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3.vml" ContentType="application/vnd.openxmlformats-officedocument.vmlDrawing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RoR generators" sheetId="1" state="visible" r:id="rId2"/>
    <sheet name="All generators" sheetId="2" state="visible" r:id="rId3"/>
    <sheet name="Generators - MW" sheetId="3" state="visible" r:id="rId4"/>
    <sheet name="All generators - Edwin's" sheetId="4" state="visible" r:id="rId5"/>
    <sheet name="All generators - Edwin's backup" sheetId="5" state="visible" r:id="rId6"/>
  </sheets>
  <definedNames>
    <definedName function="false" hidden="true" localSheetId="2" name="_xlnm._FilterDatabase" vbProcedure="false">'Generators - MW'!$A$2:$BM$245</definedName>
    <definedName function="false" hidden="false" name="genList" vbProcedure="false">OFFSET(['file:///home/sutanudjaja/github/edwinkost/estimate_discharge_from_local_runoff/data/xls_tables_from_will_etc/version_2018-02-02/Hydro Database_v22Diede.xlsx']'Unique Generator Objects'!$A$2,0,0,COUNTA(['file:///home/sutanudjaja/github/edwinkost/estimate_discharge_from_local_runoff/data/xls_tables_from_will_etc/version_2018-02-02/Hydro Database_v22Diede.xlsx']'Unique Generator Objects'!$A$2:$A$500),1)</definedName>
    <definedName function="false" hidden="false" name="nodeList" vbProcedure="false">OFFSET(['file:///Users/4019547/Library/Containers/com.microsoft.Excel/Data/Documents/C:/Drive/University/100%25 RES Feasibility Study/Power System Model Base Input_v10.xlsx']'Nodes - Objects'!$A$2,0,0,COUNTA(['file:///Users/4019547/Library/Containers/com.microsoft.Excel/Data/Documents/C:/Drive/University/100%25 RES Feasibility Study/Power System Model Base Input_v10.xlsx']'Nodes - Objects'!$A$2:$A$200),1)</definedName>
    <definedName function="false" hidden="false" name="stoPropList" vbProcedure="false">OFFSET(['file:///Users/4019547/Library/Containers/com.microsoft.Excel/Data/Documents/C:/Drive/University/100%25 RES Feasibility Study/Power System Model Base Input_v32a.xlsx']StoPropList!$A$2,0,0,COUNTA(['file:///Users/4019547/Library/Containers/com.microsoft.Excel/Data/Documents/C:/Drive/University/100%25 RES Feasibility Study/Power System Model Base Input_v32a.xlsx']StoPropList!$A$2:$A$203),1)</definedName>
    <definedName function="false" hidden="false" name="stoPropUnits" vbProcedure="false">OFFSET(['file:///Users/4019547/Library/Containers/com.microsoft.Excel/Data/Documents/C:/Drive/University/100%25 RES Feasibility Study/Power System Model Base Input_v32a.xlsx']StoPropList!$B$2,0,0,COUNTA(['file:///Users/4019547/Library/Containers/com.microsoft.Excel/Data/Documents/C:/Drive/University/100%25 RES Feasibility Study/Power System Model Base Input_v32a.xlsx']StoPropList!$B$2:$B$203),1)</definedName>
    <definedName function="false" hidden="false" name="turbPumpEff" vbProcedure="false">['file:///home/sutanudjaja/github/edwinkost/estimate_discharge_from_local_runoff/data/xls_tables_from_will_etc/version_2018-02-02/Hydro Database_v22Diede.xlsx']'Info + Todo'!$D$28</definedName>
    <definedName function="false" hidden="false" localSheetId="2" name="_xlnm._FilterDatabase" vbProcedure="false">'Generators - MW'!$A$2:$BM$245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5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sure</t>
        </r>
      </text>
    </comment>
    <comment ref="F1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change from 3334/3312 based on ArcGIS and viewing map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Two sackingen?</t>
        </r>
      </text>
    </comment>
    <comment ref="A2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In ENTSO-E named Montelimar</t>
        </r>
      </text>
    </comment>
    <comment ref="A2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Actually two: centrale Avignon and Sauveterre (126 and 52 MW respectively)</t>
        </r>
      </text>
    </comment>
    <comment ref="C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exactly</t>
        </r>
      </text>
    </comment>
    <comment ref="C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coordinates of Kaunertal (village) - exact location of power plant not found</t>
        </r>
      </text>
    </comment>
    <comment ref="C1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Same as Svelgfoss</t>
        </r>
      </text>
    </comment>
    <comment ref="E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Location of river</t>
        </r>
      </text>
    </comment>
    <comment ref="E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map Edwin</t>
        </r>
      </text>
    </comment>
    <comment ref="E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exactly</t>
        </r>
      </text>
    </comment>
    <comment ref="E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clear</t>
        </r>
      </text>
    </comment>
    <comment ref="E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Hmm is this applicable?</t>
        </r>
      </text>
    </comment>
    <comment ref="E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</t>
        </r>
      </text>
    </comment>
    <comment ref="E1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15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Map Edwin</t>
        </r>
      </text>
    </comment>
    <comment ref="G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taken together because they lay directly next to each other</t>
        </r>
      </text>
    </comment>
    <comment ref="G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Also contains lake Rundavatn (Olbogavatnet in Google), but this is much smaller and not in GRAND</t>
        </r>
      </text>
    </comment>
    <comment ref="G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taken together because they lay directly next to each other
</t>
        </r>
      </text>
    </comment>
    <comment ref="G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names of the two dams withholding the reservoir, reservoir name unknown</t>
        </r>
      </text>
    </comment>
    <comment ref="G7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also: "Lake Hintersand" according to wikipedia, but coords could not be found (capacity 0.11 MCM, so small compared to Limmern). Left out here. https://en.wikipedia.org/wiki/Linth%E2%80%93Limmern_Power_Stations</t>
        </r>
      </text>
    </comment>
    <comment ref="G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partly supplied by melting water from glaciers via La Borgne de Ferpècle and La Borgne d'Arolla</t>
        </r>
      </text>
    </comment>
    <comment ref="G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G10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small balancing reservoir? not found. Treated as RoR without reservoir storage</t>
        </r>
      </text>
    </comment>
    <comment ref="G1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This could be a special one, several rivers/dams in cascade
Messaure, Ligga, Harsranget, Porjus</t>
        </r>
      </text>
    </comment>
    <comment ref="H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4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4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Shouldn't this be 3298?</t>
        </r>
      </text>
    </comment>
    <comment ref="H4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5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5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5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5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6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6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6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6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7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7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7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7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8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9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9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9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0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change from 3334/3312 based on ArcGIS and viewing map</t>
        </r>
      </text>
    </comment>
    <comment ref="H1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1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7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sure</t>
        </r>
      </text>
    </comment>
    <comment ref="H1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GranD</t>
        </r>
      </text>
    </comment>
    <comment ref="H18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GranD</t>
        </r>
      </text>
    </comment>
    <comment ref="K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K7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K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M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Exact location unclear, but it is located in the Our river (wikipedia)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Actually 2 plants, Sysima and Langsima</t>
        </r>
      </text>
    </comment>
    <comment ref="A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Known as Sira-Kvina in Stadkraft list of plants in PDF, but Tonstad on website</t>
        </r>
      </text>
    </comment>
    <comment ref="A9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Two sackingen?</t>
        </r>
      </text>
    </comment>
    <comment ref="A18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Bit confused if this is the old or new station? The new seems more a STO one?</t>
        </r>
      </text>
    </comment>
    <comment ref="A2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In ENTSO-E named Montelimar</t>
        </r>
      </text>
    </comment>
    <comment ref="A2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Actually two: centrale Avignon and Sauveterre (126 and 52 MW respectively)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Pumped hydro storage (PHS):</t>
        </r>
        <r>
          <rPr>
            <sz val="9"/>
            <color rgb="FF000000"/>
            <rFont val="Tahoma"/>
            <family val="2"/>
            <charset val="1"/>
          </rPr>
          <t xml:space="preserve"> Dispatchable hydro generator with both an upstream reservoir, a downstream reservoir, and the ability to pump water back from the downstream to the upstream reservoir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Storage hydro (STO)</t>
        </r>
        <r>
          <rPr>
            <sz val="9"/>
            <color rgb="FF000000"/>
            <rFont val="Tahoma"/>
            <family val="2"/>
            <charset val="1"/>
          </rPr>
          <t xml:space="preserve">: Dispatchable hydro generator with an upstream reservoir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Run-of-river (RoR):</t>
        </r>
        <r>
          <rPr>
            <sz val="9"/>
            <color rgb="FF000000"/>
            <rFont val="Tahoma"/>
            <family val="2"/>
            <charset val="1"/>
          </rPr>
          <t xml:space="preserve"> Hydro generator in a river with no appreciable storage capacity, thus generation is assumed to be non-dispatchable</t>
        </r>
      </text>
    </comment>
    <comment ref="D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4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4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Assuming STO, as no pump capacity reported, and location is on a lake</t>
        </r>
      </text>
    </comment>
    <comment ref="D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Assuming RoR as no pump capacity reported, and location is on a river</t>
        </r>
      </text>
    </comment>
    <comment ref="D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6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6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7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7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8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8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Assuming RoR as no pump capacity reported, and location is on a river</t>
        </r>
      </text>
    </comment>
    <comment ref="D9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Assuming RoR as no pump capacity reported, and location is on a river</t>
        </r>
      </text>
    </comment>
    <comment ref="D10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10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10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10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1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Guess, no storage observed</t>
        </r>
      </text>
    </comment>
    <comment ref="D1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D1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From ENTSOE detailed capacity by unit classification</t>
        </r>
      </text>
    </comment>
    <comment ref="E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4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4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6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6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7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7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8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8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10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10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10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 storage observed, assume RoR</t>
        </r>
      </text>
    </comment>
    <comment ref="E10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1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E1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yet, need LT data from Edwin. Assuming STO for now.</t>
        </r>
      </text>
    </comment>
    <comment ref="F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William:
</t>
        </r>
        <r>
          <rPr>
            <sz val="9"/>
            <color rgb="FF000000"/>
            <rFont val="Tahoma"/>
            <family val="2"/>
            <charset val="1"/>
          </rPr>
          <t xml:space="preserve">My category name, to match Power Plant Input Database</t>
        </r>
      </text>
    </comment>
    <comment ref="G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Part of the plant is owned by Serbia, this part is not accounted for here
</t>
        </r>
      </text>
    </comment>
    <comment ref="G10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Part of the plant is owned by Serbia, this part is not accounted for here</t>
        </r>
      </text>
    </comment>
    <comment ref="I9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?</t>
        </r>
      </text>
    </comment>
    <comment ref="K7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Tierfehd Limmern, Hintersand and Umwälzwerk taken together (Statistik der wasserkraftanlagen der Schweiz)
</t>
        </r>
      </text>
    </comment>
    <comment ref="N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exactly</t>
        </r>
      </text>
    </comment>
    <comment ref="N8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coordinates of Kaunertal (village) - exact location of power plant not found</t>
        </r>
      </text>
    </comment>
    <comment ref="N19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Same as Svelgfoss</t>
        </r>
      </text>
    </comment>
    <comment ref="N20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Now the coordinates of powerhouse underground. Maybe use intake? To get inflows from Edwin</t>
        </r>
      </text>
    </comment>
    <comment ref="P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P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P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Location of river</t>
        </r>
      </text>
    </comment>
    <comment ref="P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map Edwin</t>
        </r>
      </text>
    </comment>
    <comment ref="P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exactly</t>
        </r>
      </text>
    </comment>
    <comment ref="P3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P4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P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P8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clear</t>
        </r>
      </text>
    </comment>
    <comment ref="P9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Hmm is this applicable?</t>
        </r>
      </text>
    </comment>
    <comment ref="P9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</t>
        </r>
      </text>
    </comment>
    <comment ref="P1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P1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Map Edwin</t>
        </r>
      </text>
    </comment>
    <comment ref="P20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map Edwin</t>
        </r>
      </text>
    </comment>
    <comment ref="S7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not found. assumed same as number of turbines.</t>
        </r>
      </text>
    </comment>
    <comment ref="S7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not found. assumed same as number of turbines.</t>
        </r>
      </text>
    </comment>
    <comment ref="T10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?
</t>
        </r>
      </text>
    </comment>
    <comment ref="U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Updated from BFE data</t>
        </r>
      </text>
    </comment>
    <comment ref="U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Size increased
https://en.wikipedia.org/wiki/Tonstad_Hydroelectric_Power_Station</t>
        </r>
      </text>
    </comment>
    <comment ref="U6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 300 MW extension to this Power Plant is under construction</t>
        </r>
      </text>
    </comment>
    <comment ref="U10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Updated from BFE data</t>
        </r>
      </text>
    </comment>
    <comment ref="U124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Small but largest RoR in UK</t>
        </r>
      </text>
    </comment>
    <comment ref="U1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Solberg I 108 MW
Solberg II 100 MW</t>
        </r>
      </text>
    </comment>
    <comment ref="U16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4*37,5 
1*122</t>
        </r>
      </text>
    </comment>
    <comment ref="V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assumed equal to turbine cap
</t>
        </r>
      </text>
    </comment>
    <comment ref="V4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assumed equal to turbine cap</t>
        </r>
      </text>
    </comment>
    <comment ref="V6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assumed equal to turbine cap</t>
        </r>
      </text>
    </comment>
    <comment ref="V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assumed equal to turbine cap
</t>
        </r>
      </text>
    </comment>
    <comment ref="V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assumed equal to turbine cap</t>
        </r>
      </text>
    </comment>
    <comment ref="V1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assumed equal to turbine cap
</t>
        </r>
      </text>
    </comment>
    <comment ref="V1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assumed equal to turbine cap
</t>
        </r>
      </text>
    </comment>
    <comment ref="W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start up time for pumping: 170s</t>
        </r>
      </text>
    </comment>
    <comment ref="W9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not mentioned if it is black start or spinning reserve
</t>
        </r>
      </text>
    </comment>
    <comment ref="A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year?
</t>
        </r>
      </text>
    </comment>
    <comment ref="A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2007, Enipedia
</t>
        </r>
      </text>
    </comment>
    <comment ref="AA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2007, Enipedia
</t>
        </r>
      </text>
    </comment>
    <comment ref="AA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Wikipedia. Maybe too high?</t>
        </r>
      </text>
    </comment>
    <comment ref="AA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2007, Enipedia
</t>
        </r>
      </text>
    </comment>
    <comment ref="AA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2007, Enipedia</t>
        </r>
      </text>
    </comment>
    <comment ref="AA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average 1999-2011
</t>
        </r>
      </text>
    </comment>
    <comment ref="AA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average annual generation 2001-2009
</t>
        </r>
      </text>
    </comment>
    <comment ref="AA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average 2009-2011 (GEO)
</t>
        </r>
      </text>
    </comment>
    <comment ref="AA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excluding pumped storage?
</t>
        </r>
      </text>
    </comment>
    <comment ref="AA3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2010
</t>
        </r>
      </text>
    </comment>
    <comment ref="AA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average 2000-2009. https://www.seas.sk/data/contentlink/cfakepathhydro-power-plants-slovakia-2010-en.pdf</t>
        </r>
      </text>
    </comment>
    <comment ref="AA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2007, Enipedia</t>
        </r>
      </text>
    </comment>
    <comment ref="AA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2007, Enipedia
</t>
        </r>
      </text>
    </comment>
    <comment ref="AA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in 2008
</t>
        </r>
      </text>
    </comment>
    <comment ref="AA4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excluding pumped storage?
</t>
        </r>
      </text>
    </comment>
    <comment ref="AA4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2020 estimation enipedia (2007 not yet available)
</t>
        </r>
      </text>
    </comment>
    <comment ref="AA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power production potential at design (GEO)
</t>
        </r>
      </text>
    </comment>
    <comment ref="AA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average 2010-2014
</t>
        </r>
      </text>
    </comment>
    <comment ref="AA6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GEO
</t>
        </r>
      </text>
    </comment>
    <comment ref="AA6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power potential at design (GEO)</t>
        </r>
      </text>
    </comment>
    <comment ref="AA7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 (enipedia)
</t>
        </r>
      </text>
    </comment>
    <comment ref="AA7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 (enipedia)
</t>
        </r>
      </text>
    </comment>
    <comment ref="AA7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 (enipedia)
</t>
        </r>
      </text>
    </comment>
    <comment ref="AA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average 2001-2009 (GEO)</t>
        </r>
      </text>
    </comment>
    <comment ref="AA9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 (GEO)</t>
        </r>
      </text>
    </comment>
    <comment ref="AA1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1998
</t>
        </r>
      </text>
    </comment>
    <comment ref="AA10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average 2001-2009 (GEO)
</t>
        </r>
      </text>
    </comment>
    <comment ref="AA10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 (enipedia)
</t>
        </r>
      </text>
    </comment>
    <comment ref="AA1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2007 (enipedia)</t>
        </r>
      </text>
    </comment>
    <comment ref="AA124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Average https://en.wikipedia.org/wiki/Beeston_Hydro#cite_note-4</t>
        </r>
      </text>
    </comment>
    <comment ref="AA1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2007 Enipedia</t>
        </r>
      </text>
    </comment>
    <comment ref="AA13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GEO</t>
        </r>
      </text>
    </comment>
    <comment ref="AA15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GEO</t>
        </r>
      </text>
    </comment>
    <comment ref="AA16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In years 1971-2000: 550 to 1043 GWh</t>
        </r>
      </text>
    </comment>
    <comment ref="AA17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Based on GEO</t>
        </r>
      </text>
    </comment>
    <comment ref="AA19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2006-2015</t>
        </r>
      </text>
    </comment>
    <comment ref="AA19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In 2009</t>
        </r>
      </text>
    </comment>
    <comment ref="AA19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https://sv.wikipedia.org/wiki/Olidans_kraftverk</t>
        </r>
      </text>
    </comment>
    <comment ref="AA19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http://evolution.skf.com/a-steady-flow/</t>
        </r>
      </text>
    </comment>
    <comment ref="AA2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12000 homes
</t>
        </r>
      </text>
    </comment>
    <comment ref="AA2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26000 homes</t>
        </r>
      </text>
    </comment>
    <comment ref="AA2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Fortum's share. Co-owned</t>
        </r>
      </text>
    </comment>
    <comment ref="AF7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Commission Picote II</t>
        </r>
      </text>
    </comment>
    <comment ref="AF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commission Bemposta II
</t>
        </r>
      </text>
    </comment>
    <comment ref="AF8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commission Miranda II</t>
        </r>
      </text>
    </comment>
    <comment ref="AG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taken together because they lay directly next to each other</t>
        </r>
      </text>
    </comment>
    <comment ref="AG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Also contains lake Rundavatn (Olbogavatnet in Google), but this is much smaller and not in GRAND</t>
        </r>
      </text>
    </comment>
    <comment ref="AG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taken together because they lay directly next to each other
</t>
        </r>
      </text>
    </comment>
    <comment ref="AG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names of the two dams withholding the reservoir, reservoir name unknown</t>
        </r>
      </text>
    </comment>
    <comment ref="AG7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also: "Lake Hintersand" according to wikipedia, but coords could not be found (capacity 0.11 MCM, so small compared to Limmern). Left out here. https://en.wikipedia.org/wiki/Linth%E2%80%93Limmern_Power_Stations</t>
        </r>
      </text>
    </comment>
    <comment ref="AG8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partly supplied by melting water from glaciers via La Borgne de Ferpècle and La Borgne d'Arolla</t>
        </r>
      </text>
    </comment>
    <comment ref="AG9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G10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small balancing reservoir? not found. Treated as RoR without reservoir storage</t>
        </r>
      </text>
    </comment>
    <comment ref="AG1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This could be a special one, several rivers/dams in cascade
Messaure, Ligga, Harsranget, Porjus</t>
        </r>
      </text>
    </comment>
    <comment ref="AH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3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AH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4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4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Shouldn't this be 3298?</t>
        </r>
      </text>
    </comment>
    <comment ref="AH4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5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5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5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5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AH5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AH6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6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6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6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6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7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7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AH7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7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8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8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9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H9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9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9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9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0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0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change from 3334/3312 based on ArcGIS and viewing map</t>
        </r>
      </text>
    </comment>
    <comment ref="AH1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AH1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H17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sure</t>
        </r>
      </text>
    </comment>
    <comment ref="AH18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GranD</t>
        </r>
      </text>
    </comment>
    <comment ref="AH1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GranD</t>
        </r>
      </text>
    </comment>
    <comment ref="AK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https://no.wikipedia.org/wiki/Malta-Reisseck_vannkraftverk</t>
        </r>
      </text>
    </comment>
    <comment ref="AK4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Volume withhold could not be found, pure run of river without storage is assumed
</t>
        </r>
      </text>
    </comment>
    <comment ref="AK5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total = 2.3 MCM, active = 2.0 MCM (wikipedia)</t>
        </r>
      </text>
    </comment>
    <comment ref="AK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Volume withhold could not be found, pure run of river without storage is assumed
</t>
        </r>
      </text>
    </comment>
    <comment ref="AK6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maybe total, not active? (wikipedia). GEO says 4.8 MCM total.</t>
        </r>
      </text>
    </comment>
    <comment ref="AK8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total volume (wikipedia)
</t>
        </r>
      </text>
    </comment>
    <comment ref="AK9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Estimation! Area 3,27 km2 (wikipedia (italian)), 10 m water difference allowed (assumption)</t>
        </r>
      </text>
    </comment>
    <comment ref="AK9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Estimation! Could not be found. Estimated very small: no significant broader part in canal can be seen in google.maps., except for navigation lock</t>
        </r>
      </text>
    </comment>
    <comment ref="AK10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Volume withhold could not be found, pure run of river without storage is assumed
</t>
        </r>
      </text>
    </comment>
    <comment ref="AK1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Based on total Magasinkapasiteit for Aurland II</t>
        </r>
      </text>
    </comment>
    <comment ref="AK1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GRAND</t>
        </r>
      </text>
    </comment>
    <comment ref="AK1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=deltaH*Area</t>
        </r>
      </text>
    </comment>
    <comment ref="AK125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https://ipfs.io/ipfs/QmXoypizjW3WknFiJnKLwHCnL72vedxjQkDDP1mXWo6uco/wiki/List_of_dams_and_reservoirs_in_Austria.html</t>
        </r>
      </text>
    </comment>
    <comment ref="AK1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books.google.nl/books?id=dMpuAX8PptQC&amp;pg=PA55&amp;lpg=PA55&amp;dq=volume+retenue+utile+chastang&amp;source=bl&amp;ots=9ulI0ZaCi8&amp;sig=9ZeJcZ9MG5y9AWem_3-bSuCu0B4&amp;hl=nl&amp;sa=X&amp;ved=0ahUKEwiAysyNic3YAhVKJsAKHWzWCMIQ6AEIJzAA#v=onepage&amp;q=volume%20retenue%20utile%20chastang&amp;f=false
&gt; volume utile 150?</t>
        </r>
      </text>
    </comment>
    <comment ref="AK1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31 km lengte, 16 m rivier hoogte en 355 meter dambreedte gemiddeld?
&gt;
https://ipfs.io/ipfs/QmXoypizjW3WknFiJnKLwHCnL72vedxjQkDDP1mXWo6uco/wiki/List_of_dams_and_reservoirs_in_Austria.html</t>
        </r>
      </text>
    </comment>
    <comment ref="AK1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?
</t>
        </r>
      </text>
    </comment>
    <comment ref="AK1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http://www.a-nossa-energia.edp.pt/centros_produtores/info_tecnica.php?item_id=57&amp;cp_type=&amp;section_type=info_tecnica</t>
        </r>
      </text>
    </comment>
    <comment ref="AK1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</text>
    </comment>
    <comment ref="AK1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http://www.barrages-cfbr.eu/Vallabregues.html
Check, is this the volume of the dam or the volume of the reservoir?</t>
        </r>
      </text>
    </comment>
    <comment ref="AK13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https://ipfs.io/ipfs/QmXoypizjW3WknFiJnKLwHCnL72vedxjQkDDP1mXWo6uco/wiki/List_of_dams_and_reservoirs_in_Austria.html</t>
        </r>
      </text>
    </comment>
    <comment ref="AK1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https://ipfs.io/ipfs/QmXoypizjW3WknFiJnKLwHCnL72vedxjQkDDP1mXWo6uco/wiki/List_of_dams_and_reservoirs_in_Austria.html</t>
        </r>
      </text>
    </comment>
    <comment ref="AK14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https://en.wikipedia.org/wiki/List_of_dams_and_reservoirs_in_Austria</t>
        </r>
      </text>
    </comment>
    <comment ref="AK14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GEO reports area's, but can they be used?</t>
        </r>
      </text>
    </comment>
    <comment ref="AK15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Surface area 1,9 sq km according to GEO</t>
        </r>
      </text>
    </comment>
    <comment ref="AK15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http://www.barrages-cfbr.eu/-Champagne-Ardenne-.html
Is this volume reservoir for station or barrage?</t>
        </r>
      </text>
    </comment>
    <comment ref="AK1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Lakes contains 17.1 million M3. 4,5 mM3 can be used. Length lake is 7 km, area is 3,46 km2</t>
        </r>
      </text>
    </comment>
    <comment ref="AK16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</text>
    </comment>
    <comment ref="AK16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Reservoir is 8,6 km long. Reservoir contains 4,2 mM3 of which 0,9 mM3 can be used</t>
        </r>
      </text>
    </comment>
    <comment ref="AK1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Reservoir is 12,7 km long. 10,5 million m3 capacity. 1.4 mM3 can be used</t>
        </r>
      </text>
    </comment>
    <comment ref="AK16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Reservoir length is 13,1 km and contains 10,3 mM3. Of which 2,2 mM3 can be used</t>
        </r>
      </text>
    </comment>
    <comment ref="AK16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Length reservoir is 11,9 km. Contains 7,1 Mm3 and usuable capacity is 1,8 Mm3</t>
        </r>
      </text>
    </comment>
    <comment ref="AK16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Reservoir contains 5,6 Mm3 of water. What is usuable capacity? </t>
        </r>
      </text>
    </comment>
    <comment ref="AK168" authorId="0">
      <text>
        <r>
          <rPr>
            <sz val="9"/>
            <color rgb="FF000000"/>
            <rFont val="Tahoma"/>
            <family val="2"/>
            <charset val="1"/>
          </rPr>
          <t xml:space="preserve">According to academic source: 270 Mm3. 
'30 Mm3 is 56.6% of reservoir's useful capacity) 
https://www.researchgate.net/profile/Michal_Habel2/publication/266072268_Dynamics_of_the_Vistula_River_channel_deformations_downstream_of_the_Wloclawek_Reservoir/links/542424610cf26120b7a71ebe/Dynamics-of-the-Vistula-River-channel-deformations-downstream-of-the-Wloclawek-Reservoir.pdf
Retention time 5.2 days</t>
        </r>
      </text>
    </comment>
    <comment ref="AK16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Retained water volume, not sure if it is usable capacity
https://structurae.net/structures/mareges-dam
</t>
        </r>
      </text>
    </comment>
    <comment ref="AK17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This is the max volume. In reality it is smaller
http://www.gaccsouth.com/fileadmin/ahk_atlanta/Dokumente/Events/Event_Houston_Projects/Hydropower/AHK-Nashville_Hydropower_20160301_Traebing.pdf
</t>
        </r>
      </text>
    </comment>
    <comment ref="AK17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https://en.wikipedia.org/wiki/List_of_dams_and_reservoirs_in_Austria</t>
        </r>
      </text>
    </comment>
    <comment ref="AK1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Max 603 m
Min 580 m</t>
        </r>
      </text>
    </comment>
    <comment ref="AK1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Max 606 m
Min 602 m</t>
        </r>
      </text>
    </comment>
    <comment ref="AK18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Max 945 above sea level
Min 940,6 above sea level</t>
        </r>
      </text>
    </comment>
    <comment ref="AK19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http://www.sciencedirect.com/science/article/pii/S0301479717303213</t>
        </r>
      </text>
    </comment>
    <comment ref="AK19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https://en.wikipedia.org/wiki/List_of_dams_and_reservoirs_in_Austria</t>
        </r>
      </text>
    </comment>
    <comment ref="AK19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Regulation amplitude 1,7 meter</t>
        </r>
      </text>
    </comment>
    <comment ref="AK2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Useful amplitude:
7,3-6,4 = 0,9</t>
        </r>
      </text>
    </comment>
    <comment ref="AK2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Same as Kuonis storage plant?</t>
        </r>
      </text>
    </comment>
    <comment ref="AK2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https://fr.wikipedia.org/wiki/Barrage_de_Couesques
or:
http://adour-garonne.eaufrance.fr/data/ficheSTQL?stql=O77-5013&amp;panel=desc?
</t>
        </r>
      </text>
    </comment>
    <comment ref="AK2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https://www.svk.se/siteassets/jobba-har/dokument/analysis-of-a-load-frequency-control-implementation-in-swedish-run-of-river-hydropower-stations---andreas-westberg---svk.pdf</t>
        </r>
      </text>
    </comment>
    <comment ref="AK2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https://www.svk.se/siteassets/jobba-har/dokument/analysis-of-a-load-frequency-control-implementation-in-swedish-run-of-river-hydropower-stations---andreas-westberg---svk.pdf</t>
        </r>
      </text>
    </comment>
    <comment ref="AL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FLOW_ACC_M3/s
160413 NewDavid_data_within_eurodata.xlsx
</t>
        </r>
      </text>
    </comment>
    <comment ref="AL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Volume 1.3 Mm3</t>
        </r>
      </text>
    </comment>
    <comment ref="AM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AM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AM9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AO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Exact location unclear, but it is located in the Our river (wikipedia)</t>
        </r>
      </text>
    </comment>
    <comment ref="AP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Assuming same
</t>
        </r>
      </text>
    </comment>
    <comment ref="AP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? ="drain  capacity". spillway capacity is 3039 m3/s. http://www.seprem.es/ficha.php?idpresa=52&amp;p=2</t>
        </r>
      </text>
    </comment>
    <comment ref="AP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Elevation of grosser muhldorfer - turbine elevation
https://www.verbund.com/en-de/about-verbund/power-plants/our-power-plants/reisseck2
http://www.power-technology.com/projects/reisseck-ii-pumped-storage-power-plant-carinthia/reisseck-ii-pumped-storage-power-plant-carinthia1.html</t>
        </r>
      </text>
    </comment>
    <comment ref="AP1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Apparently two different heights of 110 and 480 m
Using avg
http://www.e-co.no/filestore/Aurland_brosjyre2010.pdf</t>
        </r>
      </text>
    </comment>
    <comment ref="AP1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Maximum head 31,5, minimum head 15,5 according to EDP</t>
        </r>
      </text>
    </comment>
    <comment ref="AP1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Seems to high?</t>
        </r>
      </text>
    </comment>
    <comment ref="AP1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Max head</t>
        </r>
      </text>
    </comment>
    <comment ref="AP14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Max head is 37, min head is 20 m
other source mentions average fall height: 31 m:
http://www.centrodeinformacao.ren.pt/PT/publicacoes/PublicacoesGerais/Hidroelectricidade%20em%20Portugal%20-%20Mem%C3%B3ria%20e%20desafio.pdf </t>
        </r>
      </text>
    </comment>
    <comment ref="AP14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EDP reported:
21,6 maximum
15,5 minimum</t>
        </r>
      </text>
    </comment>
    <comment ref="AP14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Or 26?</t>
        </r>
      </text>
    </comment>
    <comment ref="AP16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Nominal fall</t>
        </r>
      </text>
    </comment>
    <comment ref="AP16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https://fr.wikipedia.org/wiki/Barrage_de_Marèges#cite_note-5</t>
        </r>
      </text>
    </comment>
    <comment ref="AP17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Mean gross head</t>
        </r>
      </text>
    </comment>
    <comment ref="AP17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Maximum head 12,6
Minimum head 6,8</t>
        </r>
      </text>
    </comment>
    <comment ref="AQ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why this is so low</t>
        </r>
      </text>
    </comment>
    <comment ref="AQ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La Muela I and II tap from same reservoir
</t>
        </r>
      </text>
    </comment>
    <comment ref="AR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Marte:
assumed to be same as in turbine mode! estimation</t>
        </r>
      </text>
    </comment>
    <comment ref="AR1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350 per turbine</t>
        </r>
      </text>
    </comment>
    <comment ref="AR1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sure if this is max or average..</t>
        </r>
      </text>
    </comment>
    <comment ref="AR1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sure if this is max or average</t>
        </r>
      </text>
    </comment>
    <comment ref="AR13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Nominal flow rate</t>
        </r>
      </text>
    </comment>
    <comment ref="AR15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https://fr.wikipedia.org/wiki/Centrale_de_Kembs</t>
        </r>
      </text>
    </comment>
    <comment ref="AR17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Or total 376?</t>
        </r>
      </text>
    </comment>
    <comment ref="AR1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Ausbauwassermenge</t>
        </r>
      </text>
    </comment>
    <comment ref="AR23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Or is 419 total: https://powerplants.vattenfall.com/midskog</t>
        </r>
      </text>
    </comment>
    <comment ref="AU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assumed to be same as in turbine mode! estimation
</t>
        </r>
      </text>
    </comment>
    <comment ref="AV13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Don't know which way</t>
        </r>
      </text>
    </comment>
    <comment ref="AV17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but other river joins after Carrapatelo</t>
        </r>
      </text>
    </comment>
    <comment ref="AX1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Spilling capacity of the Markovci Dam
</t>
        </r>
      </text>
    </comment>
    <comment ref="AX15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Spillway capacity of Melje dam (not of the plant itsel
f)
</t>
        </r>
      </text>
    </comment>
    <comment ref="AZ1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According to GEO</t>
        </r>
      </text>
    </comment>
    <comment ref="AZ1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According to GEO</t>
        </r>
      </text>
    </comment>
    <comment ref="AZ14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According to GEO</t>
        </r>
      </text>
    </comment>
    <comment ref="AZ1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According to GEO</t>
        </r>
      </text>
    </comment>
    <comment ref="AZ14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According to GEO</t>
        </r>
      </text>
    </comment>
    <comment ref="AZ15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https://www.edf.fr/groupe-edf/producteur-industriel/energies-renouvelables/hydraulique/edf-hydraulique-alsace-vosges/une-nouvelle-centrale-hydroelectrique-a-kembs 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9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Two sackingen?</t>
        </r>
      </text>
    </comment>
    <comment ref="A18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In ENTSO-E named Montelimar</t>
        </r>
      </text>
    </comment>
    <comment ref="A18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Actually two: centrale Avignon and Sauveterre (126 and 52 MW respectively)</t>
        </r>
      </text>
    </comment>
    <comment ref="C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coordinates of Kaunertal (village) - exact location of power plant not found</t>
        </r>
      </text>
    </comment>
    <comment ref="C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exactly</t>
        </r>
      </text>
    </comment>
    <comment ref="C15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Same as Svelgfoss</t>
        </r>
      </text>
    </comment>
    <comment ref="E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exactly</t>
        </r>
      </text>
    </comment>
    <comment ref="E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Location of river</t>
        </r>
      </text>
    </comment>
    <comment ref="E9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Hmm is this applicable?</t>
        </r>
      </text>
    </comment>
    <comment ref="E20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2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2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map Edwin</t>
        </r>
      </text>
    </comment>
    <comment ref="E2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clear</t>
        </r>
      </text>
    </comment>
    <comment ref="E2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2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2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2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2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</t>
        </r>
      </text>
    </comment>
    <comment ref="E2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Map Edwin</t>
        </r>
      </text>
    </comment>
    <comment ref="G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G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names of the two dams withholding the reservoir, reservoir name unknown</t>
        </r>
      </text>
    </comment>
    <comment ref="G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taken together because they lay directly next to each other</t>
        </r>
      </text>
    </comment>
    <comment ref="G6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taken together because they lay directly next to each other
</t>
        </r>
      </text>
    </comment>
    <comment ref="G9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G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small balancing reservoir? not found. Treated as RoR without reservoir storage</t>
        </r>
      </text>
    </comment>
    <comment ref="G2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partly supplied by melting water from glaciers via La Borgne de Ferpècle and La Borgne d'Arolla</t>
        </r>
      </text>
    </comment>
    <comment ref="G2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Also contains lake Rundavatn (Olbogavatnet in Google), but this is much smaller and not in GRAND</t>
        </r>
      </text>
    </comment>
    <comment ref="G2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also: "Lake Hintersand" according to wikipedia, but coords could not be found (capacity 0.11 MCM, so small compared to Limmern). Left out here. https://en.wikipedia.org/wiki/Linth%E2%80%93Limmern_Power_Stations</t>
        </r>
      </text>
    </comment>
    <comment ref="H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change from 3334/3312 based on ArcGIS and viewing map</t>
        </r>
      </text>
    </comment>
    <comment ref="H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3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4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4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4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6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6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6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6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6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6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7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7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7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8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This could be a special one, several rivers/dams in cascade
Messaure, Ligga, Harsranget, Porjus</t>
        </r>
      </text>
    </comment>
    <comment ref="H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8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8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8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9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4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sure</t>
        </r>
      </text>
    </comment>
    <comment ref="H1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GranD</t>
        </r>
      </text>
    </comment>
    <comment ref="H1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GranD</t>
        </r>
      </text>
    </comment>
    <comment ref="H2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2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Shouldn't this be 3298?</t>
        </r>
      </text>
    </comment>
    <comment ref="H2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2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2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23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24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K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K4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K2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M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Exact location unclear, but it is located in the Our river (wikipedia)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A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Two sackingen?</t>
        </r>
      </text>
    </comment>
    <comment ref="A2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In ENTSO-E named Montelimar</t>
        </r>
      </text>
    </comment>
    <comment ref="A2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Actually two: centrale Avignon and Sauveterre (126 and 52 MW respectively)</t>
        </r>
      </text>
    </comment>
    <comment ref="C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exactly</t>
        </r>
      </text>
    </comment>
    <comment ref="C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coordinates of Kaunertal (village) - exact location of power plant not found</t>
        </r>
      </text>
    </comment>
    <comment ref="C1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Same as Svelgfoss</t>
        </r>
      </text>
    </comment>
    <comment ref="E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Location of river</t>
        </r>
      </text>
    </comment>
    <comment ref="E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map Edwin</t>
        </r>
      </text>
    </comment>
    <comment ref="E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Don't know exactly</t>
        </r>
      </text>
    </comment>
    <comment ref="E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clear</t>
        </r>
      </text>
    </comment>
    <comment ref="E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Hmm is this applicable?</t>
        </r>
      </text>
    </comment>
    <comment ref="E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</t>
        </r>
      </text>
    </comment>
    <comment ref="E1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applicable?</t>
        </r>
      </text>
    </comment>
    <comment ref="E15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Map Edwin</t>
        </r>
      </text>
    </comment>
    <comment ref="G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taken together because they lay directly next to each other</t>
        </r>
      </text>
    </comment>
    <comment ref="G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Also contains lake Rundavatn (Olbogavatnet in Google), but this is much smaller and not in GRAND</t>
        </r>
      </text>
    </comment>
    <comment ref="G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taken together because they lay directly next to each other
</t>
        </r>
      </text>
    </comment>
    <comment ref="G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names of the two dams withholding the reservoir, reservoir name unknown</t>
        </r>
      </text>
    </comment>
    <comment ref="G7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also: "Lake Hintersand" according to wikipedia, but coords could not be found (capacity 0.11 MCM, so small compared to Limmern). Left out here. https://en.wikipedia.org/wiki/Linth%E2%80%93Limmern_Power_Stations</t>
        </r>
      </text>
    </comment>
    <comment ref="G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partly supplied by melting water from glaciers via La Borgne de Ferpècle and La Borgne d'Arolla</t>
        </r>
      </text>
    </comment>
    <comment ref="G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G10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small balancing reservoir? not found. Treated as RoR without reservoir storage</t>
        </r>
      </text>
    </comment>
    <comment ref="G1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This could be a special one, several rivers/dams in cascade
Messaure, Ligga, Harsranget, Porjus</t>
        </r>
      </text>
    </comment>
    <comment ref="H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4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4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Shouldn't this be 3298?</t>
        </r>
      </text>
    </comment>
    <comment ref="H4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5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5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5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5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5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6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6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6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6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7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7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7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7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8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H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9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9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9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0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change from 3334/3312 based on ArcGIS and viewing map</t>
        </r>
      </text>
    </comment>
    <comment ref="H1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H1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H17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sure</t>
        </r>
      </text>
    </comment>
    <comment ref="H1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GranD</t>
        </r>
      </text>
    </comment>
    <comment ref="H18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Diede:
</t>
        </r>
        <r>
          <rPr>
            <sz val="9"/>
            <color rgb="FF000000"/>
            <rFont val="Tahoma"/>
            <family val="2"/>
            <charset val="1"/>
          </rPr>
          <t xml:space="preserve">Not in GranD</t>
        </r>
      </text>
    </comment>
    <comment ref="K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</t>
        </r>
      </text>
    </comment>
    <comment ref="K7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WZ added</t>
        </r>
      </text>
    </comment>
    <comment ref="K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W. Zappa:
</t>
        </r>
        <r>
          <rPr>
            <sz val="9"/>
            <color rgb="FF000000"/>
            <rFont val="Tahoma"/>
            <family val="2"/>
            <charset val="1"/>
          </rPr>
          <t xml:space="preserve">Not in Grand Database,
small balancing reservoir</t>
        </r>
      </text>
    </comment>
    <comment ref="M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Marte:
</t>
        </r>
        <r>
          <rPr>
            <sz val="9"/>
            <color rgb="FF000000"/>
            <rFont val="Tahoma"/>
            <family val="2"/>
            <charset val="1"/>
          </rPr>
          <t xml:space="preserve">Exact location unclear, but it is located in the Our river (wikipedia)</t>
        </r>
      </text>
    </comment>
  </commentList>
</comments>
</file>

<file path=xl/sharedStrings.xml><?xml version="1.0" encoding="utf-8"?>
<sst xmlns="http://schemas.openxmlformats.org/spreadsheetml/2006/main" count="5762" uniqueCount="1467">
  <si>
    <t>Power Station Name</t>
  </si>
  <si>
    <t>LAT power station</t>
  </si>
  <si>
    <t>LON power station</t>
  </si>
  <si>
    <t>LAT on river network</t>
  </si>
  <si>
    <t>LON on river network</t>
  </si>
  <si>
    <t>Grand ID corresponding dam (upper reservoir)</t>
  </si>
  <si>
    <t>LAT main upper reservoir</t>
  </si>
  <si>
    <t>LON main upper reservoir</t>
  </si>
  <si>
    <t>Beeston</t>
  </si>
  <si>
    <t>Altenwörth</t>
  </si>
  <si>
    <t>Chastang </t>
  </si>
  <si>
    <t>Greifenstein</t>
  </si>
  <si>
    <t>Aschach</t>
  </si>
  <si>
    <t>Kykkelsrud Fossumfoss</t>
  </si>
  <si>
    <t>Solbergfoss I</t>
  </si>
  <si>
    <t>Solbergfoss II</t>
  </si>
  <si>
    <t>Vamma</t>
  </si>
  <si>
    <t>Valeira</t>
  </si>
  <si>
    <t>Ybbs-Persenbeug</t>
  </si>
  <si>
    <t>Imatra</t>
  </si>
  <si>
    <t>Tainionkoski</t>
  </si>
  <si>
    <t>Harrsele</t>
  </si>
  <si>
    <t>Vallabregues/Beaucaire</t>
  </si>
  <si>
    <t>Wallsee-Mitterkirchen</t>
  </si>
  <si>
    <t>Carrapatelo</t>
  </si>
  <si>
    <t>Beauchastel</t>
  </si>
  <si>
    <t>Melk </t>
  </si>
  <si>
    <t>Pocinho</t>
  </si>
  <si>
    <t>Bourg-les-Valence</t>
  </si>
  <si>
    <t>Regua</t>
  </si>
  <si>
    <t>Ottensheim-Wilhering</t>
  </si>
  <si>
    <t>Gambsheim</t>
  </si>
  <si>
    <t>Strasbourg</t>
  </si>
  <si>
    <t>Gerstheim</t>
  </si>
  <si>
    <t>Rhinau</t>
  </si>
  <si>
    <t>Marckolsheim</t>
  </si>
  <si>
    <t>Vogelgrun</t>
  </si>
  <si>
    <t>Fessenheim</t>
  </si>
  <si>
    <t>Ottmarsheim</t>
  </si>
  <si>
    <t>Kembs</t>
  </si>
  <si>
    <t>Formin</t>
  </si>
  <si>
    <t>Markovci Small HPP</t>
  </si>
  <si>
    <t>Zlatolicje</t>
  </si>
  <si>
    <t>Melje Small HPP</t>
  </si>
  <si>
    <t>Mariborski otok</t>
  </si>
  <si>
    <t>Fala</t>
  </si>
  <si>
    <t>Ozbalt</t>
  </si>
  <si>
    <t>Vuhred</t>
  </si>
  <si>
    <t>Vuzenica</t>
  </si>
  <si>
    <t>Dravograd</t>
  </si>
  <si>
    <t>Caderousse</t>
  </si>
  <si>
    <t>Wloclawek</t>
  </si>
  <si>
    <t>Mareges</t>
  </si>
  <si>
    <t>Rheinkraftwerk Iffezheim</t>
  </si>
  <si>
    <t>Baix-le-logis-neuf</t>
  </si>
  <si>
    <t>Kvistforsens</t>
  </si>
  <si>
    <t>Freudenau</t>
  </si>
  <si>
    <t>Rheinfelden</t>
  </si>
  <si>
    <t>Crestuma</t>
  </si>
  <si>
    <t>Timpagrande</t>
  </si>
  <si>
    <t>Cedegolo</t>
  </si>
  <si>
    <t>Korsselbranna</t>
  </si>
  <si>
    <t>Älvkarleby</t>
  </si>
  <si>
    <t>Della Nuova Biaschina</t>
  </si>
  <si>
    <t>Nivo basin - additional reservoir</t>
  </si>
  <si>
    <t>Piottino</t>
  </si>
  <si>
    <t>Tremorgio</t>
  </si>
  <si>
    <t>Lotschen</t>
  </si>
  <si>
    <t>Ryburg-Schworstadt</t>
  </si>
  <si>
    <t>Laufenburg</t>
  </si>
  <si>
    <t>Sackingen</t>
  </si>
  <si>
    <t>Albbruck-Dogern</t>
  </si>
  <si>
    <t>Reckingen</t>
  </si>
  <si>
    <t>Verbois</t>
  </si>
  <si>
    <t>Augst</t>
  </si>
  <si>
    <t>Wyhlen</t>
  </si>
  <si>
    <t>Birsfelden</t>
  </si>
  <si>
    <t>Lavey</t>
  </si>
  <si>
    <t>Abwinden-Asten</t>
  </si>
  <si>
    <t>Jochenstein</t>
  </si>
  <si>
    <t>Olidan</t>
  </si>
  <si>
    <t>Hojum</t>
  </si>
  <si>
    <t>Vargon</t>
  </si>
  <si>
    <t>Lilla Edet</t>
  </si>
  <si>
    <t>Boylefoss</t>
  </si>
  <si>
    <t>Svelgfoss</t>
  </si>
  <si>
    <t>Kaggefoss</t>
  </si>
  <si>
    <t>Sarp</t>
  </si>
  <si>
    <t>Borregaard</t>
  </si>
  <si>
    <t>Hafslund</t>
  </si>
  <si>
    <t>Ranasfoss III</t>
  </si>
  <si>
    <t>Ranasfoss II</t>
  </si>
  <si>
    <t>Bingsfoss</t>
  </si>
  <si>
    <t>Kaunas or Kauno Algirdo brazausko</t>
  </si>
  <si>
    <t>Ardnacrusha</t>
  </si>
  <si>
    <t>Cliff</t>
  </si>
  <si>
    <t>Cathaleen's Fall</t>
  </si>
  <si>
    <t>Kendoon</t>
  </si>
  <si>
    <t>Carsfad</t>
  </si>
  <si>
    <t>Earlstoun</t>
  </si>
  <si>
    <t>Tongland</t>
  </si>
  <si>
    <t>Drumjohn</t>
  </si>
  <si>
    <t>Avise </t>
  </si>
  <si>
    <t>Isola Serafini</t>
  </si>
  <si>
    <t>Castelbello</t>
  </si>
  <si>
    <t>Bressanone</t>
  </si>
  <si>
    <t>Lago Fortezza</t>
  </si>
  <si>
    <t>not in GranD</t>
  </si>
  <si>
    <t>Chateau-neuf-du-Rhone</t>
  </si>
  <si>
    <t>Avignon</t>
  </si>
  <si>
    <t>Qouesques</t>
  </si>
  <si>
    <t>Sablons</t>
  </si>
  <si>
    <t>Passsy</t>
  </si>
  <si>
    <t>Varazdin</t>
  </si>
  <si>
    <t>Cakovec</t>
  </si>
  <si>
    <t>Dubrava</t>
  </si>
  <si>
    <t>Slapy</t>
  </si>
  <si>
    <t>Krokstrommen</t>
  </si>
  <si>
    <t>Langstrommen</t>
  </si>
  <si>
    <t>Midskog</t>
  </si>
  <si>
    <t>Naverede</t>
  </si>
  <si>
    <t>Stugun</t>
  </si>
  <si>
    <t>Brezice</t>
  </si>
  <si>
    <t>Krško</t>
  </si>
  <si>
    <t>Arto-Blanca</t>
  </si>
  <si>
    <t>Boštanj</t>
  </si>
  <si>
    <t>Kamyk</t>
  </si>
  <si>
    <t>Stechovice</t>
  </si>
  <si>
    <t>Vrane</t>
  </si>
  <si>
    <t>Iron Gate I</t>
  </si>
  <si>
    <t>Pļaviņas</t>
  </si>
  <si>
    <t>Gabcikovo (Nagymaros Dams)</t>
  </si>
  <si>
    <t>Zakucac </t>
  </si>
  <si>
    <t>Picote I + II</t>
  </si>
  <si>
    <t>Bemposta</t>
  </si>
  <si>
    <t>Grosio</t>
  </si>
  <si>
    <t>Genissiat</t>
  </si>
  <si>
    <t>Riga</t>
  </si>
  <si>
    <t>Miranda</t>
  </si>
  <si>
    <t>Orlik</t>
  </si>
  <si>
    <t>Conzere-Mondragon (Bollene)</t>
  </si>
  <si>
    <t>Bitsch (Biel)</t>
  </si>
  <si>
    <t>Iron Gate II/Portile de Fier II</t>
  </si>
  <si>
    <t>Kegums</t>
  </si>
  <si>
    <t>Premadio</t>
  </si>
  <si>
    <t>Saucelle</t>
  </si>
  <si>
    <t>Ribarroja</t>
  </si>
  <si>
    <t>Power Station Name (second name)</t>
  </si>
  <si>
    <t>River</t>
  </si>
  <si>
    <t>Upper reservoir</t>
  </si>
  <si>
    <t>Grand ID corresponding dam (lower reservoir)</t>
  </si>
  <si>
    <t>LAT lower reservoir</t>
  </si>
  <si>
    <t>LON lower reservoir</t>
  </si>
  <si>
    <t>Grand Maison Dam</t>
  </si>
  <si>
    <t>L'Eau d'Olle</t>
  </si>
  <si>
    <t>Grand Maison reservoir</t>
  </si>
  <si>
    <t>Dinorwig</t>
  </si>
  <si>
    <t>Marchlyn Mawr</t>
  </si>
  <si>
    <t>Vianden</t>
  </si>
  <si>
    <t>Our River</t>
  </si>
  <si>
    <t>Vianden upper</t>
  </si>
  <si>
    <t>Bieudron</t>
  </si>
  <si>
    <t>Rhone</t>
  </si>
  <si>
    <t>Grand Dixence reservoir</t>
  </si>
  <si>
    <t>Aldeadavila</t>
  </si>
  <si>
    <t>Douro</t>
  </si>
  <si>
    <t>Kvilldal</t>
  </si>
  <si>
    <t>Suldalslågen</t>
  </si>
  <si>
    <t>Lake Blasjo</t>
  </si>
  <si>
    <t>Chiotas Piastra</t>
  </si>
  <si>
    <t>Lago del Chiotas</t>
  </si>
  <si>
    <t>Donau</t>
  </si>
  <si>
    <t>Iron Gate 1</t>
  </si>
  <si>
    <t>Coo-Trois-Ponts</t>
  </si>
  <si>
    <t>Ambleve/Salm</t>
  </si>
  <si>
    <t>Coo 1, Coo 2</t>
  </si>
  <si>
    <t>Sima</t>
  </si>
  <si>
    <t>Langavatn</t>
  </si>
  <si>
    <t>Sima - additonal reservoir I</t>
  </si>
  <si>
    <t>Rembesdalsvatn</t>
  </si>
  <si>
    <t>Sima - additonal reservoir II</t>
  </si>
  <si>
    <t>Sysenvatn</t>
  </si>
  <si>
    <t>Goldisthal  </t>
  </si>
  <si>
    <t>Schwarza</t>
  </si>
  <si>
    <t>Goldisthal-oberbecken</t>
  </si>
  <si>
    <t>Markersbach</t>
  </si>
  <si>
    <t>Grosse Mittweida</t>
  </si>
  <si>
    <t>Markersbach-oberbecken</t>
  </si>
  <si>
    <t>Roncovalgrande (Delio)</t>
  </si>
  <si>
    <t>Lago Delio</t>
  </si>
  <si>
    <t>Edolo</t>
  </si>
  <si>
    <t>Oglio</t>
  </si>
  <si>
    <t>Avio, Benedetto</t>
  </si>
  <si>
    <t>Domenico Cimarosa (Presenzano)</t>
  </si>
  <si>
    <t>Volturno</t>
  </si>
  <si>
    <t>Cesima</t>
  </si>
  <si>
    <t>Wehr (Hornbergstufe)</t>
  </si>
  <si>
    <t>Wehra </t>
  </si>
  <si>
    <t>Hornbergbecken</t>
  </si>
  <si>
    <t>Harspranget</t>
  </si>
  <si>
    <t>Lule</t>
  </si>
  <si>
    <t>Tonstad (Sira-Kvina)</t>
  </si>
  <si>
    <t>Kvina</t>
  </si>
  <si>
    <t>Homstolvatnet</t>
  </si>
  <si>
    <t>Oriol (Alcantara II)</t>
  </si>
  <si>
    <t>Tagus</t>
  </si>
  <si>
    <t>Alcantara</t>
  </si>
  <si>
    <t>Montezic</t>
  </si>
  <si>
    <t>Truyere</t>
  </si>
  <si>
    <t>Monnes_l'Etang</t>
  </si>
  <si>
    <t>Kruonis Pumped Storage Plant</t>
  </si>
  <si>
    <t>Kruonis upper</t>
  </si>
  <si>
    <t>Daugava</t>
  </si>
  <si>
    <t>Plavinas Reservoir</t>
  </si>
  <si>
    <t>Chaira</t>
  </si>
  <si>
    <t>Kriva</t>
  </si>
  <si>
    <t>Belmeken</t>
  </si>
  <si>
    <t>La Muela II</t>
  </si>
  <si>
    <t>Jucar</t>
  </si>
  <si>
    <t>Muela upper reservoir</t>
  </si>
  <si>
    <t>Aurland I</t>
  </si>
  <si>
    <t>Aurland</t>
  </si>
  <si>
    <t>Viddalsvatn</t>
  </si>
  <si>
    <t>Almendra (Villarino)</t>
  </si>
  <si>
    <t>Tormes</t>
  </si>
  <si>
    <t>Almendra dam reservoir</t>
  </si>
  <si>
    <t>Super-Bissorte</t>
  </si>
  <si>
    <t>Arc</t>
  </si>
  <si>
    <t>Bissorte</t>
  </si>
  <si>
    <t>Cierny Vah</t>
  </si>
  <si>
    <t>Cierny Vah upper </t>
  </si>
  <si>
    <t>Galgenbichl</t>
  </si>
  <si>
    <t>Malta</t>
  </si>
  <si>
    <t>Koelnbrein  </t>
  </si>
  <si>
    <t>Rottau</t>
  </si>
  <si>
    <t>Reisseck II </t>
  </si>
  <si>
    <t>Grosser Mühldorfer</t>
  </si>
  <si>
    <t>Revin Pumped Storage</t>
  </si>
  <si>
    <t>Marquisades</t>
  </si>
  <si>
    <t>Gabcikovo</t>
  </si>
  <si>
    <t>Zarnowiec</t>
  </si>
  <si>
    <t>Czymanowo</t>
  </si>
  <si>
    <t>Saurdal</t>
  </si>
  <si>
    <t>Alto Lindoso Dam</t>
  </si>
  <si>
    <t>Lima</t>
  </si>
  <si>
    <t>Alto Lindoso</t>
  </si>
  <si>
    <t>La Muela I</t>
  </si>
  <si>
    <t>Dlouhe Strane</t>
  </si>
  <si>
    <t>Desna</t>
  </si>
  <si>
    <t>Dlouhe Strane upper</t>
  </si>
  <si>
    <t>Svartisen</t>
  </si>
  <si>
    <t>Storglomvatnet</t>
  </si>
  <si>
    <t>Stornorrfors</t>
  </si>
  <si>
    <t>Ume</t>
  </si>
  <si>
    <t>Stornorrfors dam</t>
  </si>
  <si>
    <t>Limberg I II</t>
  </si>
  <si>
    <t>Mooserboden</t>
  </si>
  <si>
    <t>San Fiorano</t>
  </si>
  <si>
    <t>Lago d'Arno</t>
  </si>
  <si>
    <t>La Bathie</t>
  </si>
  <si>
    <t>Roselend</t>
  </si>
  <si>
    <t>Kops II</t>
  </si>
  <si>
    <t>Ill</t>
  </si>
  <si>
    <t>Kops</t>
  </si>
  <si>
    <t>Alqueva I II</t>
  </si>
  <si>
    <t>Guadiana</t>
  </si>
  <si>
    <t>Alqueva</t>
  </si>
  <si>
    <t>Ciunget</t>
  </si>
  <si>
    <t>Lotru</t>
  </si>
  <si>
    <t>Vidra </t>
  </si>
  <si>
    <t>Silz</t>
  </si>
  <si>
    <t>Laengental</t>
  </si>
  <si>
    <t>Anapo</t>
  </si>
  <si>
    <t>Anapo upper reservoir</t>
  </si>
  <si>
    <t>Porabka-zar</t>
  </si>
  <si>
    <t>Zar</t>
  </si>
  <si>
    <t>Rodundwerk I II</t>
  </si>
  <si>
    <t>Latschau</t>
  </si>
  <si>
    <t>Cetina</t>
  </si>
  <si>
    <t>Zakucac</t>
  </si>
  <si>
    <t>Rana</t>
  </si>
  <si>
    <t>Akersvatnet</t>
  </si>
  <si>
    <t>Rana - additonal reservoir I</t>
  </si>
  <si>
    <t>Kallvatnet</t>
  </si>
  <si>
    <t>Rana - additonal reservoir II</t>
  </si>
  <si>
    <t>Gresvatnet</t>
  </si>
  <si>
    <t>Rana - additonal reservoir III</t>
  </si>
  <si>
    <t>Kjensvat</t>
  </si>
  <si>
    <t>Waldeck II</t>
  </si>
  <si>
    <t>Oberbecken Waldeck II</t>
  </si>
  <si>
    <t>Porjus</t>
  </si>
  <si>
    <t>Messaure</t>
  </si>
  <si>
    <t>Messaure dam</t>
  </si>
  <si>
    <t>Cheylas</t>
  </si>
  <si>
    <t>Flumet</t>
  </si>
  <si>
    <t>Cheylas - additonal reservoir</t>
  </si>
  <si>
    <t>Longefan</t>
  </si>
  <si>
    <t>Letsi</t>
  </si>
  <si>
    <t>Lesser Lule River</t>
  </si>
  <si>
    <t>Dalesice</t>
  </si>
  <si>
    <t>Jihlava</t>
  </si>
  <si>
    <t>San Giacomo</t>
  </si>
  <si>
    <t>Provvidenza</t>
  </si>
  <si>
    <t>Gento-Sallente</t>
  </si>
  <si>
    <t>Gento</t>
  </si>
  <si>
    <t>Picote</t>
  </si>
  <si>
    <t>Tierfehd</t>
  </si>
  <si>
    <t>Linth</t>
  </si>
  <si>
    <t>Limmern</t>
  </si>
  <si>
    <t>Pouget</t>
  </si>
  <si>
    <t>Tarn</t>
  </si>
  <si>
    <t>Villefranche-de-Panat</t>
  </si>
  <si>
    <t>Pouget - additonal reservoir</t>
  </si>
  <si>
    <t>Pareloup</t>
  </si>
  <si>
    <t>Kremasta</t>
  </si>
  <si>
    <t>Achelous</t>
  </si>
  <si>
    <t>Tokke</t>
  </si>
  <si>
    <t>Vinjevatn</t>
  </si>
  <si>
    <t>Adda</t>
  </si>
  <si>
    <t>Val Grosina</t>
  </si>
  <si>
    <t>Cruachan</t>
  </si>
  <si>
    <t>Awe</t>
  </si>
  <si>
    <t>Kaunertal</t>
  </si>
  <si>
    <t>Inn</t>
  </si>
  <si>
    <t>Gepatsch</t>
  </si>
  <si>
    <t>Nendaz</t>
  </si>
  <si>
    <t>Thisavros</t>
  </si>
  <si>
    <t>Nestos</t>
  </si>
  <si>
    <t>Thissavros reservoir</t>
  </si>
  <si>
    <t>Serre-Poncon</t>
  </si>
  <si>
    <t>Durance</t>
  </si>
  <si>
    <t>Serre-Poncon reservoir</t>
  </si>
  <si>
    <t>Tyin</t>
  </si>
  <si>
    <t>Tyin reservoir</t>
  </si>
  <si>
    <t>Tajo De la Encantada (El Chorro)</t>
  </si>
  <si>
    <t>Guadalhorce</t>
  </si>
  <si>
    <t>Tajo de la Encantada upper</t>
  </si>
  <si>
    <t>Miranda reservoir</t>
  </si>
  <si>
    <t>Vltava</t>
  </si>
  <si>
    <t>Orlik reservoir</t>
  </si>
  <si>
    <t>Monteynard</t>
  </si>
  <si>
    <t>Drac</t>
  </si>
  <si>
    <t>Monteynard reservoir</t>
  </si>
  <si>
    <t>Hausling</t>
  </si>
  <si>
    <t>Ziller</t>
  </si>
  <si>
    <t>Zillergruendel</t>
  </si>
  <si>
    <t>Villarodin</t>
  </si>
  <si>
    <t>Cenise</t>
  </si>
  <si>
    <t>Le Mont Cenis</t>
  </si>
  <si>
    <t>Sackingen II</t>
  </si>
  <si>
    <t>Eggbergbecken</t>
  </si>
  <si>
    <t>Ffestiniog</t>
  </si>
  <si>
    <t>Stwlan</t>
  </si>
  <si>
    <t>San Massenza I</t>
  </si>
  <si>
    <t>Molveno</t>
  </si>
  <si>
    <t>Canal de Donzere-Mondragon</t>
  </si>
  <si>
    <t>Canal Donzere-Mondragon</t>
  </si>
  <si>
    <t>Grimsel 2</t>
  </si>
  <si>
    <t>Aare</t>
  </si>
  <si>
    <t>Oberaar</t>
  </si>
  <si>
    <t>Gibidum</t>
  </si>
  <si>
    <t>Malgovert</t>
  </si>
  <si>
    <t>Isere</t>
  </si>
  <si>
    <t>Chevril</t>
  </si>
  <si>
    <t>Mequinenza</t>
  </si>
  <si>
    <t>Ebro</t>
  </si>
  <si>
    <t>Mequinenza reservoir</t>
  </si>
  <si>
    <t>Iron Gate 2 reservoir</t>
  </si>
  <si>
    <t>Vinje</t>
  </si>
  <si>
    <t>Totak</t>
  </si>
  <si>
    <t>Kilforsen</t>
  </si>
  <si>
    <t>Fjallsjo</t>
  </si>
  <si>
    <t>Imnas</t>
  </si>
  <si>
    <t>Fionnay (Dixence)</t>
  </si>
  <si>
    <t>Kuhtai</t>
  </si>
  <si>
    <t>Finstertal</t>
  </si>
  <si>
    <t>Aurland III</t>
  </si>
  <si>
    <t>Nyhellervatn</t>
  </si>
  <si>
    <t>Kegums reservoir</t>
  </si>
  <si>
    <t>Ribarroja reservoir</t>
  </si>
  <si>
    <t>Innertkirchen 1</t>
  </si>
  <si>
    <t>Gelmersee</t>
  </si>
  <si>
    <t>Innertkirchen 1 - additonal reservoir</t>
  </si>
  <si>
    <t>Raeterichsboden</t>
  </si>
  <si>
    <t>Grimsel</t>
  </si>
  <si>
    <t>Cancano_San Giacomo</t>
  </si>
  <si>
    <t>Aurland II</t>
  </si>
  <si>
    <t>Vargevatn</t>
  </si>
  <si>
    <t>Aurland II - additonal reservoir</t>
  </si>
  <si>
    <t>Svartevatn</t>
  </si>
  <si>
    <t>Katlavatn</t>
  </si>
  <si>
    <t>Bergdalsvatn</t>
  </si>
  <si>
    <t>Vesterdalstjern</t>
  </si>
  <si>
    <t>Vetlebotnvatn</t>
  </si>
  <si>
    <t>Hylen</t>
  </si>
  <si>
    <t>Suldalsvatnet</t>
  </si>
  <si>
    <t>Lago di Campotosto</t>
  </si>
  <si>
    <t>Rovinas Piastra</t>
  </si>
  <si>
    <t>Lago della Rovina</t>
  </si>
  <si>
    <t>Brevieres</t>
  </si>
  <si>
    <t>River Trent</t>
  </si>
  <si>
    <t>Beeston reservoir</t>
  </si>
  <si>
    <t>Danube</t>
  </si>
  <si>
    <t>Stauraum Altenworth</t>
  </si>
  <si>
    <t>Dordogne</t>
  </si>
  <si>
    <t>Chastang reservoir</t>
  </si>
  <si>
    <t>Greifenstein reservoir</t>
  </si>
  <si>
    <t>Donou</t>
  </si>
  <si>
    <t>Aschach reservoir</t>
  </si>
  <si>
    <t>Glomma</t>
  </si>
  <si>
    <t>Kykkelsrud reservoir</t>
  </si>
  <si>
    <t>Lake Oyeren</t>
  </si>
  <si>
    <t>Vamma reservoir</t>
  </si>
  <si>
    <t>Valeira reservoir</t>
  </si>
  <si>
    <t>Danube/Donau</t>
  </si>
  <si>
    <t>Stauraum Ybbs-Persenbeug</t>
  </si>
  <si>
    <t>Vuoksi</t>
  </si>
  <si>
    <t>Imatra/Tainionkoski</t>
  </si>
  <si>
    <t>Saimaa lake</t>
  </si>
  <si>
    <t>Ume river</t>
  </si>
  <si>
    <t>Harrsele reservoir</t>
  </si>
  <si>
    <t>Vallabregues reservoir</t>
  </si>
  <si>
    <t>Stauraum Wallsee-Mitterkirchen</t>
  </si>
  <si>
    <t>Carrapatelo reservoir</t>
  </si>
  <si>
    <t>Beauchastel reservoir</t>
  </si>
  <si>
    <t>Melk reservoir</t>
  </si>
  <si>
    <t>Pochino reservoir</t>
  </si>
  <si>
    <t>Bourg-les-valance reservoir</t>
  </si>
  <si>
    <t>Regua reservoir</t>
  </si>
  <si>
    <t>Stauraum Ottensheim-Wilhering</t>
  </si>
  <si>
    <t>Gambsheim reservoir</t>
  </si>
  <si>
    <t>Strasbourg reservoir</t>
  </si>
  <si>
    <t>Gerstheim reservoir</t>
  </si>
  <si>
    <t>Rhinau reservoir</t>
  </si>
  <si>
    <t>Marckolsheim reservoir</t>
  </si>
  <si>
    <t>Vogelgrun reservoir</t>
  </si>
  <si>
    <t>Fessenheim reservoir</t>
  </si>
  <si>
    <t>Ottmarsheim reservoir</t>
  </si>
  <si>
    <t>Kembs reservoir</t>
  </si>
  <si>
    <t>Fratel</t>
  </si>
  <si>
    <t>Fratel reservoir</t>
  </si>
  <si>
    <t>Drava</t>
  </si>
  <si>
    <t>Ptuj Lake</t>
  </si>
  <si>
    <t>Melje reservoir</t>
  </si>
  <si>
    <t>Mariborski Otok reservoir</t>
  </si>
  <si>
    <t>Fala reservoir</t>
  </si>
  <si>
    <t>Ozbalt reservoir</t>
  </si>
  <si>
    <t>Vuhred reservoir</t>
  </si>
  <si>
    <t>Vuzenica reservoir</t>
  </si>
  <si>
    <t>Dravograd reservoir</t>
  </si>
  <si>
    <t>Caderousse reservoir</t>
  </si>
  <si>
    <t>Wisla</t>
  </si>
  <si>
    <t>Wloclawek reservoir</t>
  </si>
  <si>
    <t>Dordogne reservoir </t>
  </si>
  <si>
    <t>Rhine</t>
  </si>
  <si>
    <t>Iffezheim reseseroir</t>
  </si>
  <si>
    <t>Baix-le-logis-neuf reservoir</t>
  </si>
  <si>
    <t>Kvistforsens reservoir</t>
  </si>
  <si>
    <t>Freudenau reservoir</t>
  </si>
  <si>
    <t>Rheinfelden reservoir</t>
  </si>
  <si>
    <t>Crestuma reservoir</t>
  </si>
  <si>
    <t>Fiume Neto</t>
  </si>
  <si>
    <t>Timpagrande reservoir</t>
  </si>
  <si>
    <t>Serbatoio del Poglia</t>
  </si>
  <si>
    <t>Korsselbranna reservoir</t>
  </si>
  <si>
    <t>Dalalv</t>
  </si>
  <si>
    <t>Alvkarleby reservoir</t>
  </si>
  <si>
    <t>Ticino</t>
  </si>
  <si>
    <t>Bacino Val d'ambra</t>
  </si>
  <si>
    <t>Bacino di Nivo</t>
  </si>
  <si>
    <t>Bacino Rhodes</t>
  </si>
  <si>
    <t>Lago Tremorgio</t>
  </si>
  <si>
    <t>Canton Vailais</t>
  </si>
  <si>
    <t>Stausee Ferden</t>
  </si>
  <si>
    <t>Ryburg-Schworstadt reservoir</t>
  </si>
  <si>
    <t>Laufenburg reservoir</t>
  </si>
  <si>
    <t>Sackingen reservoir</t>
  </si>
  <si>
    <t>Albbruck-Dogern reservoir</t>
  </si>
  <si>
    <t>Reckingen reservoir</t>
  </si>
  <si>
    <t>Verbois reservoir</t>
  </si>
  <si>
    <t>Augst reservoir</t>
  </si>
  <si>
    <t>Wyhlen reservoir</t>
  </si>
  <si>
    <t>Birsfelden reservoir</t>
  </si>
  <si>
    <t>Lavey reservoir</t>
  </si>
  <si>
    <t>Abwinden-Asten reservoir</t>
  </si>
  <si>
    <t>Jochenstein reservoir</t>
  </si>
  <si>
    <t>Gota alv</t>
  </si>
  <si>
    <t>Olidan reservoir</t>
  </si>
  <si>
    <t>Hojum reservoir</t>
  </si>
  <si>
    <t>Lake Vanern</t>
  </si>
  <si>
    <t>Lilla Edet reservoir</t>
  </si>
  <si>
    <t>Nidelva</t>
  </si>
  <si>
    <t>Haugsja/Boylefoss</t>
  </si>
  <si>
    <t>Tinnelva </t>
  </si>
  <si>
    <t>Svelgfoss reservoir</t>
  </si>
  <si>
    <t>Snarumselva</t>
  </si>
  <si>
    <t>Kaggefoss reservoir</t>
  </si>
  <si>
    <t>Sarp reservoir</t>
  </si>
  <si>
    <t>Borregaard reservoir</t>
  </si>
  <si>
    <t>Hafslund reservoir</t>
  </si>
  <si>
    <t>Ranasfoss III reservoir</t>
  </si>
  <si>
    <t>Ranasfoss II reservoir</t>
  </si>
  <si>
    <t>Gomma</t>
  </si>
  <si>
    <t>Bingsfoss reservoir</t>
  </si>
  <si>
    <t>Nemunas</t>
  </si>
  <si>
    <t>Kauno Marios</t>
  </si>
  <si>
    <t>River Shannon</t>
  </si>
  <si>
    <t>Ardnacrusha reservoir</t>
  </si>
  <si>
    <t>River Erne</t>
  </si>
  <si>
    <t>Cliff reservoir</t>
  </si>
  <si>
    <t>Assaroe lake</t>
  </si>
  <si>
    <t>Water of Ken</t>
  </si>
  <si>
    <t>kendoon Loch, water of Ken</t>
  </si>
  <si>
    <t>Loch Carsfad</t>
  </si>
  <si>
    <t>Earlstoun Loch</t>
  </si>
  <si>
    <t>River Dee</t>
  </si>
  <si>
    <t>Tongland reservoir</t>
  </si>
  <si>
    <t>River Doon</t>
  </si>
  <si>
    <t>Loch Doon</t>
  </si>
  <si>
    <t>Dora baltea</t>
  </si>
  <si>
    <t>Lago di Beauregard</t>
  </si>
  <si>
    <t>Po</t>
  </si>
  <si>
    <t>Isola Serafini reservoir</t>
  </si>
  <si>
    <t>Adige</t>
  </si>
  <si>
    <t>Castelbello reservoir</t>
  </si>
  <si>
    <t>Bressanone reservoir</t>
  </si>
  <si>
    <t>Lago Fortezza - additional reservoir</t>
  </si>
  <si>
    <t>Chateau-neuf-du-Rhone reservoir</t>
  </si>
  <si>
    <t>Avignon reservoir</t>
  </si>
  <si>
    <t>Couesque reservoir</t>
  </si>
  <si>
    <t>Sablons reservoir</t>
  </si>
  <si>
    <t>Arve</t>
  </si>
  <si>
    <t>Barrage des Houches</t>
  </si>
  <si>
    <t>Drave</t>
  </si>
  <si>
    <t>Lake Ormosko</t>
  </si>
  <si>
    <t>Lake Varazdin</t>
  </si>
  <si>
    <t>Lake Dubrava</t>
  </si>
  <si>
    <t>Moldau</t>
  </si>
  <si>
    <t>Slapy reservoir</t>
  </si>
  <si>
    <t>Ljusnan</t>
  </si>
  <si>
    <t>Krokstrommen reservoir</t>
  </si>
  <si>
    <t>Langstrommen reservoir</t>
  </si>
  <si>
    <t>Indalsalven</t>
  </si>
  <si>
    <t>Midskog reservoir</t>
  </si>
  <si>
    <t>Naverede reservoir</t>
  </si>
  <si>
    <t>Stugun reservoir</t>
  </si>
  <si>
    <t>Sava</t>
  </si>
  <si>
    <t>Brezice reservoir</t>
  </si>
  <si>
    <t>Krško reservoir</t>
  </si>
  <si>
    <t>Arto-Blanca reservoir</t>
  </si>
  <si>
    <t>Boštanj reservoir</t>
  </si>
  <si>
    <t>Kamyk reservoir</t>
  </si>
  <si>
    <t>Stechovice reservoir</t>
  </si>
  <si>
    <t>Vrane reservoir</t>
  </si>
  <si>
    <t>Generator?</t>
  </si>
  <si>
    <t>Include in Count</t>
  </si>
  <si>
    <t>Type (ENTSOE)</t>
  </si>
  <si>
    <t>Type (based on method and data from thesis MG)</t>
  </si>
  <si>
    <t>Category</t>
  </si>
  <si>
    <t>Station ID</t>
  </si>
  <si>
    <t>Country</t>
  </si>
  <si>
    <t>Operator</t>
  </si>
  <si>
    <t>Group</t>
  </si>
  <si>
    <t>Location</t>
  </si>
  <si>
    <t>LAT river net work</t>
  </si>
  <si>
    <t>LON river network</t>
  </si>
  <si>
    <t>Number of turbines</t>
  </si>
  <si>
    <t>Number of pumps</t>
  </si>
  <si>
    <t>Turbine/pump type</t>
  </si>
  <si>
    <t>Capacity turbines [MW]</t>
  </si>
  <si>
    <t>Capacity pumps [MW]</t>
  </si>
  <si>
    <t>Start up time, black start [s]</t>
  </si>
  <si>
    <t>Start-up time, spinning [s]</t>
  </si>
  <si>
    <t>Max. generation time [hours]</t>
  </si>
  <si>
    <t>Max. pumping time [hours]</t>
  </si>
  <si>
    <t>Annual generation [GWh]</t>
  </si>
  <si>
    <t>Annual consumption by pumps [GWh]</t>
  </si>
  <si>
    <t>Historic capacity factor turbines [-]</t>
  </si>
  <si>
    <t>Historic capacity factor pumps [-]</t>
  </si>
  <si>
    <t>Opening date </t>
  </si>
  <si>
    <t>Year latest modernization</t>
  </si>
  <si>
    <t>(Active) volume upper reservoir [Mm3]</t>
  </si>
  <si>
    <t>Lower reservoir</t>
  </si>
  <si>
    <t>Average hydraulic head [m]</t>
  </si>
  <si>
    <t>maximum energy storage potential (GWh) - Geth et al. (2015) or internet</t>
  </si>
  <si>
    <t>Maximum total flow rate turbines [m3/s]</t>
  </si>
  <si>
    <t>Storage (hours)</t>
  </si>
  <si>
    <t>Maximum total flow rate pumps [m3/s]</t>
  </si>
  <si>
    <t>Name of power plant from which the natural inflow is used</t>
  </si>
  <si>
    <t>Competitive use of water upper reservoir</t>
  </si>
  <si>
    <t>Spillway capacity [m3/s]</t>
  </si>
  <si>
    <t>Diverted flow of main river?</t>
  </si>
  <si>
    <t>Remarks</t>
  </si>
  <si>
    <t>Maximum Head Storage Method</t>
  </si>
  <si>
    <t>Maximum Head Storage Volume (GWh) </t>
  </si>
  <si>
    <t>Sources</t>
  </si>
  <si>
    <t>Origin</t>
  </si>
  <si>
    <t>twithhold</t>
  </si>
  <si>
    <t>Specific storage (GWh/GW)</t>
  </si>
  <si>
    <t>Y</t>
  </si>
  <si>
    <t>PHS</t>
  </si>
  <si>
    <t>hydro-PHS</t>
  </si>
  <si>
    <t>FR</t>
  </si>
  <si>
    <t>France</t>
  </si>
  <si>
    <t>EDF</t>
  </si>
  <si>
    <t>4 Pelton, 8 Francis pump turbines</t>
  </si>
  <si>
    <t>Grand Maison</t>
  </si>
  <si>
    <t>Verney</t>
  </si>
  <si>
    <t>no</t>
  </si>
  <si>
    <t>GETH</t>
  </si>
  <si>
    <t>Geth et al. (2015)</t>
  </si>
  <si>
    <t>https://fr.wikipedia.org/wiki/Barrage_de_Grand%27Maison</t>
  </si>
  <si>
    <t>http://globalenergyobservatory.org/form.php?pid=44410</t>
  </si>
  <si>
    <t>www.grimselstrom.ch/home/download/1291</t>
  </si>
  <si>
    <t>M. Gerritsma Original Database</t>
  </si>
  <si>
    <t>GB</t>
  </si>
  <si>
    <t>UK</t>
  </si>
  <si>
    <t>ENGIE</t>
  </si>
  <si>
    <t>Wales</t>
  </si>
  <si>
    <t>Francis</t>
  </si>
  <si>
    <t>Llyn Peris</t>
  </si>
  <si>
    <t>MAXPUMPTIME</t>
  </si>
  <si>
    <t>http://www.fhc.co.uk/dinorwig.htm</t>
  </si>
  <si>
    <t>https://en.wikipedia.org/wiki/Marchlyn_Mawr</t>
  </si>
  <si>
    <t>http://globalenergyobservatory.org/form.php?pid=44137</t>
  </si>
  <si>
    <t>http://www.eln.gov.br/opencms/export/sites/eletronorte/seminarioTecnico/arquivos/ImprovedGovernorResponse_at_the_DinorwigPower_Plant.pdf</t>
  </si>
  <si>
    <t>LU</t>
  </si>
  <si>
    <t>Luxembourg</t>
  </si>
  <si>
    <t>SEO / RWE</t>
  </si>
  <si>
    <t>Vianden lower</t>
  </si>
  <si>
    <t>http://globalenergyobservatory.org/form.php?pid=45216</t>
  </si>
  <si>
    <t>https://en.wikipedia.org/wiki/Vianden_Pumped_Storage_Plant</t>
  </si>
  <si>
    <t>STO</t>
  </si>
  <si>
    <t>hydro-STO</t>
  </si>
  <si>
    <t>CH</t>
  </si>
  <si>
    <t>Switzerland</t>
  </si>
  <si>
    <t>Grande Dixence SA</t>
  </si>
  <si>
    <t>Grande Dixence</t>
  </si>
  <si>
    <t>Pelton</t>
  </si>
  <si>
    <t>POTENTIAL</t>
  </si>
  <si>
    <t>http://enipedia.tudelft.nl/wiki/Bieudron_Powerplant</t>
  </si>
  <si>
    <t>https://en.wikipedia.org/wiki/Bieudron_Hydroelectric_Power_Station</t>
  </si>
  <si>
    <t>ES</t>
  </si>
  <si>
    <t>Spain</t>
  </si>
  <si>
    <t>Red Electrica de España</t>
  </si>
  <si>
    <t>Aldeadavila de la Ribera</t>
  </si>
  <si>
    <t>Dougo</t>
  </si>
  <si>
    <t>http://www.iberdrola.es/about-us/a-great-company/facilities-map/2015/</t>
  </si>
  <si>
    <t>https://en.wikipedia.org/wiki/Aldead%C3%A1vila_Dam</t>
  </si>
  <si>
    <t>https://es.wikipedia.org/wiki/Presa_de_Aldead%C3%A1vila#Aldead.C3.A1vila_I</t>
  </si>
  <si>
    <t>https://www.andritz.com/hy-26-aldeadavila.pdf</t>
  </si>
  <si>
    <t>NO</t>
  </si>
  <si>
    <t>Norway</t>
  </si>
  <si>
    <t>Statkraft</t>
  </si>
  <si>
    <t>Ulla-Forre</t>
  </si>
  <si>
    <t>Suldal</t>
  </si>
  <si>
    <t>https://en.wikipedia.org/wiki/Ulla-F%C3%B8rre</t>
  </si>
  <si>
    <t>http://www.statkraft.com/energy-sources/Power-plants/Norway/Kvilldal/</t>
  </si>
  <si>
    <t>https://no.wikipedia.org/wiki/Kvilldal_kraftverk</t>
  </si>
  <si>
    <t>http://www.statkraft.com/media/news/2016/eu-visit-to-kvilldal/</t>
  </si>
  <si>
    <t>IT</t>
  </si>
  <si>
    <t>Italy</t>
  </si>
  <si>
    <t>Enel</t>
  </si>
  <si>
    <t>Entracque</t>
  </si>
  <si>
    <t>Lago della Piastra</t>
  </si>
  <si>
    <t>https://en.wikipedia.org/wiki/Entracque_Power_Plant</t>
  </si>
  <si>
    <t>http://globalenergyobservatory.org/geoid/45432</t>
  </si>
  <si>
    <t>http://enipedia.tudelft.nl/wiki/Chiotas-piastra_Powerplant</t>
  </si>
  <si>
    <t>RoR</t>
  </si>
  <si>
    <t>hydro-ROR</t>
  </si>
  <si>
    <t>RO</t>
  </si>
  <si>
    <t>Romania</t>
  </si>
  <si>
    <t>S.C. Hidroelectrica S.A.</t>
  </si>
  <si>
    <t>Iron Gate</t>
  </si>
  <si>
    <t>Drobeta-Turnu Severin</t>
  </si>
  <si>
    <t>http://globalenergyobservatory.org/form.php?pid=40975</t>
  </si>
  <si>
    <t>https://en.wikipedia.org/wiki/Iron_Gate_I_Hydroelectric_Power_Station</t>
  </si>
  <si>
    <t>https://ro.wikipedia.org/wiki/Por%C8%9Bile_de_Fier_I</t>
  </si>
  <si>
    <t>http://www.wrmjournal.com/index.php?option=com_content&amp;view=article&amp;id=151&amp;Itemid=182</t>
  </si>
  <si>
    <t>BE</t>
  </si>
  <si>
    <t>Belgium</t>
  </si>
  <si>
    <t>Electrabel</t>
  </si>
  <si>
    <t>Stavelot</t>
  </si>
  <si>
    <t>Coo Beneden</t>
  </si>
  <si>
    <t>https://www.engie-electrabel.be/assets/be/corporate/documents/12018_Coo_Folder_NL_LR.pdf</t>
  </si>
  <si>
    <t>https://en.wikipedia.org/wiki/Coo-Trois-Ponts_Hydroelectric_Power_Station</t>
  </si>
  <si>
    <t>http://globalenergyobservatory.org/form.php?pid=41952</t>
  </si>
  <si>
    <t>https://fr.wikipedia.org/wiki/Centrale_de_Coo-Trois-Ponts</t>
  </si>
  <si>
    <t>Eidfjord</t>
  </si>
  <si>
    <t>no/?</t>
  </si>
  <si>
    <t>http://www.statkraft.com/globalassets/old-contains-the-old-folder-structure/documents/sima-folder-eng-8s-final_tcm9-14179.pdf</t>
  </si>
  <si>
    <t>https://snl.no/Sima_kraftverk</t>
  </si>
  <si>
    <t>https://www.statkraft.com/energy-sources/Power-plants/Norway/Sima/</t>
  </si>
  <si>
    <t>Sima - additonal reservoir</t>
  </si>
  <si>
    <t>DE</t>
  </si>
  <si>
    <t>Germany</t>
  </si>
  <si>
    <t>Vattenfall</t>
  </si>
  <si>
    <t>Goldisthal</t>
  </si>
  <si>
    <t>Goldisthal-Oberes S</t>
  </si>
  <si>
    <t>http://powerplants.vattenfall.com/goldisthal</t>
  </si>
  <si>
    <t>https://de.wikipedia.org/wiki/Goldisthal-Oberes_Schwarzatal</t>
  </si>
  <si>
    <t>https://de.wikipedia.org/wiki/Goldisthal-Oberbecken</t>
  </si>
  <si>
    <t>6 Francis, 1 Ossberger</t>
  </si>
  <si>
    <t>Markersbach-unterbecken</t>
  </si>
  <si>
    <t>http://powerplants.vattenfall.com/markersbach</t>
  </si>
  <si>
    <t>https://en.wikipedia.org/wiki/Markersbach_Pumped_Storage_Power_Plant</t>
  </si>
  <si>
    <t>Maccagno</t>
  </si>
  <si>
    <t>Lago Maggiore</t>
  </si>
  <si>
    <t>https://en.wikipedia.org/wiki/Roncovalgrande_Hydroelectric_Plant</t>
  </si>
  <si>
    <t>http://globalenergyobservatory.org/geoid/45431</t>
  </si>
  <si>
    <t>Lago Edolo</t>
  </si>
  <si>
    <t>http://globalenergyobservatory.org/form.php?pid=43971</t>
  </si>
  <si>
    <t>https://en.wikipedia.org/wiki/Edolo_Pumped_Storage_Plant</t>
  </si>
  <si>
    <t>Presenzano</t>
  </si>
  <si>
    <t>Presenzano Lower</t>
  </si>
  <si>
    <t>https://de.wikipedia.org/wiki/Pumpspeicherkraftwerk_Domenico_Cimarosa</t>
  </si>
  <si>
    <t>http://enipedia.tudelft.nl/wiki/Presenzano_Powerplant</t>
  </si>
  <si>
    <t>Sluchseewerk AG</t>
  </si>
  <si>
    <t>Hotzenwaldgruppe</t>
  </si>
  <si>
    <t>Wehr</t>
  </si>
  <si>
    <t>Wehrabecken</t>
  </si>
  <si>
    <t>http://schluchseewerk.de/images/download/TD-Wehr_Schluchseewerk.pdf</t>
  </si>
  <si>
    <t>http://schluchseewerk.de/index.php/standorte/kraftwerk-wehr</t>
  </si>
  <si>
    <t>SE</t>
  </si>
  <si>
    <t>Sweden</t>
  </si>
  <si>
    <t>http://powerplants.vattenfall.com/harspranget</t>
  </si>
  <si>
    <t>http://globalenergyobservatory.org/form.php?pid=42916</t>
  </si>
  <si>
    <t>https://en.wikipedia.org/wiki/Harspr%C3%A5nget_hydroelectric_power_station</t>
  </si>
  <si>
    <t>Largest in Sweden. Other power stations at same river: Ritsem, Vietas, Satisjaure, Porjus, Seitevare, Parki, Randi, Akkats, Letsi, Ligga, Messaure, Laxede, Boden and Vitjarv</t>
  </si>
  <si>
    <t>Sira-Kvina Kraftselskap</t>
  </si>
  <si>
    <t>Sira-Kvina</t>
  </si>
  <si>
    <t>Vest-Agder</t>
  </si>
  <si>
    <t>francis</t>
  </si>
  <si>
    <t>https://no.wikipedia.org/wiki/Homst%C3%B8lvatnet_(Kvinesdal)</t>
  </si>
  <si>
    <t>https://no.wikipedia.org/wiki/Tonstad_kraftverk</t>
  </si>
  <si>
    <t>http://www.cedren.no/Portals/Cedren/REPORT_6326_Tonstad_Hydro-peaking.pdf</t>
  </si>
  <si>
    <t>https://en.wikipedia.org/wiki/Alc%C3%A1ntara_Dam</t>
  </si>
  <si>
    <t>http://www.seprem.es/ficha.php?idpresa=579&amp;p=23</t>
  </si>
  <si>
    <t>http://elperiodicodelaenergia.com/las-10-mayores-centrales-hidroelectricas-de-espana/</t>
  </si>
  <si>
    <t>http://enipedia.tudelft.nl/wiki/Jose_Oriol_Powerplant</t>
  </si>
  <si>
    <t>Couesques</t>
  </si>
  <si>
    <t>https://fr.wikipedia.org/wiki/Centrale_de_Mont%C3%A9zic</t>
  </si>
  <si>
    <t>http://enipedia.tudelft.nl/wiki/Montezic_Powerplant</t>
  </si>
  <si>
    <t>LT</t>
  </si>
  <si>
    <t>Lithuania</t>
  </si>
  <si>
    <t>Lietuvos energija</t>
  </si>
  <si>
    <t>Kruonis</t>
  </si>
  <si>
    <t>Kaunas reservoir</t>
  </si>
  <si>
    <t>daily storage, spinning reserves</t>
  </si>
  <si>
    <t>http://www.kruoniohae.lt/en/main/activity</t>
  </si>
  <si>
    <t>https://en.wikipedia.org/wiki/Kruonis_Pumped_Storage_Plant</t>
  </si>
  <si>
    <t>LV</t>
  </si>
  <si>
    <t>Latvia</t>
  </si>
  <si>
    <t>Latvenergo</t>
  </si>
  <si>
    <t>Aizkraukle</t>
  </si>
  <si>
    <t>http://www.latvenergo.lv/portal/page/portal/english/latvenergo/main1/about_latvenergo/energy_production/hidroelektrostacijas</t>
  </si>
  <si>
    <t>https://en.wikipedia.org/wiki/P%C4%BCavi%C5%86as_Hydroelectric_Power_Station</t>
  </si>
  <si>
    <t>http://globalenergyobservatory.org/geoid/42156</t>
  </si>
  <si>
    <t>https://lv.wikipedia.org/wiki/P%C4%BCavi%C5%86u_HES</t>
  </si>
  <si>
    <t>http://enipedia.tudelft.nl/wiki/Villarino_Powerplant</t>
  </si>
  <si>
    <t>BG</t>
  </si>
  <si>
    <t>Bulgaria</t>
  </si>
  <si>
    <t>Natsionalna Elektricheska Kompania EAD (NEK)</t>
  </si>
  <si>
    <t>Belmeken-Sestrimo-Chaira</t>
  </si>
  <si>
    <t>Sestrimo</t>
  </si>
  <si>
    <t>peak load and back up. PROJECT: yadenitsa dam, would enlarge volume of lower reservoir so that continuous generation time would increase to 22 hours. </t>
  </si>
  <si>
    <t>http://nek.bg/index.php/en/about-us/hydro-pumped-storage-in-bulgaria-yadenitsa</t>
  </si>
  <si>
    <t>http://carma.org/plant/detail/7793</t>
  </si>
  <si>
    <t>https://en.wikipedia.org/wiki/Chaira_Hydro_Power_Plant</t>
  </si>
  <si>
    <t>Cortes de Pallas</t>
  </si>
  <si>
    <t>http://ocw.unican.es/ensezas-tecnicas/centrales-de-generacion-de-energia-electrica/materiales/bloque-energia-III.pdf</t>
  </si>
  <si>
    <t>http://voith.com/de/11_06_Broschuere-Pumped-storage_einzeln.pdf</t>
  </si>
  <si>
    <t>E-Co Energi</t>
  </si>
  <si>
    <t>Vassbygdivatn</t>
  </si>
  <si>
    <t>Aurland II </t>
  </si>
  <si>
    <t>?</t>
  </si>
  <si>
    <t>http://www.e-co.no/?module=Articles;action=Article.publicOpen;ID=219</t>
  </si>
  <si>
    <t>www.e-co.no/filestore/statkraft_ToreK.pdf</t>
  </si>
  <si>
    <t>http://www.ecohz.com/powerplants/aurland-1/</t>
  </si>
  <si>
    <t>Iberdrola Generation S.A.U.</t>
  </si>
  <si>
    <t>Almendra</t>
  </si>
  <si>
    <t>http://www.seprem.es/ficha.php?idpresa=52&amp;p=2</t>
  </si>
  <si>
    <t>http://gtas.unican.es/files/pub/cigre_96.pdf</t>
  </si>
  <si>
    <t>Geth et al., 2015</t>
  </si>
  <si>
    <t>La Praz</t>
  </si>
  <si>
    <t>4 reversible Francis, 1 Pelton</t>
  </si>
  <si>
    <t>Pont des Chevres</t>
  </si>
  <si>
    <t>http://globalenergyobservatory.org/geoid/44379</t>
  </si>
  <si>
    <t>https://fr.wikipedia.org/wiki/Barrage_de_Bissorte</t>
  </si>
  <si>
    <t>SK</t>
  </si>
  <si>
    <t>Slovakia</t>
  </si>
  <si>
    <t>6 Francis, 1 Kaplan</t>
  </si>
  <si>
    <t>Cierny Vah lower</t>
  </si>
  <si>
    <t>https://www.seas.sk/cierny-vah-hpp</t>
  </si>
  <si>
    <t>http://enipedia.tudelft.nl/wiki/Cierny_Vah_Powerplant</t>
  </si>
  <si>
    <t>https://sk.wikipedia.org/wiki/%C4%8Cierny_V%C3%A1h_(vodn%C3%A1_n%C3%A1dr%C5%BE)</t>
  </si>
  <si>
    <t>Gran, 1986</t>
  </si>
  <si>
    <t>AT</t>
  </si>
  <si>
    <t>Austria</t>
  </si>
  <si>
    <t>Verbund</t>
  </si>
  <si>
    <t>Malta-Reisseck</t>
  </si>
  <si>
    <t>Carinthia</t>
  </si>
  <si>
    <t>http://www.verbund.com/pp/de/pumpspeicherkraftwerk/malta-oberstufe</t>
  </si>
  <si>
    <t>https://de.wikipedia.org/wiki/Maltakraftwerke</t>
  </si>
  <si>
    <t>https://www.verbund.com/en-de/about-verbund/power-plants/our-power-plants/reisseck2</t>
  </si>
  <si>
    <t>Moell</t>
  </si>
  <si>
    <t>http://www.verbund.com/pp/de/pumpspeicherkraftwerk/malta-hauptstufe</t>
  </si>
  <si>
    <t>http://globalenergyobservatory.org/geoid/44815</t>
  </si>
  <si>
    <t>Goesskarspeicher</t>
  </si>
  <si>
    <t>https://en.wikipedia.org/wiki/K%C3%B6lnbrein_Dam</t>
  </si>
  <si>
    <t>Revin</t>
  </si>
  <si>
    <t>Whitaker</t>
  </si>
  <si>
    <t>http://energie.edf.com/fichiers/fckeditor/Commun/En_Direct_Centrales/Hydraulique/Centres/est/publications/documents/fiche_identite_geh_revin%20_2011%20.pdf</t>
  </si>
  <si>
    <t>http://globalenergyobservatory.org/geoid/39715</t>
  </si>
  <si>
    <t>https://en.wikipedia.org/wiki/Revin_Pumped_Storage_Power_Plant</t>
  </si>
  <si>
    <t>SE </t>
  </si>
  <si>
    <t>Gabčikovo</t>
  </si>
  <si>
    <t>Kaplan</t>
  </si>
  <si>
    <t>https://en.wikipedia.org/wiki/Gab%C4%8D%C3%ADkovo%E2%80%93Nagymaros_Dams</t>
  </si>
  <si>
    <t>https://www.seas.sk/data/contentlink/cfakepathhydro-power-plants-slovakia-2010-en.pdf</t>
  </si>
  <si>
    <t>http://hydrologie.org/redbooks/a201/iahs_201_0209.pdf</t>
  </si>
  <si>
    <t>PL</t>
  </si>
  <si>
    <t>Poland</t>
  </si>
  <si>
    <t>https://en.wikipedia.org/wiki/%C5%BBarnowiec_Pumped_Storage_Power_Station</t>
  </si>
  <si>
    <t>http://enipedia.tudelft.nl/wiki/Zarnowiec_Powerplant</t>
  </si>
  <si>
    <t>https://no.wikipedia.org/wiki/Saurdal_kraftverk</t>
  </si>
  <si>
    <t>http://www.statkraft.com/energy-sources/Power-plants/Norway/Saurdal/</t>
  </si>
  <si>
    <t>http://www.forskningsradet.no/servlet/Satellite?blobcol=urldata&amp;blobheader=application%2Fpdf&amp;blobheadername1=Content-Disposition%3A&amp;blobheadervalue1=+attachment%3B+filename%3D07StatkraftAlne.pdf&amp;blobkey=id&amp;blobtable=MungoBlobs&amp;blobwhere=1274464036612&amp;ssbinary=true</t>
  </si>
  <si>
    <t>PT</t>
  </si>
  <si>
    <t>Portugal</t>
  </si>
  <si>
    <t>EDP</t>
  </si>
  <si>
    <t>Viana do Castelo</t>
  </si>
  <si>
    <t>Touvedo</t>
  </si>
  <si>
    <t>http://globalenergyobservatory.org/geoid/43535</t>
  </si>
  <si>
    <t>https://en.wikipedia.org/wiki/Alto_Lindoso_Dam</t>
  </si>
  <si>
    <t>http://enipedia.tudelft.nl/wiki/Cortes-la_Muela_Powerplant</t>
  </si>
  <si>
    <t>CZ</t>
  </si>
  <si>
    <t>Czech Republic</t>
  </si>
  <si>
    <t>CEZ</t>
  </si>
  <si>
    <t>Loucna nad Desnou</t>
  </si>
  <si>
    <t>Dlouhe Strane lower</t>
  </si>
  <si>
    <t>http://www.cez.cz/en/power-plants-and-environment/hydraulic-power-plants/dlouhe-strane.html</t>
  </si>
  <si>
    <t>https://en.wikipedia.org/wiki/Dlouh%C3%A9_str%C3%A1n%C4%9B_Hydro_Power_Plant</t>
  </si>
  <si>
    <t>Meloy</t>
  </si>
  <si>
    <t>http://www.statkraft.com/energy-sources/Power-plants/Norway/Svartisen/</t>
  </si>
  <si>
    <t>https://no.wikipedia.org/wiki/Svartisen_kraftverk</t>
  </si>
  <si>
    <t>Norrfors</t>
  </si>
  <si>
    <t>daily storage?</t>
  </si>
  <si>
    <t>http://kraftverk.vattenfall.se/stornorrfors</t>
  </si>
  <si>
    <t>https://no.wikipedia.org/wiki/Stornorrfors_kraftverk</t>
  </si>
  <si>
    <t>2nd largest in Sweden</t>
  </si>
  <si>
    <t>Wasserfallboden</t>
  </si>
  <si>
    <t>http://www.verbund.com/pp/de/pumpspeicherkraftwerk/kaprun-limberg2</t>
  </si>
  <si>
    <t>http://www.verbund.com/pp/de/pumpspeicherkraftwerk/kaprun-oberstufe</t>
  </si>
  <si>
    <t>Sellero</t>
  </si>
  <si>
    <t>Cedegolo?</t>
  </si>
  <si>
    <t>most production in winter time</t>
  </si>
  <si>
    <t>http://francorino.altervista.org/1csanfiorano.htm</t>
  </si>
  <si>
    <t>https://it.wikipedia.org/wiki/Centrale_idroelettrica_di_San_Fiorano</t>
  </si>
  <si>
    <t>Zhuchkova, 1976</t>
  </si>
  <si>
    <t>Boudin</t>
  </si>
  <si>
    <t>MAXTURBFLOW</t>
  </si>
  <si>
    <t>https://fr.wikipedia.org/wiki/Centrale_%C3%A9lectrique_de_La_B%C3%A2thie</t>
  </si>
  <si>
    <t>http://globalenergyobservatory.org/geoid/39814</t>
  </si>
  <si>
    <t>http://www.usinenouvelle.com/article/un-lifting-de-50-millions-d-euros-pour-la-centrale-hydroelectrique-de-la-bathie.N174707</t>
  </si>
  <si>
    <t>Vorarlberg Illwerke AG</t>
  </si>
  <si>
    <t>Gaschurn</t>
  </si>
  <si>
    <t>3 Pelton turbines + 3 pumps</t>
  </si>
  <si>
    <t>Rifa</t>
  </si>
  <si>
    <t>peaking load and back-up</t>
  </si>
  <si>
    <t>https://www.illwerke.at/kopswerk-2.htm</t>
  </si>
  <si>
    <t>http://globalenergyobservatory.org/geoid/45211</t>
  </si>
  <si>
    <t>https://es.wikipedia.org/wiki/Presa_de_Saucelle</t>
  </si>
  <si>
    <t>http://globalenergyobservatory.org/geoid/44131</t>
  </si>
  <si>
    <t>evora/Beja</t>
  </si>
  <si>
    <t>Pedrogao</t>
  </si>
  <si>
    <t>https://de.wikipedia.org/wiki/Talsperre_Pedr%C3%B3g%C3%A3o</t>
  </si>
  <si>
    <t>https://de.wikipedia.org/wiki/Talsperre_Alqueva</t>
  </si>
  <si>
    <t>Hidroelectrica</t>
  </si>
  <si>
    <t>Lotru-Ciunget </t>
  </si>
  <si>
    <t>peak load + multi-annual storage</t>
  </si>
  <si>
    <t>http://hidroelectrica.ro/Details.aspx?page=55</t>
  </si>
  <si>
    <t>https://en.wikipedia.org/wiki/Lotru-Ciunget_Hydroelectric_Power_Station</t>
  </si>
  <si>
    <t>http://www.ct.upt.ro/buletinhidro/Files/2012/0014-GRECEA_GRIDAN_HIDRO_2012.pdf</t>
  </si>
  <si>
    <t>TIWAG</t>
  </si>
  <si>
    <t>Sellrain-Silz</t>
  </si>
  <si>
    <t>https://www.hs-mainz.de/fileadmin/content/fb1/pdf/Bau/Exkursionen/Kraftwerksgruppe_Sellrain-Silz.pdf</t>
  </si>
  <si>
    <t>https://de.wikipedia.org/wiki/Kraftwerksgruppe_Sellrain-Silz#cite_note-tiwag-1</t>
  </si>
  <si>
    <t>https://www.tiroler-wasserkraft.at/www_tiwag/de/hn/stromerzeugung/kraftwerkspark/kuehtai/index.php</t>
  </si>
  <si>
    <t>Syracuse</t>
  </si>
  <si>
    <t>Anapo lower reservoir</t>
  </si>
  <si>
    <t>http://globalenergyobservatory.org/geoid/45434</t>
  </si>
  <si>
    <t>PGE Energia Odnawialna S.A.</t>
  </si>
  <si>
    <t>Miedzybrodzie</t>
  </si>
  <si>
    <t>https://pl.wikipedia.org/wiki/Elektrownia_Por%C4%85bka-%C5%BBar</t>
  </si>
  <si>
    <t>Vorarlberger Illwerke AG</t>
  </si>
  <si>
    <t>Montafon</t>
  </si>
  <si>
    <t>Rodund</t>
  </si>
  <si>
    <t>https://de.wikipedia.org/wiki/Rodundwerk</t>
  </si>
  <si>
    <t>https://de.wikipedia.org/wiki/Rodundwerk_II</t>
  </si>
  <si>
    <t>HR</t>
  </si>
  <si>
    <t>Croatia</t>
  </si>
  <si>
    <t>Hrvatska elektroprivreda</t>
  </si>
  <si>
    <t>Yes</t>
  </si>
  <si>
    <t>diversion type. daily storage?</t>
  </si>
  <si>
    <t>http://www.hep.hr/proizvodnja/en/basicdata/hydro/south/zakucac.aspx</t>
  </si>
  <si>
    <t>https://en.wikipedia.org/wiki/Zaku%C4%8Dac_Hydroelectric_Power_Plant</t>
  </si>
  <si>
    <t>http://globalenergyobservatory.org/geoid/44832</t>
  </si>
  <si>
    <t>http://www.statkraft.com/energy-sources/Power-plants/Norway/Rana/</t>
  </si>
  <si>
    <t>Rana - additonal reservoir</t>
  </si>
  <si>
    <t>https://no.wikipedia.org/wiki/Kallvatnet</t>
  </si>
  <si>
    <t>https://no.wikipedia.org/wiki/Gresvatnet</t>
  </si>
  <si>
    <t>https://no.wikipedia.org/wiki/Kjennsvat</t>
  </si>
  <si>
    <t>Hemfurth-Edersee</t>
  </si>
  <si>
    <t>Affoldener See</t>
  </si>
  <si>
    <t>https://de.wikipedia.org/wiki/Pumpspeicherkraftwerk_Waldeck#Waldeck_II</t>
  </si>
  <si>
    <t>http://globalenergyobservatory.org/geoid/44356</t>
  </si>
  <si>
    <t>Cedillo</t>
  </si>
  <si>
    <t>Tajo</t>
  </si>
  <si>
    <t>https://www.iberdrola.es/webibd/gc/prod/en/doc/INFORMEANUAL.pdf</t>
  </si>
  <si>
    <t>http://enipedia.tudelft.nl/wiki/Cedillo_Powerplant</t>
  </si>
  <si>
    <t>https://imammaolana.files.wordpress.com/2010/11/hydraulic_machines_textbook.pdf</t>
  </si>
  <si>
    <t>http://powerplants.vattenfall.com/porjus</t>
  </si>
  <si>
    <t>https://sv.wikipedia.org/wiki/Porjus_kraftverk</t>
  </si>
  <si>
    <t>3rd largest in Sweden</t>
  </si>
  <si>
    <t>http://powerplants.vattenfall.nl/messaure</t>
  </si>
  <si>
    <t>http://enipedia.tudelft.nl/wiki/Sweden/Hydro</t>
  </si>
  <si>
    <t>101 m dam</t>
  </si>
  <si>
    <t>http://globalenergyobservatory.org/form.php?pid=39785</t>
  </si>
  <si>
    <t>https://fr.wikipedia.org/wiki/Lac_du_Flumet</t>
  </si>
  <si>
    <t>http://energie.edf.com/fichiers/fckeditor/DP_Visite_Cheylas.pdf</t>
  </si>
  <si>
    <t>http://www.hydroweb.fr/hydroweb.php?page=hydro_centrales.php&amp;HWC=9</t>
  </si>
  <si>
    <t>http://powerplants.vattenfall.com/letsi</t>
  </si>
  <si>
    <t>http://globalenergyobservatory.org/geoid/44343</t>
  </si>
  <si>
    <t>First and largest in the river</t>
  </si>
  <si>
    <t>ČEZ</t>
  </si>
  <si>
    <t>Kramolin</t>
  </si>
  <si>
    <t>Mohelno</t>
  </si>
  <si>
    <t>yes, water reservoir nuclear power station</t>
  </si>
  <si>
    <t>http://www.cez.cz/en/power-plants-and-environment/hydraulic-power-plants/dalesice.html</t>
  </si>
  <si>
    <t>Valle del Vomano</t>
  </si>
  <si>
    <t>5 Pelton, 1 Francis</t>
  </si>
  <si>
    <t>Piaganini</t>
  </si>
  <si>
    <t>https://www.enel.it/it-it/documents/azienda/ambiente/dichiarazioni_ambientali/montorio_da2007_2008.pdf</t>
  </si>
  <si>
    <t>https://it.wikipedia.org/wiki/Centrale_idroelettrica_di_San_Giacomo</t>
  </si>
  <si>
    <t>https://it.wikipedia.org/wiki/Lago_di_Provvidenza</t>
  </si>
  <si>
    <t>Sallente</t>
  </si>
  <si>
    <t>https://es.wikipedia.org/wiki/Embalse_de_Sallente</t>
  </si>
  <si>
    <t>http://www.tremp.cat/public/153/file/Recrecimiento%20Presa%20Estany%20Gento.pdf</t>
  </si>
  <si>
    <t>http://enipedia.tudelft.nl/wiki/Estany_Gento-sallente_Powerplant</t>
  </si>
  <si>
    <t>Braganca</t>
  </si>
  <si>
    <t>http://www.a-nossa-energia.edp.pt/arquivo_conteudos/resources/brochures/folheto_picote2.pdf</t>
  </si>
  <si>
    <t>https://en.wikipedia.org/wiki/Picote_Dam</t>
  </si>
  <si>
    <t>http://globalenergyobservatory.org/geoid/43538</t>
  </si>
  <si>
    <t>Linth–Limmern</t>
  </si>
  <si>
    <t>Glarus</t>
  </si>
  <si>
    <t>5 Pelton 1 Francis</t>
  </si>
  <si>
    <t>http://www.bachmann.info/uploads/tx_sbdownloader/Applikationsbeitrag_Rittmeyer_EN.pdf</t>
  </si>
  <si>
    <t>https://en.wikipedia.org/wiki/Linth%E2%80%93Limmern_Power_Stations</t>
  </si>
  <si>
    <t>Statistik der Wasserkraftanlagen der Schweiz</t>
  </si>
  <si>
    <t>Mas Audran</t>
  </si>
  <si>
    <t>3 Pelton, 1 Francis, 1 reversible Francis</t>
  </si>
  <si>
    <t>https://en.wikipedia.org/wiki/Le_Pouget_(power_station)</t>
  </si>
  <si>
    <t>https://en.wikipedia.org/wiki/Lac_de_Pareloup</t>
  </si>
  <si>
    <t>EL</t>
  </si>
  <si>
    <t>Greece</t>
  </si>
  <si>
    <t>Kremasta Sykias</t>
  </si>
  <si>
    <t>http://enipedia.tudelft.nl/wiki/Kremasta_Powerplant</t>
  </si>
  <si>
    <t>https://en.wikipedia.org/wiki/Kremasta_(lake)</t>
  </si>
  <si>
    <t>https://en.wikipedia.org/wiki/Kremasta_Dam</t>
  </si>
  <si>
    <t>http://globalenergyobservatory.org/geoid/42794</t>
  </si>
  <si>
    <t>Bandak</t>
  </si>
  <si>
    <t>http://www.statkraft.no/Energikilder/vaare-kraftverk/norge/Tokke/</t>
  </si>
  <si>
    <t>https://en.wikipedia.org/wiki/Tokke_Hydroelectric_Power_Station</t>
  </si>
  <si>
    <t>https://en.wikipedia.org/wiki/Bandak</t>
  </si>
  <si>
    <t>https://no.wikipedia.org/wiki/Tokke_kraftverk</t>
  </si>
  <si>
    <t>https://books.google.nl/books?id=nfGPXqfQ91cC&amp;pg=PA201&amp;lpg=PA201&amp;dq=volume+lake+vinjevatn&amp;source=bl&amp;ots=T0dVtcBGuR&amp;sig=Vm_GpL_yVOSnUgHxPwBut7yk3ms&amp;hl=en&amp;sa=X&amp;ved=0ahUKEwjynuW10P3MAhVqOJoKHYM7AKMQ6AEIHDAA#v=onepage&amp;q=volume%20lake%20vinjevatn&amp;f=false</t>
  </si>
  <si>
    <t>https://en.wikipedia.org/wiki/Bemposta_Dam</t>
  </si>
  <si>
    <t>A2A</t>
  </si>
  <si>
    <t>http://www.a2a.eu/it/impianti_reti/idroelettrica/grosio.html</t>
  </si>
  <si>
    <t>http://www.a2a.eu/it/impianti_reti/idroelettrica/val_grosina.html</t>
  </si>
  <si>
    <t>https://it.wikipedia.org/wiki/Centrale_idroelettrica_di_Grosio</t>
  </si>
  <si>
    <t>http://enipedia.tudelft.nl/wiki/Grosio_Powerplant</t>
  </si>
  <si>
    <t>CNR</t>
  </si>
  <si>
    <t>https://en.wikipedia.org/wiki/G%C3%A9nissiat_Dam#/media/File:Rhone_structure_pente.jpg</t>
  </si>
  <si>
    <t>http://globalenergyobservatory.org/geoid/39698</t>
  </si>
  <si>
    <t>https://fr.wikipedia.org/wiki/Barrage_de_G%C3%A9nissiat</t>
  </si>
  <si>
    <t>Salaspils</t>
  </si>
  <si>
    <t>Used as compensation for thermic power station</t>
  </si>
  <si>
    <t>http://enipedia.tudelft.nl/wiki/Riga_HPP_Powerplant</t>
  </si>
  <si>
    <t>http://globalenergyobservatory.org/geoid/42158</t>
  </si>
  <si>
    <t>https://en.wikipedia.org/wiki/Riga_Hydroelectric_Power_Plant</t>
  </si>
  <si>
    <t>Scottish Power</t>
  </si>
  <si>
    <t>Argyll and Bute</t>
  </si>
  <si>
    <t>Loch Awe</t>
  </si>
  <si>
    <t>https://en.wikipedia.org/wiki/Cruachan_Power_Station</t>
  </si>
  <si>
    <t>https://en.wikipedia.org/wiki/Loch_Awe</t>
  </si>
  <si>
    <t>https://books.google.nl/books?id=cb3dAgAAQBAJ&amp;pg=PA85&amp;lpg=PA85&amp;dq=usable+capacity+loch+Awe&amp;source=bl&amp;ots=eMZEbpnmg4&amp;sig=bMGoVTr6IMvJqYwdgDm51zUpAbE&amp;hl=nl&amp;sa=X&amp;ved=0ahUKEwiMqsegoKrNAhWkHsAKHbfcApoQ6AEINTAD#v=onepage&amp;q=usable%20capacity%20loch%20Awe&amp;f=false</t>
  </si>
  <si>
    <t>https://www.tiroler-wasserkraft.at/www_tiwag/de/hn/stromerzeugung/kraftwerkspark/kaunertal/index.php</t>
  </si>
  <si>
    <t>Fionnay</t>
  </si>
  <si>
    <t>http://enipedia.tudelft.nl/wiki/Nendaz_Powerplant</t>
  </si>
  <si>
    <t>http://www.grande-dixence.ch/energie/hydraulic/switzerland/nendaz-power-station-altitude.html</t>
  </si>
  <si>
    <t>Drama</t>
  </si>
  <si>
    <t>Thissavros</t>
  </si>
  <si>
    <t>Platanovryssi</t>
  </si>
  <si>
    <t>irrigation</t>
  </si>
  <si>
    <t>https://en.wikipedia.org/wiki/Thisavros_Dam</t>
  </si>
  <si>
    <t>https://de.wikipedia.org/wiki/Thissavros</t>
  </si>
  <si>
    <t>Rousset</t>
  </si>
  <si>
    <t>http://globalenergyobservatory.org/geoid/39770</t>
  </si>
  <si>
    <t>https://fr.wikipedia.org/wiki/Lac_de_Serre-Pon%C3%A7on</t>
  </si>
  <si>
    <t>Norsk Hydro</t>
  </si>
  <si>
    <t>Ardal</t>
  </si>
  <si>
    <t>Ardalsvatnet</t>
  </si>
  <si>
    <t>http://www.hydro.com/en/Products/Hydropower/Our-power-plants/Tyin/</t>
  </si>
  <si>
    <t>https://en.wikipedia.org/wiki/Tyin_Hydroelectric_Power_Station</t>
  </si>
  <si>
    <t>https://snl.no/Tyin_kraftverk</t>
  </si>
  <si>
    <t>El Chorro</t>
  </si>
  <si>
    <t>Tajo de la Encantada</t>
  </si>
  <si>
    <t>http://www.embalses.net/pantano-876-tajo-de-la-encantada.html</t>
  </si>
  <si>
    <t>http://andaluciarustica.com/en/tajo-de-la-encantada-dam.htm</t>
  </si>
  <si>
    <t>http://presasyembalsesdeandalucia.es/presas/tajo_de_la_encantada/index.html</t>
  </si>
  <si>
    <t>http://www.uco.es/termodinamica/ppt/pdf/fluidos%2013.pdf</t>
  </si>
  <si>
    <t>https://en.wikipedia.org/wiki/Miranda_Dam</t>
  </si>
  <si>
    <t>Solenice</t>
  </si>
  <si>
    <t>primarily peak demand</t>
  </si>
  <si>
    <t>https://www.cez.cz/en/power-plants-and-environment/hydraulic-power-plants/orlik.html</t>
  </si>
  <si>
    <t>https://cs.wikipedia.org/wiki/Vodn%C3%AD_elektr%C3%A1rna_Orl%C3%ADk</t>
  </si>
  <si>
    <t>https://en.wikipedia.org/wiki/Orl%C3%ADk_Dam</t>
  </si>
  <si>
    <t>http://www.casopisstavebnictvi.cz/oprava-vyvaru-vodniho-dila-orlik_N985</t>
  </si>
  <si>
    <t>La Motte Saint Martin</t>
  </si>
  <si>
    <t>http://globalenergyobservatory.org/form.php?pid=39790</t>
  </si>
  <si>
    <t>http://energie.edf.com/fichiers/fckeditor/Commun/En_Direct_Centrales/Hydraulique/Centres/Les_Alpes/publications/documents/PlaquetteMonteynard2011.pdf</t>
  </si>
  <si>
    <t>Stillup</t>
  </si>
  <si>
    <t>http://www.verbund.com/pp/de/pumpspeicherkraftwerk/haeusling</t>
  </si>
  <si>
    <t>https://en.wikipedia.org/wiki/Zillergr%C3%BCndl_Dam</t>
  </si>
  <si>
    <t>http://voith.com/en/11_06_Broschuere-Pumped-storage_einzeln.pdf</t>
  </si>
  <si>
    <t>http://energie.edf.com/fichiers/fckeditor/Commun/En_Direct_Centrales/Hydraulique/Centres/Les_Alpes/publications/documents/Fiche_amenag_villarodin_BD.pdf</t>
  </si>
  <si>
    <t>http://globalenergyobservatory.org/geoid/39817</t>
  </si>
  <si>
    <t>Bad Sackingen</t>
  </si>
  <si>
    <t>4 Francis turbines + 4 pumps</t>
  </si>
  <si>
    <t>Rhein</t>
  </si>
  <si>
    <t>http://www.schluchseewerk.de/images/download/TD-BadS_Schluchseewerk.pdf</t>
  </si>
  <si>
    <t>https://de.wikipedia.org/wiki/Kavernenkraftwerk_Bad_S%C3%A4ckingen</t>
  </si>
  <si>
    <t>Tan-y-Grisiau</t>
  </si>
  <si>
    <t>uses 39% more electricity (when pumping the water back up to the Llyn Stwlan) than it actually produces</t>
  </si>
  <si>
    <t>https://en.wikipedia.org/wiki/Ffestiniog_Power_Station</t>
  </si>
  <si>
    <t>http://www.fhc.co.uk/ffestiniog.htm</t>
  </si>
  <si>
    <t>15 Pelton turbines, 2 pumps</t>
  </si>
  <si>
    <t>Lago Santa Massenza</t>
  </si>
  <si>
    <t>http://www.wikiwand.com/it/Lago_di_Santa_Massenza</t>
  </si>
  <si>
    <t>Compagnie Nationale du Rhone (CNR)</t>
  </si>
  <si>
    <t>Saint-Pierre de Senos</t>
  </si>
  <si>
    <t>https://fr.wikipedia.org/wiki/Barrage_de_Donz%C3%A8re-Mondragon</t>
  </si>
  <si>
    <t>http://enipedia.tudelft.nl/wiki/Donzere_Powerplant</t>
  </si>
  <si>
    <t>Kraftwerke Oberhasli AG</t>
  </si>
  <si>
    <t>file:///C:/Users/Marte/Desktop/kwo2019s-power-plants.pdf</t>
  </si>
  <si>
    <t>www.grimselstrom.ch/home/download/1254</t>
  </si>
  <si>
    <t>Alpiq</t>
  </si>
  <si>
    <t>http://www.alpiq.com/alpiq-group/our-assets/hydropower/storage-power-plants/massa-storage-power-station.jsp</t>
  </si>
  <si>
    <t>http://www.hydro-exploitation.ch/wasserkraftanlagen/electra-massa.html</t>
  </si>
  <si>
    <t>Tignes</t>
  </si>
  <si>
    <t>Brevieres and Malgovert tap from same lake</t>
  </si>
  <si>
    <t>https://en.wikipedia.org/wiki/Tignes_Dam</t>
  </si>
  <si>
    <t>http://globalenergyobservatory.org/geoid/39815</t>
  </si>
  <si>
    <t>https://es.wikipedia.org/wiki/Embalse_de_Mequinenza</t>
  </si>
  <si>
    <t>https://en.wikipedia.org/wiki/Mequinenza_Dam</t>
  </si>
  <si>
    <t>http://www.waterpowermagazine.com/news/newsmequinenza-plant-to-be-modernised</t>
  </si>
  <si>
    <t>Portile de Fier II</t>
  </si>
  <si>
    <t>Iron Gate 2</t>
  </si>
  <si>
    <t>http://globalenergyobservatory.org/form.php?pid=40976</t>
  </si>
  <si>
    <t>https://en.wikipedia.org/wiki/Iron_Gate_II_Hydroelectric_Power_Station</t>
  </si>
  <si>
    <t>http://www.statkraft.no/Energikilder/vaare-kraftverk/norge/Vinje/</t>
  </si>
  <si>
    <t>https://no.wikipedia.org/wiki/Vinje_kraftverk</t>
  </si>
  <si>
    <t>https://en.wikipedia.org/wiki/Totak</t>
  </si>
  <si>
    <t>Angerman</t>
  </si>
  <si>
    <t>http://kraftverk.vattenfall.se/kilforsen</t>
  </si>
  <si>
    <t>https://sv.wikipedia.org/wiki/Kilforsens_kraftverk</t>
  </si>
  <si>
    <t>6th largest in Sweden</t>
  </si>
  <si>
    <t>http://enipedia.tudelft.nl/wiki/Fionnay-dixence_Powerplant</t>
  </si>
  <si>
    <t>http://www.grande-dixence.ch/energie/hydraulic/switzerland/fionnay-power-station-altitude-1490.html</t>
  </si>
  <si>
    <t>open loop PSH</t>
  </si>
  <si>
    <t>http://www.ecohz.com/powerplants/aurland-3/</t>
  </si>
  <si>
    <t>http://www.statkraft.com/energy-sources/Power-plants/Norway/Aurland-III/</t>
  </si>
  <si>
    <t>Plavinas</t>
  </si>
  <si>
    <t>http://globalenergyobservatory.org/geoid/42157</t>
  </si>
  <si>
    <t>https://en.wikipedia.org/wiki/%C4%B6egums_Hydroelectric_Power_Station</t>
  </si>
  <si>
    <t>https://en.wikipedia.org/wiki/Ribarroja_Dam</t>
  </si>
  <si>
    <t>https://es.wikipedia.org/wiki/Embalse_de_Riba-roja</t>
  </si>
  <si>
    <t>Innertkirchen</t>
  </si>
  <si>
    <t>http://globalenergyobservatory.org/form.php?pid=45447</t>
  </si>
  <si>
    <t>http://www.grimselstrom.ch/electrical-energy/power-plants-and-dams/power-plants/</t>
  </si>
  <si>
    <t>https://www.andritz.com/index/hydro/hydronews/hy-hydro-news-27/hy-27-30-innertkirchen.htm</t>
  </si>
  <si>
    <t>Two dams within "one" reservoir: treated as one</t>
  </si>
  <si>
    <t>http://www.a2a.eu/en/plants_networks/idro/premadio.html</t>
  </si>
  <si>
    <t>http://enipedia.tudelft.nl/wiki/Premadio_Powerplant</t>
  </si>
  <si>
    <t>https://it.wikipedia.org/wiki/Centrale_idroelettrica_di_Premadio</t>
  </si>
  <si>
    <t>other hydroelectric plant, e.g. Duge</t>
  </si>
  <si>
    <t>http://www.ecohz.com/powerplants/aurland-2/</t>
  </si>
  <si>
    <t>https://no.wikipedia.org/wiki/Store_Vargevatnet</t>
  </si>
  <si>
    <t>http://www.sirakvina.no/Prosjekter-og-anlegg/Hovedmagasiner/Svartevatn/</t>
  </si>
  <si>
    <t>https://no.wikipedia.org/wiki/Svartevatn-magasinet</t>
  </si>
  <si>
    <t>https://no.wikipedia.org/wiki/Langavatnet_(Eidfjord)</t>
  </si>
  <si>
    <t>https://no.wikipedia.org/wiki/Katlavatnet</t>
  </si>
  <si>
    <t>https://no.wikipedia.org/wiki/Vestredalstj%C3%B8rna</t>
  </si>
  <si>
    <t>https://it.wikipedia.org/wiki/Centrale_idroelettrica_di_Provvidenza</t>
  </si>
  <si>
    <t>https://it.wikipedia.org/wiki/Lago_di_Campotosto</t>
  </si>
  <si>
    <t>not in ENTSO-E</t>
  </si>
  <si>
    <t>Great Britain</t>
  </si>
  <si>
    <t>Infinis</t>
  </si>
  <si>
    <t>https://en.wikipedia.org/wiki/Beeston_Hydro</t>
  </si>
  <si>
    <t>http://www.smith-root.com/barriers/sites/beeston-hydropower-plant</t>
  </si>
  <si>
    <t>Altenworth</t>
  </si>
  <si>
    <t>Melk</t>
  </si>
  <si>
    <t>Servieres-le-Chateau</t>
  </si>
  <si>
    <t>Chastang</t>
  </si>
  <si>
    <t>http://globalenergyobservatory.org/geoid/39746</t>
  </si>
  <si>
    <t>https://www.edf.fr/sites/default/files/Hydraulique/Dordogne/documents/memoguide_de_chastang.pdf</t>
  </si>
  <si>
    <t>Main river, but there are some other brances in the pixel</t>
  </si>
  <si>
    <t>Max operation level is 177 m</t>
  </si>
  <si>
    <t>Partenstein/Jochenstein</t>
  </si>
  <si>
    <t>Spillover area is 230 m lang en 24 m breed. Functions as baseload and helps to maintain an economic balance between hydro and thermal generation http://documents.worldbank.org/curated/en/877561468206061187/Austria-Aschach-Hydropower-Project</t>
  </si>
  <si>
    <t>https://www.verbund.com/en-at/about-verbund/power-plants/our-power-plants/aschach</t>
  </si>
  <si>
    <t>https://de.wikipedia.org/wiki/Kraftwerk_Aschach</t>
  </si>
  <si>
    <t>Hafslund Produktion</t>
  </si>
  <si>
    <t>Kykkelsrud</t>
  </si>
  <si>
    <t>Solbergfoss I and II</t>
  </si>
  <si>
    <t>http://www.e-co.no/Norsk/Forside/Kraftverk/Glomma/Kykkelsrud_kraftverk/</t>
  </si>
  <si>
    <t>ECO-Energi</t>
  </si>
  <si>
    <t>Askim</t>
  </si>
  <si>
    <t>Two branches, takes the lefst branch</t>
  </si>
  <si>
    <t>https://www.statkraft.com/energy-sources/Power-plants/Norway/Solbergfoss-I/</t>
  </si>
  <si>
    <t>https://en.wikipedia.org/wiki/Solbergfoss_Hydroelectric_Power_Station</t>
  </si>
  <si>
    <t>Østfold</t>
  </si>
  <si>
    <t>10 Francis, 1 Kaplan</t>
  </si>
  <si>
    <t>Main</t>
  </si>
  <si>
    <t>http://www.e-co.no/?module=Articles;action=Article.publicShow;ID=1699</t>
  </si>
  <si>
    <t>Energias de Portugal</t>
  </si>
  <si>
    <t>Sao Joao da Pesqueira</t>
  </si>
  <si>
    <t>Used for intermediate/peak load</t>
  </si>
  <si>
    <t>http://www.a-nossa-energia.edp.pt/centros_produtores/info_tecnica.php?item_id=57&amp;cp_type=&amp;section_type=info_tecnica</t>
  </si>
  <si>
    <t>https://en.wikipedia.org/wiki/Valeira_Dam</t>
  </si>
  <si>
    <t>Persenbeug</t>
  </si>
  <si>
    <t>Located downstream of Abwinden-Asten</t>
  </si>
  <si>
    <t>Sixth of 10 power plants on Danube in Austria</t>
  </si>
  <si>
    <t>https://www.verbund.com/en-at/about-verbund/power-plants/our-power-plants/ybbs-persenbeug</t>
  </si>
  <si>
    <t>https://de.wikipedia.org/wiki/Kraftwerk_Ybbs-Persenbeug</t>
  </si>
  <si>
    <t>FI</t>
  </si>
  <si>
    <t>Finland</t>
  </si>
  <si>
    <t>Fortum</t>
  </si>
  <si>
    <t>kaplan</t>
  </si>
  <si>
    <t>Tainionkosken voimalaitos</t>
  </si>
  <si>
    <t>3 Kaplan, 1 Bulb</t>
  </si>
  <si>
    <t>https://www.statkraft.com/energy-sources/Power-plants/Sweden/Harrsele/</t>
  </si>
  <si>
    <t>CNR/Engie</t>
  </si>
  <si>
    <t>Beaucaire</t>
  </si>
  <si>
    <t>Bulbes</t>
  </si>
  <si>
    <t>https://fr.wikipedia.org/wiki/Barrage_de_Vallabr%C3%A8gues</t>
  </si>
  <si>
    <t>Wallsee/Mitterkirchen</t>
  </si>
  <si>
    <t>230 meter x 24 meter</t>
  </si>
  <si>
    <t>Marco de Canaveses</t>
  </si>
  <si>
    <t>Valeria Regua</t>
  </si>
  <si>
    <t>9th HPP on the Douro in Portugal</t>
  </si>
  <si>
    <t>http://www.a-nossa-energia.edp.pt/centros_produtores/info_tecnica.php?item_id=17&amp;cp_type=&amp;section_type=info_tecnica</t>
  </si>
  <si>
    <t>https://www.google.com/url?q=http%3A%2F%2Fwww.engie.com%2Fwp-content%2Fuploads%2F2012%2F05%2Fbrochure-cnr-20102.pdf</t>
  </si>
  <si>
    <t>http://globalenergyobservatory.org/geoid/39756</t>
  </si>
  <si>
    <t>Melk/Emmersdorf</t>
  </si>
  <si>
    <t>7th of 10 power plants on Danube</t>
  </si>
  <si>
    <t>Vila Nova de Foz Coa</t>
  </si>
  <si>
    <t>Pochino</t>
  </si>
  <si>
    <t>Bemposta?</t>
  </si>
  <si>
    <t>http://www.a-nossa-energia.edp.pt/centros_produtores/info_tecnica.php?item_id=40&amp;cp_type=he&amp;section_type=info_tecnica</t>
  </si>
  <si>
    <t>http://www.centrodeinformacao.ren.pt/PT/publicacoes/PublicacoesGerais/Hidroelectricidade%20em%20Portugal%20-%20Mem%C3%B3ria%20e%20desafio.pdf</t>
  </si>
  <si>
    <t>Valence</t>
  </si>
  <si>
    <t>Gervans </t>
  </si>
  <si>
    <t>Peso da Régua</t>
  </si>
  <si>
    <t>Regua?</t>
  </si>
  <si>
    <t>8th plant in HPP chain on Douro </t>
  </si>
  <si>
    <t>Technical document EDP</t>
  </si>
  <si>
    <t>Ottensheim/Wilhering</t>
  </si>
  <si>
    <t>3rd of 10 power plants on Danube, baseload</t>
  </si>
  <si>
    <t>https://www.verbund.com/de-at/ueber-verbund/kraftwerke/unsere-kraftwerke/ottensheim-wilhering</t>
  </si>
  <si>
    <t>http://globalenergyobservatory.org/geoid/45164</t>
  </si>
  <si>
    <t>https://ipfs.io/ipfs/QmXoypizjW3WknFiJnKLwHCnL72vedxjQkDDP1mXWo6uco/wiki/List_of_dams_and_reservoirs_in_Austria.html</t>
  </si>
  <si>
    <t>https://de.wikipedia.org/wiki/Kraftwerk_Ottensheim-Wilhering</t>
  </si>
  <si>
    <t>https://www.edf.fr/sites/default/files/Hydraulique/Alsace-Vosges/documents/les_amenagements_hydroelectriques_du_rhin_franco-allemand.pdf</t>
  </si>
  <si>
    <t>https://www.enbw.com/erneuerbare-energien/wasser/standorte.html</t>
  </si>
  <si>
    <t>Ottsmarsheim</t>
  </si>
  <si>
    <t>2 Kaplan, 4 Hélice?</t>
  </si>
  <si>
    <t>Required minimum flow is 52 m3/s</t>
  </si>
  <si>
    <t>Nisa</t>
  </si>
  <si>
    <t>http://www.a-nossa-energia.edp.pt/centros_produtores/info_tecnica.php?item_id=28&amp;cp_type=&amp;section_type=info_tecnica</t>
  </si>
  <si>
    <t>SI</t>
  </si>
  <si>
    <t>Slovenia</t>
  </si>
  <si>
    <t>DEM</t>
  </si>
  <si>
    <t>http://www.dem.si/en-gb/Power-plants-and-generation/Power-plants/Formin-HPP</t>
  </si>
  <si>
    <t>Markovci</t>
  </si>
  <si>
    <t>nvt</t>
  </si>
  <si>
    <t>Regulate water for Formin HPP. Ecologically acceptable flow of 5 m3/s in winter and 10 m3/s in summer into Drava riverbed</t>
  </si>
  <si>
    <t>http://www.dem.si/en-gb/Power-plants-and-generation/Power-plants/Markovci-Small-HPP</t>
  </si>
  <si>
    <t>www.dem.si/en-gb/Power-plants-and-generation/Power-plants/Zlatoličje-HPP</t>
  </si>
  <si>
    <t>Mjelski</t>
  </si>
  <si>
    <t>Regulates water for Zlatolicje. 10 m3/s discharge in winter and 20 m3/s in summer</t>
  </si>
  <si>
    <t>http://www.dem.si/en-gb/Power-plants-and-generation/Power-plants/Melje-Small-HPP</t>
  </si>
  <si>
    <t>Maribor</t>
  </si>
  <si>
    <t>Fala HPP</t>
  </si>
  <si>
    <t>www.dem.si/en-gb/Power-plants-and-generation/Power-plants/Mariborski-otok-HPP</t>
  </si>
  <si>
    <t>Koroska</t>
  </si>
  <si>
    <t>Ozbalt HPP</t>
  </si>
  <si>
    <t>Fifth HPP on Drava</t>
  </si>
  <si>
    <t>http://www.dem.si/en-gb/Power-plants-and-generation/Power-plants/Fala-HPP</t>
  </si>
  <si>
    <t>Fourth HPP on Drava</t>
  </si>
  <si>
    <t>http://www.dem.si/en-gb/Power-plants-and-generation/Power-plants/Ožbalt-HPP</t>
  </si>
  <si>
    <t>http://www.dem.si/en-gb/Power-plants-and-generation/Power-plants/Vuhred-HPP</t>
  </si>
  <si>
    <t>Vuzenica </t>
  </si>
  <si>
    <t>http://www.dem.si/en-gb/Power-plants-and-generation/Power-plants/Vuzenica-HPP</t>
  </si>
  <si>
    <t>HPP at Lavamund</t>
  </si>
  <si>
    <t>First HPP on Drava</t>
  </si>
  <si>
    <t>http://www.dem.si/en-gb/Power-plants-and-generation/Power-plants/Dravograd-HPP</t>
  </si>
  <si>
    <t>Orange</t>
  </si>
  <si>
    <t>Energa Wytwarzanie</t>
  </si>
  <si>
    <t>Water in reservoir meant to be retained for 2 to 7 days </t>
  </si>
  <si>
    <t>https://www.researchgate.net/profile/Michal_Habel2/publication/266072268_Dynamics_of_the_Vistula_River_channel_deformations_downstream_of_the_Wloclawek_Reservoir/links/542424610cf26120b7a71ebe/Dynamics-of-the-Vistula-River-channel-deformations-downstream-of-the-Wloclawek-Reservoir.pdf</t>
  </si>
  <si>
    <t>http://www.energa-hydro.pl/obiekty/lista-obiektow/wloclawek,50,obiekt.html</t>
  </si>
  <si>
    <t>Or STO?</t>
  </si>
  <si>
    <t>SHEM</t>
  </si>
  <si>
    <t>Ussel</t>
  </si>
  <si>
    <t>https://fr.wikipedia.org/wiki/Barrage_de_Marèges#cite_note-5</t>
  </si>
  <si>
    <t>EnBW/EDF</t>
  </si>
  <si>
    <t>Rorhturbinen</t>
  </si>
  <si>
    <t>1978 / 2013</t>
  </si>
  <si>
    <t>http://www.engie.com/wp-content/uploads/2012/05/brochure-cnr-20102.pdf</t>
  </si>
  <si>
    <t>Skelleftea</t>
  </si>
  <si>
    <t>Main river</t>
  </si>
  <si>
    <t>Reservoir head regulated between 50.5 and 52 meters </t>
  </si>
  <si>
    <t>https://www.statkraft.com/energy-sources/Power-plants/Sweden/Kvistforsen/</t>
  </si>
  <si>
    <t>Wien</t>
  </si>
  <si>
    <t>Bulb</t>
  </si>
  <si>
    <t>http://www.poyry.com/sites/default/files/media/related_material/50.pdf</t>
  </si>
  <si>
    <t>Bub</t>
  </si>
  <si>
    <t>Ryburg-Schwordstadt</t>
  </si>
  <si>
    <t>http://www.poyry.com/sites/default/files/media/related_material/49.pdf</t>
  </si>
  <si>
    <t>Vila Nova de Gaia</t>
  </si>
  <si>
    <t>Last plain in river chain Douro</t>
  </si>
  <si>
    <t>http://www.a-nossa-energia.edp.pt/centros_produtores/info_tecnica.php?item_id=20&amp;cp_type=&amp;section_type=info_tecnica</t>
  </si>
  <si>
    <t>Contronei</t>
  </si>
  <si>
    <t>Edison</t>
  </si>
  <si>
    <t>Sonico</t>
  </si>
  <si>
    <t>Tank with daila regulation</t>
  </si>
  <si>
    <t>No RoR but reservoir?</t>
  </si>
  <si>
    <t>Norraker</t>
  </si>
  <si>
    <t>https://www.statkraft.com/energy-sources/Power-plants/Sweden/Korsselbranna/</t>
  </si>
  <si>
    <t>Alvkarleby</t>
  </si>
  <si>
    <t>https://powerplants.vattenfall.com/alvkarleby</t>
  </si>
  <si>
    <t>AET</t>
  </si>
  <si>
    <t>Personico</t>
  </si>
  <si>
    <t>Piotiino</t>
  </si>
  <si>
    <t>https://www.aet.ch/IT/Impianto-idroelettrico-Nuova-Biaschina-af2c3e00#.WlSbqa6nG70</t>
  </si>
  <si>
    <t>Lavorgo</t>
  </si>
  <si>
    <t>https://www.aet.ch/IT/Impianto-idroelettrico-Piottino-57db1a00#.WlSlga6nG70</t>
  </si>
  <si>
    <t>https://www.aet.ch/Impianto-idroelettrico-Piottino-6ac6ec00</t>
  </si>
  <si>
    <t>PSH</t>
  </si>
  <si>
    <t>1000 hours per year generation</t>
  </si>
  <si>
    <t>https://www.aet.ch/IT/Impianto-idroelettrico-Tremorgio-e68a9800#.WlTYYK6nG70</t>
  </si>
  <si>
    <t>RoR or RSH?</t>
  </si>
  <si>
    <t>EnAlpin AG/Rhonewerke AG</t>
  </si>
  <si>
    <t>Steg-Hohtenn</t>
  </si>
  <si>
    <t>http://www.naturenergie.ch/enalpin/wasserkraftwerke/kraftwerk-loetschen-ag/</t>
  </si>
  <si>
    <t>https://de.wikipedia.org/wiki/Stausee_Ferden </t>
  </si>
  <si>
    <t>Switzerland/Germany</t>
  </si>
  <si>
    <t>EnBW/Kanton Aargau/ Axpo/Alpiq/Energiedienst AG/Evonik Degussa</t>
  </si>
  <si>
    <t>http://www.alpiq.com/alpiq-group/our-assets/hydropower/large-run-of-river-plants/ryburg-schwrstadt-run-of-river-power-station.jsp</t>
  </si>
  <si>
    <t>Energiedienst</t>
  </si>
  <si>
    <t>Straflo</t>
  </si>
  <si>
    <t>Albbruk-Dogern</t>
  </si>
  <si>
    <t>https://www.energiedienst.de/produktion/wasserkraftwerk-laufenburg/</t>
  </si>
  <si>
    <t>Rheinkraftwerk Sackingen AG</t>
  </si>
  <si>
    <t>Bad sackingen</t>
  </si>
  <si>
    <t>Laufenburg </t>
  </si>
  <si>
    <t>http://www.rksag.de/unternehmen/</t>
  </si>
  <si>
    <t>Germany/Switzerland</t>
  </si>
  <si>
    <t>Albbruck</t>
  </si>
  <si>
    <t>https://iam.innogy.com/en/about-innogy/innogy-innovation-technology/renewables/hydro-power/hydroelectric-power-station-radag</t>
  </si>
  <si>
    <t>https://www.researchgate.net/publication/294670963_Construction_of_a_new_hydro_power_plant_at_Albbruck-Dogern</t>
  </si>
  <si>
    <t>http://www.schluchseewerk.de/images/download/Plan-Schluchseewerk_Albbruck-Dogern.pdf</t>
  </si>
  <si>
    <t>ENBw</t>
  </si>
  <si>
    <t>www.kraftwerk-reckingen.com/index.php/unternehmen/kerndaten</t>
  </si>
  <si>
    <t>Services Industriel Geneves</t>
  </si>
  <si>
    <t>Russin</t>
  </si>
  <si>
    <t>Seujet</t>
  </si>
  <si>
    <t>http://www.sig-ge.ch/nous-connaitre/nos-activites/notre-patrimoine/connaitre-et-visiter-les-sites-sig/le-barrage-de-verbois</t>
  </si>
  <si>
    <t>https://www.google.nl/url?sa=t&amp;rct=j&amp;q=&amp;esrc=s&amp;source=web&amp;cd=1&amp;cad=rja&amp;uact=8&amp;ved=0ahUKEwjUzMrVk83YAhVlF8AKHVubBsoQFggnMAA&amp;url=https%3A%2F%2Fwww.e-periodica.ch%2Fcntmng%3Fpid%3Dsbz-002%3A1939%3A113%3A114%3A%3A687&amp;usg=AOvVaw2LZAlFsA_Oy-93pi_-zruj</t>
  </si>
  <si>
    <t>Kraftwerk Augst AG</t>
  </si>
  <si>
    <t>2 Francis, 7 Straflo</t>
  </si>
  <si>
    <t>https://www.kwa.ch/unternehmen/zahlen-fakten</t>
  </si>
  <si>
    <t>https://de.wikipedia.org/wiki/Staustufe_Augst/Wyhlen#Kraftwerk_Augst</t>
  </si>
  <si>
    <t>6 straflo, 5 Francis</t>
  </si>
  <si>
    <t>https://www.energiedienst.de/produktion/wasserkraftwerk-wyhlen/</t>
  </si>
  <si>
    <t>Kraftwerl Birsfelden AG</t>
  </si>
  <si>
    <t>Basel</t>
  </si>
  <si>
    <t>Augst/Wyhlen</t>
  </si>
  <si>
    <t>http://www.kw-birsfelden.ch/en/technik/generatoren/</t>
  </si>
  <si>
    <t>https://www.google.nl/url?sa=t&amp;rct=j&amp;q=&amp;esrc=s&amp;source=web&amp;cd=6&amp;cad=rja&amp;uact=8&amp;ved=0ahUKEwiZ0YK2vM3YAhWjIsAKHYPFCA8QFgg3MAU&amp;url=https%3A%2F%2Fwww.e-periodica.ch%2Fcntmng%3Fpid%3Dwbw-002%3A1957%3A44%3A%3A1589&amp;usg=AOvVaw2I7UY7VZmSt-1iJ7O7NAVB</t>
  </si>
  <si>
    <t>Diversion channel</t>
  </si>
  <si>
    <t>http://www.hevs.ch/media/document/0/hasmatuchi_hydro2014b.pdf</t>
  </si>
  <si>
    <t>https://infoscience.epfl.ch/record/162408/files/2010-746-Muller-Bieri-Boillat-Schleiss-Barrage_de_lavey.pdf</t>
  </si>
  <si>
    <t>https://www.google.nl/url?sa=t&amp;rct=j&amp;q=&amp;esrc=s&amp;source=web&amp;cd=3&amp;cad=rja&amp;uact=8&amp;ved=0ahUKEwi77fGzvc3YAhWLAMAKHepFAcsQFgg4MAI&amp;url=http%3A%2F%2Fwww.silnativa.ch%2Ffileadmin%2Fdocuments%2Fsilnativa.ch%2FLavey.pdf&amp;usg=AOvVaw04HCnO-2H7VJP50wnWEVmK</t>
  </si>
  <si>
    <t>Asten</t>
  </si>
  <si>
    <t>Ottensheim-wilhering</t>
  </si>
  <si>
    <t>https://www.verbund.com/de-at/ueber-verbund/kraftwerke/unsere-kraftwerke/abwinden-asten</t>
  </si>
  <si>
    <t>https://de.wikipedia.org/wiki/Kraftwerk_Abwinden-Asten</t>
  </si>
  <si>
    <t>Germany/Austria</t>
  </si>
  <si>
    <t>Untergriesbach</t>
  </si>
  <si>
    <t>https://www.verbund.com/en-at/about-verbund/power-plants/our-power-plants/jochenstein</t>
  </si>
  <si>
    <t>http://holzmann.fh-potsdam.de/wp-content/uploads/2017/03/Jochensteinfertigge%C3%A4ndert.pdf
</t>
  </si>
  <si>
    <t>Trolhattan</t>
  </si>
  <si>
    <t>Vagron</t>
  </si>
  <si>
    <t>Diverted flow: a third?</t>
  </si>
  <si>
    <t>https://powerplants.vattenfall.com/olidan</t>
  </si>
  <si>
    <t>https://sv.wikipedia.org/wiki/Olidans_kraftverk</t>
  </si>
  <si>
    <t>https://powerplants.vattenfall.com/hojum</t>
  </si>
  <si>
    <t>http://evolution.skf.com/a-steady-flow/ </t>
  </si>
  <si>
    <t>RSH</t>
  </si>
  <si>
    <t>Main water but small flow on the right side</t>
  </si>
  <si>
    <t>https://powerplants.vattenfall.com/vargon</t>
  </si>
  <si>
    <t>https://cas.oslo.no/getfile.php/137530/CAS_publications_events/CAS_publications/Seminar_booklets/PDF/0809Jakobsson.pdf</t>
  </si>
  <si>
    <t>https://sv.wikipedia.org/wiki/Varg%C3%B6ns_kraftverk</t>
  </si>
  <si>
    <t>Kaplan, Lawaczeck, Propeller, Bulb</t>
  </si>
  <si>
    <t>Hojum/Vargon</t>
  </si>
  <si>
    <t>https://powerplants.vattenfall.com/en/lilla-edet</t>
  </si>
  <si>
    <t>https://sv.wikipedia.org/wiki/Lilla_Edets_kraftverk</t>
  </si>
  <si>
    <t>Cakit</t>
  </si>
  <si>
    <t>Turkey</t>
  </si>
  <si>
    <t>Karaisali</t>
  </si>
  <si>
    <t>Diversion weir</t>
  </si>
  <si>
    <t>https://www.statkraft.no/globalassets/old-contains-the-old-folder-structure/documents/faktaark-cakit-eng-final-20101006_tcm10-11957.pdf</t>
  </si>
  <si>
    <t>https://www.google.nl/url?sa=t&amp;rct=j&amp;q=&amp;esrc=s&amp;source=web&amp;cd=3&amp;ved=0ahUKEwiT7Om278_YAhVQEuwKHaGDA6cQFgg1MAI&amp;url=https%3A%2F%2Fmer.markit.com%2Fbr-reg%2Fservices%2FprocessDocument%2FdownloadDocumentById%2F103000000016649&amp;usg=AOvVaw2UC7BzTyZLmU2e6FpNuBnx</t>
  </si>
  <si>
    <t>Arendals Fossekampni</t>
  </si>
  <si>
    <t>Tunnels</t>
  </si>
  <si>
    <t>https://www.arendalsfoss.no/en/power-production/</t>
  </si>
  <si>
    <t>https://no.wikipedia.org/wiki/B%C3%B8ylefoss_kraftverk</t>
  </si>
  <si>
    <t>Norsk hydro/statkraft</t>
  </si>
  <si>
    <t>https://www.statkraft.com/energy-sources/Power-plants/Norway/Svelgfoss/</t>
  </si>
  <si>
    <t>https://www.hydro.com/en/products/energy/our-power-plants/telemark/svelgfoss/</t>
  </si>
  <si>
    <t>EB Kraftproduksjon AS</t>
  </si>
  <si>
    <t>https://www.glitreenergi.no/konsern/prosjekt/kaggefoss/</t>
  </si>
  <si>
    <t>https://no.wikipedia.org/wiki/Kaggefoss_kraftverk</t>
  </si>
  <si>
    <t>Sarpsborg</t>
  </si>
  <si>
    <t>http://www.e-co.no/Norsk/Forside/Kraftverk/Glomma/Sarp_kraftverk/</t>
  </si>
  <si>
    <t>Borregaard industries</t>
  </si>
  <si>
    <t>https://no.wikipedia.org/wiki/Borregaard_kraftverk</t>
  </si>
  <si>
    <t>http://www.e-co.no/Norsk/Forside/Kraftverk/Glomma/Hafslund_kraftverk/</t>
  </si>
  <si>
    <t>Akershus energi</t>
  </si>
  <si>
    <t>Sorum</t>
  </si>
  <si>
    <t>Propeller?</t>
  </si>
  <si>
    <t>http://akershusenergi.no/no/vannkraft/vaare-kraftverk/copy_ranasfoss3</t>
  </si>
  <si>
    <t>http://akershusenergi.no/no/vannkraft/vaare-kraftverk/raanaasfoss2</t>
  </si>
  <si>
    <t>Sorumsan</t>
  </si>
  <si>
    <t>Rorhturbiner</t>
  </si>
  <si>
    <t>Ranasfoss II and III</t>
  </si>
  <si>
    <t>http://akershusenergi.no/no/vannkraft/vaare-kraftverk/bingsfoss</t>
  </si>
  <si>
    <t>or RSH?</t>
  </si>
  <si>
    <t>Lietuvos Energija</t>
  </si>
  <si>
    <t>Kaunas</t>
  </si>
  <si>
    <t>Main (river)</t>
  </si>
  <si>
    <t>https://gamyba.le.lt/en/activities/electricity-generation/kaunas-algirdas-brazauskas-hydroelectric-power-plant-khpp</t>
  </si>
  <si>
    <t>https://lt.wikipedia.org/wiki/Kauno_Algirdo_Brazausko_hidroelektrin%C4%97</t>
  </si>
  <si>
    <t>IE</t>
  </si>
  <si>
    <t>Ireland</t>
  </si>
  <si>
    <t>ESB Group</t>
  </si>
  <si>
    <t>3 Francis, 1 Kaplan</t>
  </si>
  <si>
    <t>Diversion of Shannon river</t>
  </si>
  <si>
    <t>No storage on the lakes anymore? &gt; wikipedia</t>
  </si>
  <si>
    <t>https://www.esb.ie/our-businesses/generation-energy-trading-new/generation-asset-map#ardnacrusha</t>
  </si>
  <si>
    <t>https://en.wikipedia.org/wiki/Shannon_hydroelectric_scheme</t>
  </si>
  <si>
    <t>Belleek</t>
  </si>
  <si>
    <t>https://www.esb.ie/docs/default-source/education-hub/erne-stations74dc5b2d46d164eb900aff0000c22e36</t>
  </si>
  <si>
    <t>Ballyshannon</t>
  </si>
  <si>
    <t>Scottish power</t>
  </si>
  <si>
    <t>Carsphaim</t>
  </si>
  <si>
    <t>https://www.scottishpower.com/userfiles/file/GallowayTechnical2011.pdf</t>
  </si>
  <si>
    <t>New Galloway</t>
  </si>
  <si>
    <t>Kirkcudbirght</t>
  </si>
  <si>
    <t>RoR/RSH</t>
  </si>
  <si>
    <t>Water of Deugh</t>
  </si>
  <si>
    <t>Seems more RSH</t>
  </si>
  <si>
    <t>Compagnia valdostana delle Acque</t>
  </si>
  <si>
    <t>Avise</t>
  </si>
  <si>
    <t>Uses reservoir</t>
  </si>
  <si>
    <t>http://www.cvaspa.it/acqua/impianti/avise/</t>
  </si>
  <si>
    <t>https://it.wikipedia.org/wiki/Centrale_idroelettrica_di_Avise</t>
  </si>
  <si>
    <t>Moticelle d'Ongina</t>
  </si>
  <si>
    <t>https://www.enelgreenpower.com/where-we-are?topic=hydro&amp;plant_name=&amp;continent=EUROPE&amp;nation=Italy</t>
  </si>
  <si>
    <t>http://orizzontenergia.it/download/Appr/RINNOVABILI/2013_12_30_centrali%20idroelettriche_Univ%20Pavia.pdf</t>
  </si>
  <si>
    <t>https://www.progettodighe.it/main/le-centrali/article/isola-serafini-monticelli-d-ongina</t>
  </si>
  <si>
    <t>Alperia</t>
  </si>
  <si>
    <t>http://www.alperia.eu/cosa-facciamo/idroelettrico/centrali-di-glorenza-e-castelbello.html</t>
  </si>
  <si>
    <t>_x000C_</t>
  </si>
  <si>
    <t>Montelimar</t>
  </si>
  <si>
    <t>Diverted flow (river divided in two)</t>
  </si>
  <si>
    <t>Diverted flow (river divided in 3)</t>
  </si>
  <si>
    <t>Aurillac</t>
  </si>
  <si>
    <t>Main flow</t>
  </si>
  <si>
    <t>http://globalenergyobservatory.org/geoid/39721</t>
  </si>
  <si>
    <t>not in ETNSO-E</t>
  </si>
  <si>
    <t>Saint Rambert d'Albon</t>
  </si>
  <si>
    <t>Diverted flow (divided by two)</t>
  </si>
  <si>
    <t>Diverted flow, tunnels</t>
  </si>
  <si>
    <t>https://www.edf.fr/sites/default/files/Hydraulique/pays-de-savoie/documents/edf_passy.pdf</t>
  </si>
  <si>
    <t>not in ENTSO-e</t>
  </si>
  <si>
    <t>Ror?</t>
  </si>
  <si>
    <t>Scracinec</t>
  </si>
  <si>
    <t>Diversion</t>
  </si>
  <si>
    <t>Reservoir for daily regulation. First of three on Drave river</t>
  </si>
  <si>
    <t>http://proizvodnja.hep.hr/proizvodnja/en/basicdata/hydro/north/varazdin.aspx</t>
  </si>
  <si>
    <t>3 Bulb, 1 Kaplan</t>
  </si>
  <si>
    <t>Reservoir for daily regulation. </t>
  </si>
  <si>
    <t>http://proizvodnja.hep.hr/proizvodnja/en/basicdata/hydro/north/cakovec.aspx</t>
  </si>
  <si>
    <t>3 Bulb, 2 Kaplan</t>
  </si>
  <si>
    <t>RSH or Ror?</t>
  </si>
  <si>
    <t>CEZ group</t>
  </si>
  <si>
    <t>Use to serve peakload. KPMG clasifices as RoR, maybe STO then?</t>
  </si>
  <si>
    <t>https://www.cez.cz/en/power-plants-and-environment/hydraulic-power-plants/slapy.html</t>
  </si>
  <si>
    <t>Harjedalen</t>
  </si>
  <si>
    <t>2 Francis, 1 Kaplan</t>
  </si>
  <si>
    <t>https://www3.fortum.com/about-us/our-company/our-energy-production/our-power-plants/ljusnan</t>
  </si>
  <si>
    <t>https://www.svk.se/siteassets/jobba-har/dokument/analysis-of-a-load-frequency-control-implementation-in-swedish-run-of-river-hydropower-stations---andreas-westberg---svk.pdf</t>
  </si>
  <si>
    <t>http://www.diva-portal.org/smash/get/diva2:1056073/FULLTEXT01.pdf</t>
  </si>
  <si>
    <t>https://powerplants.vattenfall.com/midskog</t>
  </si>
  <si>
    <t>https://powerplants.vattenfall.com/naverede</t>
  </si>
  <si>
    <t>https://powerplants.vattenfall.com/stugun</t>
  </si>
  <si>
    <t>HSE</t>
  </si>
  <si>
    <t>Krsko</t>
  </si>
  <si>
    <t>5th</t>
  </si>
  <si>
    <t>www.he-ss.si/eng/he-brezice-specifications.html</t>
  </si>
  <si>
    <t>4th</t>
  </si>
  <si>
    <t>http://www.he-ss.si/eng/he-krsko-general-info.html</t>
  </si>
  <si>
    <t>Bostanj</t>
  </si>
  <si>
    <t>Third</t>
  </si>
  <si>
    <t>http://www.he-ss.si/eng/he-blanca-specifications.html</t>
  </si>
  <si>
    <t>Second</t>
  </si>
  <si>
    <t>www.he-ss.si/eng/he-bostanj-specifications.html</t>
  </si>
  <si>
    <t>Meschora dam</t>
  </si>
  <si>
    <t>Plastiras</t>
  </si>
  <si>
    <t>Nog doen</t>
  </si>
  <si>
    <t>Braunau-Simbach</t>
  </si>
  <si>
    <t>Stratos</t>
  </si>
  <si>
    <t>Fortum chain</t>
  </si>
  <si>
    <t>Sykia</t>
  </si>
  <si>
    <t>Finland more?</t>
  </si>
  <si>
    <t>plus</t>
  </si>
  <si>
    <t>http://www.axpo.com/axpo/ch/en/dossiers/dossier-hydropower.html</t>
  </si>
  <si>
    <t>climatology_average</t>
  </si>
  <si>
    <t>YYMMDD: version date</t>
  </si>
  <si>
    <t>Edwin's station name</t>
  </si>
  <si>
    <t>lat/lon PCR-GLOBWB coordinates known? </t>
  </si>
  <si>
    <t>Edwin's station ID (XXXXX)</t>
  </si>
  <si>
    <t>GWh (based on Diede's complete table)</t>
  </si>
  <si>
    <t>GWh for sorting (zero if N/A)</t>
  </si>
  <si>
    <t>power station pcraster ID (1XXXXX) (should be sorted based on something)</t>
  </si>
  <si>
    <t>lat for pcraster</t>
  </si>
  <si>
    <t>lon for pcraster</t>
  </si>
  <si>
    <t>station long ID (YYMMDD01XXXXX)</t>
  </si>
  <si>
    <t>inflow file name</t>
  </si>
  <si>
    <t>cdo command for total flow</t>
  </si>
  <si>
    <t>cdo command for internal flow</t>
  </si>
  <si>
    <t>station long ID (YYMMDD0XXXXX)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</si>
</sst>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0.000000"/>
    <numFmt numFmtId="167" formatCode="0.00000"/>
    <numFmt numFmtId="168" formatCode="0.0000000"/>
    <numFmt numFmtId="169" formatCode="#,##0.000000"/>
    <numFmt numFmtId="170" formatCode="0.0"/>
    <numFmt numFmtId="171" formatCode="0.000"/>
    <numFmt numFmtId="172" formatCode="#,##0.0"/>
    <numFmt numFmtId="173" formatCode="0.00"/>
    <numFmt numFmtId="174" formatCode="0.0000"/>
    <numFmt numFmtId="175" formatCode="0%"/>
  </numFmts>
  <fonts count="3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FF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i val="true"/>
      <sz val="10"/>
      <color rgb="FF00B050"/>
      <name val="Calibri"/>
      <family val="2"/>
      <charset val="1"/>
    </font>
    <font>
      <sz val="10"/>
      <color rgb="FF00B05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70C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i val="true"/>
      <sz val="10"/>
      <name val="Calibri"/>
      <family val="2"/>
      <charset val="1"/>
    </font>
    <font>
      <sz val="10"/>
      <color rgb="FF00B0F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i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rgb="FF7030A0"/>
      <name val="Calibri"/>
      <family val="2"/>
      <charset val="1"/>
    </font>
    <font>
      <b val="true"/>
      <sz val="7"/>
      <color rgb="FF000000"/>
      <name val="Arial"/>
      <family val="2"/>
      <charset val="1"/>
    </font>
    <font>
      <sz val="8"/>
      <color rgb="FF000000"/>
      <name val="Times New Roman"/>
      <family val="1"/>
      <charset val="1"/>
    </font>
    <font>
      <b val="true"/>
      <sz val="10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C55A11"/>
        <bgColor rgb="FF993300"/>
      </patternFill>
    </fill>
    <fill>
      <patternFill patternType="solid">
        <fgColor rgb="FFC5E0B4"/>
        <bgColor rgb="FFD9D9D9"/>
      </patternFill>
    </fill>
    <fill>
      <patternFill patternType="solid">
        <fgColor rgb="FFC9C9C9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8CBAD"/>
      </patternFill>
    </fill>
    <fill>
      <patternFill patternType="solid">
        <fgColor rgb="FFF8CBAD"/>
        <bgColor rgb="FFF4B183"/>
      </patternFill>
    </fill>
    <fill>
      <patternFill patternType="solid">
        <fgColor rgb="FF7030A0"/>
        <bgColor rgb="FF993366"/>
      </patternFill>
    </fill>
    <fill>
      <patternFill patternType="solid">
        <fgColor rgb="FFFF0000"/>
        <bgColor rgb="FF993300"/>
      </patternFill>
    </fill>
    <fill>
      <patternFill patternType="solid">
        <fgColor rgb="FFFFD966"/>
        <bgColor rgb="FFF8CBAD"/>
      </patternFill>
    </fill>
    <fill>
      <patternFill patternType="solid">
        <fgColor rgb="FFBDD7E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548235"/>
        <bgColor rgb="FF595959"/>
      </patternFill>
    </fill>
    <fill>
      <patternFill patternType="solid">
        <fgColor rgb="FFEDEDED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7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9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2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3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3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5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3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6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5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7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7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7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7" fillId="8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9" fillId="9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1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5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3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2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2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9" fillId="11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1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9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4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4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3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13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13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3" fontId="13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11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1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3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3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7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7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7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7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3" fontId="7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22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1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4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7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7" fillId="15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4" fontId="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8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4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2" fontId="7" fillId="7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7" fillId="7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8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1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1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14" fillId="1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4" fillId="1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14" fillId="1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14" fillId="1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7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7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7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3" fontId="7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7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4" fillId="7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4" fillId="6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3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5" fontId="7" fillId="0" borderId="0" xfId="1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5" fontId="17" fillId="0" borderId="0" xfId="1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1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top" textRotation="0" wrapText="false" indent="1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2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top" textRotation="0" wrapText="false" indent="2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72" fontId="6" fillId="0" borderId="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72" fontId="31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72" fontId="31" fillId="0" borderId="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2" fontId="7" fillId="0" borderId="0" xfId="0" applyFont="true" applyBorder="true" applyAlignment="true" applyProtection="false">
      <alignment horizontal="left" vertical="top" textRotation="0" wrapText="false" indent="2" shrinkToFit="false"/>
      <protection locked="true" hidden="false"/>
    </xf>
    <xf numFmtId="172" fontId="32" fillId="0" borderId="0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72" fontId="32" fillId="0" borderId="0" xfId="0" applyFont="true" applyBorder="true" applyAlignment="true" applyProtection="false">
      <alignment horizontal="left" vertical="top" textRotation="0" wrapText="false" indent="2" shrinkToFit="false"/>
      <protection locked="true" hidden="false"/>
    </xf>
    <xf numFmtId="165" fontId="32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2" xfId="21" builtinId="54" customBuiltin="true"/>
    <cellStyle name="Normal 2" xfId="22" builtinId="54" customBuiltin="true"/>
    <cellStyle name="Standaard 2" xfId="23" builtinId="54" customBuiltin="true"/>
    <cellStyle name="*unknown*" xfId="20" builtinId="8" customBuiltin="false"/>
  </cellStyles>
  <dxfs count="2">
    <dxf>
      <font>
        <sz val="11"/>
        <color rgb="FF000000"/>
        <name val="Calibri"/>
        <family val="2"/>
        <charset val="1"/>
      </font>
      <fill>
        <patternFill>
          <bgColor rgb="FFFFFF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70C0"/>
      <rgbColor rgb="FFC9C9C9"/>
      <rgbColor rgb="FF808080"/>
      <rgbColor rgb="FF9999FF"/>
      <rgbColor rgb="FF7030A0"/>
      <rgbColor rgb="FFEDEDED"/>
      <rgbColor rgb="FFD9D9D9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D966"/>
      <rgbColor rgb="FFA9D18E"/>
      <rgbColor rgb="FFF4B183"/>
      <rgbColor rgb="FFCC99FF"/>
      <rgbColor rgb="FFF8CBAD"/>
      <rgbColor rgb="FF4472C4"/>
      <rgbColor rgb="FF33CCCC"/>
      <rgbColor rgb="FF99CC00"/>
      <rgbColor rgb="FFFFC000"/>
      <rgbColor rgb="FFFF9900"/>
      <rgbColor rgb="FFC55A1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Storage hours RoR plants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val>
            <c:numRef>
              <c:f>'Generators - MW'!$F$257:$F$262</c:f>
              <c:numCache>
                <c:formatCode>General</c:formatCode>
                <c:ptCount val="6"/>
                <c:pt idx="0">
                  <c:v>7</c:v>
                </c:pt>
                <c:pt idx="1">
                  <c:v>17</c:v>
                </c:pt>
                <c:pt idx="2">
                  <c:v>11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</c:ser>
        <c:gapWidth val="219"/>
        <c:axId val="3042542"/>
        <c:axId val="27791239"/>
      </c:barChart>
      <c:catAx>
        <c:axId val="3042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Category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7791239"/>
        <c:crosses val="autoZero"/>
        <c:auto val="1"/>
        <c:lblAlgn val="ctr"/>
        <c:lblOffset val="100"/>
      </c:catAx>
      <c:valAx>
        <c:axId val="277912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Number of plants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3042542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725400</xdr:colOff>
      <xdr:row>256</xdr:row>
      <xdr:rowOff>111600</xdr:rowOff>
    </xdr:from>
    <xdr:to>
      <xdr:col>12</xdr:col>
      <xdr:colOff>362160</xdr:colOff>
      <xdr:row>273</xdr:row>
      <xdr:rowOff>78480</xdr:rowOff>
    </xdr:to>
    <xdr:graphicFrame>
      <xdr:nvGraphicFramePr>
        <xdr:cNvPr id="0" name="Grafiek 3"/>
        <xdr:cNvGraphicFramePr/>
      </xdr:nvGraphicFramePr>
      <xdr:xfrm>
        <a:off x="10315080" y="44497800"/>
        <a:ext cx="5885640" cy="271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n.wikipedia.org/wiki/Aizkraukle" TargetMode="External"/><Relationship Id="rId3" Type="http://schemas.openxmlformats.org/officeDocument/2006/relationships/hyperlink" Target="https://en.wikipedia.org/wiki/Bragan&#231;a_District" TargetMode="External"/><Relationship Id="rId4" Type="http://schemas.openxmlformats.org/officeDocument/2006/relationships/hyperlink" Target="https://en.wikipedia.org/wiki/Salaspils" TargetMode="External"/><Relationship Id="rId5" Type="http://schemas.openxmlformats.org/officeDocument/2006/relationships/hyperlink" Target="https://en.wikipedia.org/wiki/Solenice" TargetMode="External"/><Relationship Id="rId6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tools.wmflabs.org/geohack/geohack.php?pagename=List_of_power_stations_in_Romania&amp;params=44.6732766_N_22.5320363_E_&amp;title=Iron+Gate+I+Hydroelectric+Power+Station" TargetMode="External"/><Relationship Id="rId3" Type="http://schemas.openxmlformats.org/officeDocument/2006/relationships/hyperlink" Target="https://en.wikipedia.org/wiki/Maccagno" TargetMode="External"/><Relationship Id="rId4" Type="http://schemas.openxmlformats.org/officeDocument/2006/relationships/hyperlink" Target="https://en.wikipedia.org/wiki/Aizkraukle" TargetMode="External"/><Relationship Id="rId5" Type="http://schemas.openxmlformats.org/officeDocument/2006/relationships/hyperlink" Target="https://tools.wmflabs.org/geohack/geohack.php?pagename=List_of_power_stations_in_Latvia&amp;params=56.5822027_N_25.2373123_E_&amp;title=P&#316;avi&#326;as+Hydroelectric+Power+Station" TargetMode="External"/><Relationship Id="rId6" Type="http://schemas.openxmlformats.org/officeDocument/2006/relationships/hyperlink" Target="https://en.wikipedia.org/w/index.php?title=Sestrimo&amp;action=edit&amp;redlink=1" TargetMode="External"/><Relationship Id="rId7" Type="http://schemas.openxmlformats.org/officeDocument/2006/relationships/hyperlink" Target="https://en.wikipedia.org/wiki/Carinthia_(state)" TargetMode="External"/><Relationship Id="rId8" Type="http://schemas.openxmlformats.org/officeDocument/2006/relationships/hyperlink" Target="https://en.wikipedia.org/wiki/Carinthia_(state)" TargetMode="External"/><Relationship Id="rId9" Type="http://schemas.openxmlformats.org/officeDocument/2006/relationships/hyperlink" Target="https://tools.wmflabs.org/geohack/geohack.php?pagename=List_of_power_stations_in_Slovakia&amp;params=47.8800886_N_17.5385141_E_type:landmark&amp;title=Nagymaros+Dams" TargetMode="External"/><Relationship Id="rId10" Type="http://schemas.openxmlformats.org/officeDocument/2006/relationships/hyperlink" Target="https://en.wikipedia.org/wiki/Viana_do_Castelo_District" TargetMode="External"/><Relationship Id="rId11" Type="http://schemas.openxmlformats.org/officeDocument/2006/relationships/hyperlink" Target="https://tools.wmflabs.org/geohack/geohack.php?pagename=List_of_power_stations_in_Portugal&amp;params=41.872835_N_8.204075_W_type:landmark&amp;title=Alto+Lindoso+Dam" TargetMode="External"/><Relationship Id="rId12" Type="http://schemas.openxmlformats.org/officeDocument/2006/relationships/hyperlink" Target="https://en.wikipedia.org/wiki/Lou&#269;n&#225;_nad_Desnou" TargetMode="External"/><Relationship Id="rId13" Type="http://schemas.openxmlformats.org/officeDocument/2006/relationships/hyperlink" Target="https://en.wikipedia.org/wiki/Kramol&#237;n_(T&#345;eb&#237;&#269;_District)" TargetMode="External"/><Relationship Id="rId14" Type="http://schemas.openxmlformats.org/officeDocument/2006/relationships/hyperlink" Target="https://tools.wmflabs.org/geohack/geohack.php?pagename=List_of_power_stations_in_Greece&amp;params=38.8839511_N_21.4937961_E_&amp;title=Kremasta+Hydroelectric+Dam" TargetMode="External"/><Relationship Id="rId15" Type="http://schemas.openxmlformats.org/officeDocument/2006/relationships/hyperlink" Target="https://en.wikipedia.org/wiki/Bragan&#231;a_District" TargetMode="External"/><Relationship Id="rId16" Type="http://schemas.openxmlformats.org/officeDocument/2006/relationships/hyperlink" Target="https://en.wikipedia.org/wiki/Salaspils" TargetMode="External"/><Relationship Id="rId17" Type="http://schemas.openxmlformats.org/officeDocument/2006/relationships/hyperlink" Target="https://tools.wmflabs.org/geohack/geohack.php?pagename=List_of_power_stations_in_Latvia&amp;params=56.8513187_N_24.2720389_E_&amp;title=Riga+Hydroelectric+Power+Plant" TargetMode="External"/><Relationship Id="rId18" Type="http://schemas.openxmlformats.org/officeDocument/2006/relationships/hyperlink" Target="https://en.wikipedia.org/wiki/Argyll_and_Bute" TargetMode="External"/><Relationship Id="rId19" Type="http://schemas.openxmlformats.org/officeDocument/2006/relationships/hyperlink" Target="https://en.wikipedia.org/wiki/Kaunertal" TargetMode="External"/><Relationship Id="rId20" Type="http://schemas.openxmlformats.org/officeDocument/2006/relationships/hyperlink" Target="https://tools.wmflabs.org/geohack/geohack.php?pagename=List_of_power_stations_in_Greece&amp;params=41.354444_N_24.366944_E_&amp;title=Thisavros++Hydroelectric+Dam" TargetMode="External"/><Relationship Id="rId21" Type="http://schemas.openxmlformats.org/officeDocument/2006/relationships/hyperlink" Target="https://en.wikipedia.org/wiki/Solenice" TargetMode="External"/><Relationship Id="rId22" Type="http://schemas.openxmlformats.org/officeDocument/2006/relationships/hyperlink" Target="https://en.wikipedia.org/w/index.php?title=Hohenwarte_II_Pumped_Storage_Station&amp;action=edit&amp;redlink=1" TargetMode="External"/><Relationship Id="rId23" Type="http://schemas.openxmlformats.org/officeDocument/2006/relationships/hyperlink" Target="https://tools.wmflabs.org/geohack/geohack.php?pagename=List_of_power_stations_in_Romania&amp;params=46.7889_N_22.5671625_E_&amp;title=Iron+Gate+II+Hydroelectric+Power+Station" TargetMode="External"/><Relationship Id="rId24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fr.wikipedia.org/wiki/Barrage_de_Grand%27Maison" TargetMode="External"/><Relationship Id="rId3" Type="http://schemas.openxmlformats.org/officeDocument/2006/relationships/hyperlink" Target="http://globalenergyobservatory.org/form.php?pid=44410" TargetMode="External"/><Relationship Id="rId4" Type="http://schemas.openxmlformats.org/officeDocument/2006/relationships/hyperlink" Target="http://www.fhc.co.uk/dinorwig.htm" TargetMode="External"/><Relationship Id="rId5" Type="http://schemas.openxmlformats.org/officeDocument/2006/relationships/hyperlink" Target="https://en.wikipedia.org/wiki/Marchlyn_Mawr" TargetMode="External"/><Relationship Id="rId6" Type="http://schemas.openxmlformats.org/officeDocument/2006/relationships/hyperlink" Target="http://globalenergyobservatory.org/form.php?pid=44137" TargetMode="External"/><Relationship Id="rId7" Type="http://schemas.openxmlformats.org/officeDocument/2006/relationships/hyperlink" Target="http://globalenergyobservatory.org/form.php?pid=45216" TargetMode="External"/><Relationship Id="rId8" Type="http://schemas.openxmlformats.org/officeDocument/2006/relationships/hyperlink" Target="https://en.wikipedia.org/wiki/Bieudron_Hydroelectric_Power_Station" TargetMode="External"/><Relationship Id="rId9" Type="http://schemas.openxmlformats.org/officeDocument/2006/relationships/hyperlink" Target="https://en.wikipedia.org/wiki/Bieudron_Hydroelectric_Power_Station" TargetMode="External"/><Relationship Id="rId10" Type="http://schemas.openxmlformats.org/officeDocument/2006/relationships/hyperlink" Target="http://www.iberdrola.es/about-us/a-great-company/facilities-map/2015/" TargetMode="External"/><Relationship Id="rId11" Type="http://schemas.openxmlformats.org/officeDocument/2006/relationships/hyperlink" Target="https://en.wikipedia.org/wiki/Aldead&#225;vila_Dam" TargetMode="External"/><Relationship Id="rId12" Type="http://schemas.openxmlformats.org/officeDocument/2006/relationships/hyperlink" Target="https://es.wikipedia.org/wiki/Presa_de_Aldead&#225;vila" TargetMode="External"/><Relationship Id="rId13" Type="http://schemas.openxmlformats.org/officeDocument/2006/relationships/hyperlink" Target="http://www.statkraft.com/energy-sources/Power-plants/Norway/Kvilldal/" TargetMode="External"/><Relationship Id="rId14" Type="http://schemas.openxmlformats.org/officeDocument/2006/relationships/hyperlink" Target="https://no.wikipedia.org/wiki/Kvilldal_kraftverk" TargetMode="External"/><Relationship Id="rId15" Type="http://schemas.openxmlformats.org/officeDocument/2006/relationships/hyperlink" Target="https://en.wikipedia.org/wiki/Enel" TargetMode="External"/><Relationship Id="rId16" Type="http://schemas.openxmlformats.org/officeDocument/2006/relationships/hyperlink" Target="https://en.wikipedia.org/wiki/Entracque_Power_Plant" TargetMode="External"/><Relationship Id="rId17" Type="http://schemas.openxmlformats.org/officeDocument/2006/relationships/hyperlink" Target="https://en.wikipedia.org/wiki/Iron_Gate_I_Hydroelectric_Power_Station" TargetMode="External"/><Relationship Id="rId18" Type="http://schemas.openxmlformats.org/officeDocument/2006/relationships/hyperlink" Target="https://tools.wmflabs.org/geohack/geohack.php?pagename=List_of_power_stations_in_Romania&amp;params=44.6732766_N_22.5320363_E_&amp;title=Iron+Gate+I+Hydroelectric+Power+Station" TargetMode="External"/><Relationship Id="rId19" Type="http://schemas.openxmlformats.org/officeDocument/2006/relationships/hyperlink" Target="https://en.wikipedia.org/wiki/Iron_Gate_I_Hydroelectric_Power_Station" TargetMode="External"/><Relationship Id="rId20" Type="http://schemas.openxmlformats.org/officeDocument/2006/relationships/hyperlink" Target="https://www.engie-electrabel.be/assets/be/corporate/documents/12018_Coo_Folder_NL_LR.pdf" TargetMode="External"/><Relationship Id="rId21" Type="http://schemas.openxmlformats.org/officeDocument/2006/relationships/hyperlink" Target="http://www.statkraft.com/globalassets/old-contains-the-old-folder-structure/documents/sima-folder-eng-8s-final_tcm9-14179.pdf" TargetMode="External"/><Relationship Id="rId22" Type="http://schemas.openxmlformats.org/officeDocument/2006/relationships/hyperlink" Target="https://snl.no/Sima_kraftverk" TargetMode="External"/><Relationship Id="rId23" Type="http://schemas.openxmlformats.org/officeDocument/2006/relationships/hyperlink" Target="https://www.statkraft.com/energy-sources/Power-plants/Norway/Sima/" TargetMode="External"/><Relationship Id="rId24" Type="http://schemas.openxmlformats.org/officeDocument/2006/relationships/hyperlink" Target="https://en.wikipedia.org/w/index.php?title=Markersbach_Pumped_Storage_Station&amp;action=edit&amp;redlink=1" TargetMode="External"/><Relationship Id="rId25" Type="http://schemas.openxmlformats.org/officeDocument/2006/relationships/hyperlink" Target="https://en.wikipedia.org/wiki/Maccagno" TargetMode="External"/><Relationship Id="rId26" Type="http://schemas.openxmlformats.org/officeDocument/2006/relationships/hyperlink" Target="https://en.wikipedia.org/wiki/Enel" TargetMode="External"/><Relationship Id="rId27" Type="http://schemas.openxmlformats.org/officeDocument/2006/relationships/hyperlink" Target="http://globalenergyobservatory.org/geoid/45431" TargetMode="External"/><Relationship Id="rId28" Type="http://schemas.openxmlformats.org/officeDocument/2006/relationships/hyperlink" Target="https://en.wikipedia.org/wiki/Enel" TargetMode="External"/><Relationship Id="rId29" Type="http://schemas.openxmlformats.org/officeDocument/2006/relationships/hyperlink" Target="https://en.wikipedia.org/wiki/Enel" TargetMode="External"/><Relationship Id="rId30" Type="http://schemas.openxmlformats.org/officeDocument/2006/relationships/hyperlink" Target="http://powerplants.vattenfall.com/harspranget" TargetMode="External"/><Relationship Id="rId31" Type="http://schemas.openxmlformats.org/officeDocument/2006/relationships/hyperlink" Target="https://en.wikipedia.org/wiki/Harspr&#229;nget_hydroelectric_power_station" TargetMode="External"/><Relationship Id="rId32" Type="http://schemas.openxmlformats.org/officeDocument/2006/relationships/hyperlink" Target="http://www.seprem.es/ficha.php?idpresa=579&amp;p=23" TargetMode="External"/><Relationship Id="rId33" Type="http://schemas.openxmlformats.org/officeDocument/2006/relationships/hyperlink" Target="http://www.kruoniohae.lt/en/main/activity" TargetMode="External"/><Relationship Id="rId34" Type="http://schemas.openxmlformats.org/officeDocument/2006/relationships/hyperlink" Target="https://en.wikipedia.org/wiki/Aizkraukle" TargetMode="External"/><Relationship Id="rId35" Type="http://schemas.openxmlformats.org/officeDocument/2006/relationships/hyperlink" Target="https://tools.wmflabs.org/geohack/geohack.php?pagename=List_of_power_stations_in_Latvia&amp;params=56.5822027_N_25.2373123_E_&amp;title=P&#316;avi&#326;as+Hydroelectric+Power+Station" TargetMode="External"/><Relationship Id="rId36" Type="http://schemas.openxmlformats.org/officeDocument/2006/relationships/hyperlink" Target="https://en.wikipedia.org/w/index.php?title=Sestrimo&amp;action=edit&amp;redlink=1" TargetMode="External"/><Relationship Id="rId37" Type="http://schemas.openxmlformats.org/officeDocument/2006/relationships/hyperlink" Target="https://en.wikipedia.org/wiki/Chaira_Hydro_Power_Plant" TargetMode="External"/><Relationship Id="rId38" Type="http://schemas.openxmlformats.org/officeDocument/2006/relationships/hyperlink" Target="http://voith.com/de/11_06_Broschuere-Pumped-storage_einzeln.pdf" TargetMode="External"/><Relationship Id="rId39" Type="http://schemas.openxmlformats.org/officeDocument/2006/relationships/hyperlink" Target="http://www.e-co.no/filestore/statkraft_ToreK.pdf" TargetMode="External"/><Relationship Id="rId40" Type="http://schemas.openxmlformats.org/officeDocument/2006/relationships/hyperlink" Target="https://en.wikipedia.org/wiki/Carinthia_(state)" TargetMode="External"/><Relationship Id="rId41" Type="http://schemas.openxmlformats.org/officeDocument/2006/relationships/hyperlink" Target="https://www.verbund.com/en-de/about-verbund/power-plants/our-power-plants/reisseck2" TargetMode="External"/><Relationship Id="rId42" Type="http://schemas.openxmlformats.org/officeDocument/2006/relationships/hyperlink" Target="https://en.wikipedia.org/wiki/Carinthia_(state)" TargetMode="External"/><Relationship Id="rId43" Type="http://schemas.openxmlformats.org/officeDocument/2006/relationships/hyperlink" Target="http://www.verbund.com/pp/de/pumpspeicherkraftwerk/malta-hauptstufe" TargetMode="External"/><Relationship Id="rId44" Type="http://schemas.openxmlformats.org/officeDocument/2006/relationships/hyperlink" Target="https://de.wikipedia.org/wiki/Maltakraftwerke" TargetMode="External"/><Relationship Id="rId45" Type="http://schemas.openxmlformats.org/officeDocument/2006/relationships/hyperlink" Target="https://en.wikipedia.org/wiki/K&#246;lnbrein_Dam" TargetMode="External"/><Relationship Id="rId46" Type="http://schemas.openxmlformats.org/officeDocument/2006/relationships/hyperlink" Target="https://en.wikipedia.org/wiki/&#201;lectricit&#233;_de_France" TargetMode="External"/><Relationship Id="rId47" Type="http://schemas.openxmlformats.org/officeDocument/2006/relationships/hyperlink" Target="https://tools.wmflabs.org/geohack/geohack.php?pagename=List_of_power_stations_in_Slovakia&amp;params=47.8800886_N_17.5385141_E_type:landmark&amp;title=Nagymaros+Dams" TargetMode="External"/><Relationship Id="rId48" Type="http://schemas.openxmlformats.org/officeDocument/2006/relationships/hyperlink" Target="http://www.statkraft.com/energy-sources/Power-plants/Norway/Saurdal/" TargetMode="External"/><Relationship Id="rId49" Type="http://schemas.openxmlformats.org/officeDocument/2006/relationships/hyperlink" Target="https://en.wikipedia.org/wiki/Viana_do_Castelo_District" TargetMode="External"/><Relationship Id="rId50" Type="http://schemas.openxmlformats.org/officeDocument/2006/relationships/hyperlink" Target="https://tools.wmflabs.org/geohack/geohack.php?pagename=List_of_power_stations_in_Portugal&amp;params=41.872835_N_8.204075_W_type:landmark&amp;title=Alto+Lindoso+Dam" TargetMode="External"/><Relationship Id="rId51" Type="http://schemas.openxmlformats.org/officeDocument/2006/relationships/hyperlink" Target="https://en.wikipedia.org/wiki/Lou&#269;n&#225;_nad_Desnou" TargetMode="External"/><Relationship Id="rId52" Type="http://schemas.openxmlformats.org/officeDocument/2006/relationships/hyperlink" Target="https://en.wikipedia.org/wiki/&#268;EZ" TargetMode="External"/><Relationship Id="rId53" Type="http://schemas.openxmlformats.org/officeDocument/2006/relationships/hyperlink" Target="https://en.wikipedia.org/wiki/Ume_River" TargetMode="External"/><Relationship Id="rId54" Type="http://schemas.openxmlformats.org/officeDocument/2006/relationships/hyperlink" Target="https://en.wikipedia.org/wiki/Enel" TargetMode="External"/><Relationship Id="rId55" Type="http://schemas.openxmlformats.org/officeDocument/2006/relationships/hyperlink" Target="http://globalenergyobservatory.org/geoid/44131" TargetMode="External"/><Relationship Id="rId56" Type="http://schemas.openxmlformats.org/officeDocument/2006/relationships/hyperlink" Target="https://en.wikipedia.org/wiki/Lotru-Ciunget_Hydroelectric_Power_Station" TargetMode="External"/><Relationship Id="rId57" Type="http://schemas.openxmlformats.org/officeDocument/2006/relationships/hyperlink" Target="https://www.hs-mainz.de/fileadmin/content/fb1/pdf/Bau/Exkursionen/Kraftwerksgruppe_Sellrain-Silz.pdf" TargetMode="External"/><Relationship Id="rId58" Type="http://schemas.openxmlformats.org/officeDocument/2006/relationships/hyperlink" Target="https://de.wikipedia.org/wiki/Kraftwerksgruppe_Sellrain-Silz" TargetMode="External"/><Relationship Id="rId59" Type="http://schemas.openxmlformats.org/officeDocument/2006/relationships/hyperlink" Target="https://www.tiroler-wasserkraft.at/www_tiwag/de/hn/stromerzeugung/kraftwerkspark/kuehtai/index.php" TargetMode="External"/><Relationship Id="rId60" Type="http://schemas.openxmlformats.org/officeDocument/2006/relationships/hyperlink" Target="https://de.wikipedia.org/wiki/Polska_Grupa_Energetyczna" TargetMode="External"/><Relationship Id="rId61" Type="http://schemas.openxmlformats.org/officeDocument/2006/relationships/hyperlink" Target="https://de.wikipedia.org/wiki/Vorarlberger_Illwerke" TargetMode="External"/><Relationship Id="rId62" Type="http://schemas.openxmlformats.org/officeDocument/2006/relationships/hyperlink" Target="https://en.wikipedia.org/wiki/Hrvatska_elektroprivreda" TargetMode="External"/><Relationship Id="rId63" Type="http://schemas.openxmlformats.org/officeDocument/2006/relationships/hyperlink" Target="http://www.statkraft.com/energy-sources/Power-plants/Norway/Rana/" TargetMode="External"/><Relationship Id="rId64" Type="http://schemas.openxmlformats.org/officeDocument/2006/relationships/hyperlink" Target="https://no.wikipedia.org/wiki/Gresvatnet" TargetMode="External"/><Relationship Id="rId65" Type="http://schemas.openxmlformats.org/officeDocument/2006/relationships/hyperlink" Target="https://en.wikipedia.org/wiki/Lule_River" TargetMode="External"/><Relationship Id="rId66" Type="http://schemas.openxmlformats.org/officeDocument/2006/relationships/hyperlink" Target="http://energie.edf.com/fichiers/fckeditor/DP_Visite_Cheylas.pdf" TargetMode="External"/><Relationship Id="rId67" Type="http://schemas.openxmlformats.org/officeDocument/2006/relationships/hyperlink" Target="http://www.hydroweb.fr/hydroweb.php?page=hydro_centrales.php&amp;HWC=9" TargetMode="External"/><Relationship Id="rId68" Type="http://schemas.openxmlformats.org/officeDocument/2006/relationships/hyperlink" Target="https://en.wikipedia.org/wiki/Lesser_Lule_River" TargetMode="External"/><Relationship Id="rId69" Type="http://schemas.openxmlformats.org/officeDocument/2006/relationships/hyperlink" Target="https://en.wikipedia.org/wiki/Kramol&#237;n_(T&#345;eb&#237;&#269;_District)" TargetMode="External"/><Relationship Id="rId70" Type="http://schemas.openxmlformats.org/officeDocument/2006/relationships/hyperlink" Target="https://en.wikipedia.org/wiki/Enel" TargetMode="External"/><Relationship Id="rId71" Type="http://schemas.openxmlformats.org/officeDocument/2006/relationships/hyperlink" Target="https://tools.wmflabs.org/geohack/geohack.php?pagename=List_of_power_stations_in_Greece&amp;params=38.8839511_N_21.4937961_E_&amp;title=Kremasta+Hydroelectric+Dam" TargetMode="External"/><Relationship Id="rId72" Type="http://schemas.openxmlformats.org/officeDocument/2006/relationships/hyperlink" Target="https://en.wikipedia.org/wiki/Bragan&#231;a_District" TargetMode="External"/><Relationship Id="rId73" Type="http://schemas.openxmlformats.org/officeDocument/2006/relationships/hyperlink" Target="https://en.wikipedia.org/wiki/A2A" TargetMode="External"/><Relationship Id="rId74" Type="http://schemas.openxmlformats.org/officeDocument/2006/relationships/hyperlink" Target="http://www.a2a.eu/it/impianti_reti/idroelettrica/grosio.html" TargetMode="External"/><Relationship Id="rId75" Type="http://schemas.openxmlformats.org/officeDocument/2006/relationships/hyperlink" Target="http://www.a2a.eu/it/impianti_reti/idroelettrica/val_grosina.html" TargetMode="External"/><Relationship Id="rId76" Type="http://schemas.openxmlformats.org/officeDocument/2006/relationships/hyperlink" Target="https://en.wikipedia.org/wiki/Salaspils" TargetMode="External"/><Relationship Id="rId77" Type="http://schemas.openxmlformats.org/officeDocument/2006/relationships/hyperlink" Target="https://tools.wmflabs.org/geohack/geohack.php?pagename=List_of_power_stations_in_Latvia&amp;params=56.8513187_N_24.2720389_E_&amp;title=Riga+Hydroelectric+Power+Plant" TargetMode="External"/><Relationship Id="rId78" Type="http://schemas.openxmlformats.org/officeDocument/2006/relationships/hyperlink" Target="http://www.latvenergo.lv/portal/page/portal/english/latvenergo/main1/about_latvenergo/energy_production/hidroelektrostacijas" TargetMode="External"/><Relationship Id="rId79" Type="http://schemas.openxmlformats.org/officeDocument/2006/relationships/hyperlink" Target="https://en.wikipedia.org/wiki/Argyll_and_Bute" TargetMode="External"/><Relationship Id="rId80" Type="http://schemas.openxmlformats.org/officeDocument/2006/relationships/hyperlink" Target="https://en.wikipedia.org/wiki/Scottish_Power" TargetMode="External"/><Relationship Id="rId81" Type="http://schemas.openxmlformats.org/officeDocument/2006/relationships/hyperlink" Target="https://en.wikipedia.org/wiki/Kaunertal" TargetMode="External"/><Relationship Id="rId82" Type="http://schemas.openxmlformats.org/officeDocument/2006/relationships/hyperlink" Target="https://tools.wmflabs.org/geohack/geohack.php?pagename=List_of_power_stations_in_Greece&amp;params=41.354444_N_24.366944_E_&amp;title=Thisavros++Hydroelectric+Dam" TargetMode="External"/><Relationship Id="rId83" Type="http://schemas.openxmlformats.org/officeDocument/2006/relationships/hyperlink" Target="https://en.wikipedia.org/wiki/Solenice" TargetMode="External"/><Relationship Id="rId84" Type="http://schemas.openxmlformats.org/officeDocument/2006/relationships/hyperlink" Target="https://en.wikipedia.org/w/index.php?title=Hohenwarte_II_Pumped_Storage_Station&amp;action=edit&amp;redlink=1" TargetMode="External"/><Relationship Id="rId85" Type="http://schemas.openxmlformats.org/officeDocument/2006/relationships/hyperlink" Target="http://www.grimselstrom.ch/home/download/1254" TargetMode="External"/><Relationship Id="rId86" Type="http://schemas.openxmlformats.org/officeDocument/2006/relationships/hyperlink" Target="https://en.wikipedia.org/wiki/Iron_Gate_II_Hydroelectric_Power_Station" TargetMode="External"/><Relationship Id="rId87" Type="http://schemas.openxmlformats.org/officeDocument/2006/relationships/hyperlink" Target="https://tools.wmflabs.org/geohack/geohack.php?pagename=List_of_power_stations_in_Romania&amp;params=46.7889_N_22.5671625_E_&amp;title=Iron+Gate+II+Hydroelectric+Power+Station" TargetMode="External"/><Relationship Id="rId88" Type="http://schemas.openxmlformats.org/officeDocument/2006/relationships/hyperlink" Target="https://en.wikipedia.org/w/index.php?title=Fj&#228;llsj&#246;_River&amp;action=edit&amp;redlink=1" TargetMode="External"/><Relationship Id="rId89" Type="http://schemas.openxmlformats.org/officeDocument/2006/relationships/hyperlink" Target="http://kraftverk.vattenfall.se/kilforsen" TargetMode="External"/><Relationship Id="rId90" Type="http://schemas.openxmlformats.org/officeDocument/2006/relationships/hyperlink" Target="http://www.grande-dixence.ch/energie/hydraulic/switzerland/fionnay-power-station-altitude-1490.html" TargetMode="External"/><Relationship Id="rId91" Type="http://schemas.openxmlformats.org/officeDocument/2006/relationships/hyperlink" Target="https://www.hs-mainz.de/fileadmin/content/fb1/pdf/Bau/Exkursionen/Kraftwerksgruppe_Sellrain-Silz.pdf" TargetMode="External"/><Relationship Id="rId92" Type="http://schemas.openxmlformats.org/officeDocument/2006/relationships/hyperlink" Target="http://www.grimselstrom.ch/electrical-energy/power-plants-and-dams/power-plants/" TargetMode="External"/><Relationship Id="rId93" Type="http://schemas.openxmlformats.org/officeDocument/2006/relationships/hyperlink" Target="http://www.grimselstrom.ch/home/download/1254" TargetMode="External"/><Relationship Id="rId94" Type="http://schemas.openxmlformats.org/officeDocument/2006/relationships/hyperlink" Target="http://www.a2a.eu/en/plants_networks/idro/premadio.html" TargetMode="External"/><Relationship Id="rId95" Type="http://schemas.openxmlformats.org/officeDocument/2006/relationships/hyperlink" Target="http://www.e-co.no/?module=Articles;action=Article.publicOpen;ID=219" TargetMode="External"/><Relationship Id="rId96" Type="http://schemas.openxmlformats.org/officeDocument/2006/relationships/hyperlink" Target="http://www.e-co.no/filestore/statkraft_ToreK.pdf" TargetMode="External"/><Relationship Id="rId97" Type="http://schemas.openxmlformats.org/officeDocument/2006/relationships/hyperlink" Target="http://www.ecohz.com/powerplants/aurland-2/" TargetMode="External"/><Relationship Id="rId98" Type="http://schemas.openxmlformats.org/officeDocument/2006/relationships/hyperlink" Target="https://no.wikipedia.org/wiki/Store_Vargevatnet" TargetMode="External"/><Relationship Id="rId99" Type="http://schemas.openxmlformats.org/officeDocument/2006/relationships/hyperlink" Target="http://www.sirakvina.no/Prosjekter-og-anlegg/Hovedmagasiner/Svartevatn/" TargetMode="External"/><Relationship Id="rId100" Type="http://schemas.openxmlformats.org/officeDocument/2006/relationships/hyperlink" Target="https://no.wikipedia.org/wiki/Svartevatn-magasinet" TargetMode="External"/><Relationship Id="rId101" Type="http://schemas.openxmlformats.org/officeDocument/2006/relationships/hyperlink" Target="https://it.wikipedia.org/wiki/Lago_di_Campotosto" TargetMode="External"/><Relationship Id="rId102" Type="http://schemas.openxmlformats.org/officeDocument/2006/relationships/hyperlink" Target="https://en.wikipedia.org/wiki/Enel" TargetMode="External"/><Relationship Id="rId103" Type="http://schemas.openxmlformats.org/officeDocument/2006/relationships/hyperlink" Target="https://en.wikipedia.org/wiki/Entracque_Power_Plant" TargetMode="External"/><Relationship Id="rId104" Type="http://schemas.openxmlformats.org/officeDocument/2006/relationships/hyperlink" Target="http://globalenergyobservatory.org/geoid/45432" TargetMode="External"/><Relationship Id="rId105" Type="http://schemas.openxmlformats.org/officeDocument/2006/relationships/hyperlink" Target="http://www.e-co.no/Norsk/Forside/Kraftverk/Glomma/Kykkelsrud_kraftverk/" TargetMode="External"/><Relationship Id="rId106" Type="http://schemas.openxmlformats.org/officeDocument/2006/relationships/hyperlink" Target="http://www.e-co.no/?module=Articles;action=Article.publicShow;ID=1699" TargetMode="External"/><Relationship Id="rId107" Type="http://schemas.openxmlformats.org/officeDocument/2006/relationships/hyperlink" Target="http://www.a-nossa-energia.edp.pt/centros_produtores/info_tecnica.php?item_id=57&amp;cp_type=&amp;section_type=info_tecnica" TargetMode="External"/><Relationship Id="rId108" Type="http://schemas.openxmlformats.org/officeDocument/2006/relationships/hyperlink" Target="https://www.verbund.com/en-at/about-verbund/power-plants/our-power-plants/ybbs-persenbeug" TargetMode="External"/><Relationship Id="rId109" Type="http://schemas.openxmlformats.org/officeDocument/2006/relationships/hyperlink" Target="https://de.wikipedia.org/wiki/Kraftwerk_Ybbs-Persenbeug" TargetMode="External"/><Relationship Id="rId110" Type="http://schemas.openxmlformats.org/officeDocument/2006/relationships/hyperlink" Target="https://fr.wikipedia.org/wiki/Barrage_de_Vallabr&#232;gues" TargetMode="External"/><Relationship Id="rId111" Type="http://schemas.openxmlformats.org/officeDocument/2006/relationships/hyperlink" Target="http://www.a-nossa-energia.edp.pt/centros_produtores/info_tecnica.php?item_id=17&amp;cp_type=&amp;section_type=info_tecnica" TargetMode="External"/><Relationship Id="rId112" Type="http://schemas.openxmlformats.org/officeDocument/2006/relationships/hyperlink" Target="https://www.google.com/url?q=http%3A%2F%2Fwww.engie.com%2Fwp-content%2Fuploads%2F2012%2F05%2Fbrochure-cnr-20102.pdf" TargetMode="External"/><Relationship Id="rId113" Type="http://schemas.openxmlformats.org/officeDocument/2006/relationships/hyperlink" Target="http://www.a-nossa-energia.edp.pt/centros_produtores/info_tecnica.php?item_id=40&amp;cp_type=he&amp;section_type=info_tecnica" TargetMode="External"/><Relationship Id="rId114" Type="http://schemas.openxmlformats.org/officeDocument/2006/relationships/hyperlink" Target="http://www.centrodeinformacao.ren.pt/PT/publicacoes/PublicacoesGerais/Hidroelectricidade%20em%20Portugal%20-%20Mem&#243;ria%20e%20desafio.pdf" TargetMode="External"/><Relationship Id="rId115" Type="http://schemas.openxmlformats.org/officeDocument/2006/relationships/hyperlink" Target="https://www.verbund.com/de-at/ueber-verbund/kraftwerke/unsere-kraftwerke/ottensheim-wilhering" TargetMode="External"/><Relationship Id="rId116" Type="http://schemas.openxmlformats.org/officeDocument/2006/relationships/hyperlink" Target="http://globalenergyobservatory.org/geoid/45164" TargetMode="External"/><Relationship Id="rId117" Type="http://schemas.openxmlformats.org/officeDocument/2006/relationships/hyperlink" Target="https://ipfs.io/ipfs/QmXoypizjW3WknFiJnKLwHCnL72vedxjQkDDP1mXWo6uco/wiki/List_of_dams_and_reservoirs_in_Austria.html" TargetMode="External"/><Relationship Id="rId118" Type="http://schemas.openxmlformats.org/officeDocument/2006/relationships/hyperlink" Target="https://de.wikipedia.org/wiki/Kraftwerk_Ottensheim-Wilhering" TargetMode="External"/><Relationship Id="rId119" Type="http://schemas.openxmlformats.org/officeDocument/2006/relationships/hyperlink" Target="https://www.enbw.com/erneuerbare-energien/wasser/standorte.html" TargetMode="External"/><Relationship Id="rId120" Type="http://schemas.openxmlformats.org/officeDocument/2006/relationships/hyperlink" Target="http://www.a-nossa-energia.edp.pt/centros_produtores/info_tecnica.php?item_id=28&amp;cp_type=&amp;section_type=info_tecnica" TargetMode="External"/><Relationship Id="rId121" Type="http://schemas.openxmlformats.org/officeDocument/2006/relationships/hyperlink" Target="https://www.researchgate.net/profile/Michal_Habel2/publication/266072268_Dynamics_of_the_Vistula_River_channel_deformations_downstream_of_the_Wloclawek_Reservoir/links/542424610cf26120b7a71ebe/Dynamics-of-the-Vistula-River-channel-deformations-downstream-" TargetMode="External"/><Relationship Id="rId122" Type="http://schemas.openxmlformats.org/officeDocument/2006/relationships/hyperlink" Target="http://www.energa-hydro.pl/obiekty/lista-obiektow/wloclawek,50,obiekt.html" TargetMode="External"/><Relationship Id="rId123" Type="http://schemas.openxmlformats.org/officeDocument/2006/relationships/hyperlink" Target="https://fr.wikipedia.org/wiki/Barrage_de_Mar&#232;ges" TargetMode="External"/><Relationship Id="rId124" Type="http://schemas.openxmlformats.org/officeDocument/2006/relationships/hyperlink" Target="https://www.enbw.com/erneuerbare-energien/wasser/standorte.html" TargetMode="External"/><Relationship Id="rId125" Type="http://schemas.openxmlformats.org/officeDocument/2006/relationships/hyperlink" Target="https://www.statkraft.com/energy-sources/Power-plants/Sweden/Kvistforsen/" TargetMode="External"/><Relationship Id="rId126" Type="http://schemas.openxmlformats.org/officeDocument/2006/relationships/hyperlink" Target="http://www.poyry.com/sites/default/files/media/related_material/50.pdf" TargetMode="External"/><Relationship Id="rId127" Type="http://schemas.openxmlformats.org/officeDocument/2006/relationships/hyperlink" Target="http://www.poyry.com/sites/default/files/media/related_material/49.pdf" TargetMode="External"/><Relationship Id="rId128" Type="http://schemas.openxmlformats.org/officeDocument/2006/relationships/hyperlink" Target="https://www.aet.ch/IT/Impianto-idroelettrico-Nuova-Biaschina-af2c3e00" TargetMode="External"/><Relationship Id="rId129" Type="http://schemas.openxmlformats.org/officeDocument/2006/relationships/hyperlink" Target="https://www.aet.ch/IT/Impianto-idroelettrico-Nuova-Biaschina-af2c3e00" TargetMode="External"/><Relationship Id="rId130" Type="http://schemas.openxmlformats.org/officeDocument/2006/relationships/hyperlink" Target="https://www.aet.ch/IT/Impianto-idroelettrico-Piottino-57db1a00" TargetMode="External"/><Relationship Id="rId131" Type="http://schemas.openxmlformats.org/officeDocument/2006/relationships/hyperlink" Target="https://www.aet.ch/Impianto-idroelettrico-Piottino-6ac6ec00" TargetMode="External"/><Relationship Id="rId132" Type="http://schemas.openxmlformats.org/officeDocument/2006/relationships/hyperlink" Target="https://www.aet.ch/IT/Impianto-idroelettrico-Tremorgio-e68a9800" TargetMode="External"/><Relationship Id="rId133" Type="http://schemas.openxmlformats.org/officeDocument/2006/relationships/hyperlink" Target="http://www.naturenergie.ch/enalpin/wasserkraftwerke/kraftwerk-loetschen-ag/" TargetMode="External"/><Relationship Id="rId134" Type="http://schemas.openxmlformats.org/officeDocument/2006/relationships/hyperlink" Target="https://de.wikipedia.org/wiki/Stausee_Ferden" TargetMode="External"/><Relationship Id="rId135" Type="http://schemas.openxmlformats.org/officeDocument/2006/relationships/hyperlink" Target="https://www.enbw.com/erneuerbare-energien/wasser/standorte.html" TargetMode="External"/><Relationship Id="rId136" Type="http://schemas.openxmlformats.org/officeDocument/2006/relationships/hyperlink" Target="https://www.energiedienst.de/produktion/wasserkraftwerk-laufenburg/" TargetMode="External"/><Relationship Id="rId137" Type="http://schemas.openxmlformats.org/officeDocument/2006/relationships/hyperlink" Target="http://www.rksag.de/unternehmen/" TargetMode="External"/><Relationship Id="rId138" Type="http://schemas.openxmlformats.org/officeDocument/2006/relationships/hyperlink" Target="https://iam.innogy.com/en/about-innogy/innogy-innovation-technology/renewables/hydro-power/hydroelectric-power-station-radag" TargetMode="External"/><Relationship Id="rId139" Type="http://schemas.openxmlformats.org/officeDocument/2006/relationships/hyperlink" Target="https://www.researchgate.net/publication/294670963_Construction_of_a_new_hydro_power_plant_at_Albbruck-Dogern" TargetMode="External"/><Relationship Id="rId140" Type="http://schemas.openxmlformats.org/officeDocument/2006/relationships/hyperlink" Target="http://www.schluchseewerk.de/images/download/Plan-Schluchseewerk_Albbruck-Dogern.pdf" TargetMode="External"/><Relationship Id="rId141" Type="http://schemas.openxmlformats.org/officeDocument/2006/relationships/hyperlink" Target="http://www.sig-ge.ch/nous-connaitre/nos-activites/notre-patrimoine/connaitre-et-visiter-les-sites-sig/le-barrage-de-verbois" TargetMode="External"/><Relationship Id="rId142" Type="http://schemas.openxmlformats.org/officeDocument/2006/relationships/hyperlink" Target="https://www.kwa.ch/unternehmen/zahlen-fakten" TargetMode="External"/><Relationship Id="rId143" Type="http://schemas.openxmlformats.org/officeDocument/2006/relationships/hyperlink" Target="http://www.kw-birsfelden.ch/en/technik/generatoren/" TargetMode="External"/><Relationship Id="rId144" Type="http://schemas.openxmlformats.org/officeDocument/2006/relationships/hyperlink" Target="https://www.google.nl/url?sa=t&amp;rct=j&amp;q=&amp;esrc=s&amp;source=web&amp;cd=6&amp;cad=rja&amp;uact=8&amp;ved=0ahUKEwiZ0YK2vM3YAhWjIsAKHYPFCA8QFgg3MAU&amp;url=https%3A%2F%2Fwww.e-periodica.ch%2Fcntmng%3Fpid%3Dwbw-002%3A1957%3A44%3A%3A1589&amp;usg=AOvVaw2I7UY7VZmSt-1iJ7O7NAVB" TargetMode="External"/><Relationship Id="rId145" Type="http://schemas.openxmlformats.org/officeDocument/2006/relationships/hyperlink" Target="http://www.hevs.ch/media/document/0/hasmatuchi_hydro2014b.pdf" TargetMode="External"/><Relationship Id="rId146" Type="http://schemas.openxmlformats.org/officeDocument/2006/relationships/hyperlink" Target="https://infoscience.epfl.ch/record/162408/files/2010-746-Muller-Bieri-Boillat-Schleiss-Barrage_de_lavey.pdf" TargetMode="External"/><Relationship Id="rId147" Type="http://schemas.openxmlformats.org/officeDocument/2006/relationships/hyperlink" Target="https://www.google.nl/url?sa=t&amp;rct=j&amp;q=&amp;esrc=s&amp;source=web&amp;cd=3&amp;cad=rja&amp;uact=8&amp;ved=0ahUKEwi77fGzvc3YAhWLAMAKHepFAcsQFgg4MAI&amp;url=http%3A%2F%2Fwww.silnativa.ch%2Ffileadmin%2Fdocuments%2Fsilnativa.ch%2FLavey.pdf&amp;usg=AOvVaw04HCnO-2H7VJP50wnWEVmK" TargetMode="External"/><Relationship Id="rId148" Type="http://schemas.openxmlformats.org/officeDocument/2006/relationships/hyperlink" Target="https://www.verbund.com/de-at/ueber-verbund/kraftwerke/unsere-kraftwerke/abwinden-asten" TargetMode="External"/><Relationship Id="rId149" Type="http://schemas.openxmlformats.org/officeDocument/2006/relationships/hyperlink" Target="https://de.wikipedia.org/wiki/Kraftwerk_Abwinden-Asten" TargetMode="External"/><Relationship Id="rId150" Type="http://schemas.openxmlformats.org/officeDocument/2006/relationships/hyperlink" Target="https://www.verbund.com/en-at/about-verbund/power-plants/our-power-plants/jochenstein" TargetMode="External"/><Relationship Id="rId151" Type="http://schemas.openxmlformats.org/officeDocument/2006/relationships/hyperlink" Target="http://holzmann.fh-potsdam.de/wp-content/uploads/2017/03/Jochensteinfertigge&#228;ndert.pdf" TargetMode="External"/><Relationship Id="rId152" Type="http://schemas.openxmlformats.org/officeDocument/2006/relationships/hyperlink" Target="https://powerplants.vattenfall.com/olidan" TargetMode="External"/><Relationship Id="rId153" Type="http://schemas.openxmlformats.org/officeDocument/2006/relationships/hyperlink" Target="https://sv.wikipedia.org/wiki/Olidans_kraftverk" TargetMode="External"/><Relationship Id="rId154" Type="http://schemas.openxmlformats.org/officeDocument/2006/relationships/hyperlink" Target="https://powerplants.vattenfall.com/hojum" TargetMode="External"/><Relationship Id="rId155" Type="http://schemas.openxmlformats.org/officeDocument/2006/relationships/hyperlink" Target="http://evolution.skf.com/a-steady-flow/" TargetMode="External"/><Relationship Id="rId156" Type="http://schemas.openxmlformats.org/officeDocument/2006/relationships/hyperlink" Target="https://powerplants.vattenfall.com/vargon" TargetMode="External"/><Relationship Id="rId157" Type="http://schemas.openxmlformats.org/officeDocument/2006/relationships/hyperlink" Target="https://cas.oslo.no/getfile.php/137530/CAS_publications_events/CAS_publications/Seminar_booklets/PDF/0809Jakobsson.pdf" TargetMode="External"/><Relationship Id="rId158" Type="http://schemas.openxmlformats.org/officeDocument/2006/relationships/hyperlink" Target="https://sv.wikipedia.org/wiki/Varg&#246;ns_kraftverk" TargetMode="External"/><Relationship Id="rId159" Type="http://schemas.openxmlformats.org/officeDocument/2006/relationships/hyperlink" Target="https://powerplants.vattenfall.com/en/lilla-edet" TargetMode="External"/><Relationship Id="rId160" Type="http://schemas.openxmlformats.org/officeDocument/2006/relationships/hyperlink" Target="https://sv.wikipedia.org/wiki/Lilla_Edets_kraftverk" TargetMode="External"/><Relationship Id="rId161" Type="http://schemas.openxmlformats.org/officeDocument/2006/relationships/hyperlink" Target="https://www.statkraft.no/globalassets/old-contains-the-old-folder-structure/documents/faktaark-cakit-eng-final-20101006_tcm10-11957.pdf" TargetMode="External"/><Relationship Id="rId162" Type="http://schemas.openxmlformats.org/officeDocument/2006/relationships/hyperlink" Target="https://www.arendalsfoss.no/en/power-production/" TargetMode="External"/><Relationship Id="rId163" Type="http://schemas.openxmlformats.org/officeDocument/2006/relationships/hyperlink" Target="https://no.wikipedia.org/wiki/B&#248;ylefoss_kraftverk" TargetMode="External"/><Relationship Id="rId164" Type="http://schemas.openxmlformats.org/officeDocument/2006/relationships/hyperlink" Target="https://www.statkraft.com/energy-sources/Power-plants/Norway/Svelgfoss/" TargetMode="External"/><Relationship Id="rId165" Type="http://schemas.openxmlformats.org/officeDocument/2006/relationships/hyperlink" Target="https://www.hydro.com/en/products/energy/our-power-plants/telemark/svelgfoss/" TargetMode="External"/><Relationship Id="rId166" Type="http://schemas.openxmlformats.org/officeDocument/2006/relationships/hyperlink" Target="https://www.glitreenergi.no/konsern/prosjekt/kaggefoss/" TargetMode="External"/><Relationship Id="rId167" Type="http://schemas.openxmlformats.org/officeDocument/2006/relationships/hyperlink" Target="https://no.wikipedia.org/wiki/Kaggefoss_kraftverk" TargetMode="External"/><Relationship Id="rId168" Type="http://schemas.openxmlformats.org/officeDocument/2006/relationships/hyperlink" Target="http://www.e-co.no/Norsk/Forside/Kraftverk/Glomma/Sarp_kraftverk/" TargetMode="External"/><Relationship Id="rId169" Type="http://schemas.openxmlformats.org/officeDocument/2006/relationships/hyperlink" Target="https://no.wikipedia.org/wiki/Borregaard_kraftverk" TargetMode="External"/><Relationship Id="rId170" Type="http://schemas.openxmlformats.org/officeDocument/2006/relationships/hyperlink" Target="http://www.e-co.no/Norsk/Forside/Kraftverk/Glomma/Hafslund_kraftverk/" TargetMode="External"/><Relationship Id="rId171" Type="http://schemas.openxmlformats.org/officeDocument/2006/relationships/hyperlink" Target="http://akershusenergi.no/no/vannkraft/vaare-kraftverk/copy_ranasfoss3" TargetMode="External"/><Relationship Id="rId172" Type="http://schemas.openxmlformats.org/officeDocument/2006/relationships/hyperlink" Target="http://akershusenergi.no/no/vannkraft/vaare-kraftverk/raanaasfoss2" TargetMode="External"/><Relationship Id="rId173" Type="http://schemas.openxmlformats.org/officeDocument/2006/relationships/hyperlink" Target="http://akershusenergi.no/no/vannkraft/vaare-kraftverk/bingsfoss" TargetMode="External"/><Relationship Id="rId174" Type="http://schemas.openxmlformats.org/officeDocument/2006/relationships/hyperlink" Target="https://gamyba.le.lt/en/activities/electricity-generation/kaunas-algirdas-brazauskas-hydroelectric-power-plant-khpp" TargetMode="External"/><Relationship Id="rId175" Type="http://schemas.openxmlformats.org/officeDocument/2006/relationships/hyperlink" Target="https://lt.wikipedia.org/wiki/Kauno_Algirdo_Brazausko_hidroelektrin&#279;" TargetMode="External"/><Relationship Id="rId176" Type="http://schemas.openxmlformats.org/officeDocument/2006/relationships/hyperlink" Target="https://en.wikipedia.org/wiki/Shannon_hydroelectric_scheme" TargetMode="External"/><Relationship Id="rId177" Type="http://schemas.openxmlformats.org/officeDocument/2006/relationships/hyperlink" Target="https://www.esb.ie/docs/default-source/education-hub/erne-stations74dc5b2d46d164eb900aff0000c22e36" TargetMode="External"/><Relationship Id="rId178" Type="http://schemas.openxmlformats.org/officeDocument/2006/relationships/hyperlink" Target="https://www.esb.ie/docs/default-source/education-hub/erne-stations74dc5b2d46d164eb900aff0000c22e36" TargetMode="External"/><Relationship Id="rId179" Type="http://schemas.openxmlformats.org/officeDocument/2006/relationships/hyperlink" Target="https://www.scottishpower.com/userfiles/file/GallowayTechnical2011.pdf" TargetMode="External"/><Relationship Id="rId180" Type="http://schemas.openxmlformats.org/officeDocument/2006/relationships/hyperlink" Target="https://www.scottishpower.com/userfiles/file/GallowayTechnical2011.pdf" TargetMode="External"/><Relationship Id="rId181" Type="http://schemas.openxmlformats.org/officeDocument/2006/relationships/hyperlink" Target="https://www.scottishpower.com/userfiles/file/GallowayTechnical2011.pdf" TargetMode="External"/><Relationship Id="rId182" Type="http://schemas.openxmlformats.org/officeDocument/2006/relationships/hyperlink" Target="https://www.scottishpower.com/userfiles/file/GallowayTechnical2011.pdf" TargetMode="External"/><Relationship Id="rId183" Type="http://schemas.openxmlformats.org/officeDocument/2006/relationships/hyperlink" Target="https://www.scottishpower.com/userfiles/file/GallowayTechnical2011.pdf" TargetMode="External"/><Relationship Id="rId184" Type="http://schemas.openxmlformats.org/officeDocument/2006/relationships/hyperlink" Target="http://www.cvaspa.it/acqua/impianti/avise/" TargetMode="External"/><Relationship Id="rId185" Type="http://schemas.openxmlformats.org/officeDocument/2006/relationships/hyperlink" Target="https://it.wikipedia.org/wiki/Centrale_idroelettrica_di_Avise" TargetMode="External"/><Relationship Id="rId186" Type="http://schemas.openxmlformats.org/officeDocument/2006/relationships/hyperlink" Target="https://www.enelgreenpower.com/where-we-are?topic=hydro&amp;plant_name=&amp;continent=EUROPE&amp;nation=Italy" TargetMode="External"/><Relationship Id="rId187" Type="http://schemas.openxmlformats.org/officeDocument/2006/relationships/hyperlink" Target="http://orizzontenergia.it/download/Appr/RINNOVABILI/2013_12_30_centrali%20idroelettriche_Univ%20Pavia.pdf" TargetMode="External"/><Relationship Id="rId188" Type="http://schemas.openxmlformats.org/officeDocument/2006/relationships/hyperlink" Target="https://www.progettodighe.it/main/le-centrali/article/isola-serafini-monticelli-d-ongina" TargetMode="External"/><Relationship Id="rId189" Type="http://schemas.openxmlformats.org/officeDocument/2006/relationships/drawing" Target="../drawings/drawing1.xml"/><Relationship Id="rId190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tools.wmflabs.org/geohack/geohack.php?pagename=List_of_power_stations_in_Greece&amp;params=38.8839511_N_21.4937961_E_&amp;title=Kremasta+Hydroelectric+Dam" TargetMode="External"/><Relationship Id="rId3" Type="http://schemas.openxmlformats.org/officeDocument/2006/relationships/hyperlink" Target="https://en.wikipedia.org/wiki/Kaunertal" TargetMode="External"/><Relationship Id="rId4" Type="http://schemas.openxmlformats.org/officeDocument/2006/relationships/hyperlink" Target="https://en.wikipedia.org/wiki/Viana_do_Castelo_District" TargetMode="External"/><Relationship Id="rId5" Type="http://schemas.openxmlformats.org/officeDocument/2006/relationships/hyperlink" Target="https://tools.wmflabs.org/geohack/geohack.php?pagename=List_of_power_stations_in_Portugal&amp;params=41.872835_N_8.204075_W_type:landmark&amp;title=Alto+Lindoso+Dam" TargetMode="External"/><Relationship Id="rId6" Type="http://schemas.openxmlformats.org/officeDocument/2006/relationships/hyperlink" Target="https://tools.wmflabs.org/geohack/geohack.php?pagename=List_of_power_stations_in_Romania&amp;params=44.6732766_N_22.5320363_E_&amp;title=Iron+Gate+I+Hydroelectric+Power+Station" TargetMode="External"/><Relationship Id="rId7" Type="http://schemas.openxmlformats.org/officeDocument/2006/relationships/hyperlink" Target="https://en.wikipedia.org/wiki/Solenice" TargetMode="External"/><Relationship Id="rId8" Type="http://schemas.openxmlformats.org/officeDocument/2006/relationships/hyperlink" Target="https://en.wikipedia.org/w/index.php?title=Hohenwarte_II_Pumped_Storage_Station&amp;action=edit&amp;redlink=1" TargetMode="External"/><Relationship Id="rId9" Type="http://schemas.openxmlformats.org/officeDocument/2006/relationships/hyperlink" Target="https://tools.wmflabs.org/geohack/geohack.php?pagename=List_of_power_stations_in_Romania&amp;params=46.7889_N_22.5671625_E_&amp;title=Iron+Gate+II+Hydroelectric+Power+Station" TargetMode="External"/><Relationship Id="rId10" Type="http://schemas.openxmlformats.org/officeDocument/2006/relationships/hyperlink" Target="https://en.wikipedia.org/wiki/Aizkraukle" TargetMode="External"/><Relationship Id="rId11" Type="http://schemas.openxmlformats.org/officeDocument/2006/relationships/hyperlink" Target="https://tools.wmflabs.org/geohack/geohack.php?pagename=List_of_power_stations_in_Latvia&amp;params=56.5822027_N_25.2373123_E_&amp;title=P&#316;avi&#326;as+Hydroelectric+Power+Station" TargetMode="External"/><Relationship Id="rId12" Type="http://schemas.openxmlformats.org/officeDocument/2006/relationships/hyperlink" Target="https://en.wikipedia.org/wiki/Maccagno" TargetMode="External"/><Relationship Id="rId13" Type="http://schemas.openxmlformats.org/officeDocument/2006/relationships/hyperlink" Target="https://en.wikipedia.org/wiki/Salaspils" TargetMode="External"/><Relationship Id="rId14" Type="http://schemas.openxmlformats.org/officeDocument/2006/relationships/hyperlink" Target="https://tools.wmflabs.org/geohack/geohack.php?pagename=List_of_power_stations_in_Latvia&amp;params=56.8513187_N_24.2720389_E_&amp;title=Riga+Hydroelectric+Power+Plant" TargetMode="External"/><Relationship Id="rId15" Type="http://schemas.openxmlformats.org/officeDocument/2006/relationships/hyperlink" Target="https://en.wikipedia.org/wiki/Argyll_and_Bute" TargetMode="External"/><Relationship Id="rId16" Type="http://schemas.openxmlformats.org/officeDocument/2006/relationships/hyperlink" Target="https://tools.wmflabs.org/geohack/geohack.php?pagename=List_of_power_stations_in_Slovakia&amp;params=47.8800886_N_17.5385141_E_type:landmark&amp;title=Nagymaros+Dams" TargetMode="External"/><Relationship Id="rId17" Type="http://schemas.openxmlformats.org/officeDocument/2006/relationships/hyperlink" Target="https://en.wikipedia.org/w/index.php?title=Sestrimo&amp;action=edit&amp;redlink=1" TargetMode="External"/><Relationship Id="rId18" Type="http://schemas.openxmlformats.org/officeDocument/2006/relationships/hyperlink" Target="https://tools.wmflabs.org/geohack/geohack.php?pagename=List_of_power_stations_in_Greece&amp;params=41.354444_N_24.366944_E_&amp;title=Thisavros++Hydroelectric+Dam" TargetMode="External"/><Relationship Id="rId19" Type="http://schemas.openxmlformats.org/officeDocument/2006/relationships/hyperlink" Target="https://en.wikipedia.org/wiki/Carinthia_(state)" TargetMode="External"/><Relationship Id="rId20" Type="http://schemas.openxmlformats.org/officeDocument/2006/relationships/hyperlink" Target="https://en.wikipedia.org/wiki/Bragan&#231;a_District" TargetMode="External"/><Relationship Id="rId21" Type="http://schemas.openxmlformats.org/officeDocument/2006/relationships/hyperlink" Target="https://en.wikipedia.org/wiki/Lou&#269;n&#225;_nad_Desnou" TargetMode="External"/><Relationship Id="rId22" Type="http://schemas.openxmlformats.org/officeDocument/2006/relationships/hyperlink" Target="https://en.wikipedia.org/wiki/Kramol&#237;n_(T&#345;eb&#237;&#269;_District)" TargetMode="External"/><Relationship Id="rId23" Type="http://schemas.openxmlformats.org/officeDocument/2006/relationships/hyperlink" Target="https://en.wikipedia.org/wiki/Carinthia_(state)" TargetMode="External"/><Relationship Id="rId24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tools.wmflabs.org/geohack/geohack.php?pagename=List_of_power_stations_in_Romania&amp;params=44.6732766_N_22.5320363_E_&amp;title=Iron+Gate+I+Hydroelectric+Power+Station" TargetMode="External"/><Relationship Id="rId3" Type="http://schemas.openxmlformats.org/officeDocument/2006/relationships/hyperlink" Target="https://en.wikipedia.org/wiki/Maccagno" TargetMode="External"/><Relationship Id="rId4" Type="http://schemas.openxmlformats.org/officeDocument/2006/relationships/hyperlink" Target="https://en.wikipedia.org/wiki/Aizkraukle" TargetMode="External"/><Relationship Id="rId5" Type="http://schemas.openxmlformats.org/officeDocument/2006/relationships/hyperlink" Target="https://tools.wmflabs.org/geohack/geohack.php?pagename=List_of_power_stations_in_Latvia&amp;params=56.5822027_N_25.2373123_E_&amp;title=P&#316;avi&#326;as+Hydroelectric+Power+Station" TargetMode="External"/><Relationship Id="rId6" Type="http://schemas.openxmlformats.org/officeDocument/2006/relationships/hyperlink" Target="https://en.wikipedia.org/w/index.php?title=Sestrimo&amp;action=edit&amp;redlink=1" TargetMode="External"/><Relationship Id="rId7" Type="http://schemas.openxmlformats.org/officeDocument/2006/relationships/hyperlink" Target="https://en.wikipedia.org/wiki/Carinthia_(state)" TargetMode="External"/><Relationship Id="rId8" Type="http://schemas.openxmlformats.org/officeDocument/2006/relationships/hyperlink" Target="https://en.wikipedia.org/wiki/Carinthia_(state)" TargetMode="External"/><Relationship Id="rId9" Type="http://schemas.openxmlformats.org/officeDocument/2006/relationships/hyperlink" Target="https://tools.wmflabs.org/geohack/geohack.php?pagename=List_of_power_stations_in_Slovakia&amp;params=47.8800886_N_17.5385141_E_type:landmark&amp;title=Nagymaros+Dams" TargetMode="External"/><Relationship Id="rId10" Type="http://schemas.openxmlformats.org/officeDocument/2006/relationships/hyperlink" Target="https://en.wikipedia.org/wiki/Viana_do_Castelo_District" TargetMode="External"/><Relationship Id="rId11" Type="http://schemas.openxmlformats.org/officeDocument/2006/relationships/hyperlink" Target="https://tools.wmflabs.org/geohack/geohack.php?pagename=List_of_power_stations_in_Portugal&amp;params=41.872835_N_8.204075_W_type:landmark&amp;title=Alto+Lindoso+Dam" TargetMode="External"/><Relationship Id="rId12" Type="http://schemas.openxmlformats.org/officeDocument/2006/relationships/hyperlink" Target="https://en.wikipedia.org/wiki/Lou&#269;n&#225;_nad_Desnou" TargetMode="External"/><Relationship Id="rId13" Type="http://schemas.openxmlformats.org/officeDocument/2006/relationships/hyperlink" Target="https://en.wikipedia.org/wiki/Kramol&#237;n_(T&#345;eb&#237;&#269;_District)" TargetMode="External"/><Relationship Id="rId14" Type="http://schemas.openxmlformats.org/officeDocument/2006/relationships/hyperlink" Target="https://tools.wmflabs.org/geohack/geohack.php?pagename=List_of_power_stations_in_Greece&amp;params=38.8839511_N_21.4937961_E_&amp;title=Kremasta+Hydroelectric+Dam" TargetMode="External"/><Relationship Id="rId15" Type="http://schemas.openxmlformats.org/officeDocument/2006/relationships/hyperlink" Target="https://en.wikipedia.org/wiki/Bragan&#231;a_District" TargetMode="External"/><Relationship Id="rId16" Type="http://schemas.openxmlformats.org/officeDocument/2006/relationships/hyperlink" Target="https://en.wikipedia.org/wiki/Salaspils" TargetMode="External"/><Relationship Id="rId17" Type="http://schemas.openxmlformats.org/officeDocument/2006/relationships/hyperlink" Target="https://tools.wmflabs.org/geohack/geohack.php?pagename=List_of_power_stations_in_Latvia&amp;params=56.8513187_N_24.2720389_E_&amp;title=Riga+Hydroelectric+Power+Plant" TargetMode="External"/><Relationship Id="rId18" Type="http://schemas.openxmlformats.org/officeDocument/2006/relationships/hyperlink" Target="https://en.wikipedia.org/wiki/Argyll_and_Bute" TargetMode="External"/><Relationship Id="rId19" Type="http://schemas.openxmlformats.org/officeDocument/2006/relationships/hyperlink" Target="https://en.wikipedia.org/wiki/Kaunertal" TargetMode="External"/><Relationship Id="rId20" Type="http://schemas.openxmlformats.org/officeDocument/2006/relationships/hyperlink" Target="https://tools.wmflabs.org/geohack/geohack.php?pagename=List_of_power_stations_in_Greece&amp;params=41.354444_N_24.366944_E_&amp;title=Thisavros++Hydroelectric+Dam" TargetMode="External"/><Relationship Id="rId21" Type="http://schemas.openxmlformats.org/officeDocument/2006/relationships/hyperlink" Target="https://en.wikipedia.org/wiki/Solenice" TargetMode="External"/><Relationship Id="rId22" Type="http://schemas.openxmlformats.org/officeDocument/2006/relationships/hyperlink" Target="https://en.wikipedia.org/w/index.php?title=Hohenwarte_II_Pumped_Storage_Station&amp;action=edit&amp;redlink=1" TargetMode="External"/><Relationship Id="rId23" Type="http://schemas.openxmlformats.org/officeDocument/2006/relationships/hyperlink" Target="https://tools.wmflabs.org/geohack/geohack.php?pagename=List_of_power_stations_in_Romania&amp;params=46.7889_N_22.5671625_E_&amp;title=Iron+Gate+II+Hydroelectric+Power+Station" TargetMode="External"/><Relationship Id="rId24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9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18.1376518218623"/>
    <col collapsed="false" hidden="false" max="2" min="2" style="0" width="9.4251012145749"/>
    <col collapsed="false" hidden="false" max="3" min="3" style="0" width="8.5748987854251"/>
    <col collapsed="false" hidden="false" max="4" min="4" style="0" width="9.4251012145749"/>
    <col collapsed="false" hidden="false" max="1025" min="5" style="0" width="8.5748987854251"/>
  </cols>
  <sheetData>
    <row r="1" customFormat="false" ht="44.1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 t="s">
        <v>7</v>
      </c>
    </row>
    <row r="2" customFormat="false" ht="14.45" hidden="false" customHeight="false" outlineLevel="0" collapsed="false">
      <c r="A2" s="4" t="s">
        <v>8</v>
      </c>
      <c r="B2" s="5" t="n">
        <v>52.9129249999999</v>
      </c>
      <c r="C2" s="5" t="n">
        <v>-1.20495660000005</v>
      </c>
      <c r="D2" s="5" t="n">
        <v>52.943</v>
      </c>
      <c r="E2" s="5" t="n">
        <v>-1.174</v>
      </c>
      <c r="F2" s="4"/>
      <c r="G2" s="5" t="n">
        <v>52.943</v>
      </c>
      <c r="H2" s="5" t="n">
        <v>-1.174</v>
      </c>
    </row>
    <row r="3" customFormat="false" ht="15" hidden="false" customHeight="false" outlineLevel="0" collapsed="false">
      <c r="A3" s="4" t="s">
        <v>9</v>
      </c>
      <c r="B3" s="5" t="n">
        <v>48.383</v>
      </c>
      <c r="C3" s="5" t="n">
        <v>15.85</v>
      </c>
      <c r="D3" s="5" t="n">
        <v>48.383</v>
      </c>
      <c r="E3" s="5" t="n">
        <v>15.85</v>
      </c>
      <c r="F3" s="4"/>
      <c r="G3" s="5" t="n">
        <v>48.383</v>
      </c>
      <c r="H3" s="5" t="n">
        <v>15.85</v>
      </c>
    </row>
    <row r="4" customFormat="false" ht="14.45" hidden="false" customHeight="false" outlineLevel="0" collapsed="false">
      <c r="A4" s="4" t="s">
        <v>10</v>
      </c>
      <c r="B4" s="5" t="n">
        <v>45.151</v>
      </c>
      <c r="C4" s="5" t="n">
        <v>2.01</v>
      </c>
      <c r="D4" s="5" t="n">
        <v>45.151</v>
      </c>
      <c r="E4" s="5" t="n">
        <v>2.01</v>
      </c>
      <c r="F4" s="4" t="n">
        <v>3413</v>
      </c>
      <c r="G4" s="5" t="n">
        <v>45.162493</v>
      </c>
      <c r="H4" s="6" t="n">
        <v>2.008824</v>
      </c>
    </row>
    <row r="5" customFormat="false" ht="14.45" hidden="false" customHeight="false" outlineLevel="0" collapsed="false">
      <c r="A5" s="4" t="s">
        <v>11</v>
      </c>
      <c r="B5" s="5" t="n">
        <v>48.3553</v>
      </c>
      <c r="C5" s="5" t="n">
        <v>16.2424</v>
      </c>
      <c r="D5" s="5" t="n">
        <v>48.3553</v>
      </c>
      <c r="E5" s="5" t="n">
        <v>16.2424</v>
      </c>
      <c r="F5" s="4"/>
      <c r="G5" s="5" t="n">
        <v>48.3553</v>
      </c>
      <c r="H5" s="5" t="n">
        <v>16.2424</v>
      </c>
    </row>
    <row r="6" customFormat="false" ht="14.45" hidden="false" customHeight="false" outlineLevel="0" collapsed="false">
      <c r="A6" s="4" t="s">
        <v>12</v>
      </c>
      <c r="B6" s="5" t="n">
        <v>48.3853</v>
      </c>
      <c r="C6" s="5" t="n">
        <v>14.023</v>
      </c>
      <c r="D6" s="5" t="n">
        <v>48.3853</v>
      </c>
      <c r="E6" s="5" t="n">
        <v>14.023</v>
      </c>
      <c r="F6" s="4"/>
      <c r="G6" s="5" t="n">
        <v>48.3853</v>
      </c>
      <c r="H6" s="5" t="n">
        <v>14.023</v>
      </c>
    </row>
    <row r="7" customFormat="false" ht="14.45" hidden="false" customHeight="false" outlineLevel="0" collapsed="false">
      <c r="A7" s="4" t="s">
        <v>13</v>
      </c>
      <c r="B7" s="5" t="n">
        <v>59.5794705</v>
      </c>
      <c r="C7" s="5" t="n">
        <v>11.1018297</v>
      </c>
      <c r="D7" s="5" t="n">
        <v>59.573</v>
      </c>
      <c r="E7" s="5" t="n">
        <v>11.296</v>
      </c>
      <c r="F7" s="4" t="n">
        <v>3151</v>
      </c>
      <c r="G7" s="5" t="n">
        <v>59.5794705</v>
      </c>
      <c r="H7" s="5" t="n">
        <v>11.1018297</v>
      </c>
    </row>
    <row r="8" customFormat="false" ht="14.45" hidden="false" customHeight="false" outlineLevel="0" collapsed="false">
      <c r="A8" s="4" t="s">
        <v>14</v>
      </c>
      <c r="B8" s="5" t="n">
        <v>59.637092</v>
      </c>
      <c r="C8" s="5" t="n">
        <v>11.15521</v>
      </c>
      <c r="D8" s="5" t="n">
        <v>59.635</v>
      </c>
      <c r="E8" s="5" t="n">
        <v>11.3</v>
      </c>
      <c r="F8" s="4" t="n">
        <v>3150</v>
      </c>
      <c r="G8" s="5" t="n">
        <v>59.641723</v>
      </c>
      <c r="H8" s="6" t="n">
        <v>11.158891</v>
      </c>
    </row>
    <row r="9" customFormat="false" ht="14.45" hidden="false" customHeight="false" outlineLevel="0" collapsed="false">
      <c r="A9" s="4" t="s">
        <v>15</v>
      </c>
      <c r="B9" s="5" t="n">
        <v>59.636935</v>
      </c>
      <c r="C9" s="5" t="n">
        <v>11.157029</v>
      </c>
      <c r="D9" s="5" t="n">
        <v>59.633</v>
      </c>
      <c r="E9" s="5" t="n">
        <v>11.301</v>
      </c>
      <c r="F9" s="4" t="n">
        <v>3150</v>
      </c>
      <c r="G9" s="5" t="n">
        <v>59.641723</v>
      </c>
      <c r="H9" s="6" t="n">
        <v>11.158891</v>
      </c>
    </row>
    <row r="10" customFormat="false" ht="14.45" hidden="false" customHeight="false" outlineLevel="0" collapsed="false">
      <c r="A10" s="4" t="s">
        <v>16</v>
      </c>
      <c r="B10" s="5" t="n">
        <v>59.54224</v>
      </c>
      <c r="C10" s="5" t="n">
        <v>11.170379</v>
      </c>
      <c r="D10" s="5" t="n">
        <v>59.528</v>
      </c>
      <c r="E10" s="5" t="n">
        <v>11.295</v>
      </c>
      <c r="F10" s="4" t="n">
        <v>3154</v>
      </c>
      <c r="G10" s="5" t="n">
        <v>59.538822</v>
      </c>
      <c r="H10" s="6" t="n">
        <v>11.169856</v>
      </c>
    </row>
    <row r="11" customFormat="false" ht="14.45" hidden="false" customHeight="false" outlineLevel="0" collapsed="false">
      <c r="A11" s="4" t="s">
        <v>17</v>
      </c>
      <c r="B11" s="5" t="n">
        <v>41.1605</v>
      </c>
      <c r="C11" s="5" t="n">
        <v>-7.3742</v>
      </c>
      <c r="D11" s="5" t="n">
        <v>41.174</v>
      </c>
      <c r="E11" s="5" t="n">
        <v>7.382</v>
      </c>
      <c r="F11" s="4" t="n">
        <v>2736</v>
      </c>
      <c r="G11" s="5" t="n">
        <v>41.158334</v>
      </c>
      <c r="H11" s="6" t="n">
        <v>-7.374111</v>
      </c>
    </row>
    <row r="12" customFormat="false" ht="14.45" hidden="false" customHeight="false" outlineLevel="0" collapsed="false">
      <c r="A12" s="4" t="s">
        <v>18</v>
      </c>
      <c r="B12" s="5" t="n">
        <v>48.190226</v>
      </c>
      <c r="C12" s="5" t="n">
        <v>15.069517</v>
      </c>
      <c r="D12" s="5" t="n">
        <v>48.190226</v>
      </c>
      <c r="E12" s="5" t="n">
        <v>15.069517</v>
      </c>
      <c r="F12" s="4"/>
      <c r="G12" s="5" t="n">
        <v>48.194071</v>
      </c>
      <c r="H12" s="6" t="n">
        <v>15.064691</v>
      </c>
    </row>
    <row r="13" customFormat="false" ht="14.45" hidden="false" customHeight="false" outlineLevel="0" collapsed="false">
      <c r="A13" s="4" t="s">
        <v>19</v>
      </c>
      <c r="B13" s="5" t="n">
        <v>61.1669</v>
      </c>
      <c r="C13" s="5" t="n">
        <v>28.7745</v>
      </c>
      <c r="D13" s="5" t="n">
        <v>61.184</v>
      </c>
      <c r="E13" s="5" t="n">
        <v>28.702</v>
      </c>
      <c r="F13" s="4"/>
      <c r="G13" s="5" t="n">
        <v>61.177598</v>
      </c>
      <c r="H13" s="6" t="n">
        <v>28.785125</v>
      </c>
    </row>
    <row r="14" customFormat="false" ht="14.45" hidden="false" customHeight="false" outlineLevel="0" collapsed="false">
      <c r="A14" s="4" t="s">
        <v>20</v>
      </c>
      <c r="B14" s="5" t="n">
        <v>61.210436</v>
      </c>
      <c r="C14" s="5" t="n">
        <v>28.78404</v>
      </c>
      <c r="D14" s="5" t="n">
        <v>61.18</v>
      </c>
      <c r="E14" s="5" t="n">
        <v>28.731</v>
      </c>
      <c r="F14" s="4"/>
      <c r="G14" s="5" t="n">
        <v>61.229279</v>
      </c>
      <c r="H14" s="6" t="n">
        <v>28.794222</v>
      </c>
    </row>
    <row r="15" customFormat="false" ht="14.45" hidden="false" customHeight="false" outlineLevel="0" collapsed="false">
      <c r="A15" s="4" t="s">
        <v>21</v>
      </c>
      <c r="B15" s="5" t="n">
        <v>64.018633</v>
      </c>
      <c r="C15" s="5" t="n">
        <v>19.5609</v>
      </c>
      <c r="D15" s="5" t="n">
        <v>64.448</v>
      </c>
      <c r="E15" s="5" t="n">
        <v>19.08</v>
      </c>
      <c r="F15" s="4"/>
      <c r="G15" s="5" t="n">
        <v>64.046443</v>
      </c>
      <c r="H15" s="6" t="n">
        <v>19.554892</v>
      </c>
    </row>
    <row r="16" customFormat="false" ht="14.45" hidden="false" customHeight="false" outlineLevel="0" collapsed="false">
      <c r="A16" s="4" t="s">
        <v>22</v>
      </c>
      <c r="B16" s="5" t="n">
        <v>43.824249</v>
      </c>
      <c r="C16" s="5" t="n">
        <v>4.643226</v>
      </c>
      <c r="D16" s="5" t="n">
        <v>43.824249</v>
      </c>
      <c r="E16" s="5" t="n">
        <v>4.643226</v>
      </c>
      <c r="F16" s="4"/>
      <c r="G16" s="5" t="n">
        <v>43.824249</v>
      </c>
      <c r="H16" s="5" t="n">
        <v>4.643226</v>
      </c>
    </row>
    <row r="17" customFormat="false" ht="14.45" hidden="false" customHeight="false" outlineLevel="0" collapsed="false">
      <c r="A17" s="4" t="s">
        <v>23</v>
      </c>
      <c r="B17" s="5" t="n">
        <v>48.167831</v>
      </c>
      <c r="C17" s="5" t="n">
        <v>14.694679</v>
      </c>
      <c r="D17" s="5" t="n">
        <v>48.187</v>
      </c>
      <c r="E17" s="5" t="n">
        <v>14.694679</v>
      </c>
      <c r="F17" s="4"/>
      <c r="G17" s="5" t="n">
        <v>48.167831</v>
      </c>
      <c r="H17" s="5" t="n">
        <v>14.694679</v>
      </c>
    </row>
    <row r="18" customFormat="false" ht="14.45" hidden="false" customHeight="false" outlineLevel="0" collapsed="false">
      <c r="A18" s="4" t="s">
        <v>24</v>
      </c>
      <c r="B18" s="5" t="n">
        <v>41.085766</v>
      </c>
      <c r="C18" s="5" t="n">
        <v>-8.130666</v>
      </c>
      <c r="D18" s="5" t="n">
        <v>41.085766</v>
      </c>
      <c r="E18" s="5" t="n">
        <v>-8.130666</v>
      </c>
      <c r="F18" s="4" t="n">
        <v>2742</v>
      </c>
      <c r="G18" s="5" t="n">
        <v>41.089071</v>
      </c>
      <c r="H18" s="6" t="n">
        <v>-8.117201</v>
      </c>
    </row>
    <row r="19" customFormat="false" ht="14.45" hidden="false" customHeight="false" outlineLevel="0" collapsed="false">
      <c r="A19" s="4" t="s">
        <v>25</v>
      </c>
      <c r="B19" s="5" t="n">
        <v>44.824</v>
      </c>
      <c r="C19" s="5" t="n">
        <v>4.811</v>
      </c>
      <c r="D19" s="5" t="n">
        <v>44.824</v>
      </c>
      <c r="E19" s="5" t="n">
        <v>4.811</v>
      </c>
      <c r="F19" s="4"/>
      <c r="G19" s="5" t="n">
        <v>44.824</v>
      </c>
      <c r="H19" s="5" t="n">
        <v>4.811</v>
      </c>
    </row>
    <row r="20" customFormat="false" ht="15" hidden="false" customHeight="false" outlineLevel="0" collapsed="false">
      <c r="A20" s="4" t="s">
        <v>26</v>
      </c>
      <c r="B20" s="5" t="n">
        <v>48.224858</v>
      </c>
      <c r="C20" s="5" t="n">
        <v>15.304427</v>
      </c>
      <c r="D20" s="5" t="n">
        <v>48.224858</v>
      </c>
      <c r="E20" s="5" t="n">
        <v>15.304427</v>
      </c>
      <c r="F20" s="4"/>
      <c r="G20" s="5" t="n">
        <v>48.223729</v>
      </c>
      <c r="H20" s="6" t="n">
        <v>15.293527</v>
      </c>
    </row>
    <row r="21" customFormat="false" ht="15" hidden="false" customHeight="false" outlineLevel="0" collapsed="false">
      <c r="A21" s="4" t="s">
        <v>27</v>
      </c>
      <c r="B21" s="5" t="n">
        <v>41.13526</v>
      </c>
      <c r="C21" s="5" t="n">
        <v>-7.113862</v>
      </c>
      <c r="D21" s="5" t="n">
        <v>41.13526</v>
      </c>
      <c r="E21" s="5" t="n">
        <v>-7.113862</v>
      </c>
      <c r="F21" s="4" t="n">
        <v>2739</v>
      </c>
      <c r="G21" s="5" t="n">
        <v>41.135551</v>
      </c>
      <c r="H21" s="6" t="n">
        <v>-7.099829</v>
      </c>
    </row>
    <row r="22" customFormat="false" ht="15" hidden="false" customHeight="false" outlineLevel="0" collapsed="false">
      <c r="A22" s="4" t="s">
        <v>28</v>
      </c>
      <c r="B22" s="5" t="n">
        <v>45.011</v>
      </c>
      <c r="C22" s="5" t="n">
        <v>4.839</v>
      </c>
      <c r="D22" s="5" t="n">
        <v>45.011</v>
      </c>
      <c r="E22" s="5" t="n">
        <v>4.818</v>
      </c>
      <c r="F22" s="4"/>
      <c r="G22" s="5" t="n">
        <v>45.011</v>
      </c>
      <c r="H22" s="5" t="n">
        <v>4.839</v>
      </c>
    </row>
    <row r="23" customFormat="false" ht="15" hidden="false" customHeight="false" outlineLevel="0" collapsed="false">
      <c r="A23" s="4" t="s">
        <v>29</v>
      </c>
      <c r="B23" s="5" t="n">
        <v>41.1461</v>
      </c>
      <c r="C23" s="5" t="n">
        <v>-7.74</v>
      </c>
      <c r="D23" s="5" t="n">
        <v>41.1461</v>
      </c>
      <c r="E23" s="5" t="n">
        <v>-7.74</v>
      </c>
      <c r="F23" s="4" t="n">
        <v>2738</v>
      </c>
      <c r="G23" s="5" t="n">
        <v>41.145085</v>
      </c>
      <c r="H23" s="6" t="n">
        <v>-7.733517</v>
      </c>
    </row>
    <row r="24" customFormat="false" ht="15" hidden="false" customHeight="false" outlineLevel="0" collapsed="false">
      <c r="A24" s="4" t="s">
        <v>30</v>
      </c>
      <c r="B24" s="5" t="n">
        <v>48.31663</v>
      </c>
      <c r="C24" s="5" t="n">
        <v>14.1512</v>
      </c>
      <c r="D24" s="5" t="n">
        <v>48.31663</v>
      </c>
      <c r="E24" s="5" t="n">
        <v>14.1512</v>
      </c>
      <c r="F24" s="4"/>
      <c r="G24" s="5" t="n">
        <v>48.322787</v>
      </c>
      <c r="H24" s="6" t="n">
        <v>14.162621</v>
      </c>
    </row>
    <row r="25" customFormat="false" ht="15" hidden="false" customHeight="false" outlineLevel="0" collapsed="false">
      <c r="A25" s="4" t="s">
        <v>31</v>
      </c>
      <c r="B25" s="5" t="n">
        <v>48.685315</v>
      </c>
      <c r="C25" s="5" t="n">
        <v>7.91442</v>
      </c>
      <c r="D25" s="5" t="n">
        <v>48.699</v>
      </c>
      <c r="E25" s="5" t="n">
        <v>7.937</v>
      </c>
      <c r="F25" s="4"/>
      <c r="G25" s="5" t="n">
        <v>48.699</v>
      </c>
      <c r="H25" s="5" t="n">
        <v>7.937</v>
      </c>
    </row>
    <row r="26" customFormat="false" ht="15" hidden="false" customHeight="false" outlineLevel="0" collapsed="false">
      <c r="A26" s="4" t="s">
        <v>32</v>
      </c>
      <c r="B26" s="5" t="n">
        <v>48.526354</v>
      </c>
      <c r="C26" s="5" t="n">
        <v>7.796538</v>
      </c>
      <c r="D26" s="5" t="n">
        <v>48.526354</v>
      </c>
      <c r="E26" s="5" t="n">
        <v>7.796538</v>
      </c>
      <c r="F26" s="4"/>
      <c r="G26" s="5" t="n">
        <v>48.526354</v>
      </c>
      <c r="H26" s="5" t="n">
        <v>7.796538</v>
      </c>
    </row>
    <row r="27" customFormat="false" ht="15" hidden="false" customHeight="false" outlineLevel="0" collapsed="false">
      <c r="A27" s="4" t="s">
        <v>33</v>
      </c>
      <c r="B27" s="5" t="n">
        <v>48.404242</v>
      </c>
      <c r="C27" s="5" t="n">
        <v>7.728319</v>
      </c>
      <c r="D27" s="5" t="n">
        <v>48.404242</v>
      </c>
      <c r="E27" s="5" t="n">
        <v>7.728319</v>
      </c>
      <c r="F27" s="4"/>
      <c r="G27" s="5" t="n">
        <v>48.404242</v>
      </c>
      <c r="H27" s="5" t="n">
        <v>7.728319</v>
      </c>
    </row>
    <row r="28" customFormat="false" ht="15" hidden="false" customHeight="false" outlineLevel="0" collapsed="false">
      <c r="A28" s="4" t="s">
        <v>34</v>
      </c>
      <c r="B28" s="5" t="n">
        <v>48.284678</v>
      </c>
      <c r="C28" s="5" t="n">
        <v>7.677619</v>
      </c>
      <c r="D28" s="5" t="n">
        <v>48.284678</v>
      </c>
      <c r="E28" s="5" t="n">
        <v>7.677619</v>
      </c>
      <c r="F28" s="4"/>
      <c r="G28" s="5" t="n">
        <v>48.284678</v>
      </c>
      <c r="H28" s="5" t="n">
        <v>7.677619</v>
      </c>
    </row>
    <row r="29" customFormat="false" ht="15" hidden="false" customHeight="false" outlineLevel="0" collapsed="false">
      <c r="A29" s="4" t="s">
        <v>35</v>
      </c>
      <c r="B29" s="5" t="n">
        <v>48.154177</v>
      </c>
      <c r="C29" s="5" t="n">
        <v>7.5899</v>
      </c>
      <c r="D29" s="5" t="n">
        <v>48.165</v>
      </c>
      <c r="E29" s="5" t="n">
        <v>7.624</v>
      </c>
      <c r="F29" s="4"/>
      <c r="G29" s="5" t="n">
        <v>48.165</v>
      </c>
      <c r="H29" s="5" t="n">
        <v>7.624</v>
      </c>
    </row>
    <row r="30" customFormat="false" ht="15" hidden="false" customHeight="false" outlineLevel="0" collapsed="false">
      <c r="A30" s="4" t="s">
        <v>36</v>
      </c>
      <c r="B30" s="5" t="n">
        <v>48.020472</v>
      </c>
      <c r="C30" s="5" t="n">
        <v>7.573904</v>
      </c>
      <c r="D30" s="5" t="n">
        <v>48.020472</v>
      </c>
      <c r="E30" s="5" t="n">
        <v>7.573904</v>
      </c>
      <c r="F30" s="4"/>
      <c r="G30" s="5" t="n">
        <v>48.020472</v>
      </c>
      <c r="H30" s="5" t="n">
        <v>7.573904</v>
      </c>
    </row>
    <row r="31" customFormat="false" ht="15" hidden="false" customHeight="false" outlineLevel="0" collapsed="false">
      <c r="A31" s="4" t="s">
        <v>37</v>
      </c>
      <c r="B31" s="5" t="n">
        <v>47.915</v>
      </c>
      <c r="C31" s="5" t="n">
        <v>7.571</v>
      </c>
      <c r="D31" s="5" t="n">
        <v>47.89</v>
      </c>
      <c r="E31" s="5" t="n">
        <v>7.571</v>
      </c>
      <c r="F31" s="4"/>
      <c r="G31" s="5" t="n">
        <v>47.89</v>
      </c>
      <c r="H31" s="5" t="n">
        <v>7.571</v>
      </c>
    </row>
    <row r="32" customFormat="false" ht="15" hidden="false" customHeight="false" outlineLevel="0" collapsed="false">
      <c r="A32" s="4" t="s">
        <v>38</v>
      </c>
      <c r="B32" s="5" t="n">
        <v>47.774312</v>
      </c>
      <c r="C32" s="5" t="n">
        <v>7.522379</v>
      </c>
      <c r="D32" s="5" t="n">
        <v>47.774312</v>
      </c>
      <c r="E32" s="5" t="n">
        <v>7.522379</v>
      </c>
      <c r="F32" s="4"/>
      <c r="G32" s="5" t="n">
        <v>47.774312</v>
      </c>
      <c r="H32" s="5" t="n">
        <v>7.522379</v>
      </c>
    </row>
    <row r="33" customFormat="false" ht="15" hidden="false" customHeight="false" outlineLevel="0" collapsed="false">
      <c r="A33" s="4" t="s">
        <v>39</v>
      </c>
      <c r="B33" s="5" t="n">
        <v>47.655372</v>
      </c>
      <c r="C33" s="5" t="n">
        <v>7.5191655</v>
      </c>
      <c r="D33" s="5" t="n">
        <v>47.655372</v>
      </c>
      <c r="E33" s="5" t="n">
        <v>7.5191655</v>
      </c>
      <c r="F33" s="4"/>
      <c r="G33" s="5" t="n">
        <v>47.655372</v>
      </c>
      <c r="H33" s="5" t="n">
        <v>7.5191655</v>
      </c>
    </row>
    <row r="34" customFormat="false" ht="15" hidden="false" customHeight="false" outlineLevel="0" collapsed="false">
      <c r="A34" s="4" t="s">
        <v>40</v>
      </c>
      <c r="B34" s="7" t="n">
        <v>46.40277</v>
      </c>
      <c r="C34" s="5" t="n">
        <v>16.033688</v>
      </c>
      <c r="D34" s="7" t="n">
        <v>46.386</v>
      </c>
      <c r="E34" s="5" t="n">
        <v>16.033688</v>
      </c>
      <c r="F34" s="4"/>
      <c r="G34" s="5" t="n">
        <v>46.38966</v>
      </c>
      <c r="H34" s="6" t="n">
        <v>15.92044</v>
      </c>
    </row>
    <row r="35" customFormat="false" ht="15" hidden="false" customHeight="false" outlineLevel="0" collapsed="false">
      <c r="A35" s="4" t="s">
        <v>41</v>
      </c>
      <c r="B35" s="7" t="n">
        <v>46.3882</v>
      </c>
      <c r="C35" s="5" t="n">
        <v>15.9267</v>
      </c>
      <c r="D35" s="7" t="n">
        <v>46.3882</v>
      </c>
      <c r="E35" s="5" t="n">
        <v>15.9267</v>
      </c>
      <c r="F35" s="4"/>
      <c r="G35" s="5" t="n">
        <v>46.38966</v>
      </c>
      <c r="H35" s="6" t="n">
        <v>15.92044</v>
      </c>
    </row>
    <row r="36" customFormat="false" ht="15" hidden="false" customHeight="false" outlineLevel="0" collapsed="false">
      <c r="A36" s="4" t="s">
        <v>42</v>
      </c>
      <c r="B36" s="7" t="n">
        <v>46.448</v>
      </c>
      <c r="C36" s="5" t="n">
        <v>15.787</v>
      </c>
      <c r="D36" s="7" t="n">
        <v>46.448</v>
      </c>
      <c r="E36" s="5" t="n">
        <v>15.787</v>
      </c>
      <c r="F36" s="4"/>
      <c r="G36" s="5" t="n">
        <v>46.558875</v>
      </c>
      <c r="H36" s="6" t="n">
        <v>15.671343</v>
      </c>
    </row>
    <row r="37" customFormat="false" ht="15" hidden="false" customHeight="false" outlineLevel="0" collapsed="false">
      <c r="A37" s="4" t="s">
        <v>43</v>
      </c>
      <c r="B37" s="7" t="n">
        <v>46.560291</v>
      </c>
      <c r="C37" s="5" t="n">
        <v>15.674084</v>
      </c>
      <c r="D37" s="7" t="n">
        <v>46.560291</v>
      </c>
      <c r="E37" s="5" t="n">
        <v>15.674084</v>
      </c>
      <c r="F37" s="4"/>
      <c r="G37" s="5" t="n">
        <v>46.558875</v>
      </c>
      <c r="H37" s="6" t="n">
        <v>15.671343</v>
      </c>
    </row>
    <row r="38" customFormat="false" ht="15" hidden="false" customHeight="false" outlineLevel="0" collapsed="false">
      <c r="A38" s="4" t="s">
        <v>44</v>
      </c>
      <c r="B38" s="7" t="n">
        <v>46.5692</v>
      </c>
      <c r="C38" s="5" t="n">
        <v>15.6043</v>
      </c>
      <c r="D38" s="7" t="n">
        <v>46.5692</v>
      </c>
      <c r="E38" s="5" t="n">
        <v>15.6043</v>
      </c>
      <c r="F38" s="4"/>
      <c r="G38" s="5" t="n">
        <v>46.567351</v>
      </c>
      <c r="H38" s="6" t="n">
        <v>15.597804</v>
      </c>
    </row>
    <row r="39" customFormat="false" ht="15" hidden="false" customHeight="false" outlineLevel="0" collapsed="false">
      <c r="A39" s="4" t="s">
        <v>45</v>
      </c>
      <c r="B39" s="7" t="n">
        <v>46.5589</v>
      </c>
      <c r="C39" s="5" t="n">
        <v>15.456</v>
      </c>
      <c r="D39" s="7" t="n">
        <v>46.5589</v>
      </c>
      <c r="E39" s="5" t="n">
        <v>15.456</v>
      </c>
      <c r="F39" s="4"/>
      <c r="G39" s="5" t="n">
        <v>46.560048</v>
      </c>
      <c r="H39" s="6" t="n">
        <v>15.456825</v>
      </c>
    </row>
    <row r="40" customFormat="false" ht="15" hidden="false" customHeight="false" outlineLevel="0" collapsed="false">
      <c r="A40" s="4" t="s">
        <v>46</v>
      </c>
      <c r="B40" s="7" t="n">
        <v>46.5769</v>
      </c>
      <c r="C40" s="5" t="n">
        <v>15.4052</v>
      </c>
      <c r="D40" s="5" t="n">
        <v>46.595</v>
      </c>
      <c r="E40" s="5" t="n">
        <v>15.4052</v>
      </c>
      <c r="F40" s="4"/>
      <c r="G40" s="5" t="n">
        <v>46.580634</v>
      </c>
      <c r="H40" s="6" t="n">
        <v>15.403701</v>
      </c>
    </row>
    <row r="41" customFormat="false" ht="15" hidden="false" customHeight="false" outlineLevel="0" collapsed="false">
      <c r="A41" s="4" t="s">
        <v>47</v>
      </c>
      <c r="B41" s="7" t="n">
        <v>46.5876</v>
      </c>
      <c r="C41" s="5" t="n">
        <v>15.2755</v>
      </c>
      <c r="D41" s="7" t="n">
        <v>46.5876</v>
      </c>
      <c r="E41" s="5" t="n">
        <v>15.2755</v>
      </c>
      <c r="F41" s="4" t="n">
        <v>3835</v>
      </c>
      <c r="G41" s="5" t="n">
        <v>46.580044</v>
      </c>
      <c r="H41" s="6" t="n">
        <v>15.40354</v>
      </c>
    </row>
    <row r="42" customFormat="false" ht="15" hidden="false" customHeight="false" outlineLevel="0" collapsed="false">
      <c r="A42" s="4" t="s">
        <v>48</v>
      </c>
      <c r="B42" s="7" t="n">
        <v>46.5933</v>
      </c>
      <c r="C42" s="5" t="n">
        <v>15.1523</v>
      </c>
      <c r="D42" s="7" t="n">
        <v>46.5933</v>
      </c>
      <c r="E42" s="5" t="n">
        <v>15.1523</v>
      </c>
      <c r="F42" s="4" t="n">
        <v>3834</v>
      </c>
      <c r="G42" s="5" t="n">
        <v>46.591664</v>
      </c>
      <c r="H42" s="6" t="n">
        <v>15.143259</v>
      </c>
    </row>
    <row r="43" customFormat="false" ht="15" hidden="false" customHeight="false" outlineLevel="0" collapsed="false">
      <c r="A43" s="4" t="s">
        <v>49</v>
      </c>
      <c r="B43" s="5" t="n">
        <v>46.5866</v>
      </c>
      <c r="C43" s="5" t="n">
        <v>15.0188</v>
      </c>
      <c r="D43" s="5" t="n">
        <v>46.5866</v>
      </c>
      <c r="E43" s="5" t="n">
        <v>15.0188</v>
      </c>
      <c r="F43" s="4"/>
      <c r="G43" s="5" t="n">
        <v>46.584232</v>
      </c>
      <c r="H43" s="6" t="n">
        <v>15.014867</v>
      </c>
    </row>
    <row r="44" customFormat="false" ht="15" hidden="false" customHeight="false" outlineLevel="0" collapsed="false">
      <c r="A44" s="4" t="s">
        <v>50</v>
      </c>
      <c r="B44" s="5" t="n">
        <v>44.096</v>
      </c>
      <c r="C44" s="5" t="n">
        <v>4.724</v>
      </c>
      <c r="D44" s="5" t="n">
        <v>44.096</v>
      </c>
      <c r="E44" s="5" t="n">
        <v>4.724</v>
      </c>
      <c r="F44" s="4"/>
      <c r="G44" s="5" t="n">
        <v>44.116307</v>
      </c>
      <c r="H44" s="6" t="n">
        <v>4.712234</v>
      </c>
    </row>
    <row r="45" customFormat="false" ht="15" hidden="false" customHeight="false" outlineLevel="0" collapsed="false">
      <c r="A45" s="4" t="s">
        <v>51</v>
      </c>
      <c r="B45" s="5" t="n">
        <v>52.6564</v>
      </c>
      <c r="C45" s="5" t="n">
        <v>19.1339</v>
      </c>
      <c r="D45" s="5" t="n">
        <v>52.6564</v>
      </c>
      <c r="E45" s="5" t="n">
        <v>19.1339</v>
      </c>
      <c r="F45" s="4" t="n">
        <v>3742</v>
      </c>
      <c r="G45" s="5" t="n">
        <v>52.65681</v>
      </c>
      <c r="H45" s="6" t="n">
        <v>19.166765</v>
      </c>
    </row>
    <row r="46" customFormat="false" ht="15" hidden="false" customHeight="false" outlineLevel="0" collapsed="false">
      <c r="A46" s="4" t="s">
        <v>52</v>
      </c>
      <c r="B46" s="5" t="n">
        <v>45.391534</v>
      </c>
      <c r="C46" s="5" t="n">
        <v>2.36455</v>
      </c>
      <c r="D46" s="5" t="n">
        <v>45.38</v>
      </c>
      <c r="E46" s="5" t="n">
        <v>2.462</v>
      </c>
      <c r="F46" s="4"/>
      <c r="G46" s="5" t="n">
        <v>45.397877</v>
      </c>
      <c r="H46" s="6" t="n">
        <v>2.362919</v>
      </c>
    </row>
    <row r="47" customFormat="false" ht="15" hidden="false" customHeight="false" outlineLevel="0" collapsed="false">
      <c r="A47" s="4" t="s">
        <v>53</v>
      </c>
      <c r="B47" s="5" t="n">
        <v>48.832482</v>
      </c>
      <c r="C47" s="5" t="n">
        <v>8.11138</v>
      </c>
      <c r="D47" s="5" t="n">
        <v>48.853</v>
      </c>
      <c r="E47" s="5" t="n">
        <v>8.11138</v>
      </c>
      <c r="F47" s="4"/>
      <c r="G47" s="5" t="n">
        <v>48.821107</v>
      </c>
      <c r="H47" s="6" t="n">
        <v>8.105936</v>
      </c>
    </row>
    <row r="48" customFormat="false" ht="15" hidden="false" customHeight="false" outlineLevel="0" collapsed="false">
      <c r="A48" s="4" t="s">
        <v>54</v>
      </c>
      <c r="B48" s="5" t="n">
        <v>44.675975</v>
      </c>
      <c r="C48" s="5" t="n">
        <v>4.78804166666666</v>
      </c>
      <c r="D48" s="5" t="n">
        <v>44.509</v>
      </c>
      <c r="E48" s="5" t="n">
        <v>4.725</v>
      </c>
      <c r="F48" s="4"/>
      <c r="G48" s="5" t="n">
        <v>44.509</v>
      </c>
      <c r="H48" s="5" t="n">
        <v>4.725</v>
      </c>
    </row>
    <row r="49" customFormat="false" ht="15" hidden="false" customHeight="false" outlineLevel="0" collapsed="false">
      <c r="A49" s="4" t="s">
        <v>55</v>
      </c>
      <c r="B49" s="5" t="n">
        <v>64.749761</v>
      </c>
      <c r="C49" s="5" t="n">
        <v>20.866283</v>
      </c>
      <c r="D49" s="5" t="n">
        <v>64.698</v>
      </c>
      <c r="E49" s="5" t="n">
        <v>20.866283</v>
      </c>
      <c r="F49" s="4"/>
      <c r="G49" s="5" t="n">
        <v>64.698</v>
      </c>
      <c r="H49" s="5" t="n">
        <v>20.866283</v>
      </c>
    </row>
    <row r="50" customFormat="false" ht="15" hidden="false" customHeight="false" outlineLevel="0" collapsed="false">
      <c r="A50" s="4" t="s">
        <v>56</v>
      </c>
      <c r="B50" s="5" t="n">
        <v>48.1766</v>
      </c>
      <c r="C50" s="5" t="n">
        <v>16.4814</v>
      </c>
      <c r="D50" s="5" t="n">
        <v>48.1766</v>
      </c>
      <c r="E50" s="5" t="n">
        <v>16.4814</v>
      </c>
      <c r="F50" s="4"/>
      <c r="G50" s="5" t="n">
        <v>48.19493</v>
      </c>
      <c r="H50" s="6" t="n">
        <v>16.453142</v>
      </c>
    </row>
    <row r="51" customFormat="false" ht="15" hidden="false" customHeight="false" outlineLevel="0" collapsed="false">
      <c r="A51" s="4" t="s">
        <v>57</v>
      </c>
      <c r="B51" s="5" t="n">
        <v>47.570706</v>
      </c>
      <c r="C51" s="5" t="n">
        <v>7.812025</v>
      </c>
      <c r="D51" s="5" t="n">
        <v>47.570706</v>
      </c>
      <c r="E51" s="5" t="n">
        <v>7.812025</v>
      </c>
      <c r="F51" s="4"/>
      <c r="G51" s="5" t="n">
        <v>47.570706</v>
      </c>
      <c r="H51" s="5" t="n">
        <v>7.812025</v>
      </c>
    </row>
    <row r="52" customFormat="false" ht="15" hidden="false" customHeight="false" outlineLevel="0" collapsed="false">
      <c r="A52" s="4" t="s">
        <v>58</v>
      </c>
      <c r="B52" s="5" t="n">
        <v>41.0716</v>
      </c>
      <c r="C52" s="5" t="n">
        <v>-8.486</v>
      </c>
      <c r="D52" s="5" t="n">
        <v>41.0716</v>
      </c>
      <c r="E52" s="5" t="n">
        <v>-8.486</v>
      </c>
      <c r="F52" s="4" t="n">
        <v>2737</v>
      </c>
      <c r="G52" s="5" t="n">
        <v>41.075275</v>
      </c>
      <c r="H52" s="6" t="n">
        <v>-8.47239</v>
      </c>
    </row>
    <row r="53" customFormat="false" ht="15" hidden="false" customHeight="false" outlineLevel="0" collapsed="false">
      <c r="A53" s="8" t="s">
        <v>59</v>
      </c>
      <c r="B53" s="9" t="n">
        <v>39.177849</v>
      </c>
      <c r="C53" s="9" t="n">
        <v>16.782357</v>
      </c>
      <c r="D53" s="9" t="n">
        <v>39.177849</v>
      </c>
      <c r="E53" s="9" t="n">
        <v>16.782357</v>
      </c>
      <c r="F53" s="4"/>
      <c r="G53" s="5" t="n">
        <v>39.177849</v>
      </c>
      <c r="H53" s="5" t="n">
        <v>16.782357</v>
      </c>
    </row>
    <row r="54" customFormat="false" ht="15" hidden="false" customHeight="false" outlineLevel="0" collapsed="false">
      <c r="A54" s="4" t="s">
        <v>60</v>
      </c>
      <c r="B54" s="5" t="n">
        <v>46.063479</v>
      </c>
      <c r="C54" s="5" t="n">
        <v>10.350269</v>
      </c>
      <c r="D54" s="5" t="n">
        <v>46.063479</v>
      </c>
      <c r="E54" s="5" t="n">
        <v>10.350269</v>
      </c>
      <c r="F54" s="4"/>
      <c r="G54" s="5" t="n">
        <v>46.063479</v>
      </c>
      <c r="H54" s="5" t="n">
        <v>10.350269</v>
      </c>
    </row>
    <row r="55" customFormat="false" ht="15" hidden="false" customHeight="false" outlineLevel="0" collapsed="false">
      <c r="A55" s="4" t="s">
        <v>61</v>
      </c>
      <c r="B55" s="5" t="n">
        <v>64.444</v>
      </c>
      <c r="C55" s="5" t="n">
        <v>15.538</v>
      </c>
      <c r="D55" s="5" t="n">
        <v>64.444</v>
      </c>
      <c r="E55" s="5" t="n">
        <v>15.538</v>
      </c>
      <c r="F55" s="4"/>
      <c r="G55" s="5" t="n">
        <v>64.444</v>
      </c>
      <c r="H55" s="5" t="n">
        <v>15.538</v>
      </c>
    </row>
    <row r="56" customFormat="false" ht="15" hidden="false" customHeight="false" outlineLevel="0" collapsed="false">
      <c r="A56" s="10" t="s">
        <v>62</v>
      </c>
      <c r="B56" s="5" t="n">
        <v>60.563818</v>
      </c>
      <c r="C56" s="5" t="n">
        <v>17.442137</v>
      </c>
      <c r="D56" s="5" t="n">
        <v>60.556</v>
      </c>
      <c r="E56" s="5" t="n">
        <v>17.393</v>
      </c>
      <c r="F56" s="4"/>
      <c r="G56" s="5" t="n">
        <v>60.55673</v>
      </c>
      <c r="H56" s="6" t="n">
        <v>17.437663</v>
      </c>
    </row>
    <row r="57" customFormat="false" ht="15" hidden="false" customHeight="false" outlineLevel="0" collapsed="false">
      <c r="A57" s="4" t="s">
        <v>63</v>
      </c>
      <c r="B57" s="5" t="n">
        <v>46.364866</v>
      </c>
      <c r="C57" s="5" t="n">
        <v>8.928996</v>
      </c>
      <c r="D57" s="5" t="n">
        <v>46.364866</v>
      </c>
      <c r="E57" s="5" t="n">
        <v>8.928996</v>
      </c>
      <c r="F57" s="4"/>
      <c r="G57" s="5" t="n">
        <v>46.360968</v>
      </c>
      <c r="H57" s="6" t="n">
        <v>8.924053</v>
      </c>
    </row>
    <row r="58" customFormat="false" ht="15" hidden="false" customHeight="false" outlineLevel="0" collapsed="false">
      <c r="A58" s="11" t="s">
        <v>64</v>
      </c>
      <c r="B58" s="12"/>
      <c r="C58" s="12"/>
      <c r="D58" s="12"/>
      <c r="E58" s="12"/>
      <c r="F58" s="11"/>
      <c r="G58" s="12" t="n">
        <v>46.437857</v>
      </c>
      <c r="H58" s="13" t="n">
        <v>8.842213</v>
      </c>
    </row>
    <row r="59" customFormat="false" ht="15" hidden="false" customHeight="false" outlineLevel="0" collapsed="false">
      <c r="A59" s="4" t="s">
        <v>65</v>
      </c>
      <c r="B59" s="5" t="n">
        <v>46.438796</v>
      </c>
      <c r="C59" s="5" t="n">
        <v>8.842101</v>
      </c>
      <c r="D59" s="5" t="n">
        <v>46.438796</v>
      </c>
      <c r="E59" s="5" t="n">
        <v>8.842101</v>
      </c>
      <c r="F59" s="4"/>
      <c r="G59" s="5" t="n">
        <v>46.492513</v>
      </c>
      <c r="H59" s="6" t="n">
        <v>8.737382</v>
      </c>
    </row>
    <row r="60" customFormat="false" ht="15" hidden="false" customHeight="false" outlineLevel="0" collapsed="false">
      <c r="A60" s="4" t="s">
        <v>66</v>
      </c>
      <c r="B60" s="5" t="n">
        <v>46.490349</v>
      </c>
      <c r="C60" s="5" t="n">
        <v>8.735992</v>
      </c>
      <c r="D60" s="5" t="n">
        <v>46.49</v>
      </c>
      <c r="E60" s="5" t="n">
        <v>8.758</v>
      </c>
      <c r="F60" s="4"/>
      <c r="G60" s="5" t="n">
        <v>46.480014</v>
      </c>
      <c r="H60" s="6" t="n">
        <v>8.720344</v>
      </c>
    </row>
    <row r="61" customFormat="false" ht="15" hidden="false" customHeight="false" outlineLevel="0" collapsed="false">
      <c r="A61" s="4" t="s">
        <v>67</v>
      </c>
      <c r="B61" s="5" t="n">
        <v>46.38487</v>
      </c>
      <c r="C61" s="5" t="n">
        <v>7.756611</v>
      </c>
      <c r="D61" s="5" t="n">
        <v>46.302</v>
      </c>
      <c r="E61" s="5" t="n">
        <v>7.756611</v>
      </c>
      <c r="F61" s="4"/>
      <c r="G61" s="5" t="n">
        <v>46.387542</v>
      </c>
      <c r="H61" s="6" t="n">
        <v>7.756487</v>
      </c>
    </row>
    <row r="62" customFormat="false" ht="15" hidden="false" customHeight="false" outlineLevel="0" collapsed="false">
      <c r="A62" s="4" t="s">
        <v>68</v>
      </c>
      <c r="B62" s="5" t="n">
        <v>47.585876</v>
      </c>
      <c r="C62" s="5" t="n">
        <v>7.833273</v>
      </c>
      <c r="D62" s="5" t="n">
        <v>47.571</v>
      </c>
      <c r="E62" s="5" t="n">
        <v>7.839</v>
      </c>
      <c r="F62" s="4"/>
      <c r="G62" s="5" t="n">
        <v>47.582808</v>
      </c>
      <c r="H62" s="6" t="n">
        <v>7.845504</v>
      </c>
    </row>
    <row r="63" customFormat="false" ht="15" hidden="false" customHeight="false" outlineLevel="0" collapsed="false">
      <c r="A63" s="4" t="s">
        <v>69</v>
      </c>
      <c r="B63" s="5" t="n">
        <v>47.556662</v>
      </c>
      <c r="C63" s="5" t="n">
        <v>8.047721</v>
      </c>
      <c r="D63" s="5" t="n">
        <v>47.556662</v>
      </c>
      <c r="E63" s="5" t="n">
        <v>8.047721</v>
      </c>
      <c r="F63" s="4"/>
      <c r="G63" s="5" t="n">
        <v>47.556893</v>
      </c>
      <c r="H63" s="6" t="n">
        <v>8.04961</v>
      </c>
    </row>
    <row r="64" customFormat="false" ht="15" hidden="false" customHeight="false" outlineLevel="0" collapsed="false">
      <c r="A64" s="4" t="s">
        <v>70</v>
      </c>
      <c r="B64" s="5" t="n">
        <v>47.557633</v>
      </c>
      <c r="C64" s="5" t="n">
        <v>7.956835</v>
      </c>
      <c r="D64" s="5" t="n">
        <v>47.557633</v>
      </c>
      <c r="E64" s="5" t="n">
        <v>7.956835</v>
      </c>
      <c r="F64" s="4"/>
      <c r="G64" s="5" t="n">
        <v>47.557633</v>
      </c>
      <c r="H64" s="5" t="n">
        <v>7.956835</v>
      </c>
    </row>
    <row r="65" customFormat="false" ht="15" hidden="false" customHeight="false" outlineLevel="0" collapsed="false">
      <c r="A65" s="8" t="s">
        <v>71</v>
      </c>
      <c r="B65" s="5" t="n">
        <v>47.585842514914</v>
      </c>
      <c r="C65" s="5" t="n">
        <v>8.13323632486572</v>
      </c>
      <c r="D65" s="5" t="n">
        <v>47.585842514914</v>
      </c>
      <c r="E65" s="5" t="n">
        <v>8.13323632486572</v>
      </c>
      <c r="F65" s="4"/>
      <c r="G65" s="5" t="n">
        <v>47.5861794423843</v>
      </c>
      <c r="H65" s="6" t="n">
        <v>8.13332215547234</v>
      </c>
    </row>
    <row r="66" customFormat="false" ht="15" hidden="false" customHeight="false" outlineLevel="0" collapsed="false">
      <c r="A66" s="4" t="s">
        <v>72</v>
      </c>
      <c r="B66" s="5" t="n">
        <v>47.5703038679691</v>
      </c>
      <c r="C66" s="5" t="n">
        <v>8.33817855127563</v>
      </c>
      <c r="D66" s="5" t="n">
        <v>47.5703038679691</v>
      </c>
      <c r="E66" s="5" t="n">
        <v>8.33817855127563</v>
      </c>
      <c r="F66" s="4"/>
      <c r="G66" s="5" t="n">
        <v>47.5703038679691</v>
      </c>
      <c r="H66" s="5" t="n">
        <v>8.33817855127563</v>
      </c>
    </row>
    <row r="67" customFormat="false" ht="15" hidden="false" customHeight="false" outlineLevel="0" collapsed="false">
      <c r="A67" s="4" t="s">
        <v>73</v>
      </c>
      <c r="B67" s="5" t="n">
        <v>46.1929957</v>
      </c>
      <c r="C67" s="5" t="n">
        <v>6.02879400000006</v>
      </c>
      <c r="D67" s="5" t="n">
        <v>46.1929957</v>
      </c>
      <c r="E67" s="5" t="n">
        <v>6.02879400000006</v>
      </c>
      <c r="F67" s="4"/>
      <c r="G67" s="5" t="n">
        <v>46.1951747467651</v>
      </c>
      <c r="H67" s="6" t="n">
        <v>6.02875978962401</v>
      </c>
    </row>
    <row r="68" customFormat="false" ht="15" hidden="false" customHeight="false" outlineLevel="0" collapsed="false">
      <c r="A68" s="4" t="s">
        <v>74</v>
      </c>
      <c r="B68" s="5" t="n">
        <v>47.5374408829469</v>
      </c>
      <c r="C68" s="5" t="n">
        <v>7.70754368320922</v>
      </c>
      <c r="D68" s="5" t="n">
        <v>47.5374408829469</v>
      </c>
      <c r="E68" s="5" t="n">
        <v>7.70754368320922</v>
      </c>
      <c r="F68" s="4"/>
      <c r="G68" s="5" t="n">
        <v>47.5393680261258</v>
      </c>
      <c r="H68" s="6" t="n">
        <v>7.71205440767516</v>
      </c>
    </row>
    <row r="69" customFormat="false" ht="15" hidden="false" customHeight="false" outlineLevel="0" collapsed="false">
      <c r="A69" s="4" t="s">
        <v>75</v>
      </c>
      <c r="B69" s="5" t="n">
        <v>47.5368836663538</v>
      </c>
      <c r="C69" s="5" t="n">
        <v>7.70985499628295</v>
      </c>
      <c r="D69" s="5" t="n">
        <v>47.5368836663538</v>
      </c>
      <c r="E69" s="5" t="n">
        <v>7.70985499628295</v>
      </c>
      <c r="F69" s="4"/>
      <c r="G69" s="5" t="n">
        <v>47.5393680261258</v>
      </c>
      <c r="H69" s="6" t="n">
        <v>7.71205440767516</v>
      </c>
    </row>
    <row r="70" customFormat="false" ht="15" hidden="false" customHeight="false" outlineLevel="0" collapsed="false">
      <c r="A70" s="4" t="s">
        <v>76</v>
      </c>
      <c r="B70" s="5" t="n">
        <v>47.5599259</v>
      </c>
      <c r="C70" s="5" t="n">
        <v>7.62630160000003</v>
      </c>
      <c r="D70" s="5" t="n">
        <v>47.5599259</v>
      </c>
      <c r="E70" s="5" t="n">
        <v>7.62630160000003</v>
      </c>
      <c r="F70" s="4"/>
      <c r="G70" s="5" t="n">
        <v>47.5613222575498</v>
      </c>
      <c r="H70" s="6" t="n">
        <v>7.63247551949461</v>
      </c>
    </row>
    <row r="71" customFormat="false" ht="15" hidden="false" customHeight="false" outlineLevel="0" collapsed="false">
      <c r="A71" s="4" t="s">
        <v>77</v>
      </c>
      <c r="B71" s="5" t="n">
        <v>46.1846611</v>
      </c>
      <c r="C71" s="5" t="n">
        <v>7.03407630000003</v>
      </c>
      <c r="D71" s="5" t="n">
        <v>46.1846611</v>
      </c>
      <c r="E71" s="5" t="n">
        <v>7.03407630000003</v>
      </c>
      <c r="F71" s="4"/>
      <c r="G71" s="5" t="n">
        <v>46.1837223447011</v>
      </c>
      <c r="H71" s="6" t="n">
        <v>7.03465715654601</v>
      </c>
    </row>
    <row r="72" customFormat="false" ht="15" hidden="false" customHeight="false" outlineLevel="0" collapsed="false">
      <c r="A72" s="4" t="s">
        <v>78</v>
      </c>
      <c r="B72" s="5" t="n">
        <v>48.2490941999999</v>
      </c>
      <c r="C72" s="5" t="n">
        <v>14.4314005999999</v>
      </c>
      <c r="D72" s="5" t="n">
        <v>48.235</v>
      </c>
      <c r="E72" s="5" t="n">
        <v>14.4314005999999</v>
      </c>
      <c r="F72" s="4"/>
      <c r="G72" s="5" t="n">
        <v>48.2517082966536</v>
      </c>
      <c r="H72" s="6" t="n">
        <v>14.4240677839843</v>
      </c>
    </row>
    <row r="73" customFormat="false" ht="15" hidden="false" customHeight="false" outlineLevel="0" collapsed="false">
      <c r="A73" s="4" t="s">
        <v>79</v>
      </c>
      <c r="B73" s="5" t="n">
        <v>48.5170581878022</v>
      </c>
      <c r="C73" s="5" t="n">
        <v>13.7065294505737</v>
      </c>
      <c r="D73" s="5" t="n">
        <v>48.5170581878022</v>
      </c>
      <c r="E73" s="5" t="n">
        <v>13.7065294505737</v>
      </c>
      <c r="F73" s="4"/>
      <c r="G73" s="5" t="n">
        <v>48.5188744978983</v>
      </c>
      <c r="H73" s="6" t="n">
        <v>13.7028325087158</v>
      </c>
    </row>
    <row r="74" customFormat="false" ht="15" hidden="false" customHeight="false" outlineLevel="0" collapsed="false">
      <c r="A74" s="4" t="s">
        <v>80</v>
      </c>
      <c r="B74" s="5" t="n">
        <v>58.275062783053</v>
      </c>
      <c r="C74" s="5" t="n">
        <v>12.2721959710906</v>
      </c>
      <c r="D74" s="5" t="n">
        <v>58.275062783053</v>
      </c>
      <c r="E74" s="5" t="n">
        <v>12.2721959710906</v>
      </c>
      <c r="F74" s="4"/>
      <c r="G74" s="5" t="n">
        <v>58.3043419501966</v>
      </c>
      <c r="H74" s="5" t="n">
        <v>12.2974039090331</v>
      </c>
    </row>
    <row r="75" customFormat="false" ht="15" hidden="false" customHeight="false" outlineLevel="0" collapsed="false">
      <c r="A75" s="4" t="s">
        <v>81</v>
      </c>
      <c r="B75" s="5" t="n">
        <v>58.2803583</v>
      </c>
      <c r="C75" s="5" t="n">
        <v>12.2786677</v>
      </c>
      <c r="D75" s="5" t="n">
        <v>58.2803583</v>
      </c>
      <c r="E75" s="5" t="n">
        <v>12.2786677</v>
      </c>
      <c r="F75" s="4"/>
      <c r="G75" s="5" t="n">
        <v>58.3043419501966</v>
      </c>
      <c r="H75" s="5" t="n">
        <v>12.2974039090331</v>
      </c>
    </row>
    <row r="76" customFormat="false" ht="15" hidden="false" customHeight="false" outlineLevel="0" collapsed="false">
      <c r="A76" s="4" t="s">
        <v>82</v>
      </c>
      <c r="B76" s="5" t="n">
        <v>58.3556274</v>
      </c>
      <c r="C76" s="5" t="n">
        <v>12.3730147999999</v>
      </c>
      <c r="D76" s="5" t="n">
        <v>58.3556274</v>
      </c>
      <c r="E76" s="5" t="n">
        <v>12.3730147999999</v>
      </c>
      <c r="F76" s="4"/>
      <c r="G76" s="5" t="n">
        <v>58.454867832858</v>
      </c>
      <c r="H76" s="6" t="n">
        <v>12.4949844251386</v>
      </c>
    </row>
    <row r="77" customFormat="false" ht="15" hidden="false" customHeight="false" outlineLevel="0" collapsed="false">
      <c r="A77" s="4" t="s">
        <v>83</v>
      </c>
      <c r="B77" s="5" t="n">
        <v>58.1359420606081</v>
      </c>
      <c r="C77" s="5" t="n">
        <v>12.1200901511474</v>
      </c>
      <c r="D77" s="5" t="n">
        <v>58.1359420606081</v>
      </c>
      <c r="E77" s="5" t="n">
        <v>12.1200901511474</v>
      </c>
      <c r="F77" s="4"/>
      <c r="G77" s="5" t="n">
        <v>58.1381168985179</v>
      </c>
      <c r="H77" s="6" t="n">
        <v>12.1218496802612</v>
      </c>
    </row>
    <row r="78" customFormat="false" ht="15" hidden="false" customHeight="false" outlineLevel="0" collapsed="false">
      <c r="A78" s="4" t="s">
        <v>84</v>
      </c>
      <c r="B78" s="5" t="n">
        <v>58.5963275128172</v>
      </c>
      <c r="C78" s="5" t="n">
        <v>8.71640682220459</v>
      </c>
      <c r="D78" s="5" t="n">
        <v>58.597</v>
      </c>
      <c r="E78" s="5" t="n">
        <v>8.634</v>
      </c>
      <c r="F78" s="4"/>
      <c r="G78" s="5" t="n">
        <v>58.6116179765569</v>
      </c>
      <c r="H78" s="6" t="n">
        <v>8.70480122597655</v>
      </c>
    </row>
    <row r="79" customFormat="false" ht="15" hidden="false" customHeight="false" outlineLevel="0" collapsed="false">
      <c r="A79" s="4" t="s">
        <v>85</v>
      </c>
      <c r="B79" s="5" t="n">
        <v>59.5821205335364</v>
      </c>
      <c r="C79" s="5" t="n">
        <v>9.25753862873534</v>
      </c>
      <c r="D79" s="5" t="n">
        <v>59.539</v>
      </c>
      <c r="E79" s="5" t="n">
        <v>9.219</v>
      </c>
      <c r="F79" s="4"/>
      <c r="G79" s="5" t="n">
        <v>59.6065007958488</v>
      </c>
      <c r="H79" s="6" t="n">
        <v>9.27330079110106</v>
      </c>
    </row>
    <row r="80" customFormat="false" ht="15" hidden="false" customHeight="false" outlineLevel="0" collapsed="false">
      <c r="A80" s="4" t="s">
        <v>86</v>
      </c>
      <c r="B80" s="5" t="n">
        <v>59.9703533143689</v>
      </c>
      <c r="C80" s="5" t="n">
        <v>9.93005887343315</v>
      </c>
      <c r="D80" s="5" t="n">
        <v>59.9703533143689</v>
      </c>
      <c r="E80" s="5" t="n">
        <v>9.93005887343315</v>
      </c>
      <c r="F80" s="4"/>
      <c r="G80" s="5" t="n">
        <v>59.9703533143689</v>
      </c>
      <c r="H80" s="5" t="n">
        <v>9.93005887343315</v>
      </c>
    </row>
    <row r="81" customFormat="false" ht="15" hidden="false" customHeight="false" outlineLevel="0" collapsed="false">
      <c r="A81" s="4" t="s">
        <v>87</v>
      </c>
      <c r="B81" s="5" t="n">
        <v>59.2766033511541</v>
      </c>
      <c r="C81" s="5" t="n">
        <v>11.1339308381866</v>
      </c>
      <c r="D81" s="5" t="n">
        <v>59.294</v>
      </c>
      <c r="E81" s="5" t="n">
        <v>11.038</v>
      </c>
      <c r="F81" s="4"/>
      <c r="G81" s="5" t="n">
        <v>59.2778201775069</v>
      </c>
      <c r="H81" s="6" t="n">
        <v>11.1341990590881</v>
      </c>
    </row>
    <row r="82" customFormat="false" ht="15" hidden="false" customHeight="false" outlineLevel="0" collapsed="false">
      <c r="A82" s="4" t="s">
        <v>88</v>
      </c>
      <c r="B82" s="5" t="n">
        <v>59.2769705960921</v>
      </c>
      <c r="C82" s="5" t="n">
        <v>11.1317957998107</v>
      </c>
      <c r="D82" s="5" t="n">
        <v>59.294</v>
      </c>
      <c r="E82" s="5" t="n">
        <v>11.038</v>
      </c>
      <c r="F82" s="4"/>
      <c r="G82" s="5" t="n">
        <v>59.2778201775069</v>
      </c>
      <c r="H82" s="6" t="n">
        <v>11.1341990590881</v>
      </c>
    </row>
    <row r="83" customFormat="false" ht="15" hidden="false" customHeight="false" outlineLevel="0" collapsed="false">
      <c r="A83" s="4" t="s">
        <v>89</v>
      </c>
      <c r="B83" s="5" t="n">
        <v>59.2759510704445</v>
      </c>
      <c r="C83" s="5" t="n">
        <v>11.1317743421386</v>
      </c>
      <c r="D83" s="5" t="n">
        <v>59.295</v>
      </c>
      <c r="E83" s="5" t="n">
        <v>11.038</v>
      </c>
      <c r="F83" s="4"/>
      <c r="G83" s="5" t="n">
        <v>59.2778201775069</v>
      </c>
      <c r="H83" s="6" t="n">
        <v>11.1341990590881</v>
      </c>
    </row>
    <row r="84" customFormat="false" ht="15" hidden="false" customHeight="false" outlineLevel="0" collapsed="false">
      <c r="A84" s="4" t="s">
        <v>90</v>
      </c>
      <c r="B84" s="5" t="n">
        <v>60.0274490999999</v>
      </c>
      <c r="C84" s="6" t="n">
        <v>11.3232779999999</v>
      </c>
      <c r="D84" s="6" t="n">
        <v>60.025</v>
      </c>
      <c r="E84" s="6" t="n">
        <v>11.356</v>
      </c>
      <c r="F84" s="4"/>
      <c r="G84" s="5" t="n">
        <v>60.0292913473048</v>
      </c>
      <c r="H84" s="6" t="n">
        <v>11.3234526160522</v>
      </c>
    </row>
    <row r="85" customFormat="false" ht="15" hidden="false" customHeight="false" outlineLevel="0" collapsed="false">
      <c r="A85" s="4" t="s">
        <v>91</v>
      </c>
      <c r="B85" s="5" t="n">
        <v>60.0291427771514</v>
      </c>
      <c r="C85" s="6" t="n">
        <v>11.3196623325347</v>
      </c>
      <c r="D85" s="6" t="n">
        <v>60.029</v>
      </c>
      <c r="E85" s="6" t="n">
        <v>11.349</v>
      </c>
      <c r="F85" s="4"/>
      <c r="G85" s="5" t="n">
        <v>60.0292913473048</v>
      </c>
      <c r="H85" s="6" t="n">
        <v>11.3234526160522</v>
      </c>
    </row>
    <row r="86" customFormat="false" ht="15" hidden="false" customHeight="false" outlineLevel="0" collapsed="false">
      <c r="A86" s="4" t="s">
        <v>92</v>
      </c>
      <c r="B86" s="5" t="n">
        <v>59.9898206421216</v>
      </c>
      <c r="C86" s="5" t="n">
        <v>11.2653023246093</v>
      </c>
      <c r="D86" s="5" t="n">
        <v>59.9898206421216</v>
      </c>
      <c r="E86" s="5" t="n">
        <v>11.2653023246093</v>
      </c>
      <c r="F86" s="4"/>
      <c r="G86" s="5" t="n">
        <v>59.9897133205737</v>
      </c>
      <c r="H86" s="6" t="n">
        <v>11.268134737329</v>
      </c>
    </row>
    <row r="87" customFormat="false" ht="15" hidden="false" customHeight="false" outlineLevel="0" collapsed="false">
      <c r="A87" s="4" t="s">
        <v>93</v>
      </c>
      <c r="B87" s="5" t="n">
        <v>54.8744073772672</v>
      </c>
      <c r="C87" s="5" t="n">
        <v>23.9999586582052</v>
      </c>
      <c r="D87" s="5" t="n">
        <v>54.8744073772672</v>
      </c>
      <c r="E87" s="5" t="n">
        <v>23.9999586582052</v>
      </c>
      <c r="F87" s="4" t="n">
        <v>3739</v>
      </c>
      <c r="G87" s="5" t="n">
        <v>54.8868491025162</v>
      </c>
      <c r="H87" s="6" t="n">
        <v>24.040537266992</v>
      </c>
    </row>
    <row r="88" customFormat="false" ht="15" hidden="false" customHeight="false" outlineLevel="0" collapsed="false">
      <c r="A88" s="4" t="s">
        <v>94</v>
      </c>
      <c r="B88" s="5" t="n">
        <v>52.7055276105284</v>
      </c>
      <c r="C88" s="5" t="n">
        <v>-8.61254557363281</v>
      </c>
      <c r="D88" s="5" t="n">
        <v>52.695</v>
      </c>
      <c r="E88" s="5" t="n">
        <v>-8.545</v>
      </c>
      <c r="F88" s="4"/>
      <c r="G88" s="5" t="n">
        <v>52.7714013718678</v>
      </c>
      <c r="H88" s="6" t="n">
        <v>-8.46898784511722</v>
      </c>
    </row>
    <row r="89" customFormat="false" ht="15" hidden="false" customHeight="false" outlineLevel="0" collapsed="false">
      <c r="A89" s="4" t="s">
        <v>95</v>
      </c>
      <c r="B89" s="5" t="n">
        <v>54.4878088260068</v>
      </c>
      <c r="C89" s="5" t="n">
        <v>-8.10209974042663</v>
      </c>
      <c r="D89" s="5" t="n">
        <v>54.4878088260068</v>
      </c>
      <c r="E89" s="5" t="n">
        <v>-8.10209974042663</v>
      </c>
      <c r="F89" s="4"/>
      <c r="G89" s="5" t="n">
        <v>54.4878088260068</v>
      </c>
      <c r="H89" s="5" t="n">
        <v>-8.10209974042663</v>
      </c>
    </row>
    <row r="90" customFormat="false" ht="15" hidden="false" customHeight="false" outlineLevel="0" collapsed="false">
      <c r="A90" s="4" t="s">
        <v>96</v>
      </c>
      <c r="B90" s="5" t="n">
        <v>54.4996032270073</v>
      </c>
      <c r="C90" s="5" t="n">
        <v>-8.17376074497588</v>
      </c>
      <c r="D90" s="5" t="n">
        <v>54.486</v>
      </c>
      <c r="E90" s="5" t="n">
        <v>-8.173</v>
      </c>
      <c r="F90" s="4" t="n">
        <v>2606</v>
      </c>
      <c r="G90" s="5" t="n">
        <v>54.4960891713482</v>
      </c>
      <c r="H90" s="6" t="n">
        <v>-8.157753321575</v>
      </c>
    </row>
    <row r="91" customFormat="false" ht="15" hidden="false" customHeight="false" outlineLevel="0" collapsed="false">
      <c r="A91" s="4" t="s">
        <v>97</v>
      </c>
      <c r="B91" s="5" t="n">
        <v>55.1707762119158</v>
      </c>
      <c r="C91" s="5" t="n">
        <v>-4.17728766195068</v>
      </c>
      <c r="D91" s="5" t="n">
        <v>55.1707762119158</v>
      </c>
      <c r="E91" s="5" t="n">
        <v>-4.17728766195068</v>
      </c>
      <c r="F91" s="4"/>
      <c r="G91" s="5" t="n">
        <v>55.1790801548471</v>
      </c>
      <c r="H91" s="6" t="n">
        <v>-4.17840651865844</v>
      </c>
    </row>
    <row r="92" customFormat="false" ht="15" hidden="false" customHeight="false" outlineLevel="0" collapsed="false">
      <c r="A92" s="4" t="s">
        <v>98</v>
      </c>
      <c r="B92" s="5" t="n">
        <v>55.143965144175</v>
      </c>
      <c r="C92" s="5" t="n">
        <v>-4.19048413030395</v>
      </c>
      <c r="D92" s="5" t="n">
        <v>55.143965144175</v>
      </c>
      <c r="E92" s="5" t="n">
        <v>-4.19048413030395</v>
      </c>
      <c r="F92" s="4"/>
      <c r="G92" s="5" t="n">
        <v>55.1492996</v>
      </c>
      <c r="H92" s="6" t="n">
        <v>-4.18742010000005</v>
      </c>
    </row>
    <row r="93" customFormat="false" ht="15" hidden="false" customHeight="false" outlineLevel="0" collapsed="false">
      <c r="A93" s="4" t="s">
        <v>99</v>
      </c>
      <c r="B93" s="5" t="n">
        <v>55.1125523244399</v>
      </c>
      <c r="C93" s="5" t="n">
        <v>-4.17547448865661</v>
      </c>
      <c r="D93" s="5" t="n">
        <v>55.1125523244399</v>
      </c>
      <c r="E93" s="5" t="n">
        <v>-4.17547448865661</v>
      </c>
      <c r="F93" s="4"/>
      <c r="G93" s="5" t="n">
        <v>55.1191546865899</v>
      </c>
      <c r="H93" s="6" t="n">
        <v>-4.1753993868042</v>
      </c>
    </row>
    <row r="94" customFormat="false" ht="15" hidden="false" customHeight="false" outlineLevel="0" collapsed="false">
      <c r="A94" s="4" t="s">
        <v>100</v>
      </c>
      <c r="B94" s="5" t="n">
        <v>54.869109064252</v>
      </c>
      <c r="C94" s="5" t="n">
        <v>-4.02509150211699</v>
      </c>
      <c r="D94" s="5" t="n">
        <v>54.869109064252</v>
      </c>
      <c r="E94" s="5" t="n">
        <v>-4.02509150211699</v>
      </c>
      <c r="F94" s="4"/>
      <c r="G94" s="5" t="n">
        <v>54.8695535803492</v>
      </c>
      <c r="H94" s="6" t="n">
        <v>-4.02388987247832</v>
      </c>
    </row>
    <row r="95" customFormat="false" ht="15" hidden="false" customHeight="false" outlineLevel="0" collapsed="false">
      <c r="A95" s="4" t="s">
        <v>101</v>
      </c>
      <c r="B95" s="5" t="n">
        <v>55.2491396916753</v>
      </c>
      <c r="C95" s="5" t="n">
        <v>-4.35712752310792</v>
      </c>
      <c r="D95" s="5" t="n">
        <v>55.232</v>
      </c>
      <c r="E95" s="5" t="n">
        <v>-4.294</v>
      </c>
      <c r="F95" s="4" t="n">
        <v>2596</v>
      </c>
      <c r="G95" s="5" t="n">
        <v>55.2565483375258</v>
      </c>
      <c r="H95" s="6" t="n">
        <v>-4.36789970146492</v>
      </c>
    </row>
    <row r="96" customFormat="false" ht="15" hidden="false" customHeight="false" outlineLevel="0" collapsed="false">
      <c r="A96" s="4" t="s">
        <v>102</v>
      </c>
      <c r="B96" s="5" t="n">
        <v>45.7055073655853</v>
      </c>
      <c r="C96" s="5" t="n">
        <v>7.14517178566893</v>
      </c>
      <c r="D96" s="5" t="n">
        <v>45.7055073655853</v>
      </c>
      <c r="E96" s="5" t="n">
        <v>7.14517178566893</v>
      </c>
      <c r="F96" s="4"/>
      <c r="G96" s="5" t="n">
        <v>45.6183347344428</v>
      </c>
      <c r="H96" s="5" t="n">
        <v>7.05850725236814</v>
      </c>
    </row>
    <row r="97" customFormat="false" ht="15" hidden="false" customHeight="false" outlineLevel="0" collapsed="false">
      <c r="A97" s="4" t="s">
        <v>103</v>
      </c>
      <c r="B97" s="5" t="n">
        <v>45.0927576191461</v>
      </c>
      <c r="C97" s="5" t="n">
        <v>9.90432801278075</v>
      </c>
      <c r="D97" s="5" t="n">
        <v>45.0927576191461</v>
      </c>
      <c r="E97" s="5" t="n">
        <v>9.90432801278075</v>
      </c>
      <c r="F97" s="4"/>
      <c r="G97" s="5" t="n">
        <v>45.0914245547859</v>
      </c>
      <c r="H97" s="6" t="n">
        <v>9.90183892281493</v>
      </c>
    </row>
    <row r="98" customFormat="false" ht="15" hidden="false" customHeight="false" outlineLevel="0" collapsed="false">
      <c r="A98" s="4" t="s">
        <v>104</v>
      </c>
      <c r="B98" s="5" t="n">
        <v>46.6555023078425</v>
      </c>
      <c r="C98" s="5" t="n">
        <v>11.5927341701171</v>
      </c>
      <c r="D98" s="5" t="n">
        <v>46.622</v>
      </c>
      <c r="E98" s="5" t="n">
        <v>11.544</v>
      </c>
      <c r="F98" s="4"/>
      <c r="G98" s="5" t="n">
        <v>46.622</v>
      </c>
      <c r="H98" s="5" t="n">
        <v>11.544</v>
      </c>
    </row>
    <row r="99" customFormat="false" ht="15" hidden="false" customHeight="false" outlineLevel="0" collapsed="false">
      <c r="A99" s="4" t="s">
        <v>105</v>
      </c>
      <c r="B99" s="5" t="n">
        <v>46.7971487894992</v>
      </c>
      <c r="C99" s="5" t="n">
        <v>11.6708400979405</v>
      </c>
      <c r="D99" s="5" t="n">
        <v>46.7971487894992</v>
      </c>
      <c r="E99" s="5" t="n">
        <v>11.703</v>
      </c>
      <c r="F99" s="4"/>
      <c r="G99" s="5" t="n">
        <v>46.7971487894992</v>
      </c>
      <c r="H99" s="5" t="n">
        <v>11.703</v>
      </c>
    </row>
    <row r="100" customFormat="false" ht="15" hidden="false" customHeight="false" outlineLevel="0" collapsed="false">
      <c r="A100" s="11" t="s">
        <v>106</v>
      </c>
      <c r="B100" s="12" t="n">
        <v>46.7783406574685</v>
      </c>
      <c r="C100" s="12" t="n">
        <v>11.6320568538503</v>
      </c>
      <c r="D100" s="12"/>
      <c r="E100" s="12"/>
      <c r="F100" s="11" t="s">
        <v>107</v>
      </c>
      <c r="G100" s="12" t="n">
        <v>46.7783406574685</v>
      </c>
      <c r="H100" s="12" t="n">
        <v>11.6320568538503</v>
      </c>
    </row>
    <row r="101" customFormat="false" ht="15" hidden="false" customHeight="false" outlineLevel="0" collapsed="false">
      <c r="A101" s="4" t="s">
        <v>108</v>
      </c>
      <c r="B101" s="5" t="n">
        <v>44.499</v>
      </c>
      <c r="C101" s="5" t="n">
        <v>4.708</v>
      </c>
      <c r="D101" s="5" t="n">
        <v>44.465</v>
      </c>
      <c r="E101" s="5" t="n">
        <v>4.713</v>
      </c>
      <c r="F101" s="4"/>
      <c r="G101" s="5" t="n">
        <v>44.465</v>
      </c>
      <c r="H101" s="5" t="n">
        <v>4.713</v>
      </c>
    </row>
    <row r="102" customFormat="false" ht="15" hidden="false" customHeight="false" outlineLevel="0" collapsed="false">
      <c r="A102" s="4" t="s">
        <v>109</v>
      </c>
      <c r="B102" s="5" t="n">
        <v>43.976</v>
      </c>
      <c r="C102" s="5" t="n">
        <v>4.817</v>
      </c>
      <c r="D102" s="5" t="n">
        <v>43.976</v>
      </c>
      <c r="E102" s="5" t="n">
        <v>4.817</v>
      </c>
      <c r="F102" s="4"/>
      <c r="G102" s="5" t="n">
        <v>43.976</v>
      </c>
      <c r="H102" s="5" t="n">
        <v>4.817</v>
      </c>
    </row>
    <row r="103" customFormat="false" ht="15" hidden="false" customHeight="false" outlineLevel="0" collapsed="false">
      <c r="A103" s="4" t="s">
        <v>110</v>
      </c>
      <c r="B103" s="5" t="n">
        <v>44.696</v>
      </c>
      <c r="C103" s="5" t="n">
        <v>2.585</v>
      </c>
      <c r="D103" s="5" t="n">
        <v>44.696</v>
      </c>
      <c r="E103" s="5" t="n">
        <v>2.593</v>
      </c>
      <c r="F103" s="4" t="n">
        <v>3429</v>
      </c>
      <c r="G103" s="5" t="n">
        <v>44.696</v>
      </c>
      <c r="H103" s="5" t="n">
        <v>2.585</v>
      </c>
    </row>
    <row r="104" customFormat="false" ht="15" hidden="false" customHeight="false" outlineLevel="0" collapsed="false">
      <c r="A104" s="4" t="s">
        <v>111</v>
      </c>
      <c r="B104" s="5" t="n">
        <v>45.307</v>
      </c>
      <c r="C104" s="5" t="n">
        <v>4.797</v>
      </c>
      <c r="D104" s="5" t="n">
        <v>45.307</v>
      </c>
      <c r="E104" s="5" t="n">
        <v>4.797</v>
      </c>
      <c r="F104" s="4"/>
      <c r="G104" s="5" t="n">
        <v>45.3837245990049</v>
      </c>
      <c r="H104" s="6" t="n">
        <v>47.57692910498</v>
      </c>
    </row>
    <row r="105" customFormat="false" ht="15" hidden="false" customHeight="false" outlineLevel="0" collapsed="false">
      <c r="A105" s="4" t="s">
        <v>112</v>
      </c>
      <c r="B105" s="5" t="n">
        <v>45.91701964577</v>
      </c>
      <c r="C105" s="5" t="n">
        <v>6.72715187072753</v>
      </c>
      <c r="D105" s="5" t="n">
        <v>45.91701964577</v>
      </c>
      <c r="E105" s="5" t="n">
        <v>6.72715187072753</v>
      </c>
      <c r="F105" s="4"/>
      <c r="G105" s="5" t="n">
        <v>45.8939097342338</v>
      </c>
      <c r="H105" s="6" t="n">
        <v>6.79842503086547</v>
      </c>
    </row>
    <row r="106" customFormat="false" ht="15" hidden="false" customHeight="false" outlineLevel="0" collapsed="false">
      <c r="A106" s="4" t="s">
        <v>113</v>
      </c>
      <c r="B106" s="5" t="n">
        <v>46.3479</v>
      </c>
      <c r="C106" s="5" t="n">
        <v>16.2684</v>
      </c>
      <c r="D106" s="5" t="n">
        <v>46.366</v>
      </c>
      <c r="E106" s="5" t="n">
        <v>16.276</v>
      </c>
      <c r="F106" s="4"/>
      <c r="G106" s="5" t="n">
        <v>46.3878065185073</v>
      </c>
      <c r="H106" s="6" t="n">
        <v>16.1750627635046</v>
      </c>
    </row>
    <row r="107" customFormat="false" ht="15" hidden="false" customHeight="false" outlineLevel="0" collapsed="false">
      <c r="A107" s="4" t="s">
        <v>114</v>
      </c>
      <c r="B107" s="5" t="n">
        <v>46.3111300626926</v>
      </c>
      <c r="C107" s="5" t="n">
        <v>16.4945983886718</v>
      </c>
      <c r="D107" s="5" t="n">
        <v>46.303</v>
      </c>
      <c r="E107" s="5" t="n">
        <v>16.495</v>
      </c>
      <c r="F107" s="4" t="n">
        <v>3842</v>
      </c>
      <c r="G107" s="5" t="n">
        <v>46.3109851056992</v>
      </c>
      <c r="H107" s="6" t="n">
        <v>16.451278355671</v>
      </c>
    </row>
    <row r="108" customFormat="false" ht="15" hidden="false" customHeight="false" outlineLevel="0" collapsed="false">
      <c r="A108" s="4" t="s">
        <v>115</v>
      </c>
      <c r="B108" s="5" t="n">
        <v>46.3205</v>
      </c>
      <c r="C108" s="5" t="n">
        <v>16.7489</v>
      </c>
      <c r="D108" s="5" t="n">
        <v>46.317</v>
      </c>
      <c r="E108" s="5" t="n">
        <v>16.734</v>
      </c>
      <c r="F108" s="4" t="n">
        <v>3841</v>
      </c>
      <c r="G108" s="5" t="n">
        <v>46.3167157908713</v>
      </c>
      <c r="H108" s="6" t="n">
        <v>16.6564012644812</v>
      </c>
    </row>
    <row r="109" customFormat="false" ht="15" hidden="false" customHeight="false" outlineLevel="0" collapsed="false">
      <c r="A109" s="4" t="s">
        <v>116</v>
      </c>
      <c r="B109" s="5" t="n">
        <v>49.823697</v>
      </c>
      <c r="C109" s="5" t="n">
        <v>14.4342329999999</v>
      </c>
      <c r="D109" s="5" t="n">
        <v>49.823697</v>
      </c>
      <c r="E109" s="5" t="n">
        <v>14.4342329999999</v>
      </c>
      <c r="F109" s="4" t="n">
        <v>3260</v>
      </c>
      <c r="G109" s="5" t="n">
        <v>49.823697</v>
      </c>
      <c r="H109" s="5" t="n">
        <v>14.4342329999999</v>
      </c>
    </row>
    <row r="110" customFormat="false" ht="15" hidden="false" customHeight="false" outlineLevel="0" collapsed="false">
      <c r="A110" s="4" t="s">
        <v>117</v>
      </c>
      <c r="B110" s="5" t="n">
        <v>62.0410534359537</v>
      </c>
      <c r="C110" s="5" t="n">
        <v>14.9008757117553</v>
      </c>
      <c r="D110" s="5" t="n">
        <v>62.0410534359537</v>
      </c>
      <c r="E110" s="5" t="n">
        <v>14.9008757117553</v>
      </c>
      <c r="F110" s="4"/>
      <c r="G110" s="5" t="n">
        <v>62.0372906927725</v>
      </c>
      <c r="H110" s="6" t="n">
        <v>14.8776155951782</v>
      </c>
    </row>
    <row r="111" customFormat="false" ht="15" hidden="false" customHeight="false" outlineLevel="0" collapsed="false">
      <c r="A111" s="4" t="s">
        <v>118</v>
      </c>
      <c r="B111" s="5" t="n">
        <v>62.1103249247011</v>
      </c>
      <c r="C111" s="5" t="n">
        <v>15.0031858924194</v>
      </c>
      <c r="D111" s="5" t="n">
        <v>62.1103249247011</v>
      </c>
      <c r="E111" s="5" t="n">
        <v>15.0031858924194</v>
      </c>
      <c r="F111" s="4"/>
      <c r="G111" s="5" t="n">
        <v>62.1103249247011</v>
      </c>
      <c r="H111" s="5" t="n">
        <v>15.0031858924194</v>
      </c>
    </row>
    <row r="112" customFormat="false" ht="15" hidden="false" customHeight="false" outlineLevel="0" collapsed="false">
      <c r="A112" s="4" t="s">
        <v>119</v>
      </c>
      <c r="B112" s="5" t="n">
        <v>63.2397899675841</v>
      </c>
      <c r="C112" s="5" t="n">
        <v>15.2383619788452</v>
      </c>
      <c r="D112" s="5" t="n">
        <v>63.285</v>
      </c>
      <c r="E112" s="5" t="n">
        <v>15.227</v>
      </c>
      <c r="F112" s="4"/>
      <c r="G112" s="5" t="n">
        <v>63.2457537694666</v>
      </c>
      <c r="H112" s="5" t="n">
        <v>15.2043176611186</v>
      </c>
    </row>
    <row r="113" customFormat="false" ht="15" hidden="false" customHeight="false" outlineLevel="0" collapsed="false">
      <c r="A113" s="4" t="s">
        <v>120</v>
      </c>
      <c r="B113" s="5" t="n">
        <v>63.2211695848812</v>
      </c>
      <c r="C113" s="5" t="n">
        <v>15.3224206937011</v>
      </c>
      <c r="D113" s="5" t="n">
        <v>63.2211695848812</v>
      </c>
      <c r="E113" s="5" t="n">
        <v>15.3224206937011</v>
      </c>
      <c r="F113" s="4"/>
      <c r="G113" s="5" t="n">
        <v>63.2275109040464</v>
      </c>
      <c r="H113" s="5" t="n">
        <v>15.2918649686034</v>
      </c>
    </row>
    <row r="114" customFormat="false" ht="15" hidden="false" customHeight="false" outlineLevel="0" collapsed="false">
      <c r="A114" s="4" t="s">
        <v>121</v>
      </c>
      <c r="B114" s="5" t="n">
        <v>63.1642718353651</v>
      </c>
      <c r="C114" s="5" t="n">
        <v>15.5991757399169</v>
      </c>
      <c r="D114" s="5" t="n">
        <v>63.201</v>
      </c>
      <c r="E114" s="5" t="n">
        <v>15.5991757399169</v>
      </c>
      <c r="F114" s="4"/>
      <c r="G114" s="5" t="n">
        <v>63.1653179826519</v>
      </c>
      <c r="H114" s="5" t="n">
        <v>15.5833828984759</v>
      </c>
    </row>
    <row r="115" customFormat="false" ht="15" hidden="false" customHeight="false" outlineLevel="0" collapsed="false">
      <c r="A115" s="4" t="s">
        <v>122</v>
      </c>
      <c r="B115" s="5" t="n">
        <v>45.8978271629831</v>
      </c>
      <c r="C115" s="5" t="n">
        <v>15.5910218245117</v>
      </c>
      <c r="D115" s="5" t="n">
        <v>45.8978271629831</v>
      </c>
      <c r="E115" s="5" t="n">
        <v>15.602</v>
      </c>
      <c r="F115" s="4"/>
      <c r="G115" s="5" t="n">
        <v>45.8978271629831</v>
      </c>
      <c r="H115" s="5" t="n">
        <v>15.602</v>
      </c>
    </row>
    <row r="116" customFormat="false" ht="15" hidden="false" customHeight="false" outlineLevel="0" collapsed="false">
      <c r="A116" s="4" t="s">
        <v>123</v>
      </c>
      <c r="B116" s="5" t="n">
        <v>45.9753561424348</v>
      </c>
      <c r="C116" s="5" t="n">
        <v>15.4825595142028</v>
      </c>
      <c r="D116" s="5" t="n">
        <v>45.9753561424348</v>
      </c>
      <c r="E116" s="5" t="n">
        <v>15.4825595142028</v>
      </c>
      <c r="F116" s="4"/>
      <c r="G116" s="5" t="n">
        <v>45.9753561424348</v>
      </c>
      <c r="H116" s="5" t="n">
        <v>15.4825595142028</v>
      </c>
    </row>
    <row r="117" customFormat="false" ht="15" hidden="false" customHeight="false" outlineLevel="0" collapsed="false">
      <c r="A117" s="4" t="s">
        <v>124</v>
      </c>
      <c r="B117" s="5" t="n">
        <v>45.9901008880702</v>
      </c>
      <c r="C117" s="5" t="n">
        <v>15.3816134110093</v>
      </c>
      <c r="D117" s="5" t="n">
        <v>45.9901008880702</v>
      </c>
      <c r="E117" s="5" t="n">
        <v>15.3816134110093</v>
      </c>
      <c r="F117" s="4"/>
      <c r="G117" s="5" t="n">
        <v>45.9901008880702</v>
      </c>
      <c r="H117" s="5" t="n">
        <v>15.3816134110093</v>
      </c>
    </row>
    <row r="118" customFormat="false" ht="15" hidden="false" customHeight="false" outlineLevel="0" collapsed="false">
      <c r="A118" s="4" t="s">
        <v>125</v>
      </c>
      <c r="B118" s="5" t="n">
        <v>46.0177005211472</v>
      </c>
      <c r="C118" s="5" t="n">
        <v>15.2813202515244</v>
      </c>
      <c r="D118" s="5" t="n">
        <v>46.0177005211472</v>
      </c>
      <c r="E118" s="5" t="n">
        <v>15.2813202515244</v>
      </c>
      <c r="F118" s="4"/>
      <c r="G118" s="5" t="n">
        <v>46.0177005211472</v>
      </c>
      <c r="H118" s="5" t="n">
        <v>15.2813202515244</v>
      </c>
    </row>
    <row r="119" customFormat="false" ht="15" hidden="false" customHeight="false" outlineLevel="0" collapsed="false">
      <c r="A119" s="4" t="s">
        <v>126</v>
      </c>
      <c r="B119" s="5" t="n">
        <v>49.632</v>
      </c>
      <c r="C119" s="5" t="n">
        <v>14.252</v>
      </c>
      <c r="D119" s="5" t="n">
        <v>49.632</v>
      </c>
      <c r="E119" s="5" t="n">
        <v>14.252</v>
      </c>
      <c r="F119" s="4" t="n">
        <v>3262</v>
      </c>
      <c r="G119" s="5" t="n">
        <v>49.632</v>
      </c>
      <c r="H119" s="5" t="n">
        <v>14.252</v>
      </c>
    </row>
    <row r="120" customFormat="false" ht="15" hidden="false" customHeight="false" outlineLevel="0" collapsed="false">
      <c r="A120" s="4" t="s">
        <v>127</v>
      </c>
      <c r="B120" s="5" t="n">
        <v>49.846756</v>
      </c>
      <c r="C120" s="5" t="n">
        <v>14.42227</v>
      </c>
      <c r="D120" s="5" t="n">
        <v>49.846756</v>
      </c>
      <c r="E120" s="5" t="n">
        <v>14.42227</v>
      </c>
      <c r="F120" s="4"/>
      <c r="G120" s="5" t="n">
        <v>49.846756</v>
      </c>
      <c r="H120" s="5" t="n">
        <v>14.42227</v>
      </c>
    </row>
    <row r="121" customFormat="false" ht="15" hidden="false" customHeight="false" outlineLevel="0" collapsed="false">
      <c r="A121" s="4" t="s">
        <v>128</v>
      </c>
      <c r="B121" s="5" t="n">
        <v>49.938047</v>
      </c>
      <c r="C121" s="5" t="n">
        <v>14.37443</v>
      </c>
      <c r="D121" s="5" t="n">
        <v>49.938047</v>
      </c>
      <c r="E121" s="5" t="n">
        <v>14.37443</v>
      </c>
      <c r="F121" s="4" t="n">
        <v>3258</v>
      </c>
      <c r="G121" s="5" t="n">
        <v>49.934</v>
      </c>
      <c r="H121" s="6" t="n">
        <v>14.37</v>
      </c>
    </row>
    <row r="122" customFormat="false" ht="15" hidden="false" customHeight="false" outlineLevel="0" collapsed="false">
      <c r="A122" s="4" t="s">
        <v>129</v>
      </c>
      <c r="B122" s="5" t="n">
        <v>44.6732766</v>
      </c>
      <c r="C122" s="5" t="n">
        <v>22.5320363</v>
      </c>
      <c r="D122" s="5" t="n">
        <v>44.657</v>
      </c>
      <c r="E122" s="5" t="n">
        <v>22.52</v>
      </c>
      <c r="F122" s="4" t="n">
        <v>3880</v>
      </c>
      <c r="G122" s="5" t="n">
        <v>44.671871</v>
      </c>
      <c r="H122" s="6" t="n">
        <v>22.527781</v>
      </c>
    </row>
    <row r="123" customFormat="false" ht="15" hidden="false" customHeight="false" outlineLevel="0" collapsed="false">
      <c r="A123" s="14" t="s">
        <v>130</v>
      </c>
      <c r="B123" s="5" t="n">
        <v>56.5822027</v>
      </c>
      <c r="C123" s="5" t="n">
        <v>25.2373123</v>
      </c>
      <c r="D123" s="5" t="n">
        <v>56.577</v>
      </c>
      <c r="E123" s="5" t="n">
        <v>25.232</v>
      </c>
      <c r="F123" s="4" t="n">
        <v>3737</v>
      </c>
      <c r="G123" s="5" t="n">
        <v>56.5822027</v>
      </c>
      <c r="H123" s="6" t="n">
        <v>25.2373123</v>
      </c>
    </row>
    <row r="124" customFormat="false" ht="15" hidden="false" customHeight="false" outlineLevel="0" collapsed="false">
      <c r="A124" s="4" t="s">
        <v>131</v>
      </c>
      <c r="B124" s="5" t="n">
        <v>47.8800886</v>
      </c>
      <c r="C124" s="5" t="n">
        <v>17.5385141</v>
      </c>
      <c r="D124" s="5" t="n">
        <v>47.8800886</v>
      </c>
      <c r="E124" s="5" t="n">
        <v>17.5385141</v>
      </c>
      <c r="F124" s="8" t="n">
        <v>3806</v>
      </c>
      <c r="G124" s="5" t="n">
        <v>47.882355</v>
      </c>
      <c r="H124" s="6" t="n">
        <v>17.535067</v>
      </c>
    </row>
    <row r="125" customFormat="false" ht="15" hidden="false" customHeight="false" outlineLevel="0" collapsed="false">
      <c r="A125" s="4" t="s">
        <v>132</v>
      </c>
      <c r="B125" s="5" t="n">
        <v>43.4581</v>
      </c>
      <c r="C125" s="5" t="n">
        <v>16.7027</v>
      </c>
      <c r="D125" s="5" t="n">
        <v>43.4581</v>
      </c>
      <c r="E125" s="5" t="n">
        <v>16.7027</v>
      </c>
      <c r="F125" s="4"/>
      <c r="G125" s="5" t="n">
        <v>43.546056</v>
      </c>
      <c r="H125" s="6" t="n">
        <v>16.736652</v>
      </c>
    </row>
    <row r="126" customFormat="false" ht="15" hidden="false" customHeight="false" outlineLevel="0" collapsed="false">
      <c r="A126" s="4" t="s">
        <v>133</v>
      </c>
      <c r="B126" s="5" t="n">
        <v>41.378306</v>
      </c>
      <c r="C126" s="5" t="n">
        <v>-6.351583</v>
      </c>
      <c r="D126" s="5" t="n">
        <v>41.378306</v>
      </c>
      <c r="E126" s="5" t="n">
        <v>-6.351583</v>
      </c>
      <c r="F126" s="4" t="n">
        <v>2730</v>
      </c>
      <c r="G126" s="5" t="n">
        <v>41.379297</v>
      </c>
      <c r="H126" s="6" t="n">
        <v>-6.351656</v>
      </c>
    </row>
    <row r="127" customFormat="false" ht="15" hidden="false" customHeight="false" outlineLevel="0" collapsed="false">
      <c r="A127" s="14" t="s">
        <v>134</v>
      </c>
      <c r="B127" s="5" t="n">
        <v>41.301692</v>
      </c>
      <c r="C127" s="5" t="n">
        <v>-6.469709</v>
      </c>
      <c r="D127" s="5" t="n">
        <v>41.301692</v>
      </c>
      <c r="E127" s="5" t="n">
        <v>-6.469709</v>
      </c>
      <c r="F127" s="4" t="n">
        <v>2732</v>
      </c>
      <c r="G127" s="5" t="n">
        <v>41.30093</v>
      </c>
      <c r="H127" s="6" t="n">
        <v>-6.469401</v>
      </c>
    </row>
    <row r="128" customFormat="false" ht="15" hidden="false" customHeight="false" outlineLevel="0" collapsed="false">
      <c r="A128" s="4" t="s">
        <v>135</v>
      </c>
      <c r="B128" s="5" t="n">
        <v>46.291753</v>
      </c>
      <c r="C128" s="5" t="n">
        <v>10.266454</v>
      </c>
      <c r="D128" s="5" t="n">
        <v>46.291753</v>
      </c>
      <c r="E128" s="5" t="n">
        <v>10.266454</v>
      </c>
      <c r="F128" s="4"/>
      <c r="G128" s="5" t="n">
        <v>46.328836</v>
      </c>
      <c r="H128" s="6" t="n">
        <v>10.24729</v>
      </c>
    </row>
    <row r="129" customFormat="false" ht="15" hidden="false" customHeight="false" outlineLevel="0" collapsed="false">
      <c r="A129" s="4" t="s">
        <v>136</v>
      </c>
      <c r="B129" s="5" t="n">
        <v>46.052714</v>
      </c>
      <c r="C129" s="5" t="n">
        <v>5.812862</v>
      </c>
      <c r="D129" s="5" t="n">
        <v>46.052714</v>
      </c>
      <c r="E129" s="5" t="n">
        <v>5.812862</v>
      </c>
      <c r="F129" s="4" t="n">
        <v>3373</v>
      </c>
      <c r="G129" s="5" t="n">
        <v>46.05375</v>
      </c>
      <c r="H129" s="6" t="n">
        <v>5.812917</v>
      </c>
    </row>
    <row r="130" customFormat="false" ht="15" hidden="false" customHeight="false" outlineLevel="0" collapsed="false">
      <c r="A130" s="14" t="s">
        <v>137</v>
      </c>
      <c r="B130" s="5" t="n">
        <v>56.8513187</v>
      </c>
      <c r="C130" s="5" t="n">
        <v>24.2720389</v>
      </c>
      <c r="D130" s="5" t="n">
        <v>56.8513187</v>
      </c>
      <c r="E130" s="5" t="n">
        <v>24.2720389</v>
      </c>
      <c r="F130" s="4" t="n">
        <v>3735</v>
      </c>
      <c r="G130" s="5" t="n">
        <v>56.852083</v>
      </c>
      <c r="H130" s="6" t="n">
        <v>24.274583</v>
      </c>
    </row>
    <row r="131" customFormat="false" ht="15" hidden="false" customHeight="false" outlineLevel="0" collapsed="false">
      <c r="A131" s="4" t="s">
        <v>138</v>
      </c>
      <c r="B131" s="5" t="n">
        <v>41.48975</v>
      </c>
      <c r="C131" s="5" t="n">
        <v>-6.263919</v>
      </c>
      <c r="D131" s="5" t="n">
        <v>41.48975</v>
      </c>
      <c r="E131" s="5" t="n">
        <v>-6.263919</v>
      </c>
      <c r="F131" s="4" t="n">
        <v>2727</v>
      </c>
      <c r="G131" s="5" t="n">
        <v>41.489981</v>
      </c>
      <c r="H131" s="6" t="n">
        <v>-6.264244</v>
      </c>
    </row>
    <row r="132" customFormat="false" ht="15" hidden="false" customHeight="false" outlineLevel="0" collapsed="false">
      <c r="A132" s="14" t="s">
        <v>139</v>
      </c>
      <c r="B132" s="5" t="n">
        <v>49.6068444</v>
      </c>
      <c r="C132" s="5" t="n">
        <v>14.1812253</v>
      </c>
      <c r="D132" s="5" t="n">
        <v>49.563</v>
      </c>
      <c r="E132" s="5" t="n">
        <v>14.21</v>
      </c>
      <c r="F132" s="4" t="n">
        <v>3263</v>
      </c>
      <c r="G132" s="5" t="n">
        <v>49.6068444</v>
      </c>
      <c r="H132" s="6" t="n">
        <v>14.1812253</v>
      </c>
    </row>
    <row r="133" customFormat="false" ht="15" hidden="false" customHeight="false" outlineLevel="0" collapsed="false">
      <c r="A133" s="4" t="s">
        <v>140</v>
      </c>
      <c r="B133" s="5" t="n">
        <v>44.303735</v>
      </c>
      <c r="C133" s="5" t="n">
        <v>4.742425</v>
      </c>
      <c r="D133" s="5" t="n">
        <v>44.303735</v>
      </c>
      <c r="E133" s="5" t="n">
        <v>4.651</v>
      </c>
      <c r="F133" s="4"/>
      <c r="G133" s="5" t="n">
        <v>44.303735</v>
      </c>
      <c r="H133" s="6" t="n">
        <v>4.742425</v>
      </c>
    </row>
    <row r="134" customFormat="false" ht="15" hidden="false" customHeight="false" outlineLevel="0" collapsed="false">
      <c r="A134" s="4" t="s">
        <v>141</v>
      </c>
      <c r="B134" s="5" t="n">
        <v>46.3321</v>
      </c>
      <c r="C134" s="5" t="n">
        <v>8.01196</v>
      </c>
      <c r="D134" s="5" t="n">
        <v>44.3</v>
      </c>
      <c r="E134" s="5" t="n">
        <v>22.604</v>
      </c>
      <c r="F134" s="4"/>
      <c r="G134" s="5" t="n">
        <v>46.371959</v>
      </c>
      <c r="H134" s="6" t="n">
        <v>8.002218</v>
      </c>
    </row>
    <row r="135" customFormat="false" ht="15" hidden="false" customHeight="false" outlineLevel="0" collapsed="false">
      <c r="A135" s="4" t="s">
        <v>142</v>
      </c>
      <c r="B135" s="5" t="n">
        <v>44.308028</v>
      </c>
      <c r="C135" s="5" t="n">
        <v>22.5680646</v>
      </c>
      <c r="D135" s="5" t="n">
        <v>44.3</v>
      </c>
      <c r="E135" s="5" t="n">
        <v>22.604</v>
      </c>
      <c r="F135" s="4" t="n">
        <v>3891</v>
      </c>
      <c r="G135" s="5" t="n">
        <v>44.305433</v>
      </c>
      <c r="H135" s="6" t="n">
        <v>22.563907</v>
      </c>
    </row>
    <row r="136" customFormat="false" ht="15" hidden="false" customHeight="false" outlineLevel="0" collapsed="false">
      <c r="A136" s="4" t="s">
        <v>143</v>
      </c>
      <c r="B136" s="5" t="n">
        <v>56.7405</v>
      </c>
      <c r="C136" s="5" t="n">
        <v>24.7113</v>
      </c>
      <c r="D136" s="5" t="n">
        <v>56.758</v>
      </c>
      <c r="E136" s="5" t="n">
        <v>24.7113</v>
      </c>
      <c r="F136" s="4" t="n">
        <v>3736</v>
      </c>
      <c r="G136" s="5" t="n">
        <v>56.737166</v>
      </c>
      <c r="H136" s="6" t="n">
        <v>24.713374</v>
      </c>
    </row>
    <row r="137" customFormat="false" ht="15" hidden="false" customHeight="false" outlineLevel="0" collapsed="false">
      <c r="A137" s="4" t="s">
        <v>144</v>
      </c>
      <c r="B137" s="5" t="n">
        <v>46.4851</v>
      </c>
      <c r="C137" s="5" t="n">
        <v>10.353352</v>
      </c>
      <c r="D137" s="5" t="n">
        <v>46.4851</v>
      </c>
      <c r="E137" s="5" t="n">
        <v>10.353352</v>
      </c>
      <c r="F137" s="4" t="n">
        <v>3312</v>
      </c>
      <c r="G137" s="5" t="n">
        <v>46.51766</v>
      </c>
      <c r="H137" s="6" t="n">
        <v>10.31837</v>
      </c>
    </row>
    <row r="138" customFormat="false" ht="15" hidden="false" customHeight="false" outlineLevel="0" collapsed="false">
      <c r="A138" s="4" t="s">
        <v>145</v>
      </c>
      <c r="B138" s="5" t="n">
        <v>41.047619</v>
      </c>
      <c r="C138" s="5" t="n">
        <v>-6.804025</v>
      </c>
      <c r="D138" s="5" t="n">
        <v>41.047619</v>
      </c>
      <c r="E138" s="5" t="n">
        <v>-6.804025</v>
      </c>
      <c r="F138" s="4" t="n">
        <v>2744</v>
      </c>
      <c r="G138" s="5" t="n">
        <v>41.047425</v>
      </c>
      <c r="H138" s="6" t="n">
        <v>-6.803961</v>
      </c>
    </row>
    <row r="139" customFormat="false" ht="15" hidden="false" customHeight="false" outlineLevel="0" collapsed="false">
      <c r="A139" s="4" t="s">
        <v>146</v>
      </c>
      <c r="B139" s="5" t="n">
        <v>41.242384</v>
      </c>
      <c r="C139" s="5" t="n">
        <v>0.43076</v>
      </c>
      <c r="D139" s="5" t="n">
        <v>41.265</v>
      </c>
      <c r="E139" s="5" t="n">
        <v>0.435</v>
      </c>
      <c r="F139" s="4" t="n">
        <v>3505</v>
      </c>
      <c r="G139" s="5" t="n">
        <v>41.243912</v>
      </c>
      <c r="H139" s="6" t="n">
        <v>0.432408</v>
      </c>
    </row>
  </sheetData>
  <hyperlinks>
    <hyperlink ref="A123" r:id="rId2" display="Pļaviņas"/>
    <hyperlink ref="A127" r:id="rId3" display="Bemposta"/>
    <hyperlink ref="A130" r:id="rId4" display="Riga"/>
    <hyperlink ref="A132" r:id="rId5" display="Orli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2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R7" activeCellId="0" sqref="R7"/>
    </sheetView>
  </sheetViews>
  <sheetFormatPr defaultRowHeight="15"/>
  <cols>
    <col collapsed="false" hidden="false" max="1" min="1" style="4" width="25"/>
    <col collapsed="false" hidden="false" max="2" min="2" style="7" width="11.1417004048583"/>
    <col collapsed="false" hidden="false" max="3" min="3" style="5" width="15.1376518218623"/>
    <col collapsed="false" hidden="false" max="6" min="4" style="5" width="12.4251012145749"/>
    <col collapsed="false" hidden="false" max="7" min="7" style="4" width="26.1457489878542"/>
    <col collapsed="false" hidden="false" max="8" min="8" style="4" width="11.9959514170041"/>
    <col collapsed="false" hidden="false" max="9" min="9" style="5" width="12.995951417004"/>
    <col collapsed="false" hidden="false" max="10" min="10" style="6" width="13.4251012145749"/>
    <col collapsed="false" hidden="false" max="11" min="11" style="4" width="13.4251012145749"/>
    <col collapsed="false" hidden="false" max="13" min="12" style="6" width="13.4251012145749"/>
    <col collapsed="false" hidden="false" max="1025" min="14" style="0" width="8.5748987854251"/>
  </cols>
  <sheetData>
    <row r="1" customFormat="false" ht="51" hidden="false" customHeight="false" outlineLevel="0" collapsed="false">
      <c r="A1" s="1" t="s">
        <v>147</v>
      </c>
      <c r="B1" s="15" t="s">
        <v>148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149</v>
      </c>
      <c r="H1" s="1" t="s">
        <v>5</v>
      </c>
      <c r="I1" s="2" t="s">
        <v>6</v>
      </c>
      <c r="J1" s="3" t="s">
        <v>7</v>
      </c>
      <c r="K1" s="1" t="s">
        <v>150</v>
      </c>
      <c r="L1" s="3" t="s">
        <v>151</v>
      </c>
      <c r="M1" s="3" t="s">
        <v>152</v>
      </c>
    </row>
    <row r="2" customFormat="false" ht="15" hidden="false" customHeight="false" outlineLevel="0" collapsed="false">
      <c r="A2" s="4" t="s">
        <v>153</v>
      </c>
      <c r="B2" s="7" t="s">
        <v>154</v>
      </c>
      <c r="C2" s="5" t="n">
        <v>45.145278</v>
      </c>
      <c r="D2" s="5" t="n">
        <v>6.050833</v>
      </c>
      <c r="E2" s="5" t="n">
        <v>45.145278</v>
      </c>
      <c r="F2" s="5" t="n">
        <v>6.050833</v>
      </c>
      <c r="G2" s="4" t="s">
        <v>155</v>
      </c>
      <c r="H2" s="4" t="n">
        <v>3412</v>
      </c>
      <c r="I2" s="5" t="n">
        <v>45.210817</v>
      </c>
      <c r="J2" s="6" t="n">
        <v>6.132696</v>
      </c>
      <c r="K2" s="4" t="n">
        <v>3416</v>
      </c>
      <c r="L2" s="6" t="n">
        <v>45.129732</v>
      </c>
      <c r="M2" s="6" t="n">
        <v>6.043551</v>
      </c>
    </row>
    <row r="3" customFormat="false" ht="15" hidden="false" customHeight="false" outlineLevel="0" collapsed="false">
      <c r="A3" s="4" t="s">
        <v>156</v>
      </c>
      <c r="B3" s="0"/>
      <c r="C3" s="5" t="n">
        <v>53.118611</v>
      </c>
      <c r="D3" s="5" t="n">
        <v>-4.113889</v>
      </c>
      <c r="E3" s="16"/>
      <c r="F3" s="16"/>
      <c r="G3" s="4" t="s">
        <v>157</v>
      </c>
      <c r="H3" s="0"/>
      <c r="I3" s="5" t="n">
        <v>53.136882</v>
      </c>
      <c r="J3" s="6" t="n">
        <v>-4.070058</v>
      </c>
      <c r="K3" s="0"/>
      <c r="L3" s="6" t="n">
        <v>53.117129</v>
      </c>
      <c r="M3" s="6" t="n">
        <v>-4.107283</v>
      </c>
    </row>
    <row r="4" customFormat="false" ht="15" hidden="false" customHeight="false" outlineLevel="0" collapsed="false">
      <c r="A4" s="4" t="s">
        <v>158</v>
      </c>
      <c r="B4" s="7" t="s">
        <v>159</v>
      </c>
      <c r="C4" s="5" t="n">
        <v>49.952222</v>
      </c>
      <c r="D4" s="5" t="n">
        <v>6.177222</v>
      </c>
      <c r="E4" s="5" t="n">
        <v>49.952222</v>
      </c>
      <c r="F4" s="5" t="n">
        <v>6.177222</v>
      </c>
      <c r="G4" s="4" t="s">
        <v>160</v>
      </c>
      <c r="H4" s="0"/>
      <c r="I4" s="5" t="n">
        <v>49.945381</v>
      </c>
      <c r="J4" s="6" t="n">
        <v>6.175834</v>
      </c>
      <c r="K4" s="0"/>
      <c r="L4" s="6" t="n">
        <v>49.952715</v>
      </c>
      <c r="M4" s="6" t="n">
        <v>6.179549</v>
      </c>
    </row>
    <row r="5" customFormat="false" ht="15" hidden="false" customHeight="false" outlineLevel="0" collapsed="false">
      <c r="A5" s="4" t="s">
        <v>161</v>
      </c>
      <c r="B5" s="7" t="s">
        <v>162</v>
      </c>
      <c r="C5" s="5" t="n">
        <v>46.185297</v>
      </c>
      <c r="D5" s="5" t="n">
        <v>7.249561</v>
      </c>
      <c r="E5" s="5" t="n">
        <v>46.193</v>
      </c>
      <c r="F5" s="5" t="n">
        <v>7.262</v>
      </c>
      <c r="G5" s="4" t="s">
        <v>163</v>
      </c>
      <c r="H5" s="4" t="n">
        <v>3371</v>
      </c>
      <c r="I5" s="5" t="n">
        <v>46.080327</v>
      </c>
      <c r="J5" s="6" t="n">
        <v>7.40326</v>
      </c>
      <c r="K5" s="0"/>
      <c r="L5" s="0"/>
      <c r="M5" s="0"/>
    </row>
    <row r="6" customFormat="false" ht="15" hidden="false" customHeight="false" outlineLevel="0" collapsed="false">
      <c r="A6" s="4" t="s">
        <v>164</v>
      </c>
      <c r="B6" s="7" t="s">
        <v>165</v>
      </c>
      <c r="C6" s="5" t="n">
        <v>41.21167</v>
      </c>
      <c r="D6" s="5" t="n">
        <v>-6.68556</v>
      </c>
      <c r="E6" s="5" t="n">
        <v>41.211</v>
      </c>
      <c r="F6" s="5" t="n">
        <v>-6.659</v>
      </c>
      <c r="G6" s="8" t="s">
        <v>164</v>
      </c>
      <c r="H6" s="4" t="n">
        <v>2735</v>
      </c>
      <c r="I6" s="5" t="n">
        <v>41.214583</v>
      </c>
      <c r="J6" s="6" t="n">
        <v>-6.68375</v>
      </c>
      <c r="K6" s="0"/>
      <c r="L6" s="0"/>
      <c r="M6" s="0"/>
    </row>
    <row r="7" customFormat="false" ht="15" hidden="false" customHeight="false" outlineLevel="0" collapsed="false">
      <c r="A7" s="4" t="s">
        <v>166</v>
      </c>
      <c r="B7" s="7" t="s">
        <v>167</v>
      </c>
      <c r="C7" s="5" t="n">
        <v>59.52878</v>
      </c>
      <c r="D7" s="5" t="n">
        <v>6.6542</v>
      </c>
      <c r="E7" s="5" t="n">
        <v>59.52878</v>
      </c>
      <c r="F7" s="5" t="n">
        <v>6.6542</v>
      </c>
      <c r="G7" s="4" t="s">
        <v>168</v>
      </c>
      <c r="H7" s="4" t="n">
        <v>3162</v>
      </c>
      <c r="I7" s="5" t="n">
        <v>59.30375</v>
      </c>
      <c r="J7" s="6" t="n">
        <v>6.942083</v>
      </c>
      <c r="K7" s="0"/>
      <c r="L7" s="0"/>
      <c r="M7" s="0"/>
    </row>
    <row r="8" customFormat="false" ht="15" hidden="false" customHeight="false" outlineLevel="0" collapsed="false">
      <c r="A8" s="4" t="s">
        <v>169</v>
      </c>
      <c r="B8" s="0"/>
      <c r="C8" s="5" t="n">
        <v>44.224722</v>
      </c>
      <c r="D8" s="5" t="n">
        <v>7.386111</v>
      </c>
      <c r="E8" s="16"/>
      <c r="F8" s="16"/>
      <c r="G8" s="4" t="s">
        <v>170</v>
      </c>
      <c r="H8" s="0"/>
      <c r="I8" s="5" t="n">
        <v>44.166284</v>
      </c>
      <c r="J8" s="6" t="n">
        <v>7.331774</v>
      </c>
      <c r="K8" s="0"/>
      <c r="L8" s="6" t="n">
        <v>44.222801</v>
      </c>
      <c r="M8" s="6" t="n">
        <v>7.389314</v>
      </c>
    </row>
    <row r="9" customFormat="false" ht="15" hidden="false" customHeight="false" outlineLevel="0" collapsed="false">
      <c r="A9" s="4" t="s">
        <v>129</v>
      </c>
      <c r="B9" s="17" t="s">
        <v>171</v>
      </c>
      <c r="C9" s="5" t="n">
        <v>44.6732766</v>
      </c>
      <c r="D9" s="5" t="n">
        <v>22.5320363</v>
      </c>
      <c r="E9" s="5" t="n">
        <v>44.657</v>
      </c>
      <c r="F9" s="5" t="n">
        <v>22.52</v>
      </c>
      <c r="G9" s="4" t="s">
        <v>172</v>
      </c>
      <c r="H9" s="4" t="n">
        <v>3880</v>
      </c>
      <c r="I9" s="5" t="n">
        <v>44.671871</v>
      </c>
      <c r="J9" s="6" t="n">
        <v>22.527781</v>
      </c>
      <c r="K9" s="0"/>
      <c r="L9" s="0"/>
      <c r="M9" s="0"/>
    </row>
    <row r="10" customFormat="false" ht="15" hidden="false" customHeight="false" outlineLevel="0" collapsed="false">
      <c r="A10" s="4" t="s">
        <v>173</v>
      </c>
      <c r="B10" s="7" t="s">
        <v>174</v>
      </c>
      <c r="C10" s="5" t="n">
        <v>50.386714</v>
      </c>
      <c r="D10" s="5" t="n">
        <v>5.857258</v>
      </c>
      <c r="E10" s="5" t="n">
        <v>50.386714</v>
      </c>
      <c r="F10" s="5" t="n">
        <v>5.857258</v>
      </c>
      <c r="G10" s="4" t="s">
        <v>175</v>
      </c>
      <c r="H10" s="0"/>
      <c r="I10" s="5" t="n">
        <v>50.383842</v>
      </c>
      <c r="J10" s="6" t="n">
        <v>5.844163</v>
      </c>
      <c r="K10" s="0"/>
      <c r="L10" s="6" t="n">
        <v>50.389708</v>
      </c>
      <c r="M10" s="6" t="n">
        <v>5.8612</v>
      </c>
    </row>
    <row r="11" customFormat="false" ht="15" hidden="false" customHeight="false" outlineLevel="0" collapsed="false">
      <c r="A11" s="4" t="s">
        <v>176</v>
      </c>
      <c r="B11" s="0"/>
      <c r="C11" s="5" t="n">
        <v>60.499444</v>
      </c>
      <c r="D11" s="5" t="n">
        <v>7.141944</v>
      </c>
      <c r="E11" s="0"/>
      <c r="F11" s="0"/>
      <c r="G11" s="4" t="s">
        <v>177</v>
      </c>
      <c r="H11" s="4" t="n">
        <v>3111</v>
      </c>
      <c r="I11" s="5" t="n">
        <v>60.552735</v>
      </c>
      <c r="J11" s="6" t="n">
        <v>7.126417</v>
      </c>
      <c r="K11" s="0"/>
      <c r="L11" s="0"/>
      <c r="M11" s="0"/>
    </row>
    <row r="12" customFormat="false" ht="15" hidden="false" customHeight="false" outlineLevel="0" collapsed="false">
      <c r="A12" s="18" t="s">
        <v>178</v>
      </c>
      <c r="B12" s="19"/>
      <c r="C12" s="20"/>
      <c r="D12" s="20"/>
      <c r="E12" s="20"/>
      <c r="F12" s="20"/>
      <c r="G12" s="21" t="s">
        <v>179</v>
      </c>
      <c r="H12" s="22" t="n">
        <v>3112</v>
      </c>
      <c r="I12" s="20" t="n">
        <v>60.522041</v>
      </c>
      <c r="J12" s="23" t="n">
        <v>7.261398</v>
      </c>
      <c r="K12" s="22"/>
      <c r="L12" s="23"/>
      <c r="M12" s="23"/>
    </row>
    <row r="13" customFormat="false" ht="15" hidden="false" customHeight="false" outlineLevel="0" collapsed="false">
      <c r="A13" s="18" t="s">
        <v>180</v>
      </c>
      <c r="B13" s="19"/>
      <c r="C13" s="20"/>
      <c r="D13" s="20"/>
      <c r="E13" s="20"/>
      <c r="F13" s="20"/>
      <c r="G13" s="21" t="s">
        <v>181</v>
      </c>
      <c r="H13" s="22" t="n">
        <v>3116</v>
      </c>
      <c r="I13" s="20" t="n">
        <v>60.423111</v>
      </c>
      <c r="J13" s="23" t="n">
        <v>7.413678</v>
      </c>
      <c r="K13" s="22"/>
      <c r="L13" s="23"/>
      <c r="M13" s="23"/>
    </row>
    <row r="14" customFormat="false" ht="15" hidden="false" customHeight="false" outlineLevel="0" collapsed="false">
      <c r="A14" s="4" t="s">
        <v>182</v>
      </c>
      <c r="B14" s="7" t="s">
        <v>183</v>
      </c>
      <c r="C14" s="5" t="n">
        <v>50.508084</v>
      </c>
      <c r="D14" s="5" t="n">
        <v>11.004471</v>
      </c>
      <c r="E14" s="5" t="n">
        <v>50.508084</v>
      </c>
      <c r="F14" s="5" t="n">
        <v>11.004471</v>
      </c>
      <c r="G14" s="4" t="s">
        <v>184</v>
      </c>
      <c r="H14" s="0"/>
      <c r="I14" s="5" t="n">
        <v>50.509453</v>
      </c>
      <c r="J14" s="6" t="n">
        <v>11.031798</v>
      </c>
      <c r="K14" s="0"/>
      <c r="L14" s="6" t="n">
        <v>50.498187</v>
      </c>
      <c r="M14" s="6" t="n">
        <v>11.007354</v>
      </c>
    </row>
    <row r="15" customFormat="false" ht="15" hidden="false" customHeight="false" outlineLevel="0" collapsed="false">
      <c r="A15" s="4" t="s">
        <v>185</v>
      </c>
      <c r="B15" s="7" t="s">
        <v>186</v>
      </c>
      <c r="C15" s="5" t="n">
        <v>50.517527</v>
      </c>
      <c r="D15" s="5" t="n">
        <v>12.880644</v>
      </c>
      <c r="E15" s="5" t="n">
        <v>50.517527</v>
      </c>
      <c r="F15" s="5" t="n">
        <v>12.880644</v>
      </c>
      <c r="G15" s="4" t="s">
        <v>187</v>
      </c>
      <c r="H15" s="0"/>
      <c r="I15" s="5" t="n">
        <v>50.506831</v>
      </c>
      <c r="J15" s="6" t="n">
        <v>12.868891</v>
      </c>
      <c r="K15" s="0"/>
      <c r="L15" s="6" t="n">
        <v>50.521553</v>
      </c>
      <c r="M15" s="6" t="n">
        <v>12.882842</v>
      </c>
    </row>
    <row r="16" customFormat="false" ht="15" hidden="false" customHeight="false" outlineLevel="0" collapsed="false">
      <c r="A16" s="14" t="s">
        <v>188</v>
      </c>
      <c r="B16" s="0"/>
      <c r="C16" s="5" t="n">
        <v>46.069444</v>
      </c>
      <c r="D16" s="5" t="n">
        <v>8.731944</v>
      </c>
      <c r="E16" s="5" t="n">
        <v>46.069444</v>
      </c>
      <c r="F16" s="5" t="n">
        <v>8.731944</v>
      </c>
      <c r="G16" s="4" t="s">
        <v>189</v>
      </c>
      <c r="H16" s="0"/>
      <c r="I16" s="5" t="n">
        <v>46.078661</v>
      </c>
      <c r="J16" s="6" t="n">
        <v>8.755389</v>
      </c>
      <c r="K16" s="4" t="n">
        <v>3395</v>
      </c>
      <c r="L16" s="6" t="n">
        <v>45.985128</v>
      </c>
      <c r="M16" s="6" t="n">
        <v>8.679927</v>
      </c>
    </row>
    <row r="17" customFormat="false" ht="15" hidden="false" customHeight="false" outlineLevel="0" collapsed="false">
      <c r="A17" s="4" t="s">
        <v>190</v>
      </c>
      <c r="B17" s="7" t="s">
        <v>191</v>
      </c>
      <c r="C17" s="5" t="n">
        <v>46.170833</v>
      </c>
      <c r="D17" s="5" t="n">
        <v>10.347778</v>
      </c>
      <c r="E17" s="5" t="n">
        <v>46.170833</v>
      </c>
      <c r="F17" s="5" t="n">
        <v>10.347778</v>
      </c>
      <c r="G17" s="4" t="s">
        <v>192</v>
      </c>
      <c r="H17" s="0"/>
      <c r="I17" s="5" t="n">
        <v>46.19361</v>
      </c>
      <c r="J17" s="6" t="n">
        <v>10.471518</v>
      </c>
      <c r="K17" s="0"/>
      <c r="L17" s="6" t="n">
        <v>46.172052</v>
      </c>
      <c r="M17" s="6" t="n">
        <v>10.336399</v>
      </c>
    </row>
    <row r="18" customFormat="false" ht="15" hidden="false" customHeight="false" outlineLevel="0" collapsed="false">
      <c r="A18" s="4" t="s">
        <v>193</v>
      </c>
      <c r="B18" s="7" t="s">
        <v>194</v>
      </c>
      <c r="C18" s="5" t="n">
        <v>41.381389</v>
      </c>
      <c r="D18" s="5" t="n">
        <v>14.090278</v>
      </c>
      <c r="E18" s="5" t="n">
        <v>41.381389</v>
      </c>
      <c r="F18" s="5" t="n">
        <v>14.090278</v>
      </c>
      <c r="G18" s="4" t="s">
        <v>195</v>
      </c>
      <c r="H18" s="0"/>
      <c r="I18" s="5" t="n">
        <v>41.396043</v>
      </c>
      <c r="J18" s="6" t="n">
        <v>14.049766</v>
      </c>
      <c r="K18" s="0"/>
      <c r="L18" s="6" t="n">
        <v>41.377395</v>
      </c>
      <c r="M18" s="6" t="n">
        <v>14.09714</v>
      </c>
    </row>
    <row r="19" customFormat="false" ht="15" hidden="false" customHeight="false" outlineLevel="0" collapsed="false">
      <c r="A19" s="4" t="s">
        <v>196</v>
      </c>
      <c r="B19" s="7" t="s">
        <v>197</v>
      </c>
      <c r="C19" s="5" t="n">
        <v>47.652566</v>
      </c>
      <c r="D19" s="5" t="n">
        <v>7.925777</v>
      </c>
      <c r="E19" s="5" t="n">
        <v>47.63</v>
      </c>
      <c r="F19" s="5" t="n">
        <v>7.889</v>
      </c>
      <c r="G19" s="4" t="s">
        <v>198</v>
      </c>
      <c r="H19" s="0"/>
      <c r="I19" s="5" t="n">
        <v>47.660211</v>
      </c>
      <c r="J19" s="6" t="n">
        <v>7.960939</v>
      </c>
      <c r="K19" s="0"/>
      <c r="L19" s="6" t="n">
        <v>47.646744</v>
      </c>
      <c r="M19" s="6" t="n">
        <v>7.919726</v>
      </c>
    </row>
    <row r="20" customFormat="false" ht="15" hidden="false" customHeight="false" outlineLevel="0" collapsed="false">
      <c r="A20" s="4" t="s">
        <v>199</v>
      </c>
      <c r="B20" s="7" t="s">
        <v>200</v>
      </c>
      <c r="C20" s="5" t="n">
        <v>66.885</v>
      </c>
      <c r="D20" s="5" t="n">
        <v>19.8148</v>
      </c>
      <c r="E20" s="5" t="n">
        <v>66.885</v>
      </c>
      <c r="F20" s="5" t="n">
        <v>19.8148</v>
      </c>
      <c r="G20" s="4" t="s">
        <v>199</v>
      </c>
      <c r="H20" s="4" t="n">
        <v>3697</v>
      </c>
      <c r="I20" s="5" t="n">
        <v>66.886529</v>
      </c>
      <c r="J20" s="6" t="n">
        <v>19.817778</v>
      </c>
      <c r="K20" s="0"/>
      <c r="L20" s="0"/>
      <c r="M20" s="0"/>
    </row>
    <row r="21" customFormat="false" ht="15" hidden="false" customHeight="false" outlineLevel="0" collapsed="false">
      <c r="A21" s="4" t="s">
        <v>201</v>
      </c>
      <c r="B21" s="7" t="s">
        <v>202</v>
      </c>
      <c r="C21" s="5" t="n">
        <v>58.659167</v>
      </c>
      <c r="D21" s="5" t="n">
        <v>6.716944</v>
      </c>
      <c r="E21" s="5" t="n">
        <v>58.659167</v>
      </c>
      <c r="F21" s="5" t="n">
        <v>6.716944</v>
      </c>
      <c r="G21" s="4" t="s">
        <v>203</v>
      </c>
      <c r="H21" s="0"/>
      <c r="I21" s="5" t="n">
        <v>58.693491</v>
      </c>
      <c r="J21" s="6" t="n">
        <v>8.009765</v>
      </c>
      <c r="K21" s="0"/>
      <c r="L21" s="0"/>
      <c r="M21" s="0"/>
    </row>
    <row r="22" customFormat="false" ht="15" hidden="false" customHeight="false" outlineLevel="0" collapsed="false">
      <c r="A22" s="4" t="s">
        <v>204</v>
      </c>
      <c r="B22" s="7" t="s">
        <v>205</v>
      </c>
      <c r="C22" s="5" t="n">
        <v>39.73</v>
      </c>
      <c r="D22" s="5" t="n">
        <v>-6.88472</v>
      </c>
      <c r="E22" s="24"/>
      <c r="F22" s="24"/>
      <c r="G22" s="4" t="s">
        <v>206</v>
      </c>
      <c r="H22" s="4" t="n">
        <v>2800</v>
      </c>
      <c r="I22" s="5" t="n">
        <v>39.732917</v>
      </c>
      <c r="J22" s="6" t="n">
        <v>-6.885417</v>
      </c>
      <c r="K22" s="0"/>
      <c r="L22" s="0"/>
      <c r="M22" s="0"/>
    </row>
    <row r="23" customFormat="false" ht="15" hidden="false" customHeight="false" outlineLevel="0" collapsed="false">
      <c r="A23" s="4" t="s">
        <v>207</v>
      </c>
      <c r="B23" s="7" t="s">
        <v>208</v>
      </c>
      <c r="C23" s="5" t="n">
        <v>44.7258</v>
      </c>
      <c r="D23" s="5" t="n">
        <v>2.648867</v>
      </c>
      <c r="E23" s="5" t="n">
        <v>44.7258</v>
      </c>
      <c r="F23" s="5" t="n">
        <v>2.648867</v>
      </c>
      <c r="G23" s="4" t="s">
        <v>209</v>
      </c>
      <c r="H23" s="0"/>
      <c r="I23" s="5" t="n">
        <v>44.725065</v>
      </c>
      <c r="J23" s="6" t="n">
        <v>2.650117</v>
      </c>
      <c r="K23" s="4" t="n">
        <v>3429</v>
      </c>
      <c r="L23" s="6" t="n">
        <v>44.696368</v>
      </c>
      <c r="M23" s="6" t="n">
        <v>2.585778</v>
      </c>
    </row>
    <row r="24" customFormat="false" ht="15" hidden="false" customHeight="false" outlineLevel="0" collapsed="false">
      <c r="A24" s="25" t="s">
        <v>210</v>
      </c>
      <c r="B24" s="0"/>
      <c r="C24" s="5" t="n">
        <v>54.799077</v>
      </c>
      <c r="D24" s="5" t="n">
        <v>24.247084</v>
      </c>
      <c r="E24" s="5" t="n">
        <v>54.799077</v>
      </c>
      <c r="F24" s="5" t="n">
        <v>24.247084</v>
      </c>
      <c r="G24" s="4" t="s">
        <v>211</v>
      </c>
      <c r="H24" s="0"/>
      <c r="I24" s="5" t="n">
        <v>54.782794</v>
      </c>
      <c r="J24" s="6" t="n">
        <v>24.270338</v>
      </c>
      <c r="K24" s="4" t="n">
        <v>3739</v>
      </c>
      <c r="L24" s="6" t="n">
        <v>54.873926</v>
      </c>
      <c r="M24" s="6" t="n">
        <v>24.000016</v>
      </c>
    </row>
    <row r="25" customFormat="false" ht="15" hidden="false" customHeight="false" outlineLevel="0" collapsed="false">
      <c r="A25" s="14" t="s">
        <v>130</v>
      </c>
      <c r="B25" s="17" t="s">
        <v>212</v>
      </c>
      <c r="C25" s="5" t="n">
        <v>56.5822027</v>
      </c>
      <c r="D25" s="5" t="n">
        <v>25.2373123</v>
      </c>
      <c r="E25" s="5" t="n">
        <v>56.577</v>
      </c>
      <c r="F25" s="5" t="n">
        <v>25.232</v>
      </c>
      <c r="G25" s="4" t="s">
        <v>213</v>
      </c>
      <c r="H25" s="4" t="n">
        <v>3737</v>
      </c>
      <c r="I25" s="5" t="n">
        <v>56.5822027</v>
      </c>
      <c r="J25" s="6" t="n">
        <v>25.2373123</v>
      </c>
      <c r="K25" s="0"/>
      <c r="L25" s="0"/>
      <c r="M25" s="0"/>
    </row>
    <row r="26" customFormat="false" ht="15" hidden="false" customHeight="false" outlineLevel="0" collapsed="false">
      <c r="A26" s="14" t="s">
        <v>214</v>
      </c>
      <c r="B26" s="26" t="s">
        <v>215</v>
      </c>
      <c r="C26" s="5" t="n">
        <v>42.15895</v>
      </c>
      <c r="D26" s="5" t="n">
        <v>23.870845</v>
      </c>
      <c r="E26" s="5" t="n">
        <v>42.176</v>
      </c>
      <c r="F26" s="5" t="n">
        <v>23.870845</v>
      </c>
      <c r="G26" s="4" t="s">
        <v>216</v>
      </c>
      <c r="H26" s="4" t="n">
        <v>3964</v>
      </c>
      <c r="I26" s="5" t="n">
        <v>42.174583</v>
      </c>
      <c r="J26" s="6" t="n">
        <v>23.80875</v>
      </c>
      <c r="K26" s="0"/>
      <c r="L26" s="6" t="n">
        <v>42.158716</v>
      </c>
      <c r="M26" s="6" t="n">
        <v>23.870958</v>
      </c>
    </row>
    <row r="27" customFormat="false" ht="15" hidden="false" customHeight="false" outlineLevel="0" collapsed="false">
      <c r="A27" s="4" t="s">
        <v>217</v>
      </c>
      <c r="B27" s="5" t="s">
        <v>218</v>
      </c>
      <c r="C27" s="5" t="n">
        <v>39.260417</v>
      </c>
      <c r="D27" s="5" t="n">
        <v>-0.919583</v>
      </c>
      <c r="E27" s="5" t="n">
        <v>39.26</v>
      </c>
      <c r="F27" s="5" t="n">
        <v>-0.912</v>
      </c>
      <c r="G27" s="4" t="s">
        <v>219</v>
      </c>
      <c r="H27" s="4" t="n">
        <v>2819</v>
      </c>
      <c r="I27" s="5" t="n">
        <v>39.234812</v>
      </c>
      <c r="J27" s="6" t="n">
        <v>-0.92837</v>
      </c>
      <c r="K27" s="4" t="n">
        <v>2817</v>
      </c>
      <c r="L27" s="6" t="n">
        <v>39.261273</v>
      </c>
      <c r="M27" s="6" t="n">
        <v>-0.918285</v>
      </c>
    </row>
    <row r="28" customFormat="false" ht="15" hidden="false" customHeight="false" outlineLevel="0" collapsed="false">
      <c r="A28" s="4" t="s">
        <v>220</v>
      </c>
      <c r="B28" s="7" t="s">
        <v>221</v>
      </c>
      <c r="C28" s="5" t="n">
        <v>60.86106</v>
      </c>
      <c r="D28" s="5" t="n">
        <v>7.304488</v>
      </c>
      <c r="E28" s="5" t="n">
        <v>60.86106</v>
      </c>
      <c r="F28" s="5" t="n">
        <v>7.304488</v>
      </c>
      <c r="G28" s="4" t="s">
        <v>222</v>
      </c>
      <c r="H28" s="4" t="n">
        <v>3104</v>
      </c>
      <c r="I28" s="5" t="n">
        <v>60.817415</v>
      </c>
      <c r="J28" s="6" t="n">
        <v>7.254368</v>
      </c>
      <c r="K28" s="0"/>
      <c r="L28" s="0"/>
      <c r="M28" s="0"/>
    </row>
    <row r="29" customFormat="false" ht="15" hidden="false" customHeight="false" outlineLevel="0" collapsed="false">
      <c r="A29" s="4" t="s">
        <v>223</v>
      </c>
      <c r="B29" s="7" t="s">
        <v>224</v>
      </c>
      <c r="C29" s="5" t="n">
        <v>41.27016</v>
      </c>
      <c r="D29" s="5" t="n">
        <v>-6.3208</v>
      </c>
      <c r="E29" s="5" t="n">
        <v>41.27016</v>
      </c>
      <c r="F29" s="5" t="n">
        <v>-6.3208</v>
      </c>
      <c r="G29" s="4" t="s">
        <v>225</v>
      </c>
      <c r="H29" s="4" t="n">
        <v>2733</v>
      </c>
      <c r="I29" s="5" t="n">
        <v>41.274583</v>
      </c>
      <c r="J29" s="6" t="n">
        <v>-6.32375</v>
      </c>
      <c r="K29" s="0"/>
      <c r="L29" s="0"/>
      <c r="M29" s="0"/>
    </row>
    <row r="30" customFormat="false" ht="15" hidden="false" customHeight="false" outlineLevel="0" collapsed="false">
      <c r="A30" s="4" t="s">
        <v>226</v>
      </c>
      <c r="B30" s="7" t="s">
        <v>227</v>
      </c>
      <c r="C30" s="5" t="n">
        <v>45.202</v>
      </c>
      <c r="D30" s="5" t="n">
        <v>6.576</v>
      </c>
      <c r="E30" s="5" t="n">
        <v>45.202</v>
      </c>
      <c r="F30" s="5" t="n">
        <v>6.576</v>
      </c>
      <c r="G30" s="4" t="s">
        <v>228</v>
      </c>
      <c r="H30" s="4" t="n">
        <v>3413</v>
      </c>
      <c r="I30" s="5" t="n">
        <v>45.180417</v>
      </c>
      <c r="J30" s="6" t="n">
        <v>6.579583</v>
      </c>
      <c r="K30" s="0"/>
      <c r="L30" s="6" t="n">
        <v>45.207797</v>
      </c>
      <c r="M30" s="6" t="n">
        <v>6.566233</v>
      </c>
    </row>
    <row r="31" customFormat="false" ht="15" hidden="false" customHeight="false" outlineLevel="0" collapsed="false">
      <c r="A31" s="4" t="s">
        <v>229</v>
      </c>
      <c r="B31" s="26"/>
      <c r="C31" s="5" t="n">
        <v>49.00879</v>
      </c>
      <c r="D31" s="5" t="n">
        <v>19.912237</v>
      </c>
      <c r="E31" s="5" t="n">
        <v>49.00879</v>
      </c>
      <c r="F31" s="5" t="n">
        <v>19.912237</v>
      </c>
      <c r="G31" s="4" t="s">
        <v>230</v>
      </c>
      <c r="H31" s="0"/>
      <c r="I31" s="5" t="n">
        <v>49.021446</v>
      </c>
      <c r="J31" s="6" t="n">
        <v>19.909604</v>
      </c>
      <c r="K31" s="0"/>
      <c r="L31" s="6" t="n">
        <v>49.012468</v>
      </c>
      <c r="M31" s="6" t="n">
        <v>19.931315</v>
      </c>
    </row>
    <row r="32" customFormat="false" ht="15" hidden="false" customHeight="false" outlineLevel="0" collapsed="false">
      <c r="A32" s="14" t="s">
        <v>231</v>
      </c>
      <c r="B32" s="7" t="s">
        <v>232</v>
      </c>
      <c r="C32" s="5" t="n">
        <v>47.079379</v>
      </c>
      <c r="D32" s="5" t="n">
        <v>13.339188</v>
      </c>
      <c r="E32" s="5" t="n">
        <v>47.079379</v>
      </c>
      <c r="F32" s="5" t="n">
        <v>13.339188</v>
      </c>
      <c r="G32" s="4" t="s">
        <v>233</v>
      </c>
      <c r="H32" s="4" t="n">
        <v>3305</v>
      </c>
      <c r="I32" s="5" t="n">
        <v>47.082917</v>
      </c>
      <c r="J32" s="6" t="n">
        <v>13.33375</v>
      </c>
      <c r="K32" s="0"/>
      <c r="L32" s="6" t="n">
        <v>47.067296</v>
      </c>
      <c r="M32" s="6" t="n">
        <v>13.351609</v>
      </c>
    </row>
    <row r="33" customFormat="false" ht="15" hidden="false" customHeight="false" outlineLevel="0" collapsed="false">
      <c r="A33" s="27" t="s">
        <v>234</v>
      </c>
      <c r="B33" s="28" t="s">
        <v>232</v>
      </c>
      <c r="C33" s="29" t="n">
        <v>46.870327</v>
      </c>
      <c r="D33" s="29" t="n">
        <v>13.329066</v>
      </c>
      <c r="E33" s="5" t="n">
        <v>46.870327</v>
      </c>
      <c r="F33" s="5" t="n">
        <v>13.329066</v>
      </c>
      <c r="G33" s="30" t="s">
        <v>231</v>
      </c>
      <c r="H33" s="0"/>
      <c r="I33" s="31" t="n">
        <v>47.067296</v>
      </c>
      <c r="J33" s="32" t="n">
        <v>13.351609</v>
      </c>
      <c r="K33" s="30"/>
      <c r="L33" s="33" t="n">
        <v>46.868788</v>
      </c>
      <c r="M33" s="33" t="n">
        <v>13.328605</v>
      </c>
    </row>
    <row r="34" customFormat="false" ht="15" hidden="false" customHeight="false" outlineLevel="0" collapsed="false">
      <c r="A34" s="27" t="s">
        <v>235</v>
      </c>
      <c r="B34" s="28" t="s">
        <v>232</v>
      </c>
      <c r="C34" s="34" t="n">
        <v>46.870327</v>
      </c>
      <c r="D34" s="34" t="n">
        <v>13.329066</v>
      </c>
      <c r="E34" s="35" t="n">
        <v>46.870327</v>
      </c>
      <c r="F34" s="35" t="n">
        <v>13.329066</v>
      </c>
      <c r="G34" s="30" t="s">
        <v>236</v>
      </c>
      <c r="H34" s="0"/>
      <c r="I34" s="32" t="n">
        <v>46.917946</v>
      </c>
      <c r="J34" s="36" t="n">
        <v>13.375251</v>
      </c>
      <c r="K34" s="30"/>
      <c r="L34" s="33" t="n">
        <v>46.982748</v>
      </c>
      <c r="M34" s="33" t="n">
        <v>13.328867</v>
      </c>
    </row>
    <row r="35" customFormat="false" ht="15" hidden="false" customHeight="false" outlineLevel="0" collapsed="false">
      <c r="A35" s="4" t="s">
        <v>237</v>
      </c>
      <c r="B35" s="0"/>
      <c r="C35" s="5" t="n">
        <v>49.925556</v>
      </c>
      <c r="D35" s="5" t="n">
        <v>4.613333</v>
      </c>
      <c r="E35" s="5" t="n">
        <v>49.925556</v>
      </c>
      <c r="F35" s="5" t="n">
        <v>4.613333</v>
      </c>
      <c r="G35" s="4" t="s">
        <v>238</v>
      </c>
      <c r="H35" s="0"/>
      <c r="I35" s="5" t="n">
        <v>49.917399</v>
      </c>
      <c r="J35" s="6" t="n">
        <v>4.627208</v>
      </c>
      <c r="K35" s="30"/>
      <c r="L35" s="6" t="n">
        <v>49.925015</v>
      </c>
      <c r="M35" s="6" t="n">
        <v>4.607558</v>
      </c>
    </row>
    <row r="36" customFormat="false" ht="15" hidden="false" customHeight="false" outlineLevel="0" collapsed="false">
      <c r="A36" s="4" t="s">
        <v>131</v>
      </c>
      <c r="B36" s="17" t="s">
        <v>171</v>
      </c>
      <c r="C36" s="5" t="n">
        <v>47.8800886</v>
      </c>
      <c r="D36" s="5" t="n">
        <v>17.5385141</v>
      </c>
      <c r="E36" s="5" t="n">
        <v>47.8800886</v>
      </c>
      <c r="F36" s="5" t="n">
        <v>17.5385141</v>
      </c>
      <c r="G36" s="4" t="s">
        <v>239</v>
      </c>
      <c r="H36" s="8" t="n">
        <v>3806</v>
      </c>
      <c r="I36" s="5" t="n">
        <v>47.882355</v>
      </c>
      <c r="J36" s="6" t="n">
        <v>17.535067</v>
      </c>
      <c r="K36" s="0"/>
      <c r="L36" s="0"/>
      <c r="M36" s="0"/>
    </row>
    <row r="37" customFormat="false" ht="15" hidden="false" customHeight="false" outlineLevel="0" collapsed="false">
      <c r="A37" s="4" t="s">
        <v>240</v>
      </c>
      <c r="B37" s="0"/>
      <c r="C37" s="5" t="n">
        <v>54.722272</v>
      </c>
      <c r="D37" s="5" t="n">
        <v>18.082356</v>
      </c>
      <c r="E37" s="5" t="n">
        <v>54.722272</v>
      </c>
      <c r="F37" s="5" t="n">
        <v>18.082356</v>
      </c>
      <c r="G37" s="4" t="s">
        <v>241</v>
      </c>
      <c r="H37" s="0"/>
      <c r="I37" s="5" t="n">
        <v>54.712682</v>
      </c>
      <c r="J37" s="6" t="n">
        <v>18.056424</v>
      </c>
      <c r="K37" s="0"/>
      <c r="L37" s="6" t="n">
        <v>54.761884</v>
      </c>
      <c r="M37" s="6" t="n">
        <v>18.058195</v>
      </c>
    </row>
    <row r="38" customFormat="false" ht="15" hidden="false" customHeight="false" outlineLevel="0" collapsed="false">
      <c r="A38" s="4" t="s">
        <v>242</v>
      </c>
      <c r="B38" s="7" t="s">
        <v>167</v>
      </c>
      <c r="C38" s="5" t="n">
        <v>59.48277</v>
      </c>
      <c r="D38" s="5" t="n">
        <v>6.67265</v>
      </c>
      <c r="E38" s="0"/>
      <c r="F38" s="0"/>
      <c r="G38" s="4" t="s">
        <v>168</v>
      </c>
      <c r="H38" s="4" t="n">
        <v>3162</v>
      </c>
      <c r="I38" s="5" t="n">
        <v>59.30375</v>
      </c>
      <c r="J38" s="6" t="n">
        <v>6.942083</v>
      </c>
      <c r="K38" s="0"/>
      <c r="L38" s="6" t="n">
        <v>59.496033</v>
      </c>
      <c r="M38" s="6" t="n">
        <v>6.539516</v>
      </c>
    </row>
    <row r="39" customFormat="false" ht="15" hidden="false" customHeight="false" outlineLevel="0" collapsed="false">
      <c r="A39" s="14" t="s">
        <v>243</v>
      </c>
      <c r="B39" s="17" t="s">
        <v>244</v>
      </c>
      <c r="C39" s="5" t="n">
        <v>41.872835</v>
      </c>
      <c r="D39" s="5" t="n">
        <v>8.204075</v>
      </c>
      <c r="E39" s="5" t="n">
        <v>41.872835</v>
      </c>
      <c r="F39" s="5" t="n">
        <v>8.204075</v>
      </c>
      <c r="G39" s="4" t="s">
        <v>245</v>
      </c>
      <c r="H39" s="4" t="n">
        <v>2713</v>
      </c>
      <c r="I39" s="5" t="n">
        <v>41.872564</v>
      </c>
      <c r="J39" s="6" t="n">
        <v>-8.202365</v>
      </c>
      <c r="K39" s="4" t="n">
        <v>2714</v>
      </c>
      <c r="L39" s="6" t="n">
        <v>41.812573</v>
      </c>
      <c r="M39" s="6" t="n">
        <v>-8.353596</v>
      </c>
    </row>
    <row r="40" customFormat="false" ht="15" hidden="false" customHeight="false" outlineLevel="0" collapsed="false">
      <c r="A40" s="4" t="s">
        <v>246</v>
      </c>
      <c r="B40" s="5"/>
      <c r="C40" s="5" t="n">
        <v>39.260417</v>
      </c>
      <c r="D40" s="5" t="n">
        <v>-0.919583</v>
      </c>
      <c r="E40" s="5" t="n">
        <v>39.26</v>
      </c>
      <c r="F40" s="5" t="n">
        <v>-0.912</v>
      </c>
      <c r="G40" s="4" t="s">
        <v>219</v>
      </c>
      <c r="H40" s="4" t="n">
        <v>2819</v>
      </c>
      <c r="I40" s="5" t="n">
        <v>39.234812</v>
      </c>
      <c r="J40" s="6" t="n">
        <v>-0.92837</v>
      </c>
      <c r="K40" s="4" t="n">
        <v>2817</v>
      </c>
      <c r="L40" s="6" t="n">
        <v>39.261273</v>
      </c>
      <c r="M40" s="6" t="n">
        <v>-0.918285</v>
      </c>
    </row>
    <row r="41" customFormat="false" ht="15" hidden="false" customHeight="false" outlineLevel="0" collapsed="false">
      <c r="A41" s="14" t="s">
        <v>247</v>
      </c>
      <c r="B41" s="26" t="s">
        <v>248</v>
      </c>
      <c r="C41" s="5" t="n">
        <v>50.084298</v>
      </c>
      <c r="D41" s="5" t="n">
        <v>17.181029</v>
      </c>
      <c r="E41" s="5" t="n">
        <v>50.084298</v>
      </c>
      <c r="F41" s="5" t="n">
        <v>17.181029</v>
      </c>
      <c r="G41" s="4" t="s">
        <v>249</v>
      </c>
      <c r="H41" s="0"/>
      <c r="I41" s="5" t="n">
        <v>50.07518</v>
      </c>
      <c r="J41" s="6" t="n">
        <v>17.159209</v>
      </c>
      <c r="K41" s="0"/>
      <c r="L41" s="6" t="n">
        <v>50.082633</v>
      </c>
      <c r="M41" s="6" t="n">
        <v>17.182298</v>
      </c>
    </row>
    <row r="42" customFormat="false" ht="15" hidden="false" customHeight="false" outlineLevel="0" collapsed="false">
      <c r="A42" s="4" t="s">
        <v>250</v>
      </c>
      <c r="B42" s="26"/>
      <c r="C42" s="5" t="n">
        <v>66.728333</v>
      </c>
      <c r="D42" s="5" t="n">
        <v>13.913611</v>
      </c>
      <c r="E42" s="0"/>
      <c r="F42" s="0"/>
      <c r="G42" s="4" t="s">
        <v>251</v>
      </c>
      <c r="H42" s="4" t="n">
        <v>3052</v>
      </c>
      <c r="I42" s="5" t="n">
        <v>66.701482</v>
      </c>
      <c r="J42" s="6" t="n">
        <v>14.175054</v>
      </c>
      <c r="K42" s="0"/>
      <c r="L42" s="0"/>
      <c r="M42" s="0"/>
    </row>
    <row r="43" customFormat="false" ht="15" hidden="false" customHeight="false" outlineLevel="0" collapsed="false">
      <c r="A43" s="4" t="s">
        <v>252</v>
      </c>
      <c r="B43" s="26" t="s">
        <v>253</v>
      </c>
      <c r="C43" s="5" t="n">
        <v>63.519</v>
      </c>
      <c r="D43" s="5" t="n">
        <v>20.36</v>
      </c>
      <c r="E43" s="5" t="n">
        <v>63.78</v>
      </c>
      <c r="F43" s="5" t="n">
        <v>20.302</v>
      </c>
      <c r="G43" s="4" t="s">
        <v>254</v>
      </c>
      <c r="H43" s="0"/>
      <c r="I43" s="5" t="n">
        <v>63.870436</v>
      </c>
      <c r="J43" s="6" t="n">
        <v>20.015263</v>
      </c>
      <c r="K43" s="0"/>
      <c r="L43" s="0"/>
      <c r="M43" s="0"/>
    </row>
    <row r="44" customFormat="false" ht="15" hidden="false" customHeight="false" outlineLevel="0" collapsed="false">
      <c r="A44" s="4" t="s">
        <v>255</v>
      </c>
      <c r="B44" s="0"/>
      <c r="C44" s="5" t="n">
        <v>47.196722</v>
      </c>
      <c r="D44" s="5" t="n">
        <v>12.720816</v>
      </c>
      <c r="E44" s="0"/>
      <c r="F44" s="0"/>
      <c r="G44" s="4" t="s">
        <v>256</v>
      </c>
      <c r="H44" s="37" t="n">
        <v>3295</v>
      </c>
      <c r="I44" s="5" t="n">
        <v>47.197917</v>
      </c>
      <c r="J44" s="6" t="n">
        <v>11.02125</v>
      </c>
      <c r="K44" s="4" t="n">
        <v>3297</v>
      </c>
      <c r="L44" s="6" t="n">
        <v>47.189687</v>
      </c>
      <c r="M44" s="6" t="n">
        <v>12.718928</v>
      </c>
    </row>
    <row r="45" customFormat="false" ht="15" hidden="false" customHeight="false" outlineLevel="0" collapsed="false">
      <c r="A45" s="4" t="s">
        <v>257</v>
      </c>
      <c r="B45" s="7" t="s">
        <v>191</v>
      </c>
      <c r="C45" s="5" t="n">
        <v>46.0442</v>
      </c>
      <c r="D45" s="5" t="n">
        <v>10.3521</v>
      </c>
      <c r="E45" s="5" t="n">
        <v>46.0442</v>
      </c>
      <c r="F45" s="5" t="n">
        <v>10.3521</v>
      </c>
      <c r="G45" s="4" t="s">
        <v>258</v>
      </c>
      <c r="H45" s="4" t="n">
        <v>3377</v>
      </c>
      <c r="I45" s="5" t="n">
        <v>46.046805</v>
      </c>
      <c r="J45" s="6" t="n">
        <v>10.430052</v>
      </c>
      <c r="K45" s="0"/>
      <c r="L45" s="6" t="n">
        <v>46.047948</v>
      </c>
      <c r="M45" s="6" t="n">
        <v>10.350704</v>
      </c>
    </row>
    <row r="46" customFormat="false" ht="15" hidden="false" customHeight="false" outlineLevel="0" collapsed="false">
      <c r="A46" s="4" t="s">
        <v>259</v>
      </c>
      <c r="B46" s="0"/>
      <c r="C46" s="5" t="n">
        <v>45.685437</v>
      </c>
      <c r="D46" s="5" t="n">
        <v>6.622497</v>
      </c>
      <c r="E46" s="0"/>
      <c r="F46" s="0"/>
      <c r="G46" s="4" t="s">
        <v>260</v>
      </c>
      <c r="H46" s="4" t="n">
        <v>3394</v>
      </c>
      <c r="I46" s="5" t="n">
        <v>45.68625</v>
      </c>
      <c r="J46" s="6" t="n">
        <v>6.624583</v>
      </c>
      <c r="K46" s="0"/>
      <c r="L46" s="0"/>
      <c r="M46" s="0"/>
    </row>
    <row r="47" customFormat="false" ht="15" hidden="false" customHeight="false" outlineLevel="0" collapsed="false">
      <c r="A47" s="4" t="s">
        <v>261</v>
      </c>
      <c r="B47" s="26" t="s">
        <v>262</v>
      </c>
      <c r="C47" s="5" t="n">
        <v>46.975805</v>
      </c>
      <c r="D47" s="5" t="n">
        <v>10.043102</v>
      </c>
      <c r="E47" s="5" t="n">
        <v>46.975805</v>
      </c>
      <c r="F47" s="5" t="n">
        <v>10.043102</v>
      </c>
      <c r="G47" s="4" t="s">
        <v>263</v>
      </c>
      <c r="H47" s="0"/>
      <c r="I47" s="5" t="n">
        <v>46.970536</v>
      </c>
      <c r="J47" s="6" t="n">
        <v>10.12578</v>
      </c>
      <c r="K47" s="0"/>
      <c r="L47" s="6" t="n">
        <v>46.975221</v>
      </c>
      <c r="M47" s="6" t="n">
        <v>10.039701</v>
      </c>
    </row>
    <row r="48" customFormat="false" ht="15" hidden="false" customHeight="false" outlineLevel="0" collapsed="false">
      <c r="A48" s="4" t="s">
        <v>145</v>
      </c>
      <c r="B48" s="5" t="s">
        <v>165</v>
      </c>
      <c r="C48" s="5" t="n">
        <v>41.047619</v>
      </c>
      <c r="D48" s="5" t="n">
        <v>-6.804025</v>
      </c>
      <c r="E48" s="5" t="n">
        <v>41.047619</v>
      </c>
      <c r="F48" s="5" t="n">
        <v>-6.804025</v>
      </c>
      <c r="G48" s="4" t="s">
        <v>145</v>
      </c>
      <c r="H48" s="4" t="n">
        <v>2744</v>
      </c>
      <c r="I48" s="5" t="n">
        <v>41.047425</v>
      </c>
      <c r="J48" s="6" t="n">
        <v>-6.803961</v>
      </c>
      <c r="K48" s="0"/>
      <c r="L48" s="0"/>
      <c r="M48" s="0"/>
    </row>
    <row r="49" customFormat="false" ht="15" hidden="false" customHeight="false" outlineLevel="0" collapsed="false">
      <c r="A49" s="4" t="s">
        <v>264</v>
      </c>
      <c r="B49" s="26" t="s">
        <v>265</v>
      </c>
      <c r="C49" s="5" t="n">
        <v>38.195562</v>
      </c>
      <c r="D49" s="5" t="n">
        <v>-7.497708</v>
      </c>
      <c r="E49" s="5" t="n">
        <v>38.195562</v>
      </c>
      <c r="F49" s="5" t="n">
        <v>-7.497708</v>
      </c>
      <c r="G49" s="4" t="s">
        <v>266</v>
      </c>
      <c r="H49" s="4" t="n">
        <v>2857</v>
      </c>
      <c r="I49" s="5" t="n">
        <v>38.195417</v>
      </c>
      <c r="J49" s="6" t="n">
        <v>-7.495417</v>
      </c>
      <c r="K49" s="0"/>
      <c r="L49" s="6" t="n">
        <v>38.110595</v>
      </c>
      <c r="M49" s="6" t="n">
        <v>-7.629157</v>
      </c>
    </row>
    <row r="50" customFormat="false" ht="15" hidden="false" customHeight="false" outlineLevel="0" collapsed="false">
      <c r="A50" s="4" t="s">
        <v>267</v>
      </c>
      <c r="B50" s="26" t="s">
        <v>268</v>
      </c>
      <c r="C50" s="5" t="n">
        <v>45.447005</v>
      </c>
      <c r="D50" s="5" t="n">
        <v>23.768191</v>
      </c>
      <c r="E50" s="5" t="n">
        <v>45.447005</v>
      </c>
      <c r="F50" s="5" t="n">
        <v>23.768191</v>
      </c>
      <c r="G50" s="4" t="s">
        <v>269</v>
      </c>
      <c r="H50" s="4" t="n">
        <v>3856</v>
      </c>
      <c r="I50" s="5" t="n">
        <v>45.430556</v>
      </c>
      <c r="J50" s="6" t="n">
        <v>23.733333</v>
      </c>
      <c r="K50" s="0"/>
      <c r="L50" s="0"/>
      <c r="M50" s="0"/>
    </row>
    <row r="51" customFormat="false" ht="15" hidden="false" customHeight="false" outlineLevel="0" collapsed="false">
      <c r="A51" s="4" t="s">
        <v>270</v>
      </c>
      <c r="B51" s="26"/>
      <c r="C51" s="5" t="n">
        <v>47.269798</v>
      </c>
      <c r="D51" s="5" t="n">
        <v>10.967834</v>
      </c>
      <c r="E51" s="5" t="n">
        <v>47.269798</v>
      </c>
      <c r="F51" s="5" t="n">
        <v>10.967834</v>
      </c>
      <c r="G51" s="4" t="s">
        <v>271</v>
      </c>
      <c r="H51" s="0"/>
      <c r="I51" s="5" t="n">
        <v>47.212035</v>
      </c>
      <c r="J51" s="6" t="n">
        <v>11.000964</v>
      </c>
      <c r="K51" s="0"/>
      <c r="L51" s="0"/>
      <c r="M51" s="0"/>
    </row>
    <row r="52" customFormat="false" ht="15" hidden="false" customHeight="false" outlineLevel="0" collapsed="false">
      <c r="A52" s="4" t="s">
        <v>272</v>
      </c>
      <c r="B52" s="7" t="s">
        <v>272</v>
      </c>
      <c r="C52" s="5" t="n">
        <v>37.1183</v>
      </c>
      <c r="D52" s="5" t="n">
        <v>15.1394</v>
      </c>
      <c r="E52" s="5" t="n">
        <v>37.1183</v>
      </c>
      <c r="F52" s="5" t="n">
        <v>15.1394</v>
      </c>
      <c r="G52" s="4" t="s">
        <v>273</v>
      </c>
      <c r="H52" s="0"/>
      <c r="I52" s="5" t="n">
        <v>37.129076</v>
      </c>
      <c r="J52" s="6" t="n">
        <v>15.139325</v>
      </c>
      <c r="K52" s="0"/>
      <c r="L52" s="6" t="n">
        <v>37.111313</v>
      </c>
      <c r="M52" s="6" t="n">
        <v>15.142173</v>
      </c>
    </row>
    <row r="53" customFormat="false" ht="15" hidden="false" customHeight="false" outlineLevel="0" collapsed="false">
      <c r="A53" s="4" t="s">
        <v>274</v>
      </c>
      <c r="B53" s="0"/>
      <c r="C53" s="5" t="n">
        <v>49.780391</v>
      </c>
      <c r="D53" s="5" t="n">
        <v>19.211573</v>
      </c>
      <c r="E53" s="5" t="n">
        <v>49.780391</v>
      </c>
      <c r="F53" s="5" t="n">
        <v>19.211573</v>
      </c>
      <c r="G53" s="4" t="s">
        <v>275</v>
      </c>
      <c r="H53" s="0"/>
      <c r="I53" s="5" t="n">
        <v>49.78731</v>
      </c>
      <c r="J53" s="6" t="n">
        <v>19.229977</v>
      </c>
      <c r="K53" s="4" t="n">
        <v>3768</v>
      </c>
      <c r="L53" s="6" t="n">
        <v>49.807045</v>
      </c>
      <c r="M53" s="6" t="n">
        <v>19.201388</v>
      </c>
    </row>
    <row r="54" customFormat="false" ht="15" hidden="false" customHeight="false" outlineLevel="0" collapsed="false">
      <c r="A54" s="4" t="s">
        <v>276</v>
      </c>
      <c r="B54" s="0"/>
      <c r="C54" s="5" t="n">
        <v>47.085109</v>
      </c>
      <c r="D54" s="5" t="n">
        <v>9.881289</v>
      </c>
      <c r="E54" s="5" t="n">
        <v>47.112</v>
      </c>
      <c r="F54" s="5" t="n">
        <v>9.872</v>
      </c>
      <c r="G54" s="4" t="s">
        <v>277</v>
      </c>
      <c r="H54" s="0"/>
      <c r="I54" s="5" t="n">
        <v>47.076025</v>
      </c>
      <c r="J54" s="6" t="n">
        <v>9.874543</v>
      </c>
      <c r="K54" s="0"/>
      <c r="L54" s="6" t="n">
        <v>47.085936</v>
      </c>
      <c r="M54" s="6" t="n">
        <v>9.87648</v>
      </c>
    </row>
    <row r="55" customFormat="false" ht="15" hidden="false" customHeight="false" outlineLevel="0" collapsed="false">
      <c r="A55" s="4" t="s">
        <v>132</v>
      </c>
      <c r="B55" s="7" t="s">
        <v>278</v>
      </c>
      <c r="C55" s="5" t="n">
        <v>43.4581</v>
      </c>
      <c r="D55" s="5" t="n">
        <v>16.7027</v>
      </c>
      <c r="E55" s="5" t="n">
        <v>43.4581</v>
      </c>
      <c r="F55" s="5" t="n">
        <v>16.7027</v>
      </c>
      <c r="G55" s="4" t="s">
        <v>279</v>
      </c>
      <c r="H55" s="0"/>
      <c r="I55" s="5" t="n">
        <v>43.546056</v>
      </c>
      <c r="J55" s="6" t="n">
        <v>16.736652</v>
      </c>
      <c r="K55" s="0"/>
      <c r="L55" s="0"/>
      <c r="M55" s="0"/>
    </row>
    <row r="56" customFormat="false" ht="15" hidden="false" customHeight="false" outlineLevel="0" collapsed="false">
      <c r="A56" s="4" t="s">
        <v>280</v>
      </c>
      <c r="B56" s="0"/>
      <c r="C56" s="5" t="n">
        <v>66.302778</v>
      </c>
      <c r="D56" s="5" t="n">
        <v>14.260278</v>
      </c>
      <c r="E56" s="0"/>
      <c r="F56" s="0"/>
      <c r="G56" s="4" t="s">
        <v>281</v>
      </c>
      <c r="H56" s="4" t="n">
        <v>3054</v>
      </c>
      <c r="I56" s="5" t="n">
        <v>66.179583</v>
      </c>
      <c r="J56" s="6" t="n">
        <v>14.450417</v>
      </c>
      <c r="K56" s="0"/>
      <c r="L56" s="0"/>
      <c r="M56" s="0"/>
    </row>
    <row r="57" customFormat="false" ht="15" hidden="false" customHeight="false" outlineLevel="0" collapsed="false">
      <c r="A57" s="38" t="s">
        <v>282</v>
      </c>
      <c r="B57" s="39"/>
      <c r="C57" s="40"/>
      <c r="D57" s="40"/>
      <c r="E57" s="40"/>
      <c r="F57" s="40"/>
      <c r="G57" s="21" t="s">
        <v>283</v>
      </c>
      <c r="H57" s="41" t="n">
        <v>3053</v>
      </c>
      <c r="I57" s="40" t="n">
        <v>66.237</v>
      </c>
      <c r="J57" s="42" t="n">
        <v>14.932</v>
      </c>
      <c r="K57" s="43"/>
      <c r="L57" s="42"/>
      <c r="M57" s="42"/>
    </row>
    <row r="58" customFormat="false" ht="15" hidden="false" customHeight="false" outlineLevel="0" collapsed="false">
      <c r="A58" s="38" t="s">
        <v>284</v>
      </c>
      <c r="B58" s="39"/>
      <c r="C58" s="40"/>
      <c r="D58" s="40"/>
      <c r="E58" s="40"/>
      <c r="F58" s="40"/>
      <c r="G58" s="21" t="s">
        <v>285</v>
      </c>
      <c r="H58" s="41" t="n">
        <v>3055</v>
      </c>
      <c r="I58" s="40" t="n">
        <v>66.06</v>
      </c>
      <c r="J58" s="42" t="n">
        <v>14.46</v>
      </c>
      <c r="K58" s="43"/>
      <c r="L58" s="42"/>
      <c r="M58" s="42"/>
    </row>
    <row r="59" customFormat="false" ht="15" hidden="false" customHeight="false" outlineLevel="0" collapsed="false">
      <c r="A59" s="38" t="s">
        <v>286</v>
      </c>
      <c r="B59" s="39"/>
      <c r="C59" s="40"/>
      <c r="D59" s="40"/>
      <c r="E59" s="40"/>
      <c r="F59" s="40"/>
      <c r="G59" s="21" t="s">
        <v>287</v>
      </c>
      <c r="H59" s="0"/>
      <c r="I59" s="40" t="n">
        <v>66.069722</v>
      </c>
      <c r="J59" s="42" t="n">
        <v>14.253333</v>
      </c>
      <c r="K59" s="43"/>
      <c r="L59" s="42"/>
      <c r="M59" s="42"/>
    </row>
    <row r="60" customFormat="false" ht="15" hidden="false" customHeight="false" outlineLevel="0" collapsed="false">
      <c r="A60" s="4" t="s">
        <v>288</v>
      </c>
      <c r="B60" s="44"/>
      <c r="C60" s="5" t="n">
        <v>51.1665488</v>
      </c>
      <c r="D60" s="5" t="n">
        <v>9.0465868</v>
      </c>
      <c r="E60" s="5" t="n">
        <v>51.182</v>
      </c>
      <c r="F60" s="5" t="n">
        <v>9.06</v>
      </c>
      <c r="G60" s="4" t="s">
        <v>289</v>
      </c>
      <c r="H60" s="0"/>
      <c r="I60" s="5" t="n">
        <v>51.158333</v>
      </c>
      <c r="J60" s="6" t="n">
        <v>9.025</v>
      </c>
      <c r="K60" s="4" t="n">
        <v>3212</v>
      </c>
      <c r="L60" s="6" t="n">
        <v>51.182807</v>
      </c>
      <c r="M60" s="6" t="n">
        <v>9.059078</v>
      </c>
    </row>
    <row r="61" customFormat="false" ht="15" hidden="false" customHeight="false" outlineLevel="0" collapsed="false">
      <c r="A61" s="4" t="s">
        <v>290</v>
      </c>
      <c r="B61" s="26" t="s">
        <v>200</v>
      </c>
      <c r="C61" s="5" t="n">
        <v>66.954281</v>
      </c>
      <c r="D61" s="5" t="n">
        <v>19.796076</v>
      </c>
      <c r="E61" s="5" t="n">
        <v>66.954281</v>
      </c>
      <c r="F61" s="5" t="n">
        <v>19.796076</v>
      </c>
      <c r="G61" s="4" t="s">
        <v>290</v>
      </c>
      <c r="H61" s="4" t="n">
        <v>3696</v>
      </c>
      <c r="I61" s="5" t="n">
        <v>66.959011</v>
      </c>
      <c r="J61" s="6" t="n">
        <v>19.80544</v>
      </c>
      <c r="K61" s="0"/>
      <c r="L61" s="0"/>
      <c r="M61" s="0"/>
    </row>
    <row r="62" customFormat="false" ht="15" hidden="false" customHeight="false" outlineLevel="0" collapsed="false">
      <c r="A62" s="4" t="s">
        <v>291</v>
      </c>
      <c r="B62" s="26" t="s">
        <v>200</v>
      </c>
      <c r="C62" s="5" t="n">
        <v>66.691102</v>
      </c>
      <c r="D62" s="5" t="n">
        <v>20.343576</v>
      </c>
      <c r="E62" s="5" t="n">
        <v>66.679</v>
      </c>
      <c r="F62" s="5" t="n">
        <v>20.323</v>
      </c>
      <c r="G62" s="4" t="s">
        <v>292</v>
      </c>
      <c r="H62" s="4" t="n">
        <v>3700</v>
      </c>
      <c r="I62" s="5" t="n">
        <v>66.686994</v>
      </c>
      <c r="J62" s="6" t="n">
        <v>20.334741</v>
      </c>
      <c r="K62" s="0"/>
      <c r="L62" s="0"/>
      <c r="M62" s="0"/>
    </row>
    <row r="63" customFormat="false" ht="15" hidden="false" customHeight="false" outlineLevel="0" collapsed="false">
      <c r="A63" s="4" t="s">
        <v>293</v>
      </c>
      <c r="B63" s="7" t="s">
        <v>294</v>
      </c>
      <c r="C63" s="5" t="n">
        <v>45.385</v>
      </c>
      <c r="D63" s="5" t="n">
        <v>5.999</v>
      </c>
      <c r="E63" s="5" t="n">
        <v>45.389</v>
      </c>
      <c r="F63" s="5" t="n">
        <v>5.989</v>
      </c>
      <c r="G63" s="4" t="s">
        <v>294</v>
      </c>
      <c r="H63" s="0"/>
      <c r="I63" s="5" t="n">
        <v>45.382336</v>
      </c>
      <c r="J63" s="6" t="n">
        <v>6.059318</v>
      </c>
      <c r="K63" s="0"/>
      <c r="L63" s="6" t="n">
        <v>45.383141</v>
      </c>
      <c r="M63" s="6" t="n">
        <v>5.987998</v>
      </c>
    </row>
    <row r="64" customFormat="false" ht="15" hidden="false" customHeight="false" outlineLevel="0" collapsed="false">
      <c r="A64" s="38" t="s">
        <v>295</v>
      </c>
      <c r="B64" s="39"/>
      <c r="C64" s="40"/>
      <c r="D64" s="40"/>
      <c r="E64" s="40"/>
      <c r="F64" s="40"/>
      <c r="G64" s="21" t="s">
        <v>296</v>
      </c>
      <c r="H64" s="0"/>
      <c r="I64" s="40" t="n">
        <v>45.287566</v>
      </c>
      <c r="J64" s="42" t="n">
        <v>6.358784</v>
      </c>
      <c r="K64" s="43"/>
      <c r="L64" s="42"/>
      <c r="M64" s="42"/>
    </row>
    <row r="65" customFormat="false" ht="15" hidden="false" customHeight="false" outlineLevel="0" collapsed="false">
      <c r="A65" s="4" t="s">
        <v>297</v>
      </c>
      <c r="B65" s="26" t="s">
        <v>298</v>
      </c>
      <c r="C65" s="5" t="n">
        <v>66.499583</v>
      </c>
      <c r="D65" s="5" t="n">
        <v>20.354583</v>
      </c>
      <c r="E65" s="5" t="n">
        <v>66.487</v>
      </c>
      <c r="F65" s="5" t="n">
        <v>20.36</v>
      </c>
      <c r="G65" s="4" t="s">
        <v>297</v>
      </c>
      <c r="H65" s="4" t="n">
        <v>3703</v>
      </c>
      <c r="I65" s="5" t="n">
        <v>66.502426</v>
      </c>
      <c r="J65" s="6" t="n">
        <v>20.374415</v>
      </c>
      <c r="K65" s="0"/>
      <c r="L65" s="0"/>
      <c r="M65" s="0"/>
    </row>
    <row r="66" customFormat="false" ht="15" hidden="false" customHeight="false" outlineLevel="0" collapsed="false">
      <c r="A66" s="14" t="s">
        <v>299</v>
      </c>
      <c r="B66" s="44" t="s">
        <v>300</v>
      </c>
      <c r="C66" s="5" t="n">
        <v>49.12443</v>
      </c>
      <c r="D66" s="5" t="n">
        <v>16.124207</v>
      </c>
      <c r="E66" s="5" t="n">
        <v>49.12443</v>
      </c>
      <c r="F66" s="5" t="n">
        <v>16.124207</v>
      </c>
      <c r="G66" s="4" t="s">
        <v>299</v>
      </c>
      <c r="H66" s="4" t="n">
        <v>3786</v>
      </c>
      <c r="I66" s="5" t="n">
        <v>49.12875</v>
      </c>
      <c r="J66" s="6" t="n">
        <v>16.117083</v>
      </c>
      <c r="K66" s="4" t="n">
        <v>3788</v>
      </c>
      <c r="L66" s="0"/>
      <c r="M66" s="0"/>
    </row>
    <row r="67" customFormat="false" ht="15" hidden="false" customHeight="false" outlineLevel="0" collapsed="false">
      <c r="A67" s="4" t="s">
        <v>301</v>
      </c>
      <c r="B67" s="0"/>
      <c r="C67" s="45"/>
      <c r="D67" s="45"/>
      <c r="E67" s="45"/>
      <c r="F67" s="45"/>
      <c r="G67" s="4" t="s">
        <v>302</v>
      </c>
      <c r="H67" s="0"/>
      <c r="I67" s="5" t="n">
        <v>42.507602</v>
      </c>
      <c r="J67" s="6" t="n">
        <v>13.405393</v>
      </c>
      <c r="K67" s="0"/>
      <c r="L67" s="6" t="n">
        <v>42.560955</v>
      </c>
      <c r="M67" s="6" t="n">
        <v>13.563339</v>
      </c>
    </row>
    <row r="68" customFormat="false" ht="15" hidden="false" customHeight="false" outlineLevel="0" collapsed="false">
      <c r="A68" s="4" t="s">
        <v>303</v>
      </c>
      <c r="B68" s="0"/>
      <c r="C68" s="5" t="n">
        <v>42.500364</v>
      </c>
      <c r="D68" s="5" t="n">
        <v>0.991489</v>
      </c>
      <c r="E68" s="0"/>
      <c r="F68" s="0"/>
      <c r="G68" s="4" t="s">
        <v>304</v>
      </c>
      <c r="H68" s="0"/>
      <c r="I68" s="5" t="n">
        <v>42.503464</v>
      </c>
      <c r="J68" s="6" t="n">
        <v>0.990686</v>
      </c>
      <c r="K68" s="46"/>
      <c r="L68" s="6" t="n">
        <v>42.504322</v>
      </c>
      <c r="M68" s="6" t="n">
        <v>0.990311</v>
      </c>
    </row>
    <row r="69" customFormat="false" ht="15" hidden="false" customHeight="false" outlineLevel="0" collapsed="false">
      <c r="A69" s="4" t="s">
        <v>133</v>
      </c>
      <c r="B69" s="44" t="s">
        <v>165</v>
      </c>
      <c r="C69" s="5" t="n">
        <v>41.378306</v>
      </c>
      <c r="D69" s="5" t="n">
        <v>-6.351583</v>
      </c>
      <c r="E69" s="5" t="n">
        <v>41.378306</v>
      </c>
      <c r="F69" s="5" t="n">
        <v>-6.351583</v>
      </c>
      <c r="G69" s="4" t="s">
        <v>305</v>
      </c>
      <c r="H69" s="4" t="n">
        <v>2730</v>
      </c>
      <c r="I69" s="5" t="n">
        <v>41.379297</v>
      </c>
      <c r="J69" s="6" t="n">
        <v>-6.351656</v>
      </c>
      <c r="K69" s="0"/>
      <c r="L69" s="0"/>
      <c r="M69" s="0"/>
    </row>
    <row r="70" customFormat="false" ht="15" hidden="false" customHeight="false" outlineLevel="0" collapsed="false">
      <c r="A70" s="4" t="s">
        <v>306</v>
      </c>
      <c r="B70" s="26" t="s">
        <v>307</v>
      </c>
      <c r="C70" s="5" t="n">
        <v>46.85</v>
      </c>
      <c r="D70" s="5" t="n">
        <v>9.000833</v>
      </c>
      <c r="E70" s="0"/>
      <c r="F70" s="0"/>
      <c r="G70" s="4" t="s">
        <v>308</v>
      </c>
      <c r="H70" s="4" t="n">
        <v>3311</v>
      </c>
      <c r="I70" s="5" t="n">
        <v>46.845417</v>
      </c>
      <c r="J70" s="6" t="n">
        <v>9.010417</v>
      </c>
      <c r="K70" s="0"/>
      <c r="L70" s="0"/>
      <c r="M70" s="0"/>
    </row>
    <row r="71" customFormat="false" ht="15" hidden="false" customHeight="false" outlineLevel="0" collapsed="false">
      <c r="A71" s="4" t="s">
        <v>309</v>
      </c>
      <c r="B71" s="7" t="s">
        <v>310</v>
      </c>
      <c r="C71" s="5" t="n">
        <v>44.0597</v>
      </c>
      <c r="D71" s="5" t="n">
        <v>2.77</v>
      </c>
      <c r="E71" s="5" t="n">
        <v>44.0597</v>
      </c>
      <c r="F71" s="5" t="n">
        <v>2.77</v>
      </c>
      <c r="G71" s="4" t="s">
        <v>311</v>
      </c>
      <c r="H71" s="4" t="n">
        <v>3438</v>
      </c>
      <c r="I71" s="5" t="n">
        <v>44.092185</v>
      </c>
      <c r="J71" s="6" t="n">
        <v>2.702281</v>
      </c>
      <c r="K71" s="0"/>
      <c r="L71" s="0"/>
      <c r="M71" s="0"/>
    </row>
    <row r="72" customFormat="false" ht="15" hidden="false" customHeight="false" outlineLevel="0" collapsed="false">
      <c r="A72" s="38" t="s">
        <v>312</v>
      </c>
      <c r="B72" s="39"/>
      <c r="C72" s="40"/>
      <c r="D72" s="40"/>
      <c r="E72" s="40"/>
      <c r="F72" s="40"/>
      <c r="G72" s="21" t="s">
        <v>313</v>
      </c>
      <c r="H72" s="41" t="n">
        <v>3436</v>
      </c>
      <c r="I72" s="40" t="n">
        <v>44.199409</v>
      </c>
      <c r="J72" s="42" t="n">
        <v>2.739353</v>
      </c>
      <c r="K72" s="43"/>
      <c r="L72" s="42"/>
      <c r="M72" s="42"/>
    </row>
    <row r="73" customFormat="false" ht="15" hidden="false" customHeight="false" outlineLevel="0" collapsed="false">
      <c r="A73" s="4" t="s">
        <v>314</v>
      </c>
      <c r="B73" s="17" t="s">
        <v>315</v>
      </c>
      <c r="C73" s="5" t="n">
        <v>38.8839511</v>
      </c>
      <c r="D73" s="5" t="n">
        <v>21.4937961</v>
      </c>
      <c r="E73" s="5" t="n">
        <v>38.8839511</v>
      </c>
      <c r="F73" s="5" t="n">
        <v>21.4937961</v>
      </c>
      <c r="G73" s="4" t="s">
        <v>314</v>
      </c>
      <c r="H73" s="4" t="n">
        <v>4026</v>
      </c>
      <c r="I73" s="5" t="n">
        <v>38.887234</v>
      </c>
      <c r="J73" s="6" t="n">
        <v>21.495304</v>
      </c>
      <c r="K73" s="0"/>
      <c r="L73" s="0"/>
      <c r="M73" s="0"/>
    </row>
    <row r="74" customFormat="false" ht="15" hidden="false" customHeight="false" outlineLevel="0" collapsed="false">
      <c r="A74" s="4" t="s">
        <v>316</v>
      </c>
      <c r="B74" s="0"/>
      <c r="C74" s="5" t="n">
        <v>59.444355</v>
      </c>
      <c r="D74" s="5" t="n">
        <v>8.038259</v>
      </c>
      <c r="E74" s="5" t="n">
        <v>59.444355</v>
      </c>
      <c r="F74" s="5" t="n">
        <v>8.038259</v>
      </c>
      <c r="G74" s="4" t="s">
        <v>317</v>
      </c>
      <c r="H74" s="0"/>
      <c r="I74" s="5" t="n">
        <v>59.609687</v>
      </c>
      <c r="J74" s="6" t="n">
        <v>7.854322</v>
      </c>
      <c r="K74" s="0"/>
      <c r="L74" s="6" t="n">
        <v>59.441267</v>
      </c>
      <c r="M74" s="6" t="n">
        <v>8.035453</v>
      </c>
    </row>
    <row r="75" customFormat="false" ht="15" hidden="false" customHeight="false" outlineLevel="0" collapsed="false">
      <c r="A75" s="14" t="s">
        <v>134</v>
      </c>
      <c r="B75" s="44" t="s">
        <v>165</v>
      </c>
      <c r="C75" s="5" t="n">
        <v>41.301692</v>
      </c>
      <c r="D75" s="5" t="n">
        <v>-6.469709</v>
      </c>
      <c r="E75" s="5" t="n">
        <v>41.301692</v>
      </c>
      <c r="F75" s="5" t="n">
        <v>-6.469709</v>
      </c>
      <c r="G75" s="47" t="s">
        <v>134</v>
      </c>
      <c r="H75" s="4" t="n">
        <v>2732</v>
      </c>
      <c r="I75" s="5" t="n">
        <v>41.30093</v>
      </c>
      <c r="J75" s="6" t="n">
        <v>-6.469401</v>
      </c>
      <c r="K75" s="0"/>
      <c r="L75" s="0"/>
      <c r="M75" s="0"/>
    </row>
    <row r="76" customFormat="false" ht="15" hidden="false" customHeight="false" outlineLevel="0" collapsed="false">
      <c r="A76" s="4" t="s">
        <v>135</v>
      </c>
      <c r="B76" s="7" t="s">
        <v>318</v>
      </c>
      <c r="C76" s="5" t="n">
        <v>46.291753</v>
      </c>
      <c r="D76" s="5" t="n">
        <v>10.266454</v>
      </c>
      <c r="E76" s="5" t="n">
        <v>46.291753</v>
      </c>
      <c r="F76" s="5" t="n">
        <v>10.266454</v>
      </c>
      <c r="G76" s="4" t="s">
        <v>319</v>
      </c>
      <c r="H76" s="0"/>
      <c r="I76" s="5" t="n">
        <v>46.328836</v>
      </c>
      <c r="J76" s="6" t="n">
        <v>10.24729</v>
      </c>
      <c r="K76" s="0"/>
      <c r="L76" s="0"/>
      <c r="M76" s="0"/>
    </row>
    <row r="77" customFormat="false" ht="15" hidden="false" customHeight="false" outlineLevel="0" collapsed="false">
      <c r="A77" s="4" t="s">
        <v>136</v>
      </c>
      <c r="B77" s="7" t="s">
        <v>162</v>
      </c>
      <c r="C77" s="5" t="n">
        <v>46.052714</v>
      </c>
      <c r="D77" s="5" t="n">
        <v>5.812862</v>
      </c>
      <c r="E77" s="5" t="n">
        <v>46.052714</v>
      </c>
      <c r="F77" s="5" t="n">
        <v>5.812862</v>
      </c>
      <c r="G77" s="4" t="s">
        <v>136</v>
      </c>
      <c r="H77" s="4" t="n">
        <v>3373</v>
      </c>
      <c r="I77" s="5" t="n">
        <v>46.05375</v>
      </c>
      <c r="J77" s="6" t="n">
        <v>5.812917</v>
      </c>
      <c r="K77" s="0"/>
      <c r="L77" s="0"/>
      <c r="M77" s="0"/>
    </row>
    <row r="78" customFormat="false" ht="15" hidden="false" customHeight="false" outlineLevel="0" collapsed="false">
      <c r="A78" s="14" t="s">
        <v>137</v>
      </c>
      <c r="B78" s="17" t="s">
        <v>212</v>
      </c>
      <c r="C78" s="5" t="n">
        <v>56.8513187</v>
      </c>
      <c r="D78" s="5" t="n">
        <v>24.2720389</v>
      </c>
      <c r="E78" s="5" t="n">
        <v>56.8513187</v>
      </c>
      <c r="F78" s="5" t="n">
        <v>24.2720389</v>
      </c>
      <c r="G78" s="4" t="s">
        <v>137</v>
      </c>
      <c r="H78" s="4" t="n">
        <v>3735</v>
      </c>
      <c r="I78" s="5" t="n">
        <v>56.852083</v>
      </c>
      <c r="J78" s="6" t="n">
        <v>24.274583</v>
      </c>
      <c r="K78" s="0"/>
      <c r="L78" s="0"/>
      <c r="M78" s="0"/>
    </row>
    <row r="79" customFormat="false" ht="15" hidden="false" customHeight="false" outlineLevel="0" collapsed="false">
      <c r="A79" s="14" t="s">
        <v>320</v>
      </c>
      <c r="B79" s="26" t="s">
        <v>321</v>
      </c>
      <c r="C79" s="5" t="n">
        <v>56.406389</v>
      </c>
      <c r="D79" s="5" t="n">
        <v>-5.113056</v>
      </c>
      <c r="E79" s="5" t="n">
        <v>56.406389</v>
      </c>
      <c r="F79" s="5" t="n">
        <v>-5.113056</v>
      </c>
      <c r="G79" s="4" t="s">
        <v>320</v>
      </c>
      <c r="H79" s="0"/>
      <c r="I79" s="5" t="n">
        <v>56.407087</v>
      </c>
      <c r="J79" s="6" t="n">
        <v>-5.112719</v>
      </c>
      <c r="K79" s="48" t="n">
        <v>3053</v>
      </c>
      <c r="L79" s="6" t="n">
        <v>56.3802</v>
      </c>
      <c r="M79" s="6" t="n">
        <v>-5.073708</v>
      </c>
    </row>
    <row r="80" customFormat="false" ht="15" hidden="false" customHeight="false" outlineLevel="0" collapsed="false">
      <c r="A80" s="14" t="s">
        <v>322</v>
      </c>
      <c r="B80" s="7" t="s">
        <v>323</v>
      </c>
      <c r="C80" s="5" t="n">
        <v>47.034141</v>
      </c>
      <c r="D80" s="5" t="n">
        <v>10.748121</v>
      </c>
      <c r="E80" s="5" t="n">
        <v>47.036</v>
      </c>
      <c r="F80" s="5" t="n">
        <v>10.707</v>
      </c>
      <c r="G80" s="4" t="s">
        <v>324</v>
      </c>
      <c r="H80" s="4" t="n">
        <v>3309</v>
      </c>
      <c r="I80" s="5" t="n">
        <v>46.955501</v>
      </c>
      <c r="J80" s="6" t="n">
        <v>10.740614</v>
      </c>
      <c r="K80" s="0"/>
      <c r="L80" s="0"/>
      <c r="M80" s="0"/>
    </row>
    <row r="81" customFormat="false" ht="15" hidden="false" customHeight="false" outlineLevel="0" collapsed="false">
      <c r="A81" s="4" t="s">
        <v>325</v>
      </c>
      <c r="B81" s="7" t="s">
        <v>162</v>
      </c>
      <c r="C81" s="5" t="n">
        <v>46.18333</v>
      </c>
      <c r="D81" s="5" t="n">
        <v>7.3</v>
      </c>
      <c r="E81" s="0"/>
      <c r="F81" s="0"/>
      <c r="G81" s="4" t="s">
        <v>163</v>
      </c>
      <c r="H81" s="4" t="n">
        <v>3371</v>
      </c>
      <c r="I81" s="5" t="n">
        <v>46.080327</v>
      </c>
      <c r="J81" s="6" t="n">
        <v>7.40326</v>
      </c>
      <c r="K81" s="0"/>
      <c r="L81" s="0"/>
      <c r="M81" s="0"/>
    </row>
    <row r="82" customFormat="false" ht="15" hidden="false" customHeight="false" outlineLevel="0" collapsed="false">
      <c r="A82" s="4" t="s">
        <v>326</v>
      </c>
      <c r="B82" s="17" t="s">
        <v>327</v>
      </c>
      <c r="C82" s="5" t="n">
        <v>41.354444</v>
      </c>
      <c r="D82" s="5" t="n">
        <v>24.366944</v>
      </c>
      <c r="E82" s="5" t="n">
        <v>41.354444</v>
      </c>
      <c r="F82" s="5" t="n">
        <v>24.366944</v>
      </c>
      <c r="G82" s="4" t="s">
        <v>328</v>
      </c>
      <c r="H82" s="4" t="n">
        <v>3991</v>
      </c>
      <c r="I82" s="5" t="n">
        <v>41.353996</v>
      </c>
      <c r="J82" s="6" t="n">
        <v>24.366377</v>
      </c>
      <c r="K82" s="4" t="n">
        <v>3992</v>
      </c>
      <c r="L82" s="6" t="n">
        <v>41.336469</v>
      </c>
      <c r="M82" s="6" t="n">
        <v>24.462065</v>
      </c>
    </row>
    <row r="83" customFormat="false" ht="15" hidden="false" customHeight="false" outlineLevel="0" collapsed="false">
      <c r="A83" s="4" t="s">
        <v>329</v>
      </c>
      <c r="B83" s="7" t="s">
        <v>330</v>
      </c>
      <c r="C83" s="5" t="n">
        <v>44.471644</v>
      </c>
      <c r="D83" s="5" t="n">
        <v>6.270618</v>
      </c>
      <c r="E83" s="5" t="n">
        <v>44.471644</v>
      </c>
      <c r="F83" s="5" t="n">
        <v>6.270618</v>
      </c>
      <c r="G83" s="4" t="s">
        <v>331</v>
      </c>
      <c r="H83" s="4" t="n">
        <v>3433</v>
      </c>
      <c r="I83" s="5" t="n">
        <v>44.471885</v>
      </c>
      <c r="J83" s="6" t="n">
        <v>6.270648</v>
      </c>
      <c r="K83" s="0"/>
      <c r="L83" s="0"/>
      <c r="M83" s="0"/>
    </row>
    <row r="84" customFormat="false" ht="15" hidden="false" customHeight="false" outlineLevel="0" collapsed="false">
      <c r="A84" s="4" t="s">
        <v>332</v>
      </c>
      <c r="B84" s="0"/>
      <c r="C84" s="5" t="n">
        <v>61.305857</v>
      </c>
      <c r="D84" s="5" t="n">
        <v>7.791126</v>
      </c>
      <c r="E84" s="5" t="n">
        <v>61.305857</v>
      </c>
      <c r="F84" s="5" t="n">
        <v>7.791126</v>
      </c>
      <c r="G84" s="4" t="s">
        <v>333</v>
      </c>
      <c r="H84" s="0"/>
      <c r="I84" s="5" t="n">
        <v>61.29888</v>
      </c>
      <c r="J84" s="6" t="n">
        <v>8.209627</v>
      </c>
      <c r="K84" s="0"/>
      <c r="L84" s="6" t="n">
        <v>61.289566</v>
      </c>
      <c r="M84" s="6" t="n">
        <v>7.749575</v>
      </c>
    </row>
    <row r="85" customFormat="false" ht="15" hidden="false" customHeight="false" outlineLevel="0" collapsed="false">
      <c r="A85" s="4" t="s">
        <v>334</v>
      </c>
      <c r="B85" s="7" t="s">
        <v>335</v>
      </c>
      <c r="C85" s="5" t="n">
        <v>36.908369</v>
      </c>
      <c r="D85" s="5" t="n">
        <v>-4.762892</v>
      </c>
      <c r="E85" s="5" t="n">
        <v>36.922</v>
      </c>
      <c r="F85" s="5" t="n">
        <v>-4.777</v>
      </c>
      <c r="G85" s="4" t="s">
        <v>336</v>
      </c>
      <c r="H85" s="0"/>
      <c r="I85" s="5" t="n">
        <v>36.90377</v>
      </c>
      <c r="J85" s="6" t="n">
        <v>-4.778094</v>
      </c>
      <c r="K85" s="0"/>
      <c r="L85" s="6" t="n">
        <v>36.907858</v>
      </c>
      <c r="M85" s="6" t="n">
        <v>-4.76258</v>
      </c>
    </row>
    <row r="86" customFormat="false" ht="15" hidden="false" customHeight="false" outlineLevel="0" collapsed="false">
      <c r="A86" s="4" t="s">
        <v>138</v>
      </c>
      <c r="B86" s="17"/>
      <c r="C86" s="5" t="n">
        <v>41.48975</v>
      </c>
      <c r="D86" s="5" t="n">
        <v>-6.263919</v>
      </c>
      <c r="E86" s="5" t="n">
        <v>41.48975</v>
      </c>
      <c r="F86" s="5" t="n">
        <v>-6.263919</v>
      </c>
      <c r="G86" s="4" t="s">
        <v>337</v>
      </c>
      <c r="H86" s="4" t="n">
        <v>2727</v>
      </c>
      <c r="I86" s="5" t="n">
        <v>41.489981</v>
      </c>
      <c r="J86" s="6" t="n">
        <v>-6.264244</v>
      </c>
      <c r="K86" s="0"/>
      <c r="L86" s="0"/>
      <c r="M86" s="0"/>
    </row>
    <row r="87" customFormat="false" ht="15" hidden="false" customHeight="false" outlineLevel="0" collapsed="false">
      <c r="A87" s="14" t="s">
        <v>139</v>
      </c>
      <c r="B87" s="17" t="s">
        <v>338</v>
      </c>
      <c r="C87" s="5" t="n">
        <v>49.6068444</v>
      </c>
      <c r="D87" s="5" t="n">
        <v>14.1812253</v>
      </c>
      <c r="E87" s="5" t="n">
        <v>49.563</v>
      </c>
      <c r="F87" s="5" t="n">
        <v>14.21</v>
      </c>
      <c r="G87" s="4" t="s">
        <v>339</v>
      </c>
      <c r="H87" s="4" t="n">
        <v>3263</v>
      </c>
      <c r="I87" s="5" t="n">
        <v>49.6068444</v>
      </c>
      <c r="J87" s="6" t="n">
        <v>14.1812253</v>
      </c>
      <c r="K87" s="0"/>
      <c r="L87" s="0"/>
      <c r="M87" s="0"/>
    </row>
    <row r="88" customFormat="false" ht="15" hidden="false" customHeight="false" outlineLevel="0" collapsed="false">
      <c r="A88" s="4" t="s">
        <v>340</v>
      </c>
      <c r="B88" s="7" t="s">
        <v>341</v>
      </c>
      <c r="C88" s="5" t="n">
        <v>44.961181</v>
      </c>
      <c r="D88" s="5" t="n">
        <v>5.688751</v>
      </c>
      <c r="E88" s="5" t="n">
        <v>44.961181</v>
      </c>
      <c r="F88" s="5" t="n">
        <v>5.688751</v>
      </c>
      <c r="G88" s="4" t="s">
        <v>342</v>
      </c>
      <c r="H88" s="4" t="n">
        <v>3421</v>
      </c>
      <c r="I88" s="5" t="n">
        <v>44.961091</v>
      </c>
      <c r="J88" s="6" t="n">
        <v>5.689054</v>
      </c>
      <c r="K88" s="0"/>
      <c r="L88" s="0"/>
      <c r="M88" s="0"/>
    </row>
    <row r="89" customFormat="false" ht="15" hidden="false" customHeight="false" outlineLevel="0" collapsed="false">
      <c r="A89" s="4" t="s">
        <v>343</v>
      </c>
      <c r="B89" s="26" t="s">
        <v>344</v>
      </c>
      <c r="C89" s="5" t="n">
        <v>47.146111</v>
      </c>
      <c r="D89" s="5" t="n">
        <v>11.967222</v>
      </c>
      <c r="E89" s="0"/>
      <c r="F89" s="0"/>
      <c r="G89" s="4" t="s">
        <v>345</v>
      </c>
      <c r="H89" s="4" t="n">
        <v>3302</v>
      </c>
      <c r="I89" s="5" t="n">
        <v>47.121366</v>
      </c>
      <c r="J89" s="6" t="n">
        <v>12.061754</v>
      </c>
      <c r="K89" s="0"/>
      <c r="L89" s="6" t="n">
        <v>47.121466</v>
      </c>
      <c r="M89" s="6" t="n">
        <v>11.867184</v>
      </c>
    </row>
    <row r="90" customFormat="false" ht="15" hidden="false" customHeight="false" outlineLevel="0" collapsed="false">
      <c r="A90" s="4" t="s">
        <v>346</v>
      </c>
      <c r="B90" s="26" t="s">
        <v>347</v>
      </c>
      <c r="C90" s="5" t="n">
        <v>45.21293</v>
      </c>
      <c r="D90" s="5" t="n">
        <v>6.71526</v>
      </c>
      <c r="E90" s="5" t="n">
        <v>45.21293</v>
      </c>
      <c r="F90" s="5" t="n">
        <v>6.71526</v>
      </c>
      <c r="G90" s="4" t="s">
        <v>348</v>
      </c>
      <c r="H90" s="4" t="n">
        <v>3411</v>
      </c>
      <c r="I90" s="5" t="n">
        <v>45.22875</v>
      </c>
      <c r="J90" s="6" t="n">
        <v>6.94625</v>
      </c>
      <c r="K90" s="0"/>
      <c r="L90" s="0"/>
      <c r="M90" s="0"/>
    </row>
    <row r="91" customFormat="false" ht="15" hidden="false" customHeight="false" outlineLevel="0" collapsed="false">
      <c r="A91" s="4" t="s">
        <v>349</v>
      </c>
      <c r="B91" s="26"/>
      <c r="C91" s="5" t="n">
        <v>47.565607</v>
      </c>
      <c r="D91" s="5" t="n">
        <v>7.95363</v>
      </c>
      <c r="E91" s="5" t="n">
        <v>47.565607</v>
      </c>
      <c r="F91" s="5" t="n">
        <v>7.95363</v>
      </c>
      <c r="G91" s="4" t="s">
        <v>350</v>
      </c>
      <c r="H91" s="0"/>
      <c r="I91" s="5" t="n">
        <v>47.580926</v>
      </c>
      <c r="J91" s="6" t="n">
        <v>7.959681</v>
      </c>
      <c r="K91" s="0"/>
      <c r="L91" s="0"/>
      <c r="M91" s="0"/>
    </row>
    <row r="92" customFormat="false" ht="15" hidden="false" customHeight="false" outlineLevel="0" collapsed="false">
      <c r="A92" s="4" t="s">
        <v>351</v>
      </c>
      <c r="B92" s="26"/>
      <c r="C92" s="5" t="n">
        <v>52.980833</v>
      </c>
      <c r="D92" s="5" t="n">
        <v>-3.968889</v>
      </c>
      <c r="E92" s="0"/>
      <c r="F92" s="0"/>
      <c r="G92" s="4" t="s">
        <v>352</v>
      </c>
      <c r="H92" s="0"/>
      <c r="I92" s="5" t="n">
        <v>52.98094</v>
      </c>
      <c r="J92" s="6" t="n">
        <v>-3.989971</v>
      </c>
      <c r="K92" s="49"/>
      <c r="L92" s="6" t="n">
        <v>52.981066</v>
      </c>
      <c r="M92" s="6" t="n">
        <v>-3.966496</v>
      </c>
    </row>
    <row r="93" customFormat="false" ht="15" hidden="false" customHeight="false" outlineLevel="0" collapsed="false">
      <c r="A93" s="4" t="s">
        <v>353</v>
      </c>
      <c r="B93" s="0"/>
      <c r="C93" s="5" t="n">
        <v>46.067702</v>
      </c>
      <c r="D93" s="5" t="n">
        <v>10.982814</v>
      </c>
      <c r="E93" s="5" t="n">
        <v>46.067702</v>
      </c>
      <c r="F93" s="5" t="n">
        <v>10.982814</v>
      </c>
      <c r="G93" s="4" t="s">
        <v>354</v>
      </c>
      <c r="H93" s="0"/>
      <c r="I93" s="5" t="n">
        <v>46.123626</v>
      </c>
      <c r="J93" s="6" t="n">
        <v>10.957356</v>
      </c>
      <c r="K93" s="0"/>
      <c r="L93" s="6" t="n">
        <v>46.06676</v>
      </c>
      <c r="M93" s="6" t="n">
        <v>10.983506</v>
      </c>
    </row>
    <row r="94" customFormat="false" ht="15" hidden="false" customHeight="false" outlineLevel="0" collapsed="false">
      <c r="A94" s="4" t="s">
        <v>140</v>
      </c>
      <c r="B94" s="7" t="s">
        <v>355</v>
      </c>
      <c r="C94" s="5" t="n">
        <v>44.303735</v>
      </c>
      <c r="D94" s="5" t="n">
        <v>4.742425</v>
      </c>
      <c r="E94" s="5" t="n">
        <v>44.303735</v>
      </c>
      <c r="F94" s="5" t="n">
        <v>4.651</v>
      </c>
      <c r="G94" s="4" t="s">
        <v>356</v>
      </c>
      <c r="H94" s="0"/>
      <c r="I94" s="5" t="n">
        <v>44.303735</v>
      </c>
      <c r="J94" s="6" t="n">
        <v>4.742425</v>
      </c>
      <c r="K94" s="0"/>
      <c r="L94" s="0"/>
      <c r="M94" s="0"/>
    </row>
    <row r="95" customFormat="false" ht="15" hidden="false" customHeight="false" outlineLevel="0" collapsed="false">
      <c r="A95" s="4" t="s">
        <v>357</v>
      </c>
      <c r="B95" s="7" t="s">
        <v>358</v>
      </c>
      <c r="C95" s="5" t="n">
        <v>46.565359106344</v>
      </c>
      <c r="D95" s="5" t="n">
        <v>8.3277561798095</v>
      </c>
      <c r="E95" s="5" t="n">
        <v>46.565359106344</v>
      </c>
      <c r="F95" s="5" t="n">
        <v>8.3277561798095</v>
      </c>
      <c r="G95" s="4" t="s">
        <v>359</v>
      </c>
      <c r="H95" s="4" t="n">
        <v>3330</v>
      </c>
      <c r="I95" s="5" t="n">
        <v>46.547083</v>
      </c>
      <c r="J95" s="6" t="n">
        <v>8.27125</v>
      </c>
      <c r="K95" s="4" t="n">
        <v>3323</v>
      </c>
      <c r="L95" s="6" t="n">
        <v>46.547083</v>
      </c>
      <c r="M95" s="6" t="n">
        <v>8.27125</v>
      </c>
    </row>
    <row r="96" customFormat="false" ht="15" hidden="false" customHeight="false" outlineLevel="0" collapsed="false">
      <c r="A96" s="4" t="s">
        <v>141</v>
      </c>
      <c r="B96" s="26"/>
      <c r="C96" s="5" t="n">
        <v>46.3321</v>
      </c>
      <c r="D96" s="5" t="n">
        <v>8.01196</v>
      </c>
      <c r="E96" s="5" t="n">
        <v>44.3</v>
      </c>
      <c r="F96" s="5" t="n">
        <v>22.604</v>
      </c>
      <c r="G96" s="4" t="s">
        <v>360</v>
      </c>
      <c r="H96" s="0"/>
      <c r="I96" s="5" t="n">
        <v>46.371959</v>
      </c>
      <c r="J96" s="6" t="n">
        <v>8.002218</v>
      </c>
      <c r="K96" s="0"/>
      <c r="L96" s="0"/>
      <c r="M96" s="0"/>
    </row>
    <row r="97" customFormat="false" ht="15" hidden="false" customHeight="false" outlineLevel="0" collapsed="false">
      <c r="A97" s="4" t="s">
        <v>361</v>
      </c>
      <c r="B97" s="7" t="s">
        <v>362</v>
      </c>
      <c r="C97" s="5" t="n">
        <v>45.625268</v>
      </c>
      <c r="D97" s="5" t="n">
        <v>6.791353</v>
      </c>
      <c r="E97" s="5" t="n">
        <v>45.625268</v>
      </c>
      <c r="F97" s="5" t="n">
        <v>6.791353</v>
      </c>
      <c r="G97" s="4" t="s">
        <v>363</v>
      </c>
      <c r="H97" s="4" t="n">
        <v>3398</v>
      </c>
      <c r="I97" s="5" t="n">
        <v>45.493203</v>
      </c>
      <c r="J97" s="6" t="n">
        <v>6.933006</v>
      </c>
      <c r="K97" s="0"/>
      <c r="L97" s="0"/>
      <c r="M97" s="0"/>
    </row>
    <row r="98" customFormat="false" ht="15" hidden="false" customHeight="false" outlineLevel="0" collapsed="false">
      <c r="A98" s="4" t="s">
        <v>364</v>
      </c>
      <c r="B98" s="26" t="s">
        <v>365</v>
      </c>
      <c r="C98" s="5" t="n">
        <v>41.368983</v>
      </c>
      <c r="D98" s="5" t="n">
        <v>0.273381</v>
      </c>
      <c r="E98" s="5" t="n">
        <v>41.368983</v>
      </c>
      <c r="F98" s="5" t="n">
        <v>0.273381</v>
      </c>
      <c r="G98" s="4" t="s">
        <v>366</v>
      </c>
      <c r="H98" s="4" t="n">
        <v>3503</v>
      </c>
      <c r="I98" s="5" t="n">
        <v>41.369221</v>
      </c>
      <c r="J98" s="6" t="n">
        <v>0.272796</v>
      </c>
      <c r="K98" s="0"/>
      <c r="L98" s="0"/>
      <c r="M98" s="0"/>
    </row>
    <row r="99" customFormat="false" ht="15" hidden="false" customHeight="false" outlineLevel="0" collapsed="false">
      <c r="A99" s="4" t="s">
        <v>142</v>
      </c>
      <c r="B99" s="17" t="s">
        <v>171</v>
      </c>
      <c r="C99" s="5" t="n">
        <v>44.308028</v>
      </c>
      <c r="D99" s="5" t="n">
        <v>22.5680646</v>
      </c>
      <c r="E99" s="5" t="n">
        <v>44.3</v>
      </c>
      <c r="F99" s="5" t="n">
        <v>22.604</v>
      </c>
      <c r="G99" s="4" t="s">
        <v>367</v>
      </c>
      <c r="H99" s="4" t="n">
        <v>3891</v>
      </c>
      <c r="I99" s="5" t="n">
        <v>44.305433</v>
      </c>
      <c r="J99" s="6" t="n">
        <v>22.563907</v>
      </c>
      <c r="K99" s="0"/>
      <c r="L99" s="0"/>
      <c r="M99" s="0"/>
    </row>
    <row r="100" customFormat="false" ht="15" hidden="false" customHeight="false" outlineLevel="0" collapsed="false">
      <c r="A100" s="4" t="s">
        <v>368</v>
      </c>
      <c r="B100" s="0"/>
      <c r="C100" s="5" t="n">
        <v>59.617115</v>
      </c>
      <c r="D100" s="5" t="n">
        <v>7.856431</v>
      </c>
      <c r="E100" s="5" t="n">
        <v>59.617115</v>
      </c>
      <c r="F100" s="5" t="n">
        <v>7.856431</v>
      </c>
      <c r="G100" s="4" t="s">
        <v>369</v>
      </c>
      <c r="H100" s="0"/>
      <c r="I100" s="5" t="n">
        <v>59.70317</v>
      </c>
      <c r="J100" s="6" t="n">
        <v>7.90303</v>
      </c>
      <c r="K100" s="0"/>
      <c r="L100" s="6" t="n">
        <v>59.609687</v>
      </c>
      <c r="M100" s="6" t="n">
        <v>7.854322</v>
      </c>
    </row>
    <row r="101" customFormat="false" ht="15" hidden="false" customHeight="false" outlineLevel="0" collapsed="false">
      <c r="A101" s="50" t="s">
        <v>370</v>
      </c>
      <c r="B101" s="50" t="s">
        <v>371</v>
      </c>
      <c r="C101" s="5" t="n">
        <v>63.539774</v>
      </c>
      <c r="D101" s="5" t="n">
        <v>16.761383</v>
      </c>
      <c r="E101" s="5" t="n">
        <v>63.548</v>
      </c>
      <c r="F101" s="5" t="n">
        <v>16.643</v>
      </c>
      <c r="G101" s="50" t="s">
        <v>372</v>
      </c>
      <c r="H101" s="0"/>
      <c r="I101" s="5" t="n">
        <v>63.563923</v>
      </c>
      <c r="J101" s="6" t="n">
        <v>16.65055</v>
      </c>
      <c r="K101" s="0"/>
      <c r="L101" s="0"/>
      <c r="M101" s="0"/>
    </row>
    <row r="102" customFormat="false" ht="15" hidden="false" customHeight="false" outlineLevel="0" collapsed="false">
      <c r="A102" s="30" t="s">
        <v>373</v>
      </c>
      <c r="B102" s="7" t="s">
        <v>162</v>
      </c>
      <c r="C102" s="5" t="n">
        <v>46.033152</v>
      </c>
      <c r="D102" s="5" t="n">
        <v>7.30791</v>
      </c>
      <c r="E102" s="5" t="n">
        <v>46.033152</v>
      </c>
      <c r="F102" s="5" t="n">
        <v>7.30791</v>
      </c>
      <c r="G102" s="4" t="s">
        <v>163</v>
      </c>
      <c r="H102" s="4" t="n">
        <v>3371</v>
      </c>
      <c r="I102" s="5" t="n">
        <v>46.080327</v>
      </c>
      <c r="J102" s="6" t="n">
        <v>7.40326</v>
      </c>
      <c r="K102" s="0"/>
      <c r="L102" s="0"/>
      <c r="M102" s="0"/>
    </row>
    <row r="103" customFormat="false" ht="15" hidden="false" customHeight="false" outlineLevel="0" collapsed="false">
      <c r="A103" s="4" t="s">
        <v>374</v>
      </c>
      <c r="B103" s="26"/>
      <c r="C103" s="5" t="n">
        <v>47.209374</v>
      </c>
      <c r="D103" s="5" t="n">
        <v>11.005618</v>
      </c>
      <c r="E103" s="5" t="n">
        <v>47.209374</v>
      </c>
      <c r="F103" s="5" t="n">
        <v>11.005618</v>
      </c>
      <c r="G103" s="4" t="s">
        <v>375</v>
      </c>
      <c r="H103" s="4" t="n">
        <v>3295</v>
      </c>
      <c r="I103" s="5" t="n">
        <v>47.197917</v>
      </c>
      <c r="J103" s="6" t="n">
        <v>11.02125</v>
      </c>
      <c r="K103" s="0"/>
      <c r="L103" s="6" t="n">
        <v>47.212035</v>
      </c>
      <c r="M103" s="6" t="n">
        <v>11.000964</v>
      </c>
    </row>
    <row r="104" customFormat="false" ht="15" hidden="false" customHeight="false" outlineLevel="0" collapsed="false">
      <c r="A104" s="4" t="s">
        <v>376</v>
      </c>
      <c r="B104" s="7" t="s">
        <v>221</v>
      </c>
      <c r="C104" s="5" t="n">
        <v>60.883145</v>
      </c>
      <c r="D104" s="5" t="n">
        <v>7.248314</v>
      </c>
      <c r="E104" s="5" t="n">
        <v>60.883145</v>
      </c>
      <c r="F104" s="5" t="n">
        <v>7.248314</v>
      </c>
      <c r="G104" s="4" t="s">
        <v>377</v>
      </c>
      <c r="H104" s="4" t="n">
        <v>3107</v>
      </c>
      <c r="I104" s="5" t="n">
        <v>60.805293</v>
      </c>
      <c r="J104" s="6" t="n">
        <v>7.74972</v>
      </c>
      <c r="K104" s="0"/>
      <c r="L104" s="6" t="n">
        <v>60.790472</v>
      </c>
      <c r="M104" s="6" t="n">
        <v>7.5625</v>
      </c>
    </row>
    <row r="105" customFormat="false" ht="15" hidden="false" customHeight="false" outlineLevel="0" collapsed="false">
      <c r="A105" s="4" t="s">
        <v>143</v>
      </c>
      <c r="B105" s="7" t="s">
        <v>212</v>
      </c>
      <c r="C105" s="5" t="n">
        <v>56.7405</v>
      </c>
      <c r="D105" s="5" t="n">
        <v>24.7113</v>
      </c>
      <c r="E105" s="5" t="n">
        <v>56.758</v>
      </c>
      <c r="F105" s="5" t="n">
        <v>24.7113</v>
      </c>
      <c r="G105" s="4" t="s">
        <v>378</v>
      </c>
      <c r="H105" s="4" t="n">
        <v>3736</v>
      </c>
      <c r="I105" s="5" t="n">
        <v>56.737166</v>
      </c>
      <c r="J105" s="6" t="n">
        <v>24.713374</v>
      </c>
      <c r="K105" s="0"/>
      <c r="L105" s="0"/>
      <c r="M105" s="0"/>
    </row>
    <row r="106" customFormat="false" ht="15" hidden="false" customHeight="false" outlineLevel="0" collapsed="false">
      <c r="A106" s="4" t="s">
        <v>146</v>
      </c>
      <c r="B106" s="7" t="s">
        <v>365</v>
      </c>
      <c r="C106" s="5" t="n">
        <v>41.242384</v>
      </c>
      <c r="D106" s="5" t="n">
        <v>0.43076</v>
      </c>
      <c r="E106" s="5" t="n">
        <v>41.265</v>
      </c>
      <c r="F106" s="5" t="n">
        <v>0.435</v>
      </c>
      <c r="G106" s="4" t="s">
        <v>379</v>
      </c>
      <c r="H106" s="4" t="n">
        <v>3505</v>
      </c>
      <c r="I106" s="5" t="n">
        <v>41.243912</v>
      </c>
      <c r="J106" s="6" t="n">
        <v>0.432408</v>
      </c>
      <c r="K106" s="0"/>
      <c r="L106" s="0"/>
      <c r="M106" s="0"/>
    </row>
    <row r="107" customFormat="false" ht="15" hidden="false" customHeight="false" outlineLevel="0" collapsed="false">
      <c r="A107" s="4" t="s">
        <v>380</v>
      </c>
      <c r="B107" s="7" t="s">
        <v>358</v>
      </c>
      <c r="C107" s="5" t="n">
        <v>46.7021</v>
      </c>
      <c r="D107" s="5" t="n">
        <v>8.2353</v>
      </c>
      <c r="E107" s="5" t="n">
        <v>46.7021</v>
      </c>
      <c r="F107" s="5" t="n">
        <v>8.2353</v>
      </c>
      <c r="G107" s="4" t="s">
        <v>381</v>
      </c>
      <c r="H107" s="4" t="n">
        <v>3319</v>
      </c>
      <c r="I107" s="5" t="n">
        <v>46.612083</v>
      </c>
      <c r="J107" s="6" t="n">
        <v>8.322083</v>
      </c>
      <c r="K107" s="0"/>
      <c r="L107" s="0"/>
      <c r="M107" s="0"/>
    </row>
    <row r="108" customFormat="false" ht="15" hidden="false" customHeight="false" outlineLevel="0" collapsed="false">
      <c r="A108" s="38" t="s">
        <v>382</v>
      </c>
      <c r="B108" s="39"/>
      <c r="C108" s="40"/>
      <c r="D108" s="40"/>
      <c r="E108" s="40"/>
      <c r="F108" s="40"/>
      <c r="G108" s="21" t="s">
        <v>383</v>
      </c>
      <c r="H108" s="43" t="n">
        <v>3320</v>
      </c>
      <c r="I108" s="40" t="n">
        <v>46.58197</v>
      </c>
      <c r="J108" s="42" t="n">
        <v>8.331369</v>
      </c>
      <c r="K108" s="43"/>
      <c r="L108" s="42"/>
      <c r="M108" s="42"/>
    </row>
    <row r="109" customFormat="false" ht="15" hidden="false" customHeight="false" outlineLevel="0" collapsed="false">
      <c r="A109" s="38" t="s">
        <v>382</v>
      </c>
      <c r="B109" s="39"/>
      <c r="C109" s="40"/>
      <c r="D109" s="40"/>
      <c r="E109" s="40"/>
      <c r="F109" s="40"/>
      <c r="G109" s="21" t="s">
        <v>384</v>
      </c>
      <c r="H109" s="43" t="n">
        <v>3323</v>
      </c>
      <c r="I109" s="40" t="n">
        <v>46.547083</v>
      </c>
      <c r="J109" s="42" t="n">
        <v>8.27125</v>
      </c>
      <c r="K109" s="43"/>
      <c r="L109" s="42"/>
      <c r="M109" s="42"/>
    </row>
    <row r="110" customFormat="false" ht="15" hidden="false" customHeight="false" outlineLevel="0" collapsed="false">
      <c r="A110" s="4" t="s">
        <v>144</v>
      </c>
      <c r="B110" s="0"/>
      <c r="C110" s="5" t="n">
        <v>46.4851</v>
      </c>
      <c r="D110" s="5" t="n">
        <v>10.353352</v>
      </c>
      <c r="E110" s="5" t="n">
        <v>46.4851</v>
      </c>
      <c r="F110" s="5" t="n">
        <v>10.353352</v>
      </c>
      <c r="G110" s="4" t="s">
        <v>385</v>
      </c>
      <c r="H110" s="4" t="n">
        <v>3312</v>
      </c>
      <c r="I110" s="5" t="n">
        <v>46.51766</v>
      </c>
      <c r="J110" s="6" t="n">
        <v>10.31837</v>
      </c>
      <c r="K110" s="0"/>
      <c r="L110" s="6" t="n">
        <v>46.328836</v>
      </c>
      <c r="M110" s="6" t="n">
        <v>10.24729</v>
      </c>
    </row>
    <row r="111" customFormat="false" ht="15" hidden="false" customHeight="false" outlineLevel="0" collapsed="false">
      <c r="A111" s="4" t="s">
        <v>386</v>
      </c>
      <c r="B111" s="7" t="s">
        <v>221</v>
      </c>
      <c r="C111" s="5" t="n">
        <v>60.874956</v>
      </c>
      <c r="D111" s="5" t="n">
        <v>7.322253</v>
      </c>
      <c r="E111" s="5" t="n">
        <v>60.874956</v>
      </c>
      <c r="F111" s="5" t="n">
        <v>7.322253</v>
      </c>
      <c r="G111" s="4" t="s">
        <v>387</v>
      </c>
      <c r="H111" s="0"/>
      <c r="I111" s="5" t="n">
        <v>60.704036</v>
      </c>
      <c r="J111" s="6" t="n">
        <v>7.491667</v>
      </c>
      <c r="K111" s="4" t="n">
        <v>3104</v>
      </c>
      <c r="L111" s="6" t="n">
        <v>60.817415</v>
      </c>
      <c r="M111" s="6" t="n">
        <v>7.254368</v>
      </c>
    </row>
    <row r="112" customFormat="false" ht="15" hidden="false" customHeight="false" outlineLevel="0" collapsed="false">
      <c r="A112" s="38" t="s">
        <v>388</v>
      </c>
      <c r="B112" s="39"/>
      <c r="C112" s="40"/>
      <c r="D112" s="40"/>
      <c r="E112" s="40"/>
      <c r="F112" s="40"/>
      <c r="G112" s="21" t="s">
        <v>389</v>
      </c>
      <c r="H112" s="43" t="n">
        <v>3167</v>
      </c>
      <c r="I112" s="40" t="n">
        <v>59.155174</v>
      </c>
      <c r="J112" s="42" t="n">
        <v>6.89266</v>
      </c>
      <c r="K112" s="43"/>
      <c r="L112" s="42"/>
      <c r="M112" s="42"/>
    </row>
    <row r="113" customFormat="false" ht="15" hidden="false" customHeight="false" outlineLevel="0" collapsed="false">
      <c r="A113" s="38" t="s">
        <v>388</v>
      </c>
      <c r="B113" s="39"/>
      <c r="C113" s="40"/>
      <c r="D113" s="40"/>
      <c r="E113" s="40"/>
      <c r="F113" s="40"/>
      <c r="G113" s="21" t="s">
        <v>177</v>
      </c>
      <c r="H113" s="43" t="n">
        <v>3111</v>
      </c>
      <c r="I113" s="40" t="n">
        <v>60.552735</v>
      </c>
      <c r="J113" s="42" t="n">
        <v>7.126417</v>
      </c>
      <c r="K113" s="43"/>
      <c r="L113" s="42"/>
      <c r="M113" s="42"/>
    </row>
    <row r="114" customFormat="false" ht="15" hidden="false" customHeight="false" outlineLevel="0" collapsed="false">
      <c r="A114" s="38" t="s">
        <v>388</v>
      </c>
      <c r="B114" s="39"/>
      <c r="C114" s="40"/>
      <c r="D114" s="40"/>
      <c r="E114" s="40"/>
      <c r="F114" s="40"/>
      <c r="G114" s="21" t="s">
        <v>390</v>
      </c>
      <c r="H114" s="43"/>
      <c r="I114" s="40" t="n">
        <v>60.7934</v>
      </c>
      <c r="J114" s="42" t="n">
        <v>7.4774</v>
      </c>
      <c r="K114" s="43"/>
      <c r="L114" s="42"/>
      <c r="M114" s="42"/>
    </row>
    <row r="115" customFormat="false" ht="15" hidden="false" customHeight="false" outlineLevel="0" collapsed="false">
      <c r="A115" s="38" t="s">
        <v>388</v>
      </c>
      <c r="B115" s="39"/>
      <c r="C115" s="40"/>
      <c r="D115" s="40"/>
      <c r="E115" s="40"/>
      <c r="F115" s="40"/>
      <c r="G115" s="21" t="s">
        <v>391</v>
      </c>
      <c r="H115" s="43"/>
      <c r="I115" s="40"/>
      <c r="J115" s="42"/>
      <c r="K115" s="43"/>
      <c r="L115" s="42"/>
      <c r="M115" s="42"/>
    </row>
    <row r="116" customFormat="false" ht="15" hidden="false" customHeight="false" outlineLevel="0" collapsed="false">
      <c r="A116" s="38" t="s">
        <v>388</v>
      </c>
      <c r="B116" s="39"/>
      <c r="C116" s="40"/>
      <c r="D116" s="40"/>
      <c r="E116" s="40"/>
      <c r="F116" s="40"/>
      <c r="G116" s="21" t="s">
        <v>392</v>
      </c>
      <c r="H116" s="43"/>
      <c r="I116" s="40"/>
      <c r="J116" s="42"/>
      <c r="K116" s="43"/>
      <c r="L116" s="42"/>
      <c r="M116" s="42"/>
    </row>
    <row r="117" customFormat="false" ht="15" hidden="false" customHeight="false" outlineLevel="0" collapsed="false">
      <c r="A117" s="38" t="s">
        <v>388</v>
      </c>
      <c r="B117" s="39"/>
      <c r="C117" s="40"/>
      <c r="D117" s="40"/>
      <c r="E117" s="40"/>
      <c r="F117" s="40"/>
      <c r="G117" s="21" t="s">
        <v>393</v>
      </c>
      <c r="H117" s="43"/>
      <c r="I117" s="40" t="n">
        <v>60.790472</v>
      </c>
      <c r="J117" s="42" t="n">
        <v>7.5625</v>
      </c>
      <c r="K117" s="43"/>
      <c r="L117" s="42"/>
      <c r="M117" s="42"/>
    </row>
    <row r="118" customFormat="false" ht="15" hidden="false" customHeight="false" outlineLevel="0" collapsed="false">
      <c r="A118" s="4" t="s">
        <v>394</v>
      </c>
      <c r="B118" s="7" t="s">
        <v>167</v>
      </c>
      <c r="C118" s="5" t="n">
        <v>58.61666</v>
      </c>
      <c r="D118" s="5" t="n">
        <v>6.083333</v>
      </c>
      <c r="E118" s="5" t="n">
        <v>58.61666</v>
      </c>
      <c r="F118" s="5" t="n">
        <v>6.105</v>
      </c>
      <c r="G118" s="4" t="s">
        <v>395</v>
      </c>
      <c r="H118" s="0"/>
      <c r="I118" s="5" t="n">
        <v>59.496033</v>
      </c>
      <c r="J118" s="6" t="n">
        <v>6.539516</v>
      </c>
      <c r="K118" s="0"/>
      <c r="L118" s="0"/>
      <c r="M118" s="0"/>
    </row>
    <row r="119" customFormat="false" ht="15" hidden="false" customHeight="false" outlineLevel="0" collapsed="false">
      <c r="A119" s="4" t="s">
        <v>302</v>
      </c>
      <c r="B119" s="26"/>
      <c r="C119" s="5" t="n">
        <v>42.51124</v>
      </c>
      <c r="D119" s="5" t="n">
        <v>13.41059</v>
      </c>
      <c r="E119" s="5" t="n">
        <v>42.51124</v>
      </c>
      <c r="F119" s="5" t="n">
        <v>13.41059</v>
      </c>
      <c r="G119" s="4" t="s">
        <v>396</v>
      </c>
      <c r="H119" s="48" t="n">
        <v>3477</v>
      </c>
      <c r="I119" s="5" t="n">
        <v>42.532934</v>
      </c>
      <c r="J119" s="6" t="n">
        <v>13.387402</v>
      </c>
      <c r="K119" s="0"/>
      <c r="L119" s="6" t="n">
        <v>42.507602</v>
      </c>
      <c r="M119" s="6" t="n">
        <v>13.405393</v>
      </c>
    </row>
    <row r="120" customFormat="false" ht="15" hidden="false" customHeight="false" outlineLevel="0" collapsed="false">
      <c r="A120" s="4" t="s">
        <v>397</v>
      </c>
      <c r="B120" s="0"/>
      <c r="C120" s="5" t="n">
        <v>44.224722</v>
      </c>
      <c r="D120" s="5" t="n">
        <v>7.386111</v>
      </c>
      <c r="E120" s="0"/>
      <c r="F120" s="0"/>
      <c r="G120" s="4" t="s">
        <v>398</v>
      </c>
      <c r="H120" s="0"/>
      <c r="I120" s="5" t="n">
        <v>44.176062</v>
      </c>
      <c r="J120" s="6" t="n">
        <v>7.342861</v>
      </c>
      <c r="K120" s="0"/>
      <c r="L120" s="6" t="n">
        <v>44.222801</v>
      </c>
      <c r="M120" s="6" t="n">
        <v>7.389314</v>
      </c>
    </row>
    <row r="121" customFormat="false" ht="15" hidden="false" customHeight="false" outlineLevel="0" collapsed="false">
      <c r="A121" s="4" t="s">
        <v>399</v>
      </c>
      <c r="B121" s="7" t="s">
        <v>362</v>
      </c>
      <c r="C121" s="5" t="n">
        <v>45.503785</v>
      </c>
      <c r="D121" s="5" t="n">
        <v>6.925622</v>
      </c>
      <c r="E121" s="0"/>
      <c r="F121" s="0"/>
      <c r="G121" s="4" t="s">
        <v>363</v>
      </c>
      <c r="H121" s="4" t="n">
        <v>3398</v>
      </c>
      <c r="I121" s="5" t="n">
        <v>45.493203</v>
      </c>
      <c r="J121" s="6" t="n">
        <v>6.933006</v>
      </c>
      <c r="K121" s="0"/>
      <c r="L121" s="0"/>
      <c r="M121" s="0"/>
    </row>
    <row r="122" customFormat="false" ht="15" hidden="false" customHeight="false" outlineLevel="0" collapsed="false">
      <c r="A122" s="4" t="s">
        <v>8</v>
      </c>
      <c r="B122" s="4" t="s">
        <v>400</v>
      </c>
      <c r="C122" s="5" t="n">
        <v>52.9129249999999</v>
      </c>
      <c r="D122" s="5" t="n">
        <v>-1.20495660000005</v>
      </c>
      <c r="E122" s="5" t="n">
        <v>52.943</v>
      </c>
      <c r="F122" s="5" t="n">
        <v>-1.174</v>
      </c>
      <c r="G122" s="4" t="s">
        <v>401</v>
      </c>
      <c r="H122" s="0"/>
      <c r="I122" s="5" t="n">
        <v>52.943</v>
      </c>
      <c r="J122" s="5" t="n">
        <v>-1.174</v>
      </c>
      <c r="K122" s="0"/>
      <c r="L122" s="0"/>
      <c r="M122" s="0"/>
    </row>
    <row r="123" customFormat="false" ht="15" hidden="false" customHeight="false" outlineLevel="0" collapsed="false">
      <c r="A123" s="4" t="s">
        <v>9</v>
      </c>
      <c r="B123" s="7" t="s">
        <v>402</v>
      </c>
      <c r="C123" s="5" t="n">
        <v>48.383</v>
      </c>
      <c r="D123" s="5" t="n">
        <v>15.85</v>
      </c>
      <c r="E123" s="5" t="n">
        <v>48.383</v>
      </c>
      <c r="F123" s="5" t="n">
        <v>15.85</v>
      </c>
      <c r="G123" s="4" t="s">
        <v>403</v>
      </c>
      <c r="H123" s="0"/>
      <c r="I123" s="5" t="n">
        <v>48.383</v>
      </c>
      <c r="J123" s="5" t="n">
        <v>15.85</v>
      </c>
      <c r="K123" s="0"/>
      <c r="L123" s="0"/>
      <c r="M123" s="0"/>
    </row>
    <row r="124" customFormat="false" ht="15" hidden="false" customHeight="false" outlineLevel="0" collapsed="false">
      <c r="A124" s="4" t="s">
        <v>10</v>
      </c>
      <c r="B124" s="7" t="s">
        <v>404</v>
      </c>
      <c r="C124" s="5" t="n">
        <v>45.151</v>
      </c>
      <c r="D124" s="5" t="n">
        <v>2.01</v>
      </c>
      <c r="E124" s="5" t="n">
        <v>45.151</v>
      </c>
      <c r="F124" s="5" t="n">
        <v>2.01</v>
      </c>
      <c r="G124" s="4" t="s">
        <v>405</v>
      </c>
      <c r="H124" s="4" t="n">
        <v>3413</v>
      </c>
      <c r="I124" s="5" t="n">
        <v>45.162493</v>
      </c>
      <c r="J124" s="6" t="n">
        <v>2.008824</v>
      </c>
      <c r="K124" s="0"/>
      <c r="L124" s="0"/>
      <c r="M124" s="0"/>
    </row>
    <row r="125" customFormat="false" ht="15" hidden="false" customHeight="false" outlineLevel="0" collapsed="false">
      <c r="A125" s="4" t="s">
        <v>11</v>
      </c>
      <c r="B125" s="7" t="s">
        <v>402</v>
      </c>
      <c r="C125" s="5" t="n">
        <v>48.3553</v>
      </c>
      <c r="D125" s="5" t="n">
        <v>16.2424</v>
      </c>
      <c r="E125" s="5" t="n">
        <v>48.3553</v>
      </c>
      <c r="F125" s="5" t="n">
        <v>16.2424</v>
      </c>
      <c r="G125" s="4" t="s">
        <v>406</v>
      </c>
      <c r="H125" s="0"/>
      <c r="I125" s="5" t="n">
        <v>48.3553</v>
      </c>
      <c r="J125" s="5" t="n">
        <v>16.2424</v>
      </c>
      <c r="K125" s="0"/>
      <c r="L125" s="0"/>
      <c r="M125" s="0"/>
    </row>
    <row r="126" customFormat="false" ht="15" hidden="false" customHeight="false" outlineLevel="0" collapsed="false">
      <c r="A126" s="4" t="s">
        <v>12</v>
      </c>
      <c r="B126" s="7" t="s">
        <v>407</v>
      </c>
      <c r="C126" s="5" t="n">
        <v>48.3853</v>
      </c>
      <c r="D126" s="5" t="n">
        <v>14.023</v>
      </c>
      <c r="E126" s="5" t="n">
        <v>48.3853</v>
      </c>
      <c r="F126" s="5" t="n">
        <v>14.023</v>
      </c>
      <c r="G126" s="4" t="s">
        <v>408</v>
      </c>
      <c r="H126" s="0"/>
      <c r="I126" s="5" t="n">
        <v>48.3853</v>
      </c>
      <c r="J126" s="5" t="n">
        <v>14.023</v>
      </c>
      <c r="K126" s="0"/>
      <c r="L126" s="0"/>
      <c r="M126" s="0"/>
    </row>
    <row r="127" customFormat="false" ht="15" hidden="false" customHeight="false" outlineLevel="0" collapsed="false">
      <c r="A127" s="4" t="s">
        <v>13</v>
      </c>
      <c r="B127" s="7" t="s">
        <v>409</v>
      </c>
      <c r="C127" s="5" t="n">
        <v>59.5794705</v>
      </c>
      <c r="D127" s="5" t="n">
        <v>11.1018297</v>
      </c>
      <c r="E127" s="5" t="n">
        <v>59.573</v>
      </c>
      <c r="F127" s="5" t="n">
        <v>11.296</v>
      </c>
      <c r="G127" s="4" t="s">
        <v>410</v>
      </c>
      <c r="H127" s="4" t="n">
        <v>3151</v>
      </c>
      <c r="I127" s="5" t="n">
        <v>59.5794705</v>
      </c>
      <c r="J127" s="5" t="n">
        <v>11.1018297</v>
      </c>
      <c r="K127" s="0"/>
      <c r="L127" s="0"/>
      <c r="M127" s="0"/>
    </row>
    <row r="128" customFormat="false" ht="15" hidden="false" customHeight="false" outlineLevel="0" collapsed="false">
      <c r="A128" s="4" t="s">
        <v>14</v>
      </c>
      <c r="B128" s="7" t="s">
        <v>409</v>
      </c>
      <c r="C128" s="5" t="n">
        <v>59.637092</v>
      </c>
      <c r="D128" s="5" t="n">
        <v>11.15521</v>
      </c>
      <c r="E128" s="5" t="n">
        <v>59.635</v>
      </c>
      <c r="F128" s="5" t="n">
        <v>11.3</v>
      </c>
      <c r="G128" s="4" t="s">
        <v>411</v>
      </c>
      <c r="H128" s="4" t="n">
        <v>3150</v>
      </c>
      <c r="I128" s="5" t="n">
        <v>59.641723</v>
      </c>
      <c r="J128" s="6" t="n">
        <v>11.158891</v>
      </c>
      <c r="K128" s="0"/>
      <c r="L128" s="0"/>
      <c r="M128" s="0"/>
    </row>
    <row r="129" customFormat="false" ht="15" hidden="false" customHeight="false" outlineLevel="0" collapsed="false">
      <c r="A129" s="4" t="s">
        <v>15</v>
      </c>
      <c r="B129" s="7" t="s">
        <v>409</v>
      </c>
      <c r="C129" s="5" t="n">
        <v>59.636935</v>
      </c>
      <c r="D129" s="5" t="n">
        <v>11.157029</v>
      </c>
      <c r="E129" s="5" t="n">
        <v>59.633</v>
      </c>
      <c r="F129" s="5" t="n">
        <v>11.301</v>
      </c>
      <c r="G129" s="4" t="s">
        <v>411</v>
      </c>
      <c r="H129" s="4" t="n">
        <v>3150</v>
      </c>
      <c r="I129" s="5" t="n">
        <v>59.641723</v>
      </c>
      <c r="J129" s="6" t="n">
        <v>11.158891</v>
      </c>
      <c r="K129" s="0"/>
      <c r="L129" s="0"/>
      <c r="M129" s="0"/>
    </row>
    <row r="130" customFormat="false" ht="15" hidden="false" customHeight="false" outlineLevel="0" collapsed="false">
      <c r="A130" s="4" t="s">
        <v>16</v>
      </c>
      <c r="B130" s="7" t="s">
        <v>409</v>
      </c>
      <c r="C130" s="5" t="n">
        <v>59.54224</v>
      </c>
      <c r="D130" s="5" t="n">
        <v>11.170379</v>
      </c>
      <c r="E130" s="5" t="n">
        <v>59.528</v>
      </c>
      <c r="F130" s="5" t="n">
        <v>11.295</v>
      </c>
      <c r="G130" s="4" t="s">
        <v>412</v>
      </c>
      <c r="H130" s="4" t="n">
        <v>3154</v>
      </c>
      <c r="I130" s="5" t="n">
        <v>59.538822</v>
      </c>
      <c r="J130" s="6" t="n">
        <v>11.169856</v>
      </c>
      <c r="K130" s="0"/>
      <c r="L130" s="0"/>
      <c r="M130" s="0"/>
    </row>
    <row r="131" customFormat="false" ht="15" hidden="false" customHeight="false" outlineLevel="0" collapsed="false">
      <c r="A131" s="4" t="s">
        <v>17</v>
      </c>
      <c r="B131" s="7" t="s">
        <v>165</v>
      </c>
      <c r="C131" s="5" t="n">
        <v>41.1605</v>
      </c>
      <c r="D131" s="5" t="n">
        <v>-7.3742</v>
      </c>
      <c r="E131" s="5" t="n">
        <v>41.174</v>
      </c>
      <c r="F131" s="5" t="n">
        <v>7.382</v>
      </c>
      <c r="G131" s="4" t="s">
        <v>413</v>
      </c>
      <c r="H131" s="4" t="n">
        <v>2736</v>
      </c>
      <c r="I131" s="5" t="n">
        <v>41.158334</v>
      </c>
      <c r="J131" s="6" t="n">
        <v>-7.374111</v>
      </c>
      <c r="K131" s="0"/>
      <c r="L131" s="0"/>
      <c r="M131" s="0"/>
    </row>
    <row r="132" customFormat="false" ht="15" hidden="false" customHeight="false" outlineLevel="0" collapsed="false">
      <c r="A132" s="4" t="s">
        <v>18</v>
      </c>
      <c r="B132" s="7" t="s">
        <v>414</v>
      </c>
      <c r="C132" s="5" t="n">
        <v>48.190226</v>
      </c>
      <c r="D132" s="5" t="n">
        <v>15.069517</v>
      </c>
      <c r="E132" s="5" t="n">
        <v>48.190226</v>
      </c>
      <c r="F132" s="5" t="n">
        <v>15.069517</v>
      </c>
      <c r="G132" s="4" t="s">
        <v>415</v>
      </c>
      <c r="H132" s="0"/>
      <c r="I132" s="5" t="n">
        <v>48.194071</v>
      </c>
      <c r="J132" s="6" t="n">
        <v>15.064691</v>
      </c>
      <c r="K132" s="0"/>
      <c r="L132" s="0"/>
      <c r="M132" s="0"/>
    </row>
    <row r="133" customFormat="false" ht="15" hidden="false" customHeight="false" outlineLevel="0" collapsed="false">
      <c r="A133" s="4" t="s">
        <v>19</v>
      </c>
      <c r="B133" s="7" t="s">
        <v>416</v>
      </c>
      <c r="C133" s="5" t="n">
        <v>61.1669</v>
      </c>
      <c r="D133" s="5" t="n">
        <v>28.7745</v>
      </c>
      <c r="E133" s="5" t="n">
        <v>61.184</v>
      </c>
      <c r="F133" s="5" t="n">
        <v>28.702</v>
      </c>
      <c r="G133" s="4" t="s">
        <v>417</v>
      </c>
      <c r="H133" s="0"/>
      <c r="I133" s="5" t="n">
        <v>61.177598</v>
      </c>
      <c r="J133" s="6" t="n">
        <v>28.785125</v>
      </c>
      <c r="K133" s="0"/>
      <c r="L133" s="0"/>
      <c r="M133" s="0"/>
    </row>
    <row r="134" customFormat="false" ht="15" hidden="false" customHeight="false" outlineLevel="0" collapsed="false">
      <c r="A134" s="4" t="s">
        <v>20</v>
      </c>
      <c r="B134" s="7" t="s">
        <v>416</v>
      </c>
      <c r="C134" s="5" t="n">
        <v>61.210436</v>
      </c>
      <c r="D134" s="5" t="n">
        <v>28.78404</v>
      </c>
      <c r="E134" s="5" t="n">
        <v>61.18</v>
      </c>
      <c r="F134" s="5" t="n">
        <v>28.731</v>
      </c>
      <c r="G134" s="4" t="s">
        <v>418</v>
      </c>
      <c r="H134" s="0"/>
      <c r="I134" s="5" t="n">
        <v>61.229279</v>
      </c>
      <c r="J134" s="6" t="n">
        <v>28.794222</v>
      </c>
      <c r="K134" s="0"/>
      <c r="L134" s="0"/>
      <c r="M134" s="0"/>
    </row>
    <row r="135" customFormat="false" ht="15" hidden="false" customHeight="false" outlineLevel="0" collapsed="false">
      <c r="A135" s="4" t="s">
        <v>21</v>
      </c>
      <c r="B135" s="7" t="s">
        <v>419</v>
      </c>
      <c r="C135" s="5" t="n">
        <v>64.018633</v>
      </c>
      <c r="D135" s="5" t="n">
        <v>19.5609</v>
      </c>
      <c r="E135" s="5" t="n">
        <v>64.448</v>
      </c>
      <c r="F135" s="5" t="n">
        <v>19.08</v>
      </c>
      <c r="G135" s="4" t="s">
        <v>420</v>
      </c>
      <c r="H135" s="0"/>
      <c r="I135" s="5" t="n">
        <v>64.046443</v>
      </c>
      <c r="J135" s="6" t="n">
        <v>19.554892</v>
      </c>
      <c r="K135" s="0"/>
      <c r="L135" s="0"/>
      <c r="M135" s="0"/>
    </row>
    <row r="136" customFormat="false" ht="15" hidden="false" customHeight="false" outlineLevel="0" collapsed="false">
      <c r="A136" s="4" t="s">
        <v>22</v>
      </c>
      <c r="B136" s="7" t="s">
        <v>162</v>
      </c>
      <c r="C136" s="5" t="n">
        <v>43.824249</v>
      </c>
      <c r="D136" s="5" t="n">
        <v>4.643226</v>
      </c>
      <c r="E136" s="5" t="n">
        <v>43.824249</v>
      </c>
      <c r="F136" s="5" t="n">
        <v>4.643226</v>
      </c>
      <c r="G136" s="4" t="s">
        <v>421</v>
      </c>
      <c r="H136" s="0"/>
      <c r="I136" s="5" t="n">
        <v>43.824249</v>
      </c>
      <c r="J136" s="5" t="n">
        <v>4.643226</v>
      </c>
      <c r="K136" s="0"/>
      <c r="L136" s="0"/>
      <c r="M136" s="0"/>
    </row>
    <row r="137" customFormat="false" ht="15" hidden="false" customHeight="false" outlineLevel="0" collapsed="false">
      <c r="A137" s="4" t="s">
        <v>23</v>
      </c>
      <c r="B137" s="7" t="s">
        <v>171</v>
      </c>
      <c r="C137" s="5" t="n">
        <v>48.167831</v>
      </c>
      <c r="D137" s="5" t="n">
        <v>14.694679</v>
      </c>
      <c r="E137" s="5" t="n">
        <v>48.187</v>
      </c>
      <c r="F137" s="5" t="n">
        <v>14.694679</v>
      </c>
      <c r="G137" s="4" t="s">
        <v>422</v>
      </c>
      <c r="H137" s="0"/>
      <c r="I137" s="5" t="n">
        <v>48.167831</v>
      </c>
      <c r="J137" s="5" t="n">
        <v>14.694679</v>
      </c>
      <c r="K137" s="0"/>
      <c r="L137" s="0"/>
      <c r="M137" s="0"/>
    </row>
    <row r="138" customFormat="false" ht="15" hidden="false" customHeight="false" outlineLevel="0" collapsed="false">
      <c r="A138" s="4" t="s">
        <v>24</v>
      </c>
      <c r="B138" s="7" t="s">
        <v>165</v>
      </c>
      <c r="C138" s="5" t="n">
        <v>41.085766</v>
      </c>
      <c r="D138" s="5" t="n">
        <v>-8.130666</v>
      </c>
      <c r="E138" s="5" t="n">
        <v>41.085766</v>
      </c>
      <c r="F138" s="5" t="n">
        <v>-8.130666</v>
      </c>
      <c r="G138" s="4" t="s">
        <v>423</v>
      </c>
      <c r="H138" s="4" t="n">
        <v>2742</v>
      </c>
      <c r="I138" s="5" t="n">
        <v>41.089071</v>
      </c>
      <c r="J138" s="6" t="n">
        <v>-8.117201</v>
      </c>
      <c r="K138" s="0"/>
      <c r="L138" s="0"/>
      <c r="M138" s="0"/>
    </row>
    <row r="139" customFormat="false" ht="15" hidden="false" customHeight="false" outlineLevel="0" collapsed="false">
      <c r="A139" s="4" t="s">
        <v>25</v>
      </c>
      <c r="B139" s="7" t="s">
        <v>162</v>
      </c>
      <c r="C139" s="5" t="n">
        <v>44.824</v>
      </c>
      <c r="D139" s="5" t="n">
        <v>4.811</v>
      </c>
      <c r="E139" s="5" t="n">
        <v>44.824</v>
      </c>
      <c r="F139" s="5" t="n">
        <v>4.811</v>
      </c>
      <c r="G139" s="4" t="s">
        <v>424</v>
      </c>
      <c r="H139" s="0"/>
      <c r="I139" s="5" t="n">
        <v>44.824</v>
      </c>
      <c r="J139" s="5" t="n">
        <v>4.811</v>
      </c>
      <c r="K139" s="0"/>
      <c r="L139" s="0"/>
      <c r="M139" s="0"/>
    </row>
    <row r="140" customFormat="false" ht="15" hidden="false" customHeight="false" outlineLevel="0" collapsed="false">
      <c r="A140" s="4" t="s">
        <v>26</v>
      </c>
      <c r="B140" s="7" t="s">
        <v>402</v>
      </c>
      <c r="C140" s="5" t="n">
        <v>48.224858</v>
      </c>
      <c r="D140" s="5" t="n">
        <v>15.304427</v>
      </c>
      <c r="E140" s="5" t="n">
        <v>48.224858</v>
      </c>
      <c r="F140" s="5" t="n">
        <v>15.304427</v>
      </c>
      <c r="G140" s="4" t="s">
        <v>425</v>
      </c>
      <c r="H140" s="0"/>
      <c r="I140" s="5" t="n">
        <v>48.223729</v>
      </c>
      <c r="J140" s="6" t="n">
        <v>15.293527</v>
      </c>
      <c r="K140" s="0"/>
      <c r="L140" s="0"/>
      <c r="M140" s="0"/>
    </row>
    <row r="141" customFormat="false" ht="15" hidden="false" customHeight="false" outlineLevel="0" collapsed="false">
      <c r="A141" s="4" t="s">
        <v>27</v>
      </c>
      <c r="B141" s="7" t="s">
        <v>165</v>
      </c>
      <c r="C141" s="5" t="n">
        <v>41.13526</v>
      </c>
      <c r="D141" s="5" t="n">
        <v>-7.113862</v>
      </c>
      <c r="E141" s="5" t="n">
        <v>41.13526</v>
      </c>
      <c r="F141" s="5" t="n">
        <v>-7.113862</v>
      </c>
      <c r="G141" s="4" t="s">
        <v>426</v>
      </c>
      <c r="H141" s="4" t="n">
        <v>2739</v>
      </c>
      <c r="I141" s="5" t="n">
        <v>41.135551</v>
      </c>
      <c r="J141" s="6" t="n">
        <v>-7.099829</v>
      </c>
      <c r="K141" s="0"/>
      <c r="L141" s="0"/>
      <c r="M141" s="0"/>
    </row>
    <row r="142" customFormat="false" ht="15" hidden="false" customHeight="false" outlineLevel="0" collapsed="false">
      <c r="A142" s="4" t="s">
        <v>28</v>
      </c>
      <c r="B142" s="7" t="s">
        <v>162</v>
      </c>
      <c r="C142" s="5" t="n">
        <v>45.011</v>
      </c>
      <c r="D142" s="5" t="n">
        <v>4.839</v>
      </c>
      <c r="E142" s="5" t="n">
        <v>45.011</v>
      </c>
      <c r="F142" s="5" t="n">
        <v>4.818</v>
      </c>
      <c r="G142" s="4" t="s">
        <v>427</v>
      </c>
      <c r="H142" s="0"/>
      <c r="I142" s="5" t="n">
        <v>45.011</v>
      </c>
      <c r="J142" s="5" t="n">
        <v>4.839</v>
      </c>
      <c r="K142" s="0"/>
      <c r="L142" s="0"/>
      <c r="M142" s="0"/>
    </row>
    <row r="143" customFormat="false" ht="15" hidden="false" customHeight="false" outlineLevel="0" collapsed="false">
      <c r="A143" s="4" t="s">
        <v>29</v>
      </c>
      <c r="B143" s="7" t="s">
        <v>165</v>
      </c>
      <c r="C143" s="5" t="n">
        <v>41.1461</v>
      </c>
      <c r="D143" s="5" t="n">
        <v>-7.74</v>
      </c>
      <c r="E143" s="5" t="n">
        <v>41.1461</v>
      </c>
      <c r="F143" s="5" t="n">
        <v>-7.74</v>
      </c>
      <c r="G143" s="4" t="s">
        <v>428</v>
      </c>
      <c r="H143" s="4" t="n">
        <v>2738</v>
      </c>
      <c r="I143" s="5" t="n">
        <v>41.145085</v>
      </c>
      <c r="J143" s="6" t="n">
        <v>-7.733517</v>
      </c>
      <c r="K143" s="0"/>
      <c r="L143" s="0"/>
      <c r="M143" s="0"/>
    </row>
    <row r="144" customFormat="false" ht="15" hidden="false" customHeight="false" outlineLevel="0" collapsed="false">
      <c r="A144" s="4" t="s">
        <v>30</v>
      </c>
      <c r="B144" s="7" t="s">
        <v>171</v>
      </c>
      <c r="C144" s="5" t="n">
        <v>48.31663</v>
      </c>
      <c r="D144" s="5" t="n">
        <v>14.1512</v>
      </c>
      <c r="E144" s="5" t="n">
        <v>48.31663</v>
      </c>
      <c r="F144" s="5" t="n">
        <v>14.1512</v>
      </c>
      <c r="G144" s="4" t="s">
        <v>429</v>
      </c>
      <c r="H144" s="0"/>
      <c r="I144" s="5" t="n">
        <v>48.322787</v>
      </c>
      <c r="J144" s="6" t="n">
        <v>14.162621</v>
      </c>
      <c r="K144" s="0"/>
      <c r="L144" s="0"/>
      <c r="M144" s="0"/>
    </row>
    <row r="145" customFormat="false" ht="15" hidden="false" customHeight="false" outlineLevel="0" collapsed="false">
      <c r="A145" s="4" t="s">
        <v>31</v>
      </c>
      <c r="B145" s="7" t="s">
        <v>162</v>
      </c>
      <c r="C145" s="5" t="n">
        <v>48.685315</v>
      </c>
      <c r="D145" s="5" t="n">
        <v>7.91442</v>
      </c>
      <c r="E145" s="5" t="n">
        <v>48.699</v>
      </c>
      <c r="F145" s="5" t="n">
        <v>7.937</v>
      </c>
      <c r="G145" s="4" t="s">
        <v>430</v>
      </c>
      <c r="H145" s="0"/>
      <c r="I145" s="5" t="n">
        <v>48.699</v>
      </c>
      <c r="J145" s="5" t="n">
        <v>7.937</v>
      </c>
      <c r="K145" s="0"/>
      <c r="L145" s="0"/>
      <c r="M145" s="0"/>
    </row>
    <row r="146" customFormat="false" ht="15" hidden="false" customHeight="false" outlineLevel="0" collapsed="false">
      <c r="A146" s="4" t="s">
        <v>32</v>
      </c>
      <c r="B146" s="7" t="s">
        <v>162</v>
      </c>
      <c r="C146" s="5" t="n">
        <v>48.526354</v>
      </c>
      <c r="D146" s="5" t="n">
        <v>7.796538</v>
      </c>
      <c r="E146" s="5" t="n">
        <v>48.526354</v>
      </c>
      <c r="F146" s="5" t="n">
        <v>7.796538</v>
      </c>
      <c r="G146" s="4" t="s">
        <v>431</v>
      </c>
      <c r="H146" s="0"/>
      <c r="I146" s="5" t="n">
        <v>48.526354</v>
      </c>
      <c r="J146" s="5" t="n">
        <v>7.796538</v>
      </c>
      <c r="K146" s="0"/>
      <c r="L146" s="0"/>
      <c r="M146" s="0"/>
    </row>
    <row r="147" customFormat="false" ht="15" hidden="false" customHeight="false" outlineLevel="0" collapsed="false">
      <c r="A147" s="4" t="s">
        <v>33</v>
      </c>
      <c r="B147" s="7" t="s">
        <v>162</v>
      </c>
      <c r="C147" s="5" t="n">
        <v>48.404242</v>
      </c>
      <c r="D147" s="5" t="n">
        <v>7.728319</v>
      </c>
      <c r="E147" s="5" t="n">
        <v>48.404242</v>
      </c>
      <c r="F147" s="5" t="n">
        <v>7.728319</v>
      </c>
      <c r="G147" s="4" t="s">
        <v>432</v>
      </c>
      <c r="H147" s="0"/>
      <c r="I147" s="5" t="n">
        <v>48.404242</v>
      </c>
      <c r="J147" s="5" t="n">
        <v>7.728319</v>
      </c>
      <c r="K147" s="0"/>
      <c r="L147" s="0"/>
      <c r="M147" s="0"/>
    </row>
    <row r="148" customFormat="false" ht="15" hidden="false" customHeight="false" outlineLevel="0" collapsed="false">
      <c r="A148" s="4" t="s">
        <v>34</v>
      </c>
      <c r="B148" s="7" t="s">
        <v>162</v>
      </c>
      <c r="C148" s="5" t="n">
        <v>48.284678</v>
      </c>
      <c r="D148" s="5" t="n">
        <v>7.677619</v>
      </c>
      <c r="E148" s="5" t="n">
        <v>48.284678</v>
      </c>
      <c r="F148" s="5" t="n">
        <v>7.677619</v>
      </c>
      <c r="G148" s="4" t="s">
        <v>433</v>
      </c>
      <c r="H148" s="0"/>
      <c r="I148" s="5" t="n">
        <v>48.284678</v>
      </c>
      <c r="J148" s="5" t="n">
        <v>7.677619</v>
      </c>
      <c r="K148" s="0"/>
      <c r="L148" s="0"/>
      <c r="M148" s="0"/>
    </row>
    <row r="149" customFormat="false" ht="15" hidden="false" customHeight="false" outlineLevel="0" collapsed="false">
      <c r="A149" s="4" t="s">
        <v>35</v>
      </c>
      <c r="B149" s="7" t="s">
        <v>162</v>
      </c>
      <c r="C149" s="5" t="n">
        <v>48.154177</v>
      </c>
      <c r="D149" s="5" t="n">
        <v>7.5899</v>
      </c>
      <c r="E149" s="5" t="n">
        <v>48.165</v>
      </c>
      <c r="F149" s="5" t="n">
        <v>7.624</v>
      </c>
      <c r="G149" s="4" t="s">
        <v>434</v>
      </c>
      <c r="H149" s="0"/>
      <c r="I149" s="5" t="n">
        <v>48.165</v>
      </c>
      <c r="J149" s="5" t="n">
        <v>7.624</v>
      </c>
      <c r="K149" s="0"/>
      <c r="L149" s="0"/>
      <c r="M149" s="0"/>
    </row>
    <row r="150" customFormat="false" ht="15" hidden="false" customHeight="false" outlineLevel="0" collapsed="false">
      <c r="A150" s="4" t="s">
        <v>36</v>
      </c>
      <c r="B150" s="7" t="s">
        <v>162</v>
      </c>
      <c r="C150" s="5" t="n">
        <v>48.020472</v>
      </c>
      <c r="D150" s="5" t="n">
        <v>7.573904</v>
      </c>
      <c r="E150" s="5" t="n">
        <v>48.020472</v>
      </c>
      <c r="F150" s="5" t="n">
        <v>7.573904</v>
      </c>
      <c r="G150" s="4" t="s">
        <v>435</v>
      </c>
      <c r="H150" s="0"/>
      <c r="I150" s="5" t="n">
        <v>48.020472</v>
      </c>
      <c r="J150" s="5" t="n">
        <v>7.573904</v>
      </c>
      <c r="K150" s="0"/>
      <c r="L150" s="0"/>
      <c r="M150" s="0"/>
    </row>
    <row r="151" customFormat="false" ht="15" hidden="false" customHeight="false" outlineLevel="0" collapsed="false">
      <c r="A151" s="4" t="s">
        <v>37</v>
      </c>
      <c r="B151" s="7" t="s">
        <v>162</v>
      </c>
      <c r="C151" s="5" t="n">
        <v>47.915</v>
      </c>
      <c r="D151" s="5" t="n">
        <v>7.571</v>
      </c>
      <c r="E151" s="5" t="n">
        <v>47.89</v>
      </c>
      <c r="F151" s="5" t="n">
        <v>7.571</v>
      </c>
      <c r="G151" s="4" t="s">
        <v>436</v>
      </c>
      <c r="H151" s="0"/>
      <c r="I151" s="5" t="n">
        <v>47.89</v>
      </c>
      <c r="J151" s="5" t="n">
        <v>7.571</v>
      </c>
      <c r="K151" s="0"/>
      <c r="L151" s="0"/>
      <c r="M151" s="0"/>
    </row>
    <row r="152" customFormat="false" ht="15" hidden="false" customHeight="false" outlineLevel="0" collapsed="false">
      <c r="A152" s="4" t="s">
        <v>38</v>
      </c>
      <c r="B152" s="7" t="s">
        <v>162</v>
      </c>
      <c r="C152" s="5" t="n">
        <v>47.774312</v>
      </c>
      <c r="D152" s="5" t="n">
        <v>7.522379</v>
      </c>
      <c r="E152" s="5" t="n">
        <v>47.774312</v>
      </c>
      <c r="F152" s="5" t="n">
        <v>7.522379</v>
      </c>
      <c r="G152" s="4" t="s">
        <v>437</v>
      </c>
      <c r="H152" s="0"/>
      <c r="I152" s="5" t="n">
        <v>47.774312</v>
      </c>
      <c r="J152" s="5" t="n">
        <v>7.522379</v>
      </c>
      <c r="K152" s="0"/>
      <c r="L152" s="0"/>
      <c r="M152" s="0"/>
    </row>
    <row r="153" customFormat="false" ht="15" hidden="false" customHeight="false" outlineLevel="0" collapsed="false">
      <c r="A153" s="4" t="s">
        <v>39</v>
      </c>
      <c r="B153" s="7" t="s">
        <v>162</v>
      </c>
      <c r="C153" s="5" t="n">
        <v>47.655372</v>
      </c>
      <c r="D153" s="5" t="n">
        <v>7.5191655</v>
      </c>
      <c r="E153" s="5" t="n">
        <v>47.655372</v>
      </c>
      <c r="F153" s="5" t="n">
        <v>7.5191655</v>
      </c>
      <c r="G153" s="4" t="s">
        <v>438</v>
      </c>
      <c r="H153" s="0"/>
      <c r="I153" s="5" t="n">
        <v>47.655372</v>
      </c>
      <c r="J153" s="5" t="n">
        <v>7.5191655</v>
      </c>
      <c r="K153" s="0"/>
      <c r="L153" s="0"/>
      <c r="M153" s="0"/>
    </row>
    <row r="154" customFormat="false" ht="15" hidden="false" customHeight="false" outlineLevel="0" collapsed="false">
      <c r="A154" s="4" t="s">
        <v>439</v>
      </c>
      <c r="B154" s="7" t="s">
        <v>205</v>
      </c>
      <c r="C154" s="7" t="n">
        <v>39.543279</v>
      </c>
      <c r="D154" s="5" t="n">
        <v>-7.802563</v>
      </c>
      <c r="E154" s="24"/>
      <c r="F154" s="24"/>
      <c r="G154" s="4" t="s">
        <v>440</v>
      </c>
      <c r="H154" s="0"/>
      <c r="I154" s="5" t="n">
        <v>39.545949</v>
      </c>
      <c r="J154" s="6" t="n">
        <v>-7.795014</v>
      </c>
      <c r="K154" s="0"/>
      <c r="L154" s="0"/>
      <c r="M154" s="0"/>
    </row>
    <row r="155" customFormat="false" ht="15" hidden="false" customHeight="false" outlineLevel="0" collapsed="false">
      <c r="A155" s="4" t="s">
        <v>40</v>
      </c>
      <c r="B155" s="7" t="s">
        <v>441</v>
      </c>
      <c r="C155" s="7" t="n">
        <v>46.40277</v>
      </c>
      <c r="D155" s="5" t="n">
        <v>16.033688</v>
      </c>
      <c r="E155" s="7" t="n">
        <v>46.386</v>
      </c>
      <c r="F155" s="5" t="n">
        <v>16.033688</v>
      </c>
      <c r="G155" s="4" t="s">
        <v>442</v>
      </c>
      <c r="H155" s="0"/>
      <c r="I155" s="5" t="n">
        <v>46.38966</v>
      </c>
      <c r="J155" s="6" t="n">
        <v>15.92044</v>
      </c>
      <c r="K155" s="0"/>
      <c r="L155" s="0"/>
      <c r="M155" s="0"/>
    </row>
    <row r="156" customFormat="false" ht="15" hidden="false" customHeight="false" outlineLevel="0" collapsed="false">
      <c r="A156" s="4" t="s">
        <v>41</v>
      </c>
      <c r="B156" s="7" t="s">
        <v>441</v>
      </c>
      <c r="C156" s="7" t="n">
        <v>46.3882</v>
      </c>
      <c r="D156" s="5" t="n">
        <v>15.9267</v>
      </c>
      <c r="E156" s="7" t="n">
        <v>46.3882</v>
      </c>
      <c r="F156" s="5" t="n">
        <v>15.9267</v>
      </c>
      <c r="G156" s="4" t="s">
        <v>442</v>
      </c>
      <c r="H156" s="0"/>
      <c r="I156" s="5" t="n">
        <v>46.38966</v>
      </c>
      <c r="J156" s="6" t="n">
        <v>15.92044</v>
      </c>
      <c r="K156" s="0"/>
      <c r="L156" s="0"/>
      <c r="M156" s="0"/>
    </row>
    <row r="157" customFormat="false" ht="15" hidden="false" customHeight="false" outlineLevel="0" collapsed="false">
      <c r="A157" s="4" t="s">
        <v>42</v>
      </c>
      <c r="B157" s="7" t="s">
        <v>441</v>
      </c>
      <c r="C157" s="7" t="n">
        <v>46.448</v>
      </c>
      <c r="D157" s="5" t="n">
        <v>15.787</v>
      </c>
      <c r="E157" s="7" t="n">
        <v>46.448</v>
      </c>
      <c r="F157" s="5" t="n">
        <v>15.787</v>
      </c>
      <c r="G157" s="4" t="s">
        <v>443</v>
      </c>
      <c r="H157" s="0"/>
      <c r="I157" s="5" t="n">
        <v>46.558875</v>
      </c>
      <c r="J157" s="6" t="n">
        <v>15.671343</v>
      </c>
      <c r="K157" s="0"/>
      <c r="L157" s="0"/>
      <c r="M157" s="0"/>
    </row>
    <row r="158" customFormat="false" ht="15" hidden="false" customHeight="false" outlineLevel="0" collapsed="false">
      <c r="A158" s="4" t="s">
        <v>43</v>
      </c>
      <c r="B158" s="7" t="s">
        <v>441</v>
      </c>
      <c r="C158" s="7" t="n">
        <v>46.560291</v>
      </c>
      <c r="D158" s="5" t="n">
        <v>15.674084</v>
      </c>
      <c r="E158" s="7" t="n">
        <v>46.560291</v>
      </c>
      <c r="F158" s="5" t="n">
        <v>15.674084</v>
      </c>
      <c r="G158" s="4" t="s">
        <v>443</v>
      </c>
      <c r="H158" s="0"/>
      <c r="I158" s="5" t="n">
        <v>46.558875</v>
      </c>
      <c r="J158" s="6" t="n">
        <v>15.671343</v>
      </c>
      <c r="K158" s="0"/>
      <c r="L158" s="0"/>
      <c r="M158" s="0"/>
    </row>
    <row r="159" customFormat="false" ht="15" hidden="false" customHeight="false" outlineLevel="0" collapsed="false">
      <c r="A159" s="4" t="s">
        <v>44</v>
      </c>
      <c r="B159" s="7" t="s">
        <v>441</v>
      </c>
      <c r="C159" s="7" t="n">
        <v>46.5692</v>
      </c>
      <c r="D159" s="5" t="n">
        <v>15.6043</v>
      </c>
      <c r="E159" s="7" t="n">
        <v>46.5692</v>
      </c>
      <c r="F159" s="5" t="n">
        <v>15.6043</v>
      </c>
      <c r="G159" s="4" t="s">
        <v>444</v>
      </c>
      <c r="H159" s="0"/>
      <c r="I159" s="5" t="n">
        <v>46.567351</v>
      </c>
      <c r="J159" s="6" t="n">
        <v>15.597804</v>
      </c>
      <c r="K159" s="0"/>
      <c r="L159" s="0"/>
      <c r="M159" s="0"/>
    </row>
    <row r="160" customFormat="false" ht="15" hidden="false" customHeight="false" outlineLevel="0" collapsed="false">
      <c r="A160" s="4" t="s">
        <v>45</v>
      </c>
      <c r="B160" s="7" t="s">
        <v>441</v>
      </c>
      <c r="C160" s="7" t="n">
        <v>46.5589</v>
      </c>
      <c r="D160" s="5" t="n">
        <v>15.456</v>
      </c>
      <c r="E160" s="7" t="n">
        <v>46.5589</v>
      </c>
      <c r="F160" s="5" t="n">
        <v>15.456</v>
      </c>
      <c r="G160" s="4" t="s">
        <v>445</v>
      </c>
      <c r="H160" s="0"/>
      <c r="I160" s="5" t="n">
        <v>46.560048</v>
      </c>
      <c r="J160" s="6" t="n">
        <v>15.456825</v>
      </c>
      <c r="K160" s="0"/>
      <c r="L160" s="0"/>
      <c r="M160" s="0"/>
    </row>
    <row r="161" customFormat="false" ht="15" hidden="false" customHeight="false" outlineLevel="0" collapsed="false">
      <c r="A161" s="4" t="s">
        <v>46</v>
      </c>
      <c r="B161" s="7" t="s">
        <v>441</v>
      </c>
      <c r="C161" s="7" t="n">
        <v>46.5769</v>
      </c>
      <c r="D161" s="5" t="n">
        <v>15.4052</v>
      </c>
      <c r="E161" s="5" t="n">
        <v>46.595</v>
      </c>
      <c r="F161" s="5" t="n">
        <v>15.4052</v>
      </c>
      <c r="G161" s="4" t="s">
        <v>446</v>
      </c>
      <c r="H161" s="0"/>
      <c r="I161" s="5" t="n">
        <v>46.580634</v>
      </c>
      <c r="J161" s="6" t="n">
        <v>15.403701</v>
      </c>
      <c r="K161" s="0"/>
      <c r="L161" s="0"/>
      <c r="M161" s="0"/>
    </row>
    <row r="162" customFormat="false" ht="15" hidden="false" customHeight="false" outlineLevel="0" collapsed="false">
      <c r="A162" s="4" t="s">
        <v>47</v>
      </c>
      <c r="B162" s="7" t="s">
        <v>441</v>
      </c>
      <c r="C162" s="7" t="n">
        <v>46.5876</v>
      </c>
      <c r="D162" s="5" t="n">
        <v>15.2755</v>
      </c>
      <c r="E162" s="7" t="n">
        <v>46.5876</v>
      </c>
      <c r="F162" s="5" t="n">
        <v>15.2755</v>
      </c>
      <c r="G162" s="4" t="s">
        <v>447</v>
      </c>
      <c r="H162" s="4" t="n">
        <v>3835</v>
      </c>
      <c r="I162" s="5" t="n">
        <v>46.580044</v>
      </c>
      <c r="J162" s="6" t="n">
        <v>15.40354</v>
      </c>
      <c r="K162" s="0"/>
      <c r="L162" s="0"/>
      <c r="M162" s="0"/>
    </row>
    <row r="163" customFormat="false" ht="15" hidden="false" customHeight="false" outlineLevel="0" collapsed="false">
      <c r="A163" s="4" t="s">
        <v>48</v>
      </c>
      <c r="B163" s="7" t="s">
        <v>441</v>
      </c>
      <c r="C163" s="7" t="n">
        <v>46.5933</v>
      </c>
      <c r="D163" s="5" t="n">
        <v>15.1523</v>
      </c>
      <c r="E163" s="7" t="n">
        <v>46.5933</v>
      </c>
      <c r="F163" s="5" t="n">
        <v>15.1523</v>
      </c>
      <c r="G163" s="4" t="s">
        <v>448</v>
      </c>
      <c r="H163" s="4" t="n">
        <v>3834</v>
      </c>
      <c r="I163" s="5" t="n">
        <v>46.591664</v>
      </c>
      <c r="J163" s="6" t="n">
        <v>15.143259</v>
      </c>
      <c r="K163" s="0"/>
      <c r="L163" s="0"/>
      <c r="M163" s="0"/>
    </row>
    <row r="164" customFormat="false" ht="15" hidden="false" customHeight="false" outlineLevel="0" collapsed="false">
      <c r="A164" s="4" t="s">
        <v>49</v>
      </c>
      <c r="B164" s="7" t="s">
        <v>441</v>
      </c>
      <c r="C164" s="5" t="n">
        <v>46.5866</v>
      </c>
      <c r="D164" s="5" t="n">
        <v>15.0188</v>
      </c>
      <c r="E164" s="5" t="n">
        <v>46.5866</v>
      </c>
      <c r="F164" s="5" t="n">
        <v>15.0188</v>
      </c>
      <c r="G164" s="4" t="s">
        <v>449</v>
      </c>
      <c r="H164" s="0"/>
      <c r="I164" s="5" t="n">
        <v>46.584232</v>
      </c>
      <c r="J164" s="6" t="n">
        <v>15.014867</v>
      </c>
      <c r="K164" s="0"/>
      <c r="L164" s="0"/>
      <c r="M164" s="0"/>
    </row>
    <row r="165" customFormat="false" ht="15" hidden="false" customHeight="false" outlineLevel="0" collapsed="false">
      <c r="A165" s="4" t="s">
        <v>50</v>
      </c>
      <c r="B165" s="7" t="s">
        <v>162</v>
      </c>
      <c r="C165" s="5" t="n">
        <v>44.096</v>
      </c>
      <c r="D165" s="5" t="n">
        <v>4.724</v>
      </c>
      <c r="E165" s="5" t="n">
        <v>44.096</v>
      </c>
      <c r="F165" s="5" t="n">
        <v>4.724</v>
      </c>
      <c r="G165" s="4" t="s">
        <v>450</v>
      </c>
      <c r="H165" s="0"/>
      <c r="I165" s="5" t="n">
        <v>44.116307</v>
      </c>
      <c r="J165" s="6" t="n">
        <v>4.712234</v>
      </c>
      <c r="K165" s="0"/>
      <c r="L165" s="0"/>
      <c r="M165" s="0"/>
    </row>
    <row r="166" customFormat="false" ht="15" hidden="false" customHeight="false" outlineLevel="0" collapsed="false">
      <c r="A166" s="4" t="s">
        <v>51</v>
      </c>
      <c r="B166" s="7" t="s">
        <v>451</v>
      </c>
      <c r="C166" s="5" t="n">
        <v>52.6564</v>
      </c>
      <c r="D166" s="5" t="n">
        <v>19.1339</v>
      </c>
      <c r="E166" s="5" t="n">
        <v>52.6564</v>
      </c>
      <c r="F166" s="5" t="n">
        <v>19.1339</v>
      </c>
      <c r="G166" s="4" t="s">
        <v>452</v>
      </c>
      <c r="H166" s="4" t="n">
        <v>3742</v>
      </c>
      <c r="I166" s="5" t="n">
        <v>52.65681</v>
      </c>
      <c r="J166" s="6" t="n">
        <v>19.166765</v>
      </c>
      <c r="K166" s="0"/>
      <c r="L166" s="0"/>
      <c r="M166" s="0"/>
    </row>
    <row r="167" customFormat="false" ht="15" hidden="false" customHeight="false" outlineLevel="0" collapsed="false">
      <c r="A167" s="4" t="s">
        <v>52</v>
      </c>
      <c r="B167" s="7" t="s">
        <v>404</v>
      </c>
      <c r="C167" s="5" t="n">
        <v>45.391534</v>
      </c>
      <c r="D167" s="5" t="n">
        <v>2.36455</v>
      </c>
      <c r="E167" s="5" t="n">
        <v>45.38</v>
      </c>
      <c r="F167" s="5" t="n">
        <v>2.462</v>
      </c>
      <c r="G167" s="4" t="s">
        <v>453</v>
      </c>
      <c r="H167" s="0"/>
      <c r="I167" s="5" t="n">
        <v>45.397877</v>
      </c>
      <c r="J167" s="6" t="n">
        <v>2.362919</v>
      </c>
      <c r="K167" s="0"/>
      <c r="L167" s="0"/>
      <c r="M167" s="0"/>
    </row>
    <row r="168" customFormat="false" ht="15" hidden="false" customHeight="false" outlineLevel="0" collapsed="false">
      <c r="A168" s="4" t="s">
        <v>53</v>
      </c>
      <c r="B168" s="7" t="s">
        <v>454</v>
      </c>
      <c r="C168" s="5" t="n">
        <v>48.832482</v>
      </c>
      <c r="D168" s="5" t="n">
        <v>8.11138</v>
      </c>
      <c r="E168" s="5" t="n">
        <v>48.853</v>
      </c>
      <c r="F168" s="5" t="n">
        <v>8.11138</v>
      </c>
      <c r="G168" s="4" t="s">
        <v>455</v>
      </c>
      <c r="H168" s="0"/>
      <c r="I168" s="5" t="n">
        <v>48.821107</v>
      </c>
      <c r="J168" s="6" t="n">
        <v>8.105936</v>
      </c>
      <c r="K168" s="0"/>
      <c r="L168" s="0"/>
      <c r="M168" s="0"/>
    </row>
    <row r="169" customFormat="false" ht="15" hidden="false" customHeight="false" outlineLevel="0" collapsed="false">
      <c r="A169" s="4" t="s">
        <v>54</v>
      </c>
      <c r="B169" s="7" t="s">
        <v>454</v>
      </c>
      <c r="C169" s="5" t="n">
        <v>44.675975</v>
      </c>
      <c r="D169" s="5" t="n">
        <v>4.78804166666666</v>
      </c>
      <c r="E169" s="5" t="n">
        <v>44.509</v>
      </c>
      <c r="F169" s="5" t="n">
        <v>4.725</v>
      </c>
      <c r="G169" s="4" t="s">
        <v>456</v>
      </c>
      <c r="H169" s="0"/>
      <c r="I169" s="5" t="n">
        <v>44.509</v>
      </c>
      <c r="J169" s="5" t="n">
        <v>4.725</v>
      </c>
      <c r="K169" s="0"/>
      <c r="L169" s="0"/>
      <c r="M169" s="0"/>
    </row>
    <row r="170" customFormat="false" ht="15" hidden="false" customHeight="false" outlineLevel="0" collapsed="false">
      <c r="A170" s="4" t="s">
        <v>55</v>
      </c>
      <c r="B170" s="0"/>
      <c r="C170" s="5" t="n">
        <v>64.749761</v>
      </c>
      <c r="D170" s="5" t="n">
        <v>20.866283</v>
      </c>
      <c r="E170" s="5" t="n">
        <v>64.698</v>
      </c>
      <c r="F170" s="5" t="n">
        <v>20.866283</v>
      </c>
      <c r="G170" s="4" t="s">
        <v>457</v>
      </c>
      <c r="H170" s="0"/>
      <c r="I170" s="5" t="n">
        <v>64.698</v>
      </c>
      <c r="J170" s="5" t="n">
        <v>20.866283</v>
      </c>
      <c r="K170" s="0"/>
      <c r="L170" s="6" t="n">
        <v>64.749056</v>
      </c>
      <c r="M170" s="6" t="n">
        <v>20.851386</v>
      </c>
    </row>
    <row r="171" customFormat="false" ht="15" hidden="false" customHeight="false" outlineLevel="0" collapsed="false">
      <c r="A171" s="4" t="s">
        <v>56</v>
      </c>
      <c r="B171" s="7" t="s">
        <v>171</v>
      </c>
      <c r="C171" s="5" t="n">
        <v>48.1766</v>
      </c>
      <c r="D171" s="5" t="n">
        <v>16.4814</v>
      </c>
      <c r="E171" s="5" t="n">
        <v>48.1766</v>
      </c>
      <c r="F171" s="5" t="n">
        <v>16.4814</v>
      </c>
      <c r="G171" s="4" t="s">
        <v>458</v>
      </c>
      <c r="H171" s="0"/>
      <c r="I171" s="5" t="n">
        <v>48.19493</v>
      </c>
      <c r="J171" s="6" t="n">
        <v>16.453142</v>
      </c>
      <c r="K171" s="0"/>
      <c r="L171" s="0"/>
      <c r="M171" s="0"/>
    </row>
    <row r="172" customFormat="false" ht="15" hidden="false" customHeight="false" outlineLevel="0" collapsed="false">
      <c r="A172" s="4" t="s">
        <v>57</v>
      </c>
      <c r="B172" s="0"/>
      <c r="C172" s="5" t="n">
        <v>47.570706</v>
      </c>
      <c r="D172" s="5" t="n">
        <v>7.812025</v>
      </c>
      <c r="E172" s="5" t="n">
        <v>47.570706</v>
      </c>
      <c r="F172" s="5" t="n">
        <v>7.812025</v>
      </c>
      <c r="G172" s="4" t="s">
        <v>459</v>
      </c>
      <c r="H172" s="0"/>
      <c r="I172" s="5" t="n">
        <v>47.570706</v>
      </c>
      <c r="J172" s="5" t="n">
        <v>7.812025</v>
      </c>
      <c r="K172" s="0"/>
      <c r="L172" s="0"/>
      <c r="M172" s="0"/>
    </row>
    <row r="173" customFormat="false" ht="15" hidden="false" customHeight="false" outlineLevel="0" collapsed="false">
      <c r="A173" s="4" t="s">
        <v>58</v>
      </c>
      <c r="B173" s="7" t="s">
        <v>165</v>
      </c>
      <c r="C173" s="5" t="n">
        <v>41.0716</v>
      </c>
      <c r="D173" s="5" t="n">
        <v>-8.486</v>
      </c>
      <c r="E173" s="5" t="n">
        <v>41.0716</v>
      </c>
      <c r="F173" s="5" t="n">
        <v>-8.486</v>
      </c>
      <c r="G173" s="4" t="s">
        <v>460</v>
      </c>
      <c r="H173" s="4" t="n">
        <v>2737</v>
      </c>
      <c r="I173" s="5" t="n">
        <v>41.075275</v>
      </c>
      <c r="J173" s="6" t="n">
        <v>-8.47239</v>
      </c>
      <c r="K173" s="0"/>
      <c r="L173" s="0"/>
      <c r="M173" s="0"/>
    </row>
    <row r="174" customFormat="false" ht="15" hidden="false" customHeight="false" outlineLevel="0" collapsed="false">
      <c r="A174" s="8" t="s">
        <v>59</v>
      </c>
      <c r="B174" s="51" t="s">
        <v>461</v>
      </c>
      <c r="C174" s="9" t="n">
        <v>39.177849</v>
      </c>
      <c r="D174" s="9" t="n">
        <v>16.782357</v>
      </c>
      <c r="E174" s="9" t="n">
        <v>39.177849</v>
      </c>
      <c r="F174" s="9" t="n">
        <v>16.782357</v>
      </c>
      <c r="G174" s="4" t="s">
        <v>462</v>
      </c>
      <c r="H174" s="0"/>
      <c r="I174" s="5" t="n">
        <v>39.177849</v>
      </c>
      <c r="J174" s="5" t="n">
        <v>16.782357</v>
      </c>
      <c r="K174" s="0"/>
      <c r="L174" s="0"/>
      <c r="M174" s="0"/>
    </row>
    <row r="175" customFormat="false" ht="15" hidden="false" customHeight="false" outlineLevel="0" collapsed="false">
      <c r="A175" s="4" t="s">
        <v>60</v>
      </c>
      <c r="B175" s="7" t="s">
        <v>191</v>
      </c>
      <c r="C175" s="5" t="n">
        <v>46.063479</v>
      </c>
      <c r="D175" s="5" t="n">
        <v>10.350269</v>
      </c>
      <c r="E175" s="5" t="n">
        <v>46.063479</v>
      </c>
      <c r="F175" s="5" t="n">
        <v>10.350269</v>
      </c>
      <c r="G175" s="4" t="s">
        <v>463</v>
      </c>
      <c r="H175" s="0"/>
      <c r="I175" s="5" t="n">
        <v>46.063479</v>
      </c>
      <c r="J175" s="5" t="n">
        <v>10.350269</v>
      </c>
      <c r="K175" s="0"/>
      <c r="L175" s="0"/>
      <c r="M175" s="0"/>
    </row>
    <row r="176" customFormat="false" ht="15" hidden="false" customHeight="false" outlineLevel="0" collapsed="false">
      <c r="A176" s="4" t="s">
        <v>61</v>
      </c>
      <c r="B176" s="0"/>
      <c r="C176" s="5" t="n">
        <v>64.444</v>
      </c>
      <c r="D176" s="5" t="n">
        <v>15.538</v>
      </c>
      <c r="E176" s="5" t="n">
        <v>64.444</v>
      </c>
      <c r="F176" s="5" t="n">
        <v>15.538</v>
      </c>
      <c r="G176" s="4" t="s">
        <v>464</v>
      </c>
      <c r="H176" s="0"/>
      <c r="I176" s="5" t="n">
        <v>64.444</v>
      </c>
      <c r="J176" s="5" t="n">
        <v>15.538</v>
      </c>
      <c r="K176" s="0"/>
      <c r="L176" s="0"/>
      <c r="M176" s="0"/>
    </row>
    <row r="177" customFormat="false" ht="15" hidden="false" customHeight="false" outlineLevel="0" collapsed="false">
      <c r="A177" s="4" t="s">
        <v>62</v>
      </c>
      <c r="B177" s="7" t="s">
        <v>465</v>
      </c>
      <c r="C177" s="5" t="n">
        <v>60.563818</v>
      </c>
      <c r="D177" s="5" t="n">
        <v>17.442137</v>
      </c>
      <c r="E177" s="5" t="n">
        <v>60.556</v>
      </c>
      <c r="F177" s="5" t="n">
        <v>17.393</v>
      </c>
      <c r="G177" s="4" t="s">
        <v>466</v>
      </c>
      <c r="H177" s="0"/>
      <c r="I177" s="5" t="n">
        <v>60.55673</v>
      </c>
      <c r="J177" s="6" t="n">
        <v>17.437663</v>
      </c>
      <c r="K177" s="0"/>
      <c r="L177" s="0"/>
      <c r="M177" s="0"/>
    </row>
    <row r="178" customFormat="false" ht="15" hidden="false" customHeight="false" outlineLevel="0" collapsed="false">
      <c r="A178" s="4" t="s">
        <v>63</v>
      </c>
      <c r="B178" s="7" t="s">
        <v>467</v>
      </c>
      <c r="C178" s="5" t="n">
        <v>46.364866</v>
      </c>
      <c r="D178" s="5" t="n">
        <v>8.928996</v>
      </c>
      <c r="E178" s="5" t="n">
        <v>46.364866</v>
      </c>
      <c r="F178" s="5" t="n">
        <v>8.928996</v>
      </c>
      <c r="G178" s="4" t="s">
        <v>468</v>
      </c>
      <c r="H178" s="0"/>
      <c r="I178" s="5" t="n">
        <v>46.360968</v>
      </c>
      <c r="J178" s="6" t="n">
        <v>8.924053</v>
      </c>
      <c r="K178" s="0"/>
      <c r="L178" s="0"/>
      <c r="M178" s="0"/>
    </row>
    <row r="179" customFormat="false" ht="15" hidden="false" customHeight="false" outlineLevel="0" collapsed="false">
      <c r="A179" s="11" t="s">
        <v>64</v>
      </c>
      <c r="B179" s="52"/>
      <c r="C179" s="12"/>
      <c r="D179" s="12"/>
      <c r="E179" s="12"/>
      <c r="F179" s="12"/>
      <c r="G179" s="11" t="s">
        <v>469</v>
      </c>
      <c r="H179" s="11"/>
      <c r="I179" s="12" t="n">
        <v>46.437857</v>
      </c>
      <c r="J179" s="13" t="n">
        <v>8.842213</v>
      </c>
      <c r="K179" s="11"/>
      <c r="L179" s="13"/>
      <c r="M179" s="13"/>
    </row>
    <row r="180" customFormat="false" ht="15" hidden="false" customHeight="false" outlineLevel="0" collapsed="false">
      <c r="A180" s="4" t="s">
        <v>65</v>
      </c>
      <c r="B180" s="7" t="s">
        <v>467</v>
      </c>
      <c r="C180" s="5" t="n">
        <v>46.438796</v>
      </c>
      <c r="D180" s="5" t="n">
        <v>8.842101</v>
      </c>
      <c r="E180" s="5" t="n">
        <v>46.438796</v>
      </c>
      <c r="F180" s="5" t="n">
        <v>8.842101</v>
      </c>
      <c r="G180" s="4" t="s">
        <v>470</v>
      </c>
      <c r="H180" s="0"/>
      <c r="I180" s="5" t="n">
        <v>46.492513</v>
      </c>
      <c r="J180" s="6" t="n">
        <v>8.737382</v>
      </c>
      <c r="K180" s="0"/>
      <c r="L180" s="0"/>
      <c r="M180" s="0"/>
    </row>
    <row r="181" customFormat="false" ht="15" hidden="false" customHeight="false" outlineLevel="0" collapsed="false">
      <c r="A181" s="4" t="s">
        <v>66</v>
      </c>
      <c r="B181" s="0"/>
      <c r="C181" s="5" t="n">
        <v>46.490349</v>
      </c>
      <c r="D181" s="5" t="n">
        <v>8.735992</v>
      </c>
      <c r="E181" s="5" t="n">
        <v>46.49</v>
      </c>
      <c r="F181" s="5" t="n">
        <v>8.758</v>
      </c>
      <c r="G181" s="4" t="s">
        <v>471</v>
      </c>
      <c r="H181" s="0"/>
      <c r="I181" s="5" t="n">
        <v>46.480014</v>
      </c>
      <c r="J181" s="6" t="n">
        <v>8.720344</v>
      </c>
      <c r="K181" s="0"/>
      <c r="L181" s="0"/>
      <c r="M181" s="0"/>
    </row>
    <row r="182" customFormat="false" ht="15" hidden="false" customHeight="false" outlineLevel="0" collapsed="false">
      <c r="A182" s="4" t="s">
        <v>67</v>
      </c>
      <c r="B182" s="7" t="s">
        <v>472</v>
      </c>
      <c r="C182" s="5" t="n">
        <v>46.38487</v>
      </c>
      <c r="D182" s="5" t="n">
        <v>7.756611</v>
      </c>
      <c r="E182" s="5" t="n">
        <v>46.302</v>
      </c>
      <c r="F182" s="5" t="n">
        <v>7.756611</v>
      </c>
      <c r="G182" s="4" t="s">
        <v>473</v>
      </c>
      <c r="H182" s="0"/>
      <c r="I182" s="5" t="n">
        <v>46.387542</v>
      </c>
      <c r="J182" s="6" t="n">
        <v>7.756487</v>
      </c>
      <c r="K182" s="0"/>
      <c r="L182" s="0"/>
      <c r="M182" s="0"/>
    </row>
    <row r="183" customFormat="false" ht="15" hidden="false" customHeight="false" outlineLevel="0" collapsed="false">
      <c r="A183" s="4" t="s">
        <v>68</v>
      </c>
      <c r="B183" s="7" t="s">
        <v>454</v>
      </c>
      <c r="C183" s="5" t="n">
        <v>47.585876</v>
      </c>
      <c r="D183" s="5" t="n">
        <v>7.833273</v>
      </c>
      <c r="E183" s="5" t="n">
        <v>47.571</v>
      </c>
      <c r="F183" s="5" t="n">
        <v>7.839</v>
      </c>
      <c r="G183" s="4" t="s">
        <v>474</v>
      </c>
      <c r="H183" s="0"/>
      <c r="I183" s="5" t="n">
        <v>47.582808</v>
      </c>
      <c r="J183" s="6" t="n">
        <v>7.845504</v>
      </c>
      <c r="K183" s="0"/>
      <c r="L183" s="0"/>
      <c r="M183" s="0"/>
    </row>
    <row r="184" customFormat="false" ht="15" hidden="false" customHeight="false" outlineLevel="0" collapsed="false">
      <c r="A184" s="4" t="s">
        <v>69</v>
      </c>
      <c r="B184" s="7" t="s">
        <v>454</v>
      </c>
      <c r="C184" s="5" t="n">
        <v>47.556662</v>
      </c>
      <c r="D184" s="5" t="n">
        <v>8.047721</v>
      </c>
      <c r="E184" s="5" t="n">
        <v>47.556662</v>
      </c>
      <c r="F184" s="5" t="n">
        <v>8.047721</v>
      </c>
      <c r="G184" s="4" t="s">
        <v>475</v>
      </c>
      <c r="H184" s="0"/>
      <c r="I184" s="5" t="n">
        <v>47.556893</v>
      </c>
      <c r="J184" s="6" t="n">
        <v>8.04961</v>
      </c>
      <c r="K184" s="0"/>
      <c r="L184" s="0"/>
      <c r="M184" s="0"/>
    </row>
    <row r="185" customFormat="false" ht="15" hidden="false" customHeight="false" outlineLevel="0" collapsed="false">
      <c r="A185" s="4" t="s">
        <v>70</v>
      </c>
      <c r="B185" s="7" t="s">
        <v>454</v>
      </c>
      <c r="C185" s="5" t="n">
        <v>47.557633</v>
      </c>
      <c r="D185" s="5" t="n">
        <v>7.956835</v>
      </c>
      <c r="E185" s="5" t="n">
        <v>47.557633</v>
      </c>
      <c r="F185" s="5" t="n">
        <v>7.956835</v>
      </c>
      <c r="G185" s="4" t="s">
        <v>476</v>
      </c>
      <c r="H185" s="0"/>
      <c r="I185" s="5" t="n">
        <v>47.557633</v>
      </c>
      <c r="J185" s="5" t="n">
        <v>7.956835</v>
      </c>
      <c r="K185" s="0"/>
      <c r="L185" s="0"/>
      <c r="M185" s="0"/>
    </row>
    <row r="186" customFormat="false" ht="15" hidden="false" customHeight="false" outlineLevel="0" collapsed="false">
      <c r="A186" s="8" t="s">
        <v>71</v>
      </c>
      <c r="B186" s="7" t="s">
        <v>454</v>
      </c>
      <c r="C186" s="5" t="n">
        <v>47.585842514914</v>
      </c>
      <c r="D186" s="5" t="n">
        <v>8.13323632486572</v>
      </c>
      <c r="E186" s="5" t="n">
        <v>47.585842514914</v>
      </c>
      <c r="F186" s="5" t="n">
        <v>8.13323632486572</v>
      </c>
      <c r="G186" s="4" t="s">
        <v>477</v>
      </c>
      <c r="H186" s="0"/>
      <c r="I186" s="5" t="n">
        <v>47.5861794423843</v>
      </c>
      <c r="J186" s="6" t="n">
        <v>8.13332215547234</v>
      </c>
      <c r="K186" s="0"/>
      <c r="L186" s="0"/>
      <c r="M186" s="0"/>
    </row>
    <row r="187" customFormat="false" ht="15" hidden="false" customHeight="false" outlineLevel="0" collapsed="false">
      <c r="A187" s="4" t="s">
        <v>72</v>
      </c>
      <c r="B187" s="7" t="s">
        <v>454</v>
      </c>
      <c r="C187" s="5" t="n">
        <v>47.5703038679691</v>
      </c>
      <c r="D187" s="5" t="n">
        <v>8.33817855127563</v>
      </c>
      <c r="E187" s="5" t="n">
        <v>47.5703038679691</v>
      </c>
      <c r="F187" s="5" t="n">
        <v>8.33817855127563</v>
      </c>
      <c r="G187" s="4" t="s">
        <v>478</v>
      </c>
      <c r="H187" s="0"/>
      <c r="I187" s="5" t="n">
        <v>47.5703038679691</v>
      </c>
      <c r="J187" s="5" t="n">
        <v>8.33817855127563</v>
      </c>
      <c r="K187" s="0"/>
      <c r="L187" s="0"/>
      <c r="M187" s="0"/>
    </row>
    <row r="188" customFormat="false" ht="15" hidden="false" customHeight="false" outlineLevel="0" collapsed="false">
      <c r="A188" s="4" t="s">
        <v>73</v>
      </c>
      <c r="B188" s="7" t="s">
        <v>454</v>
      </c>
      <c r="C188" s="5" t="n">
        <v>46.1929957</v>
      </c>
      <c r="D188" s="5" t="n">
        <v>6.02879400000006</v>
      </c>
      <c r="E188" s="5" t="n">
        <v>46.1929957</v>
      </c>
      <c r="F188" s="5" t="n">
        <v>6.02879400000006</v>
      </c>
      <c r="G188" s="4" t="s">
        <v>479</v>
      </c>
      <c r="H188" s="0"/>
      <c r="I188" s="5" t="n">
        <v>46.1951747467651</v>
      </c>
      <c r="J188" s="6" t="n">
        <v>6.02875978962401</v>
      </c>
      <c r="K188" s="0"/>
      <c r="L188" s="0"/>
      <c r="M188" s="0"/>
    </row>
    <row r="189" customFormat="false" ht="15" hidden="false" customHeight="false" outlineLevel="0" collapsed="false">
      <c r="A189" s="4" t="s">
        <v>74</v>
      </c>
      <c r="B189" s="7" t="s">
        <v>454</v>
      </c>
      <c r="C189" s="5" t="n">
        <v>47.5374408829469</v>
      </c>
      <c r="D189" s="5" t="n">
        <v>7.70754368320922</v>
      </c>
      <c r="E189" s="5" t="n">
        <v>47.5374408829469</v>
      </c>
      <c r="F189" s="5" t="n">
        <v>7.70754368320922</v>
      </c>
      <c r="G189" s="4" t="s">
        <v>480</v>
      </c>
      <c r="H189" s="0"/>
      <c r="I189" s="5" t="n">
        <v>47.5393680261258</v>
      </c>
      <c r="J189" s="6" t="n">
        <v>7.71205440767516</v>
      </c>
      <c r="K189" s="0"/>
      <c r="L189" s="0"/>
      <c r="M189" s="0"/>
    </row>
    <row r="190" customFormat="false" ht="15" hidden="false" customHeight="false" outlineLevel="0" collapsed="false">
      <c r="A190" s="4" t="s">
        <v>75</v>
      </c>
      <c r="B190" s="7" t="s">
        <v>454</v>
      </c>
      <c r="C190" s="5" t="n">
        <v>47.5368836663538</v>
      </c>
      <c r="D190" s="5" t="n">
        <v>7.70985499628295</v>
      </c>
      <c r="E190" s="5" t="n">
        <v>47.5368836663538</v>
      </c>
      <c r="F190" s="5" t="n">
        <v>7.70985499628295</v>
      </c>
      <c r="G190" s="4" t="s">
        <v>481</v>
      </c>
      <c r="H190" s="0"/>
      <c r="I190" s="5" t="n">
        <v>47.5393680261258</v>
      </c>
      <c r="J190" s="6" t="n">
        <v>7.71205440767516</v>
      </c>
      <c r="K190" s="0"/>
      <c r="L190" s="0"/>
      <c r="M190" s="0"/>
    </row>
    <row r="191" customFormat="false" ht="15" hidden="false" customHeight="false" outlineLevel="0" collapsed="false">
      <c r="A191" s="4" t="s">
        <v>76</v>
      </c>
      <c r="B191" s="7" t="s">
        <v>454</v>
      </c>
      <c r="C191" s="5" t="n">
        <v>47.5599259</v>
      </c>
      <c r="D191" s="5" t="n">
        <v>7.62630160000003</v>
      </c>
      <c r="E191" s="5" t="n">
        <v>47.5599259</v>
      </c>
      <c r="F191" s="5" t="n">
        <v>7.62630160000003</v>
      </c>
      <c r="G191" s="4" t="s">
        <v>482</v>
      </c>
      <c r="H191" s="0"/>
      <c r="I191" s="5" t="n">
        <v>47.5613222575498</v>
      </c>
      <c r="J191" s="6" t="n">
        <v>7.63247551949461</v>
      </c>
      <c r="K191" s="0"/>
      <c r="L191" s="0"/>
      <c r="M191" s="0"/>
    </row>
    <row r="192" customFormat="false" ht="15" hidden="false" customHeight="false" outlineLevel="0" collapsed="false">
      <c r="A192" s="4" t="s">
        <v>77</v>
      </c>
      <c r="B192" s="7" t="s">
        <v>454</v>
      </c>
      <c r="C192" s="53" t="n">
        <v>46.1846611</v>
      </c>
      <c r="D192" s="53" t="n">
        <v>7.03407630000003</v>
      </c>
      <c r="E192" s="53" t="n">
        <v>46.1846611</v>
      </c>
      <c r="F192" s="53" t="n">
        <v>7.03407630000003</v>
      </c>
      <c r="G192" s="4" t="s">
        <v>483</v>
      </c>
      <c r="H192" s="0"/>
      <c r="I192" s="5" t="n">
        <v>46.1837223447011</v>
      </c>
      <c r="J192" s="6" t="n">
        <v>7.03465715654601</v>
      </c>
      <c r="K192" s="0"/>
      <c r="L192" s="0"/>
      <c r="M192" s="0"/>
    </row>
    <row r="193" customFormat="false" ht="15" hidden="false" customHeight="false" outlineLevel="0" collapsed="false">
      <c r="A193" s="4" t="s">
        <v>78</v>
      </c>
      <c r="B193" s="7" t="s">
        <v>171</v>
      </c>
      <c r="C193" s="5" t="n">
        <v>48.2490941999999</v>
      </c>
      <c r="D193" s="5" t="n">
        <v>14.4314005999999</v>
      </c>
      <c r="E193" s="5" t="n">
        <v>48.235</v>
      </c>
      <c r="F193" s="5" t="n">
        <v>14.4314005999999</v>
      </c>
      <c r="G193" s="4" t="s">
        <v>484</v>
      </c>
      <c r="H193" s="0"/>
      <c r="I193" s="5" t="n">
        <v>48.2517082966536</v>
      </c>
      <c r="J193" s="6" t="n">
        <v>14.4240677839843</v>
      </c>
      <c r="K193" s="0"/>
      <c r="L193" s="0"/>
      <c r="M193" s="0"/>
    </row>
    <row r="194" customFormat="false" ht="15" hidden="false" customHeight="false" outlineLevel="0" collapsed="false">
      <c r="A194" s="4" t="s">
        <v>79</v>
      </c>
      <c r="B194" s="7" t="s">
        <v>171</v>
      </c>
      <c r="C194" s="5" t="n">
        <v>48.5170581878022</v>
      </c>
      <c r="D194" s="5" t="n">
        <v>13.7065294505737</v>
      </c>
      <c r="E194" s="5" t="n">
        <v>48.5170581878022</v>
      </c>
      <c r="F194" s="5" t="n">
        <v>13.7065294505737</v>
      </c>
      <c r="G194" s="4" t="s">
        <v>485</v>
      </c>
      <c r="H194" s="0"/>
      <c r="I194" s="5" t="n">
        <v>48.5188744978983</v>
      </c>
      <c r="J194" s="6" t="n">
        <v>13.7028325087158</v>
      </c>
      <c r="K194" s="0"/>
      <c r="L194" s="0"/>
      <c r="M194" s="0"/>
    </row>
    <row r="195" customFormat="false" ht="15" hidden="false" customHeight="false" outlineLevel="0" collapsed="false">
      <c r="A195" s="4" t="s">
        <v>80</v>
      </c>
      <c r="B195" s="7" t="s">
        <v>486</v>
      </c>
      <c r="C195" s="5" t="n">
        <v>58.275062783053</v>
      </c>
      <c r="D195" s="5" t="n">
        <v>12.2721959710906</v>
      </c>
      <c r="E195" s="5" t="n">
        <v>58.275062783053</v>
      </c>
      <c r="F195" s="5" t="n">
        <v>12.2721959710906</v>
      </c>
      <c r="G195" s="4" t="s">
        <v>487</v>
      </c>
      <c r="H195" s="0"/>
      <c r="I195" s="5" t="n">
        <v>58.3043419501966</v>
      </c>
      <c r="J195" s="5" t="n">
        <v>12.2974039090331</v>
      </c>
      <c r="K195" s="0"/>
      <c r="L195" s="0"/>
      <c r="M195" s="0"/>
    </row>
    <row r="196" customFormat="false" ht="15" hidden="false" customHeight="false" outlineLevel="0" collapsed="false">
      <c r="A196" s="4" t="s">
        <v>81</v>
      </c>
      <c r="B196" s="7" t="s">
        <v>486</v>
      </c>
      <c r="C196" s="5" t="n">
        <v>58.2803583</v>
      </c>
      <c r="D196" s="5" t="n">
        <v>12.2786677</v>
      </c>
      <c r="E196" s="5" t="n">
        <v>58.2803583</v>
      </c>
      <c r="F196" s="5" t="n">
        <v>12.2786677</v>
      </c>
      <c r="G196" s="4" t="s">
        <v>488</v>
      </c>
      <c r="H196" s="0"/>
      <c r="I196" s="5" t="n">
        <v>58.3043419501966</v>
      </c>
      <c r="J196" s="5" t="n">
        <v>12.2974039090331</v>
      </c>
      <c r="K196" s="0"/>
      <c r="L196" s="0"/>
      <c r="M196" s="0"/>
    </row>
    <row r="197" customFormat="false" ht="15" hidden="false" customHeight="false" outlineLevel="0" collapsed="false">
      <c r="A197" s="4" t="s">
        <v>82</v>
      </c>
      <c r="B197" s="7" t="s">
        <v>486</v>
      </c>
      <c r="C197" s="5" t="n">
        <v>58.3556274</v>
      </c>
      <c r="D197" s="5" t="n">
        <v>12.3730147999999</v>
      </c>
      <c r="E197" s="5" t="n">
        <v>58.3556274</v>
      </c>
      <c r="F197" s="5" t="n">
        <v>12.3730147999999</v>
      </c>
      <c r="G197" s="4" t="s">
        <v>489</v>
      </c>
      <c r="H197" s="0"/>
      <c r="I197" s="5" t="n">
        <v>58.454867832858</v>
      </c>
      <c r="J197" s="6" t="n">
        <v>12.4949844251386</v>
      </c>
      <c r="K197" s="0"/>
      <c r="L197" s="0"/>
      <c r="M197" s="0"/>
    </row>
    <row r="198" customFormat="false" ht="15" hidden="false" customHeight="false" outlineLevel="0" collapsed="false">
      <c r="A198" s="4" t="s">
        <v>83</v>
      </c>
      <c r="B198" s="7" t="s">
        <v>486</v>
      </c>
      <c r="C198" s="5" t="n">
        <v>58.1359420606081</v>
      </c>
      <c r="D198" s="5" t="n">
        <v>12.1200901511474</v>
      </c>
      <c r="E198" s="5" t="n">
        <v>58.1359420606081</v>
      </c>
      <c r="F198" s="5" t="n">
        <v>12.1200901511474</v>
      </c>
      <c r="G198" s="4" t="s">
        <v>490</v>
      </c>
      <c r="H198" s="0"/>
      <c r="I198" s="5" t="n">
        <v>58.1381168985179</v>
      </c>
      <c r="J198" s="6" t="n">
        <v>12.1218496802612</v>
      </c>
      <c r="K198" s="0"/>
      <c r="L198" s="0"/>
      <c r="M198" s="0"/>
    </row>
    <row r="199" customFormat="false" ht="15" hidden="false" customHeight="false" outlineLevel="0" collapsed="false">
      <c r="A199" s="4" t="s">
        <v>84</v>
      </c>
      <c r="B199" s="7" t="s">
        <v>491</v>
      </c>
      <c r="C199" s="5" t="n">
        <v>58.5963275128172</v>
      </c>
      <c r="D199" s="5" t="n">
        <v>8.71640682220459</v>
      </c>
      <c r="E199" s="5" t="n">
        <v>58.597</v>
      </c>
      <c r="F199" s="5" t="n">
        <v>8.634</v>
      </c>
      <c r="G199" s="4" t="s">
        <v>492</v>
      </c>
      <c r="H199" s="0"/>
      <c r="I199" s="5" t="n">
        <v>58.6116179765569</v>
      </c>
      <c r="J199" s="6" t="n">
        <v>8.70480122597655</v>
      </c>
      <c r="K199" s="0"/>
      <c r="L199" s="0"/>
      <c r="M199" s="0"/>
    </row>
    <row r="200" customFormat="false" ht="15" hidden="false" customHeight="false" outlineLevel="0" collapsed="false">
      <c r="A200" s="4" t="s">
        <v>85</v>
      </c>
      <c r="B200" s="7" t="s">
        <v>493</v>
      </c>
      <c r="C200" s="53" t="n">
        <v>59.5821205335364</v>
      </c>
      <c r="D200" s="53" t="n">
        <v>9.25753862873534</v>
      </c>
      <c r="E200" s="53" t="n">
        <v>59.539</v>
      </c>
      <c r="F200" s="53" t="n">
        <v>9.219</v>
      </c>
      <c r="G200" s="4" t="s">
        <v>494</v>
      </c>
      <c r="H200" s="0"/>
      <c r="I200" s="5" t="n">
        <v>59.6065007958488</v>
      </c>
      <c r="J200" s="6" t="n">
        <v>9.27330079110106</v>
      </c>
      <c r="K200" s="0"/>
      <c r="L200" s="0"/>
      <c r="M200" s="0"/>
    </row>
    <row r="201" customFormat="false" ht="15" hidden="false" customHeight="false" outlineLevel="0" collapsed="false">
      <c r="A201" s="4" t="s">
        <v>86</v>
      </c>
      <c r="B201" s="7" t="s">
        <v>495</v>
      </c>
      <c r="C201" s="5" t="n">
        <v>59.9703533143689</v>
      </c>
      <c r="D201" s="5" t="n">
        <v>9.93005887343315</v>
      </c>
      <c r="E201" s="5" t="n">
        <v>59.9703533143689</v>
      </c>
      <c r="F201" s="5" t="n">
        <v>9.93005887343315</v>
      </c>
      <c r="G201" s="4" t="s">
        <v>496</v>
      </c>
      <c r="H201" s="0"/>
      <c r="I201" s="5" t="n">
        <v>59.9703533143689</v>
      </c>
      <c r="J201" s="5" t="n">
        <v>9.93005887343315</v>
      </c>
      <c r="K201" s="0"/>
      <c r="L201" s="0"/>
      <c r="M201" s="0"/>
    </row>
    <row r="202" customFormat="false" ht="15" hidden="false" customHeight="false" outlineLevel="0" collapsed="false">
      <c r="A202" s="4" t="s">
        <v>87</v>
      </c>
      <c r="B202" s="7" t="s">
        <v>409</v>
      </c>
      <c r="C202" s="5" t="n">
        <v>59.2766033511541</v>
      </c>
      <c r="D202" s="5" t="n">
        <v>11.1339308381866</v>
      </c>
      <c r="E202" s="5" t="n">
        <v>59.294</v>
      </c>
      <c r="F202" s="5" t="n">
        <v>11.038</v>
      </c>
      <c r="G202" s="4" t="s">
        <v>497</v>
      </c>
      <c r="H202" s="0"/>
      <c r="I202" s="5" t="n">
        <v>59.2778201775069</v>
      </c>
      <c r="J202" s="6" t="n">
        <v>11.1341990590881</v>
      </c>
      <c r="K202" s="0"/>
      <c r="L202" s="0"/>
      <c r="M202" s="0"/>
    </row>
    <row r="203" customFormat="false" ht="15" hidden="false" customHeight="false" outlineLevel="0" collapsed="false">
      <c r="A203" s="4" t="s">
        <v>88</v>
      </c>
      <c r="B203" s="7" t="s">
        <v>409</v>
      </c>
      <c r="C203" s="5" t="n">
        <v>59.2769705960921</v>
      </c>
      <c r="D203" s="5" t="n">
        <v>11.1317957998107</v>
      </c>
      <c r="E203" s="5" t="n">
        <v>59.294</v>
      </c>
      <c r="F203" s="5" t="n">
        <v>11.038</v>
      </c>
      <c r="G203" s="4" t="s">
        <v>498</v>
      </c>
      <c r="H203" s="0"/>
      <c r="I203" s="5" t="n">
        <v>59.2778201775069</v>
      </c>
      <c r="J203" s="6" t="n">
        <v>11.1341990590881</v>
      </c>
      <c r="K203" s="0"/>
      <c r="L203" s="0"/>
      <c r="M203" s="0"/>
    </row>
    <row r="204" customFormat="false" ht="15" hidden="false" customHeight="false" outlineLevel="0" collapsed="false">
      <c r="A204" s="4" t="s">
        <v>89</v>
      </c>
      <c r="B204" s="7" t="s">
        <v>409</v>
      </c>
      <c r="C204" s="5" t="n">
        <v>59.2759510704445</v>
      </c>
      <c r="D204" s="5" t="n">
        <v>11.1317743421386</v>
      </c>
      <c r="E204" s="5" t="n">
        <v>59.295</v>
      </c>
      <c r="F204" s="5" t="n">
        <v>11.038</v>
      </c>
      <c r="G204" s="4" t="s">
        <v>499</v>
      </c>
      <c r="H204" s="0"/>
      <c r="I204" s="5" t="n">
        <v>59.2778201775069</v>
      </c>
      <c r="J204" s="6" t="n">
        <v>11.1341990590881</v>
      </c>
      <c r="K204" s="0"/>
      <c r="L204" s="0"/>
      <c r="M204" s="0"/>
    </row>
    <row r="205" customFormat="false" ht="15" hidden="false" customHeight="false" outlineLevel="0" collapsed="false">
      <c r="A205" s="4" t="s">
        <v>90</v>
      </c>
      <c r="B205" s="7" t="s">
        <v>409</v>
      </c>
      <c r="C205" s="5" t="n">
        <v>60.0274490999999</v>
      </c>
      <c r="D205" s="6" t="n">
        <v>11.3232779999999</v>
      </c>
      <c r="E205" s="6" t="n">
        <v>60.025</v>
      </c>
      <c r="F205" s="6" t="n">
        <v>11.356</v>
      </c>
      <c r="G205" s="4" t="s">
        <v>500</v>
      </c>
      <c r="H205" s="0"/>
      <c r="I205" s="5" t="n">
        <v>60.0292913473048</v>
      </c>
      <c r="J205" s="6" t="n">
        <v>11.3234526160522</v>
      </c>
      <c r="K205" s="0"/>
      <c r="L205" s="0"/>
      <c r="M205" s="0"/>
    </row>
    <row r="206" customFormat="false" ht="15" hidden="false" customHeight="false" outlineLevel="0" collapsed="false">
      <c r="A206" s="4" t="s">
        <v>91</v>
      </c>
      <c r="B206" s="7" t="s">
        <v>409</v>
      </c>
      <c r="C206" s="5" t="n">
        <v>60.0291427771514</v>
      </c>
      <c r="D206" s="6" t="n">
        <v>11.3196623325347</v>
      </c>
      <c r="E206" s="6" t="n">
        <v>60.029</v>
      </c>
      <c r="F206" s="6" t="n">
        <v>11.349</v>
      </c>
      <c r="G206" s="4" t="s">
        <v>501</v>
      </c>
      <c r="H206" s="0"/>
      <c r="I206" s="5" t="n">
        <v>60.0292913473048</v>
      </c>
      <c r="J206" s="6" t="n">
        <v>11.3234526160522</v>
      </c>
      <c r="K206" s="0"/>
      <c r="L206" s="0"/>
      <c r="M206" s="0"/>
    </row>
    <row r="207" customFormat="false" ht="15" hidden="false" customHeight="false" outlineLevel="0" collapsed="false">
      <c r="A207" s="4" t="s">
        <v>92</v>
      </c>
      <c r="B207" s="7" t="s">
        <v>502</v>
      </c>
      <c r="C207" s="5" t="n">
        <v>59.9898206421216</v>
      </c>
      <c r="D207" s="5" t="n">
        <v>11.2653023246093</v>
      </c>
      <c r="E207" s="5" t="n">
        <v>59.9898206421216</v>
      </c>
      <c r="F207" s="5" t="n">
        <v>11.2653023246093</v>
      </c>
      <c r="G207" s="4" t="s">
        <v>503</v>
      </c>
      <c r="H207" s="0"/>
      <c r="I207" s="5" t="n">
        <v>59.9897133205737</v>
      </c>
      <c r="J207" s="6" t="n">
        <v>11.268134737329</v>
      </c>
      <c r="K207" s="0"/>
      <c r="L207" s="0"/>
      <c r="M207" s="0"/>
    </row>
    <row r="208" customFormat="false" ht="15" hidden="false" customHeight="false" outlineLevel="0" collapsed="false">
      <c r="A208" s="4" t="s">
        <v>93</v>
      </c>
      <c r="B208" s="7" t="s">
        <v>504</v>
      </c>
      <c r="C208" s="5" t="n">
        <v>54.8744073772672</v>
      </c>
      <c r="D208" s="5" t="n">
        <v>23.9999586582052</v>
      </c>
      <c r="E208" s="5" t="n">
        <v>54.8744073772672</v>
      </c>
      <c r="F208" s="5" t="n">
        <v>23.9999586582052</v>
      </c>
      <c r="G208" s="4" t="s">
        <v>505</v>
      </c>
      <c r="H208" s="4" t="n">
        <v>3739</v>
      </c>
      <c r="I208" s="5" t="n">
        <v>54.8868491025162</v>
      </c>
      <c r="J208" s="6" t="n">
        <v>24.040537266992</v>
      </c>
      <c r="K208" s="0"/>
      <c r="L208" s="0"/>
      <c r="M208" s="0"/>
    </row>
    <row r="209" customFormat="false" ht="15" hidden="false" customHeight="false" outlineLevel="0" collapsed="false">
      <c r="A209" s="4" t="s">
        <v>94</v>
      </c>
      <c r="B209" s="7" t="s">
        <v>506</v>
      </c>
      <c r="C209" s="5" t="n">
        <v>52.7055276105284</v>
      </c>
      <c r="D209" s="5" t="n">
        <v>-8.61254557363281</v>
      </c>
      <c r="E209" s="5" t="n">
        <v>52.695</v>
      </c>
      <c r="F209" s="5" t="n">
        <v>-8.545</v>
      </c>
      <c r="G209" s="4" t="s">
        <v>507</v>
      </c>
      <c r="H209" s="0"/>
      <c r="I209" s="5" t="n">
        <v>52.7714013718678</v>
      </c>
      <c r="J209" s="6" t="n">
        <v>-8.46898784511722</v>
      </c>
      <c r="K209" s="0"/>
      <c r="L209" s="0"/>
      <c r="M209" s="0"/>
    </row>
    <row r="210" customFormat="false" ht="15" hidden="false" customHeight="false" outlineLevel="0" collapsed="false">
      <c r="A210" s="4" t="s">
        <v>95</v>
      </c>
      <c r="B210" s="7" t="s">
        <v>508</v>
      </c>
      <c r="C210" s="5" t="n">
        <v>54.4878088260068</v>
      </c>
      <c r="D210" s="5" t="n">
        <v>-8.10209974042663</v>
      </c>
      <c r="E210" s="5" t="n">
        <v>54.4878088260068</v>
      </c>
      <c r="F210" s="5" t="n">
        <v>-8.10209974042663</v>
      </c>
      <c r="G210" s="4" t="s">
        <v>509</v>
      </c>
      <c r="H210" s="0"/>
      <c r="I210" s="5" t="n">
        <v>54.4878088260068</v>
      </c>
      <c r="J210" s="5" t="n">
        <v>-8.10209974042663</v>
      </c>
      <c r="K210" s="0"/>
      <c r="L210" s="0"/>
      <c r="M210" s="0"/>
    </row>
    <row r="211" customFormat="false" ht="15" hidden="false" customHeight="false" outlineLevel="0" collapsed="false">
      <c r="A211" s="4" t="s">
        <v>96</v>
      </c>
      <c r="B211" s="7" t="s">
        <v>508</v>
      </c>
      <c r="C211" s="5" t="n">
        <v>54.4996032270073</v>
      </c>
      <c r="D211" s="5" t="n">
        <v>-8.17376074497588</v>
      </c>
      <c r="E211" s="5" t="n">
        <v>54.486</v>
      </c>
      <c r="F211" s="5" t="n">
        <v>-8.173</v>
      </c>
      <c r="G211" s="4" t="s">
        <v>510</v>
      </c>
      <c r="H211" s="4" t="n">
        <v>2606</v>
      </c>
      <c r="I211" s="5" t="n">
        <v>54.4960891713482</v>
      </c>
      <c r="J211" s="6" t="n">
        <v>-8.157753321575</v>
      </c>
      <c r="K211" s="0"/>
      <c r="L211" s="0"/>
      <c r="M211" s="0"/>
    </row>
    <row r="212" customFormat="false" ht="15" hidden="false" customHeight="false" outlineLevel="0" collapsed="false">
      <c r="A212" s="4" t="s">
        <v>97</v>
      </c>
      <c r="B212" s="7" t="s">
        <v>511</v>
      </c>
      <c r="C212" s="5" t="n">
        <v>55.1707762119158</v>
      </c>
      <c r="D212" s="5" t="n">
        <v>-4.17728766195068</v>
      </c>
      <c r="E212" s="5" t="n">
        <v>55.1707762119158</v>
      </c>
      <c r="F212" s="5" t="n">
        <v>-4.17728766195068</v>
      </c>
      <c r="G212" s="4" t="s">
        <v>512</v>
      </c>
      <c r="H212" s="0"/>
      <c r="I212" s="5" t="n">
        <v>55.1790801548471</v>
      </c>
      <c r="J212" s="6" t="n">
        <v>-4.17840651865844</v>
      </c>
      <c r="K212" s="0"/>
      <c r="L212" s="0"/>
      <c r="M212" s="0"/>
    </row>
    <row r="213" customFormat="false" ht="15" hidden="false" customHeight="false" outlineLevel="0" collapsed="false">
      <c r="A213" s="4" t="s">
        <v>98</v>
      </c>
      <c r="B213" s="7" t="s">
        <v>511</v>
      </c>
      <c r="C213" s="5" t="n">
        <v>55.143965144175</v>
      </c>
      <c r="D213" s="5" t="n">
        <v>-4.19048413030395</v>
      </c>
      <c r="E213" s="5" t="n">
        <v>55.143965144175</v>
      </c>
      <c r="F213" s="5" t="n">
        <v>-4.19048413030395</v>
      </c>
      <c r="G213" s="4" t="s">
        <v>513</v>
      </c>
      <c r="H213" s="0"/>
      <c r="I213" s="5" t="n">
        <v>55.1492996</v>
      </c>
      <c r="J213" s="6" t="n">
        <v>-4.18742010000005</v>
      </c>
      <c r="K213" s="0"/>
      <c r="L213" s="0"/>
      <c r="M213" s="0"/>
    </row>
    <row r="214" customFormat="false" ht="15" hidden="false" customHeight="false" outlineLevel="0" collapsed="false">
      <c r="A214" s="4" t="s">
        <v>99</v>
      </c>
      <c r="B214" s="7" t="s">
        <v>511</v>
      </c>
      <c r="C214" s="5" t="n">
        <v>55.1125523244399</v>
      </c>
      <c r="D214" s="5" t="n">
        <v>-4.17547448865661</v>
      </c>
      <c r="E214" s="5" t="n">
        <v>55.1125523244399</v>
      </c>
      <c r="F214" s="5" t="n">
        <v>-4.17547448865661</v>
      </c>
      <c r="G214" s="4" t="s">
        <v>514</v>
      </c>
      <c r="H214" s="0"/>
      <c r="I214" s="5" t="n">
        <v>55.1191546865899</v>
      </c>
      <c r="J214" s="6" t="n">
        <v>-4.1753993868042</v>
      </c>
      <c r="K214" s="0"/>
      <c r="L214" s="0"/>
      <c r="M214" s="0"/>
    </row>
    <row r="215" customFormat="false" ht="15" hidden="false" customHeight="false" outlineLevel="0" collapsed="false">
      <c r="A215" s="4" t="s">
        <v>100</v>
      </c>
      <c r="B215" s="7" t="s">
        <v>515</v>
      </c>
      <c r="C215" s="5" t="n">
        <v>54.869109064252</v>
      </c>
      <c r="D215" s="5" t="n">
        <v>-4.02509150211699</v>
      </c>
      <c r="E215" s="5" t="n">
        <v>54.869109064252</v>
      </c>
      <c r="F215" s="5" t="n">
        <v>-4.02509150211699</v>
      </c>
      <c r="G215" s="4" t="s">
        <v>516</v>
      </c>
      <c r="H215" s="0"/>
      <c r="I215" s="5" t="n">
        <v>54.8695535803492</v>
      </c>
      <c r="J215" s="6" t="n">
        <v>-4.02388987247832</v>
      </c>
      <c r="K215" s="0"/>
      <c r="L215" s="0"/>
      <c r="M215" s="0"/>
    </row>
    <row r="216" customFormat="false" ht="15" hidden="false" customHeight="false" outlineLevel="0" collapsed="false">
      <c r="A216" s="4" t="s">
        <v>101</v>
      </c>
      <c r="B216" s="7" t="s">
        <v>517</v>
      </c>
      <c r="C216" s="5" t="n">
        <v>55.2491396916753</v>
      </c>
      <c r="D216" s="5" t="n">
        <v>-4.35712752310792</v>
      </c>
      <c r="E216" s="5" t="n">
        <v>55.232</v>
      </c>
      <c r="F216" s="5" t="n">
        <v>-4.294</v>
      </c>
      <c r="G216" s="4" t="s">
        <v>518</v>
      </c>
      <c r="H216" s="4" t="n">
        <v>2596</v>
      </c>
      <c r="I216" s="5" t="n">
        <v>55.2565483375258</v>
      </c>
      <c r="J216" s="6" t="n">
        <v>-4.36789970146492</v>
      </c>
      <c r="K216" s="0"/>
      <c r="L216" s="0"/>
      <c r="M216" s="0"/>
    </row>
    <row r="217" customFormat="false" ht="15" hidden="false" customHeight="false" outlineLevel="0" collapsed="false">
      <c r="A217" s="4" t="s">
        <v>102</v>
      </c>
      <c r="B217" s="7" t="s">
        <v>519</v>
      </c>
      <c r="C217" s="5" t="n">
        <v>45.7055073655853</v>
      </c>
      <c r="D217" s="5" t="n">
        <v>7.14517178566893</v>
      </c>
      <c r="E217" s="5" t="n">
        <v>45.7055073655853</v>
      </c>
      <c r="F217" s="5" t="n">
        <v>7.14517178566893</v>
      </c>
      <c r="G217" s="4" t="s">
        <v>520</v>
      </c>
      <c r="H217" s="0"/>
      <c r="I217" s="5" t="n">
        <v>45.6183347344428</v>
      </c>
      <c r="J217" s="5" t="n">
        <v>7.05850725236814</v>
      </c>
      <c r="K217" s="0"/>
      <c r="L217" s="0"/>
      <c r="M217" s="0"/>
    </row>
    <row r="218" customFormat="false" ht="15" hidden="false" customHeight="false" outlineLevel="0" collapsed="false">
      <c r="A218" s="4" t="s">
        <v>103</v>
      </c>
      <c r="B218" s="7" t="s">
        <v>521</v>
      </c>
      <c r="C218" s="5" t="n">
        <v>45.0927576191461</v>
      </c>
      <c r="D218" s="5" t="n">
        <v>9.90432801278075</v>
      </c>
      <c r="E218" s="5" t="n">
        <v>45.0927576191461</v>
      </c>
      <c r="F218" s="5" t="n">
        <v>9.90432801278075</v>
      </c>
      <c r="G218" s="4" t="s">
        <v>522</v>
      </c>
      <c r="H218" s="0"/>
      <c r="I218" s="5" t="n">
        <v>45.0914245547859</v>
      </c>
      <c r="J218" s="6" t="n">
        <v>9.90183892281493</v>
      </c>
      <c r="K218" s="0"/>
      <c r="L218" s="0"/>
      <c r="M218" s="0"/>
    </row>
    <row r="219" customFormat="false" ht="15" hidden="false" customHeight="false" outlineLevel="0" collapsed="false">
      <c r="A219" s="4" t="s">
        <v>104</v>
      </c>
      <c r="B219" s="7" t="s">
        <v>523</v>
      </c>
      <c r="C219" s="5" t="n">
        <v>46.6555023078425</v>
      </c>
      <c r="D219" s="5" t="n">
        <v>11.5927341701171</v>
      </c>
      <c r="E219" s="5" t="n">
        <v>46.622</v>
      </c>
      <c r="F219" s="5" t="n">
        <v>11.544</v>
      </c>
      <c r="G219" s="4" t="s">
        <v>524</v>
      </c>
      <c r="H219" s="0"/>
      <c r="I219" s="5" t="n">
        <v>46.622</v>
      </c>
      <c r="J219" s="5" t="n">
        <v>11.544</v>
      </c>
      <c r="K219" s="0"/>
      <c r="L219" s="0"/>
      <c r="M219" s="0"/>
    </row>
    <row r="220" customFormat="false" ht="15" hidden="false" customHeight="false" outlineLevel="0" collapsed="false">
      <c r="A220" s="4" t="s">
        <v>105</v>
      </c>
      <c r="B220" s="7" t="s">
        <v>521</v>
      </c>
      <c r="C220" s="5" t="n">
        <v>46.7971487894992</v>
      </c>
      <c r="D220" s="5" t="n">
        <v>11.6708400979405</v>
      </c>
      <c r="E220" s="5" t="n">
        <v>46.7971487894992</v>
      </c>
      <c r="F220" s="5" t="n">
        <v>11.703</v>
      </c>
      <c r="G220" s="4" t="s">
        <v>525</v>
      </c>
      <c r="H220" s="0"/>
      <c r="I220" s="5" t="n">
        <v>46.7971487894992</v>
      </c>
      <c r="J220" s="5" t="n">
        <v>11.703</v>
      </c>
      <c r="K220" s="0"/>
      <c r="L220" s="0"/>
      <c r="M220" s="0"/>
    </row>
    <row r="221" customFormat="false" ht="15" hidden="false" customHeight="false" outlineLevel="0" collapsed="false">
      <c r="A221" s="11" t="s">
        <v>526</v>
      </c>
      <c r="B221" s="52"/>
      <c r="C221" s="12" t="n">
        <v>46.7783406574685</v>
      </c>
      <c r="D221" s="12" t="n">
        <v>11.6320568538503</v>
      </c>
      <c r="E221" s="12"/>
      <c r="F221" s="12"/>
      <c r="G221" s="11" t="s">
        <v>106</v>
      </c>
      <c r="H221" s="11" t="s">
        <v>107</v>
      </c>
      <c r="I221" s="12" t="n">
        <v>46.7783406574685</v>
      </c>
      <c r="J221" s="12" t="n">
        <v>11.6320568538503</v>
      </c>
      <c r="K221" s="11"/>
      <c r="L221" s="13"/>
      <c r="M221" s="13"/>
    </row>
    <row r="222" customFormat="false" ht="15" hidden="false" customHeight="false" outlineLevel="0" collapsed="false">
      <c r="A222" s="4" t="s">
        <v>108</v>
      </c>
      <c r="B222" s="7" t="s">
        <v>454</v>
      </c>
      <c r="C222" s="5" t="n">
        <v>44.499</v>
      </c>
      <c r="D222" s="5" t="n">
        <v>4.708</v>
      </c>
      <c r="E222" s="5" t="n">
        <v>44.465</v>
      </c>
      <c r="F222" s="5" t="n">
        <v>4.713</v>
      </c>
      <c r="G222" s="4" t="s">
        <v>527</v>
      </c>
      <c r="H222" s="0"/>
      <c r="I222" s="5" t="n">
        <v>44.465</v>
      </c>
      <c r="J222" s="5" t="n">
        <v>4.713</v>
      </c>
    </row>
    <row r="223" customFormat="false" ht="15" hidden="false" customHeight="false" outlineLevel="0" collapsed="false">
      <c r="A223" s="4" t="s">
        <v>109</v>
      </c>
      <c r="B223" s="7" t="s">
        <v>454</v>
      </c>
      <c r="C223" s="5" t="n">
        <v>43.976</v>
      </c>
      <c r="D223" s="5" t="n">
        <v>4.817</v>
      </c>
      <c r="E223" s="5" t="n">
        <v>43.976</v>
      </c>
      <c r="F223" s="5" t="n">
        <v>4.817</v>
      </c>
      <c r="G223" s="4" t="s">
        <v>528</v>
      </c>
      <c r="H223" s="0"/>
      <c r="I223" s="5" t="n">
        <v>43.976</v>
      </c>
      <c r="J223" s="5" t="n">
        <v>4.817</v>
      </c>
    </row>
    <row r="224" customFormat="false" ht="15" hidden="false" customHeight="false" outlineLevel="0" collapsed="false">
      <c r="A224" s="4" t="s">
        <v>110</v>
      </c>
      <c r="B224" s="7" t="s">
        <v>208</v>
      </c>
      <c r="C224" s="5" t="n">
        <v>44.696</v>
      </c>
      <c r="D224" s="5" t="n">
        <v>2.585</v>
      </c>
      <c r="E224" s="5" t="n">
        <v>44.696</v>
      </c>
      <c r="F224" s="5" t="n">
        <v>2.593</v>
      </c>
      <c r="G224" s="4" t="s">
        <v>529</v>
      </c>
      <c r="H224" s="4" t="n">
        <v>3429</v>
      </c>
      <c r="I224" s="5" t="n">
        <v>44.696</v>
      </c>
      <c r="J224" s="5" t="n">
        <v>2.585</v>
      </c>
    </row>
    <row r="225" customFormat="false" ht="15" hidden="false" customHeight="false" outlineLevel="0" collapsed="false">
      <c r="A225" s="4" t="s">
        <v>111</v>
      </c>
      <c r="B225" s="7" t="s">
        <v>454</v>
      </c>
      <c r="C225" s="5" t="n">
        <v>45.307</v>
      </c>
      <c r="D225" s="5" t="n">
        <v>4.797</v>
      </c>
      <c r="E225" s="5" t="n">
        <v>45.307</v>
      </c>
      <c r="F225" s="5" t="n">
        <v>4.797</v>
      </c>
      <c r="G225" s="4" t="s">
        <v>530</v>
      </c>
      <c r="H225" s="0"/>
      <c r="I225" s="5" t="n">
        <v>45.3837245990049</v>
      </c>
      <c r="J225" s="6" t="n">
        <v>47.57692910498</v>
      </c>
    </row>
    <row r="226" customFormat="false" ht="15" hidden="false" customHeight="false" outlineLevel="0" collapsed="false">
      <c r="A226" s="4" t="s">
        <v>112</v>
      </c>
      <c r="B226" s="7" t="s">
        <v>531</v>
      </c>
      <c r="C226" s="5" t="n">
        <v>45.91701964577</v>
      </c>
      <c r="D226" s="5" t="n">
        <v>6.72715187072753</v>
      </c>
      <c r="E226" s="5" t="n">
        <v>45.91701964577</v>
      </c>
      <c r="F226" s="5" t="n">
        <v>6.72715187072753</v>
      </c>
      <c r="G226" s="4" t="s">
        <v>532</v>
      </c>
      <c r="H226" s="0"/>
      <c r="I226" s="5" t="n">
        <v>45.8939097342338</v>
      </c>
      <c r="J226" s="6" t="n">
        <v>6.79842503086547</v>
      </c>
    </row>
    <row r="227" customFormat="false" ht="15" hidden="false" customHeight="false" outlineLevel="0" collapsed="false">
      <c r="A227" s="4" t="s">
        <v>113</v>
      </c>
      <c r="B227" s="7" t="s">
        <v>533</v>
      </c>
      <c r="C227" s="5" t="n">
        <v>46.3479</v>
      </c>
      <c r="D227" s="5" t="n">
        <v>16.2684</v>
      </c>
      <c r="E227" s="5" t="n">
        <v>46.366</v>
      </c>
      <c r="F227" s="5" t="n">
        <v>16.276</v>
      </c>
      <c r="G227" s="4" t="s">
        <v>534</v>
      </c>
      <c r="H227" s="0"/>
      <c r="I227" s="5" t="n">
        <v>46.3878065185073</v>
      </c>
      <c r="J227" s="6" t="n">
        <v>16.1750627635046</v>
      </c>
    </row>
    <row r="228" customFormat="false" ht="15" hidden="false" customHeight="false" outlineLevel="0" collapsed="false">
      <c r="A228" s="4" t="s">
        <v>114</v>
      </c>
      <c r="B228" s="7" t="s">
        <v>533</v>
      </c>
      <c r="C228" s="5" t="n">
        <v>46.3111300626926</v>
      </c>
      <c r="D228" s="5" t="n">
        <v>16.4945983886718</v>
      </c>
      <c r="E228" s="5" t="n">
        <v>46.303</v>
      </c>
      <c r="F228" s="5" t="n">
        <v>16.495</v>
      </c>
      <c r="G228" s="4" t="s">
        <v>535</v>
      </c>
      <c r="H228" s="4" t="n">
        <v>3842</v>
      </c>
      <c r="I228" s="5" t="n">
        <v>46.3109851056992</v>
      </c>
      <c r="J228" s="6" t="n">
        <v>16.451278355671</v>
      </c>
    </row>
    <row r="229" customFormat="false" ht="15" hidden="false" customHeight="false" outlineLevel="0" collapsed="false">
      <c r="A229" s="4" t="s">
        <v>115</v>
      </c>
      <c r="B229" s="7" t="s">
        <v>533</v>
      </c>
      <c r="C229" s="5" t="n">
        <v>46.3205</v>
      </c>
      <c r="D229" s="5" t="n">
        <v>16.7489</v>
      </c>
      <c r="E229" s="5" t="n">
        <v>46.317</v>
      </c>
      <c r="F229" s="5" t="n">
        <v>16.734</v>
      </c>
      <c r="G229" s="4" t="s">
        <v>536</v>
      </c>
      <c r="H229" s="4" t="n">
        <v>3841</v>
      </c>
      <c r="I229" s="5" t="n">
        <v>46.3167157908713</v>
      </c>
      <c r="J229" s="6" t="n">
        <v>16.6564012644812</v>
      </c>
    </row>
    <row r="230" customFormat="false" ht="15" hidden="false" customHeight="false" outlineLevel="0" collapsed="false">
      <c r="A230" s="4" t="s">
        <v>116</v>
      </c>
      <c r="B230" s="7" t="s">
        <v>537</v>
      </c>
      <c r="C230" s="5" t="n">
        <v>49.823697</v>
      </c>
      <c r="D230" s="5" t="n">
        <v>14.4342329999999</v>
      </c>
      <c r="E230" s="5" t="n">
        <v>49.823697</v>
      </c>
      <c r="F230" s="5" t="n">
        <v>14.4342329999999</v>
      </c>
      <c r="G230" s="4" t="s">
        <v>538</v>
      </c>
      <c r="H230" s="4" t="n">
        <v>3260</v>
      </c>
      <c r="I230" s="5" t="n">
        <v>49.823697</v>
      </c>
      <c r="J230" s="5" t="n">
        <v>14.4342329999999</v>
      </c>
    </row>
    <row r="231" customFormat="false" ht="15" hidden="false" customHeight="false" outlineLevel="0" collapsed="false">
      <c r="A231" s="4" t="s">
        <v>117</v>
      </c>
      <c r="B231" s="7" t="s">
        <v>539</v>
      </c>
      <c r="C231" s="5" t="n">
        <v>62.0410534359537</v>
      </c>
      <c r="D231" s="5" t="n">
        <v>14.9008757117553</v>
      </c>
      <c r="E231" s="5" t="n">
        <v>62.0410534359537</v>
      </c>
      <c r="F231" s="5" t="n">
        <v>14.9008757117553</v>
      </c>
      <c r="G231" s="4" t="s">
        <v>540</v>
      </c>
      <c r="H231" s="0"/>
      <c r="I231" s="5" t="n">
        <v>62.0372906927725</v>
      </c>
      <c r="J231" s="6" t="n">
        <v>14.8776155951782</v>
      </c>
    </row>
    <row r="232" customFormat="false" ht="15" hidden="false" customHeight="false" outlineLevel="0" collapsed="false">
      <c r="A232" s="4" t="s">
        <v>118</v>
      </c>
      <c r="B232" s="7" t="s">
        <v>539</v>
      </c>
      <c r="C232" s="5" t="n">
        <v>62.1103249247011</v>
      </c>
      <c r="D232" s="5" t="n">
        <v>15.0031858924194</v>
      </c>
      <c r="E232" s="5" t="n">
        <v>62.1103249247011</v>
      </c>
      <c r="F232" s="5" t="n">
        <v>15.0031858924194</v>
      </c>
      <c r="G232" s="4" t="s">
        <v>541</v>
      </c>
      <c r="H232" s="0"/>
      <c r="I232" s="5" t="n">
        <v>62.1103249247011</v>
      </c>
      <c r="J232" s="5" t="n">
        <v>15.0031858924194</v>
      </c>
    </row>
    <row r="233" customFormat="false" ht="15" hidden="false" customHeight="false" outlineLevel="0" collapsed="false">
      <c r="A233" s="4" t="s">
        <v>119</v>
      </c>
      <c r="B233" s="7" t="s">
        <v>542</v>
      </c>
      <c r="C233" s="5" t="n">
        <v>63.2397899675841</v>
      </c>
      <c r="D233" s="5" t="n">
        <v>15.2383619788452</v>
      </c>
      <c r="E233" s="5" t="n">
        <v>63.285</v>
      </c>
      <c r="F233" s="5" t="n">
        <v>15.227</v>
      </c>
      <c r="G233" s="4" t="s">
        <v>543</v>
      </c>
      <c r="H233" s="0"/>
      <c r="I233" s="5" t="n">
        <v>63.2457537694666</v>
      </c>
      <c r="J233" s="5" t="n">
        <v>15.2043176611186</v>
      </c>
    </row>
    <row r="234" customFormat="false" ht="15" hidden="false" customHeight="false" outlineLevel="0" collapsed="false">
      <c r="A234" s="4" t="s">
        <v>120</v>
      </c>
      <c r="B234" s="7" t="s">
        <v>542</v>
      </c>
      <c r="C234" s="5" t="n">
        <v>63.2211695848812</v>
      </c>
      <c r="D234" s="5" t="n">
        <v>15.3224206937011</v>
      </c>
      <c r="E234" s="5" t="n">
        <v>63.2211695848812</v>
      </c>
      <c r="F234" s="5" t="n">
        <v>15.3224206937011</v>
      </c>
      <c r="G234" s="4" t="s">
        <v>544</v>
      </c>
      <c r="H234" s="0"/>
      <c r="I234" s="5" t="n">
        <v>63.2275109040464</v>
      </c>
      <c r="J234" s="5" t="n">
        <v>15.2918649686034</v>
      </c>
    </row>
    <row r="235" customFormat="false" ht="15" hidden="false" customHeight="false" outlineLevel="0" collapsed="false">
      <c r="A235" s="4" t="s">
        <v>121</v>
      </c>
      <c r="B235" s="7" t="s">
        <v>542</v>
      </c>
      <c r="C235" s="5" t="n">
        <v>63.1642718353651</v>
      </c>
      <c r="D235" s="5" t="n">
        <v>15.5991757399169</v>
      </c>
      <c r="E235" s="5" t="n">
        <v>63.201</v>
      </c>
      <c r="F235" s="5" t="n">
        <v>15.5991757399169</v>
      </c>
      <c r="G235" s="4" t="s">
        <v>545</v>
      </c>
      <c r="H235" s="0"/>
      <c r="I235" s="5" t="n">
        <v>63.1653179826519</v>
      </c>
      <c r="J235" s="5" t="n">
        <v>15.5833828984759</v>
      </c>
    </row>
    <row r="236" customFormat="false" ht="15" hidden="false" customHeight="false" outlineLevel="0" collapsed="false">
      <c r="A236" s="4" t="s">
        <v>122</v>
      </c>
      <c r="B236" s="7" t="s">
        <v>546</v>
      </c>
      <c r="C236" s="5" t="n">
        <v>45.8978271629831</v>
      </c>
      <c r="D236" s="5" t="n">
        <v>15.5910218245117</v>
      </c>
      <c r="E236" s="5" t="n">
        <v>45.8978271629831</v>
      </c>
      <c r="F236" s="5" t="n">
        <v>15.602</v>
      </c>
      <c r="G236" s="4" t="s">
        <v>547</v>
      </c>
      <c r="H236" s="0"/>
      <c r="I236" s="5" t="n">
        <v>45.8978271629831</v>
      </c>
      <c r="J236" s="5" t="n">
        <v>15.602</v>
      </c>
    </row>
    <row r="237" customFormat="false" ht="15" hidden="false" customHeight="false" outlineLevel="0" collapsed="false">
      <c r="A237" s="4" t="s">
        <v>123</v>
      </c>
      <c r="B237" s="7" t="s">
        <v>546</v>
      </c>
      <c r="C237" s="5" t="n">
        <v>45.9753561424348</v>
      </c>
      <c r="D237" s="5" t="n">
        <v>15.4825595142028</v>
      </c>
      <c r="E237" s="5" t="n">
        <v>45.9753561424348</v>
      </c>
      <c r="F237" s="5" t="n">
        <v>15.4825595142028</v>
      </c>
      <c r="G237" s="4" t="s">
        <v>548</v>
      </c>
      <c r="H237" s="0"/>
      <c r="I237" s="5" t="n">
        <v>45.9753561424348</v>
      </c>
      <c r="J237" s="5" t="n">
        <v>15.4825595142028</v>
      </c>
    </row>
    <row r="238" customFormat="false" ht="15" hidden="false" customHeight="false" outlineLevel="0" collapsed="false">
      <c r="A238" s="4" t="s">
        <v>124</v>
      </c>
      <c r="B238" s="7" t="s">
        <v>546</v>
      </c>
      <c r="C238" s="5" t="n">
        <v>45.9901008880702</v>
      </c>
      <c r="D238" s="5" t="n">
        <v>15.3816134110093</v>
      </c>
      <c r="E238" s="5" t="n">
        <v>45.9901008880702</v>
      </c>
      <c r="F238" s="5" t="n">
        <v>15.3816134110093</v>
      </c>
      <c r="G238" s="4" t="s">
        <v>549</v>
      </c>
      <c r="H238" s="0"/>
      <c r="I238" s="5" t="n">
        <v>45.9901008880702</v>
      </c>
      <c r="J238" s="5" t="n">
        <v>15.3816134110093</v>
      </c>
    </row>
    <row r="239" customFormat="false" ht="15" hidden="false" customHeight="false" outlineLevel="0" collapsed="false">
      <c r="A239" s="4" t="s">
        <v>125</v>
      </c>
      <c r="B239" s="7" t="s">
        <v>546</v>
      </c>
      <c r="C239" s="5" t="n">
        <v>46.0177005211472</v>
      </c>
      <c r="D239" s="5" t="n">
        <v>15.2813202515244</v>
      </c>
      <c r="E239" s="5" t="n">
        <v>46.0177005211472</v>
      </c>
      <c r="F239" s="5" t="n">
        <v>15.2813202515244</v>
      </c>
      <c r="G239" s="4" t="s">
        <v>550</v>
      </c>
      <c r="H239" s="0"/>
      <c r="I239" s="5" t="n">
        <v>46.0177005211472</v>
      </c>
      <c r="J239" s="5" t="n">
        <v>15.2813202515244</v>
      </c>
    </row>
    <row r="240" customFormat="false" ht="15" hidden="false" customHeight="false" outlineLevel="0" collapsed="false">
      <c r="A240" s="4" t="s">
        <v>126</v>
      </c>
      <c r="B240" s="7" t="s">
        <v>537</v>
      </c>
      <c r="C240" s="5" t="n">
        <v>49.632</v>
      </c>
      <c r="D240" s="5" t="n">
        <v>14.252</v>
      </c>
      <c r="E240" s="5" t="n">
        <v>49.632</v>
      </c>
      <c r="F240" s="5" t="n">
        <v>14.252</v>
      </c>
      <c r="G240" s="4" t="s">
        <v>551</v>
      </c>
      <c r="H240" s="4" t="n">
        <v>3262</v>
      </c>
      <c r="I240" s="5" t="n">
        <v>49.632</v>
      </c>
      <c r="J240" s="5" t="n">
        <v>14.252</v>
      </c>
    </row>
    <row r="241" customFormat="false" ht="15" hidden="false" customHeight="false" outlineLevel="0" collapsed="false">
      <c r="A241" s="4" t="s">
        <v>127</v>
      </c>
      <c r="C241" s="5" t="n">
        <v>49.846756</v>
      </c>
      <c r="D241" s="5" t="n">
        <v>14.42227</v>
      </c>
      <c r="E241" s="5" t="n">
        <v>49.846756</v>
      </c>
      <c r="F241" s="5" t="n">
        <v>14.42227</v>
      </c>
      <c r="G241" s="4" t="s">
        <v>552</v>
      </c>
      <c r="H241" s="0"/>
      <c r="I241" s="5" t="n">
        <v>49.846756</v>
      </c>
      <c r="J241" s="5" t="n">
        <v>14.42227</v>
      </c>
    </row>
    <row r="242" customFormat="false" ht="15" hidden="false" customHeight="false" outlineLevel="0" collapsed="false">
      <c r="A242" s="4" t="s">
        <v>128</v>
      </c>
      <c r="C242" s="5" t="n">
        <v>49.938047</v>
      </c>
      <c r="D242" s="5" t="n">
        <v>14.37443</v>
      </c>
      <c r="E242" s="5" t="n">
        <v>49.938047</v>
      </c>
      <c r="F242" s="5" t="n">
        <v>14.37443</v>
      </c>
      <c r="G242" s="4" t="s">
        <v>553</v>
      </c>
      <c r="H242" s="4" t="n">
        <v>3258</v>
      </c>
      <c r="I242" s="5" t="n">
        <v>49.934</v>
      </c>
      <c r="J242" s="6" t="n">
        <v>14.37</v>
      </c>
    </row>
  </sheetData>
  <hyperlinks>
    <hyperlink ref="B9" r:id="rId2" display="Donau"/>
    <hyperlink ref="A16" r:id="rId3" display="Roncovalgrande (Delio)"/>
    <hyperlink ref="A25" r:id="rId4" display="Pļaviņas"/>
    <hyperlink ref="B25" r:id="rId5" display="Daugava"/>
    <hyperlink ref="A26" r:id="rId6" display="Chaira"/>
    <hyperlink ref="A32" r:id="rId7" display="Galgenbichl"/>
    <hyperlink ref="A33" r:id="rId8" display="Rottau"/>
    <hyperlink ref="B36" r:id="rId9" display="Donau"/>
    <hyperlink ref="A39" r:id="rId10" display="Alto Lindoso Dam"/>
    <hyperlink ref="B39" r:id="rId11" display="Lima"/>
    <hyperlink ref="A41" r:id="rId12" display="Dlouhe Strane"/>
    <hyperlink ref="A66" r:id="rId13" display="Dalesice"/>
    <hyperlink ref="B73" r:id="rId14" display="Achelous"/>
    <hyperlink ref="A75" r:id="rId15" display="Bemposta"/>
    <hyperlink ref="A78" r:id="rId16" display="Riga"/>
    <hyperlink ref="B78" r:id="rId17" display="Daugava"/>
    <hyperlink ref="A79" r:id="rId18" display="Cruachan"/>
    <hyperlink ref="A80" r:id="rId19" display="Kaunertal"/>
    <hyperlink ref="B82" r:id="rId20" display="Nestos"/>
    <hyperlink ref="A87" r:id="rId21" display="Orlik"/>
    <hyperlink ref="B87" r:id="rId22" display="Vltava"/>
    <hyperlink ref="B99" r:id="rId23" display="Dona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4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1:27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40" workbookViewId="0">
      <pane xSplit="1" ySplit="2" topLeftCell="AM3" activePane="bottomRight" state="frozen"/>
      <selection pane="topLeft" activeCell="A1" activeCellId="0" sqref="A1"/>
      <selection pane="topRight" activeCell="AM1" activeCellId="0" sqref="AM1"/>
      <selection pane="bottomLeft" activeCell="A3" activeCellId="0" sqref="A3"/>
      <selection pane="bottomRight" activeCell="AQ3" activeCellId="0" sqref="AQ3"/>
    </sheetView>
  </sheetViews>
  <sheetFormatPr defaultRowHeight="12.75"/>
  <cols>
    <col collapsed="false" hidden="false" max="2" min="1" style="4" width="25"/>
    <col collapsed="false" hidden="false" max="3" min="3" style="54" width="10.1417004048583"/>
    <col collapsed="false" hidden="false" max="6" min="4" style="4" width="13.4251012145749"/>
    <col collapsed="false" hidden="false" max="7" min="7" style="4" width="7.4251012145749"/>
    <col collapsed="false" hidden="false" max="8" min="8" style="55" width="12.4251012145749"/>
    <col collapsed="false" hidden="false" max="9" min="9" style="4" width="12.4251012145749"/>
    <col collapsed="false" hidden="false" max="10" min="10" style="4" width="13.4251012145749"/>
    <col collapsed="false" hidden="false" max="11" min="11" style="4" width="18.5748987854251"/>
    <col collapsed="false" hidden="false" max="12" min="12" style="4" width="13.4251012145749"/>
    <col collapsed="false" hidden="false" max="13" min="13" style="7" width="11.1417004048583"/>
    <col collapsed="false" hidden="false" max="14" min="14" style="5" width="15.1376518218623"/>
    <col collapsed="false" hidden="false" max="17" min="15" style="5" width="12.4251012145749"/>
    <col collapsed="false" hidden="false" max="18" min="18" style="4" width="7.4251012145749"/>
    <col collapsed="false" hidden="false" max="19" min="19" style="4" width="10.5708502024292"/>
    <col collapsed="false" hidden="false" max="20" min="20" style="56" width="13.4251012145749"/>
    <col collapsed="false" hidden="false" max="21" min="21" style="4" width="13.4251012145749"/>
    <col collapsed="false" hidden="false" max="22" min="22" style="4" width="9.99595141700405"/>
    <col collapsed="false" hidden="false" max="23" min="23" style="4" width="10.4251012145749"/>
    <col collapsed="false" hidden="false" max="24" min="24" style="4" width="16.1376518218624"/>
    <col collapsed="false" hidden="false" max="25" min="25" style="56" width="7.1417004048583"/>
    <col collapsed="false" hidden="false" max="26" min="26" style="4" width="8"/>
    <col collapsed="false" hidden="false" max="27" min="27" style="4" width="9.85425101214575"/>
    <col collapsed="false" hidden="false" max="28" min="28" style="4" width="10.4251012145749"/>
    <col collapsed="false" hidden="false" max="30" min="29" style="57" width="8.4251012145749"/>
    <col collapsed="false" hidden="false" max="31" min="31" style="4" width="7.4251012145749"/>
    <col collapsed="false" hidden="false" max="32" min="32" style="4" width="9.99595141700405"/>
    <col collapsed="false" hidden="false" max="33" min="33" style="4" width="26.1457489878542"/>
    <col collapsed="false" hidden="false" max="34" min="34" style="4" width="11.9959514170041"/>
    <col collapsed="false" hidden="false" max="35" min="35" style="5" width="12.995951417004"/>
    <col collapsed="false" hidden="false" max="36" min="36" style="6" width="13.4251012145749"/>
    <col collapsed="false" hidden="false" max="37" min="37" style="58" width="16.4251012145749"/>
    <col collapsed="false" hidden="false" max="39" min="38" style="4" width="13.4251012145749"/>
    <col collapsed="false" hidden="false" max="41" min="40" style="6" width="13.4251012145749"/>
    <col collapsed="false" hidden="false" max="42" min="42" style="56" width="14.4251012145749"/>
    <col collapsed="false" hidden="false" max="43" min="43" style="59" width="14.4251012145749"/>
    <col collapsed="false" hidden="false" max="46" min="44" style="56" width="11.4251012145749"/>
    <col collapsed="false" hidden="false" max="47" min="47" style="4" width="13.4251012145749"/>
    <col collapsed="false" hidden="false" max="48" min="48" style="4" width="24"/>
    <col collapsed="false" hidden="false" max="51" min="49" style="4" width="13.4251012145749"/>
    <col collapsed="false" hidden="false" max="53" min="52" style="4" width="17.4251012145749"/>
    <col collapsed="false" hidden="false" max="54" min="54" style="60" width="17.4251012145749"/>
    <col collapsed="false" hidden="false" max="58" min="55" style="4" width="13.4251012145749"/>
    <col collapsed="false" hidden="false" max="59" min="59" style="59" width="13.4251012145749"/>
    <col collapsed="false" hidden="false" max="60" min="60" style="4" width="26.5708502024291"/>
    <col collapsed="false" hidden="false" max="61" min="61" style="4" width="10.5708502024292"/>
    <col collapsed="false" hidden="false" max="66" min="62" style="4" width="13.4251012145749"/>
    <col collapsed="false" hidden="false" max="67" min="67" style="4" width="24.1457489878543"/>
    <col collapsed="false" hidden="false" max="1025" min="68" style="4" width="13.4251012145749"/>
  </cols>
  <sheetData>
    <row r="1" customFormat="false" ht="12.75" hidden="false" customHeight="false" outlineLevel="0" collapsed="false">
      <c r="A1" s="4" t="n">
        <v>1</v>
      </c>
      <c r="B1" s="4" t="n">
        <v>2</v>
      </c>
      <c r="C1" s="4" t="n">
        <v>3</v>
      </c>
      <c r="D1" s="4" t="n">
        <v>4</v>
      </c>
      <c r="E1" s="4" t="n">
        <v>5</v>
      </c>
      <c r="F1" s="4" t="n">
        <v>6</v>
      </c>
      <c r="G1" s="4" t="n">
        <v>7</v>
      </c>
      <c r="H1" s="4" t="n">
        <v>8</v>
      </c>
      <c r="I1" s="4" t="n">
        <v>9</v>
      </c>
      <c r="J1" s="4" t="n">
        <v>10</v>
      </c>
      <c r="K1" s="4" t="n">
        <v>11</v>
      </c>
      <c r="L1" s="4" t="n">
        <v>12</v>
      </c>
      <c r="M1" s="4" t="n">
        <v>13</v>
      </c>
      <c r="N1" s="4" t="n">
        <v>14</v>
      </c>
      <c r="O1" s="4" t="n">
        <v>15</v>
      </c>
      <c r="P1" s="4" t="n">
        <v>16</v>
      </c>
      <c r="Q1" s="4" t="n">
        <v>17</v>
      </c>
      <c r="R1" s="4" t="n">
        <v>18</v>
      </c>
      <c r="S1" s="4" t="n">
        <v>19</v>
      </c>
      <c r="T1" s="4" t="n">
        <v>20</v>
      </c>
      <c r="U1" s="4" t="n">
        <v>21</v>
      </c>
      <c r="V1" s="4" t="n">
        <v>22</v>
      </c>
      <c r="W1" s="4" t="n">
        <v>23</v>
      </c>
      <c r="X1" s="4" t="n">
        <v>24</v>
      </c>
      <c r="Y1" s="4" t="n">
        <v>25</v>
      </c>
      <c r="Z1" s="4" t="n">
        <v>26</v>
      </c>
      <c r="AA1" s="4" t="n">
        <v>27</v>
      </c>
      <c r="AB1" s="4" t="n">
        <v>28</v>
      </c>
      <c r="AC1" s="4" t="n">
        <v>29</v>
      </c>
      <c r="AD1" s="4" t="n">
        <v>30</v>
      </c>
      <c r="AE1" s="4" t="n">
        <v>31</v>
      </c>
      <c r="AF1" s="4" t="n">
        <v>32</v>
      </c>
      <c r="AG1" s="4" t="n">
        <v>33</v>
      </c>
      <c r="AH1" s="4" t="n">
        <v>34</v>
      </c>
      <c r="AI1" s="4" t="n">
        <v>35</v>
      </c>
      <c r="AJ1" s="4" t="n">
        <v>36</v>
      </c>
      <c r="AK1" s="4" t="n">
        <v>37</v>
      </c>
      <c r="AL1" s="4" t="n">
        <v>38</v>
      </c>
      <c r="AM1" s="4" t="n">
        <v>39</v>
      </c>
      <c r="AN1" s="4" t="n">
        <v>40</v>
      </c>
      <c r="AO1" s="4" t="n">
        <v>41</v>
      </c>
      <c r="AP1" s="4" t="n">
        <v>42</v>
      </c>
      <c r="AQ1" s="4" t="n">
        <v>43</v>
      </c>
      <c r="AR1" s="4" t="n">
        <v>44</v>
      </c>
      <c r="AS1" s="4" t="n">
        <v>45</v>
      </c>
      <c r="AT1" s="4" t="n">
        <v>46</v>
      </c>
      <c r="AU1" s="4" t="n">
        <v>47</v>
      </c>
      <c r="AV1" s="4" t="n">
        <v>48</v>
      </c>
      <c r="AW1" s="4" t="n">
        <v>49</v>
      </c>
      <c r="AX1" s="4" t="n">
        <v>50</v>
      </c>
      <c r="AY1" s="4" t="n">
        <v>51</v>
      </c>
      <c r="AZ1" s="4" t="n">
        <v>52</v>
      </c>
      <c r="BA1" s="4" t="n">
        <v>53</v>
      </c>
      <c r="BB1" s="4" t="n">
        <v>54</v>
      </c>
      <c r="BC1" s="4" t="n">
        <v>55</v>
      </c>
      <c r="BD1" s="4" t="n">
        <v>56</v>
      </c>
      <c r="BE1" s="4" t="n">
        <v>57</v>
      </c>
      <c r="BF1" s="4" t="n">
        <v>58</v>
      </c>
      <c r="BG1" s="4" t="n">
        <v>59</v>
      </c>
      <c r="BH1" s="4" t="n">
        <v>60</v>
      </c>
      <c r="BI1" s="4" t="n">
        <v>61</v>
      </c>
      <c r="BJ1" s="4" t="n">
        <v>62</v>
      </c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" customFormat="true" ht="62.25" hidden="false" customHeight="true" outlineLevel="0" collapsed="false">
      <c r="A2" s="1" t="s">
        <v>147</v>
      </c>
      <c r="B2" s="1" t="s">
        <v>554</v>
      </c>
      <c r="C2" s="61" t="s">
        <v>555</v>
      </c>
      <c r="D2" s="1" t="s">
        <v>556</v>
      </c>
      <c r="E2" s="1" t="s">
        <v>557</v>
      </c>
      <c r="F2" s="1" t="s">
        <v>558</v>
      </c>
      <c r="G2" s="1" t="s">
        <v>559</v>
      </c>
      <c r="H2" s="62" t="s">
        <v>560</v>
      </c>
      <c r="I2" s="1" t="s">
        <v>560</v>
      </c>
      <c r="J2" s="1" t="s">
        <v>561</v>
      </c>
      <c r="K2" s="1" t="s">
        <v>562</v>
      </c>
      <c r="L2" s="1" t="s">
        <v>563</v>
      </c>
      <c r="M2" s="15" t="s">
        <v>148</v>
      </c>
      <c r="N2" s="2" t="s">
        <v>1</v>
      </c>
      <c r="O2" s="2" t="s">
        <v>2</v>
      </c>
      <c r="P2" s="2" t="s">
        <v>564</v>
      </c>
      <c r="Q2" s="2" t="s">
        <v>565</v>
      </c>
      <c r="R2" s="1" t="s">
        <v>566</v>
      </c>
      <c r="S2" s="1" t="s">
        <v>567</v>
      </c>
      <c r="T2" s="63" t="s">
        <v>568</v>
      </c>
      <c r="U2" s="1" t="s">
        <v>569</v>
      </c>
      <c r="V2" s="1" t="s">
        <v>570</v>
      </c>
      <c r="W2" s="1" t="s">
        <v>571</v>
      </c>
      <c r="X2" s="1" t="s">
        <v>572</v>
      </c>
      <c r="Y2" s="63" t="s">
        <v>573</v>
      </c>
      <c r="Z2" s="1" t="s">
        <v>574</v>
      </c>
      <c r="AA2" s="1" t="s">
        <v>575</v>
      </c>
      <c r="AB2" s="1" t="s">
        <v>576</v>
      </c>
      <c r="AC2" s="64" t="s">
        <v>577</v>
      </c>
      <c r="AD2" s="64" t="s">
        <v>578</v>
      </c>
      <c r="AE2" s="1" t="s">
        <v>579</v>
      </c>
      <c r="AF2" s="1" t="s">
        <v>580</v>
      </c>
      <c r="AG2" s="1" t="s">
        <v>149</v>
      </c>
      <c r="AH2" s="1" t="s">
        <v>5</v>
      </c>
      <c r="AI2" s="2" t="s">
        <v>6</v>
      </c>
      <c r="AJ2" s="3" t="s">
        <v>7</v>
      </c>
      <c r="AK2" s="65" t="s">
        <v>581</v>
      </c>
      <c r="AL2" s="1" t="s">
        <v>582</v>
      </c>
      <c r="AM2" s="1" t="s">
        <v>150</v>
      </c>
      <c r="AN2" s="3" t="s">
        <v>151</v>
      </c>
      <c r="AO2" s="3" t="s">
        <v>152</v>
      </c>
      <c r="AP2" s="63" t="s">
        <v>583</v>
      </c>
      <c r="AQ2" s="66" t="s">
        <v>584</v>
      </c>
      <c r="AR2" s="63" t="s">
        <v>585</v>
      </c>
      <c r="AS2" s="63" t="s">
        <v>586</v>
      </c>
      <c r="AT2" s="63" t="s">
        <v>558</v>
      </c>
      <c r="AU2" s="1" t="s">
        <v>587</v>
      </c>
      <c r="AV2" s="67" t="s">
        <v>588</v>
      </c>
      <c r="AW2" s="1" t="s">
        <v>589</v>
      </c>
      <c r="AX2" s="1" t="s">
        <v>590</v>
      </c>
      <c r="AY2" s="1" t="s">
        <v>591</v>
      </c>
      <c r="AZ2" s="1" t="s">
        <v>592</v>
      </c>
      <c r="BA2" s="68" t="s">
        <v>593</v>
      </c>
      <c r="BB2" s="69" t="s">
        <v>594</v>
      </c>
      <c r="BC2" s="1" t="s">
        <v>595</v>
      </c>
      <c r="BG2" s="66"/>
      <c r="BH2" s="1" t="s">
        <v>596</v>
      </c>
      <c r="BI2" s="1" t="s">
        <v>597</v>
      </c>
      <c r="BJ2" s="1" t="s">
        <v>598</v>
      </c>
    </row>
    <row r="3" customFormat="false" ht="12.75" hidden="false" customHeight="false" outlineLevel="0" collapsed="false">
      <c r="A3" s="4" t="s">
        <v>153</v>
      </c>
      <c r="B3" s="4" t="s">
        <v>599</v>
      </c>
      <c r="C3" s="54" t="s">
        <v>599</v>
      </c>
      <c r="D3" s="4" t="s">
        <v>600</v>
      </c>
      <c r="E3" s="70" t="s">
        <v>600</v>
      </c>
      <c r="F3" s="70" t="s">
        <v>601</v>
      </c>
      <c r="G3" s="4" t="n">
        <v>1</v>
      </c>
      <c r="H3" s="55" t="s">
        <v>602</v>
      </c>
      <c r="I3" s="4" t="s">
        <v>603</v>
      </c>
      <c r="J3" s="4" t="s">
        <v>604</v>
      </c>
      <c r="K3" s="0"/>
      <c r="L3" s="4" t="s">
        <v>362</v>
      </c>
      <c r="M3" s="7" t="s">
        <v>154</v>
      </c>
      <c r="N3" s="5" t="n">
        <v>45.145278</v>
      </c>
      <c r="O3" s="5" t="n">
        <v>6.050833</v>
      </c>
      <c r="P3" s="5" t="n">
        <v>45.145278</v>
      </c>
      <c r="Q3" s="5" t="n">
        <v>6.050833</v>
      </c>
      <c r="R3" s="4" t="n">
        <v>12</v>
      </c>
      <c r="S3" s="4" t="n">
        <v>8</v>
      </c>
      <c r="T3" s="56" t="s">
        <v>605</v>
      </c>
      <c r="U3" s="4" t="n">
        <v>1790</v>
      </c>
      <c r="V3" s="4" t="n">
        <v>1160</v>
      </c>
      <c r="W3" s="0"/>
      <c r="X3" s="0"/>
      <c r="Y3" s="0"/>
      <c r="Z3" s="0"/>
      <c r="AA3" s="4" t="n">
        <v>1420</v>
      </c>
      <c r="AB3" s="4" t="n">
        <v>1740</v>
      </c>
      <c r="AC3" s="57" t="n">
        <v>0.0904969301147017</v>
      </c>
      <c r="AD3" s="57" t="n">
        <v>0.171115674195756</v>
      </c>
      <c r="AE3" s="4" t="n">
        <v>1988</v>
      </c>
      <c r="AF3" s="0"/>
      <c r="AG3" s="4" t="s">
        <v>606</v>
      </c>
      <c r="AH3" s="4" t="n">
        <v>3412</v>
      </c>
      <c r="AI3" s="5" t="n">
        <v>45.210817</v>
      </c>
      <c r="AJ3" s="6" t="n">
        <v>6.132696</v>
      </c>
      <c r="AK3" s="58" t="n">
        <v>132</v>
      </c>
      <c r="AL3" s="4" t="s">
        <v>607</v>
      </c>
      <c r="AM3" s="4" t="n">
        <v>3416</v>
      </c>
      <c r="AN3" s="6" t="n">
        <v>45.129732</v>
      </c>
      <c r="AO3" s="6" t="n">
        <v>6.043551</v>
      </c>
      <c r="AP3" s="56" t="n">
        <v>16.5</v>
      </c>
      <c r="AQ3" s="59" t="n">
        <v>34.8</v>
      </c>
      <c r="AR3" s="56" t="n">
        <v>216.3</v>
      </c>
      <c r="AS3" s="0"/>
      <c r="AT3" s="0"/>
      <c r="AU3" s="4" t="n">
        <v>135</v>
      </c>
      <c r="AV3" s="0"/>
      <c r="AW3" s="4" t="s">
        <v>608</v>
      </c>
      <c r="AX3" s="0"/>
      <c r="AY3" s="0"/>
      <c r="AZ3" s="4" t="n">
        <v>5.1634935</v>
      </c>
      <c r="BA3" s="4" t="s">
        <v>609</v>
      </c>
      <c r="BB3" s="60" t="n">
        <v>34.8</v>
      </c>
      <c r="BC3" s="71" t="s">
        <v>610</v>
      </c>
      <c r="BD3" s="71" t="s">
        <v>611</v>
      </c>
      <c r="BE3" s="4" t="s">
        <v>612</v>
      </c>
      <c r="BF3" s="4" t="s">
        <v>613</v>
      </c>
      <c r="BG3" s="0"/>
      <c r="BH3" s="57" t="s">
        <v>614</v>
      </c>
      <c r="BI3" s="57"/>
      <c r="BJ3" s="72" t="n">
        <v>19.4413407821229</v>
      </c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4" t="s">
        <v>156</v>
      </c>
      <c r="B4" s="4" t="s">
        <v>599</v>
      </c>
      <c r="C4" s="54" t="s">
        <v>599</v>
      </c>
      <c r="D4" s="4" t="s">
        <v>600</v>
      </c>
      <c r="E4" s="70" t="s">
        <v>600</v>
      </c>
      <c r="F4" s="70" t="s">
        <v>601</v>
      </c>
      <c r="G4" s="4" t="n">
        <v>2</v>
      </c>
      <c r="H4" s="73" t="s">
        <v>615</v>
      </c>
      <c r="I4" s="4" t="s">
        <v>616</v>
      </c>
      <c r="J4" s="4" t="s">
        <v>617</v>
      </c>
      <c r="K4" s="0"/>
      <c r="L4" s="4" t="s">
        <v>618</v>
      </c>
      <c r="M4" s="0"/>
      <c r="N4" s="5" t="n">
        <v>53.118611</v>
      </c>
      <c r="O4" s="5" t="n">
        <v>-4.113889</v>
      </c>
      <c r="P4" s="16"/>
      <c r="Q4" s="16"/>
      <c r="R4" s="4" t="n">
        <v>6</v>
      </c>
      <c r="S4" s="4" t="n">
        <v>6</v>
      </c>
      <c r="T4" s="56" t="s">
        <v>619</v>
      </c>
      <c r="U4" s="4" t="n">
        <v>1728</v>
      </c>
      <c r="V4" s="4" t="n">
        <v>1650</v>
      </c>
      <c r="W4" s="4" t="n">
        <v>120</v>
      </c>
      <c r="X4" s="4" t="n">
        <v>16</v>
      </c>
      <c r="Y4" s="56" t="n">
        <v>5</v>
      </c>
      <c r="Z4" s="4" t="n">
        <v>7</v>
      </c>
      <c r="AA4" s="4" t="n">
        <v>2074</v>
      </c>
      <c r="AB4" s="0"/>
      <c r="AC4" s="57" t="n">
        <v>0.13691894609645</v>
      </c>
      <c r="AD4" s="0"/>
      <c r="AE4" s="4" t="n">
        <v>1983</v>
      </c>
      <c r="AF4" s="0"/>
      <c r="AG4" s="4" t="s">
        <v>157</v>
      </c>
      <c r="AH4" s="49"/>
      <c r="AI4" s="5" t="n">
        <v>53.136882</v>
      </c>
      <c r="AJ4" s="6" t="n">
        <v>-4.070058</v>
      </c>
      <c r="AK4" s="58" t="n">
        <v>6.7</v>
      </c>
      <c r="AL4" s="4" t="s">
        <v>620</v>
      </c>
      <c r="AM4" s="0"/>
      <c r="AN4" s="6" t="n">
        <v>53.117129</v>
      </c>
      <c r="AO4" s="6" t="n">
        <v>-4.107283</v>
      </c>
      <c r="AP4" s="56" t="n">
        <v>397</v>
      </c>
      <c r="AQ4" s="59" t="n">
        <v>9.1</v>
      </c>
      <c r="AR4" s="56" t="n">
        <v>60</v>
      </c>
      <c r="AS4" s="0"/>
      <c r="AT4" s="0"/>
      <c r="AU4" s="0"/>
      <c r="AV4" s="0"/>
      <c r="AW4" s="4" t="s">
        <v>608</v>
      </c>
      <c r="AX4" s="0"/>
      <c r="AY4" s="0"/>
      <c r="AZ4" s="4" t="n">
        <v>53.6</v>
      </c>
      <c r="BA4" s="4" t="s">
        <v>621</v>
      </c>
      <c r="BB4" s="60" t="n">
        <v>12.096</v>
      </c>
      <c r="BC4" s="71" t="s">
        <v>610</v>
      </c>
      <c r="BD4" s="71" t="s">
        <v>622</v>
      </c>
      <c r="BE4" s="71" t="s">
        <v>623</v>
      </c>
      <c r="BF4" s="4" t="s">
        <v>624</v>
      </c>
      <c r="BG4" s="59" t="s">
        <v>625</v>
      </c>
      <c r="BH4" s="57" t="s">
        <v>614</v>
      </c>
      <c r="BI4" s="0"/>
      <c r="BJ4" s="72" t="n">
        <v>7</v>
      </c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4" t="s">
        <v>158</v>
      </c>
      <c r="B5" s="4" t="s">
        <v>599</v>
      </c>
      <c r="C5" s="54" t="s">
        <v>599</v>
      </c>
      <c r="D5" s="4" t="s">
        <v>600</v>
      </c>
      <c r="E5" s="70" t="s">
        <v>600</v>
      </c>
      <c r="F5" s="70" t="s">
        <v>601</v>
      </c>
      <c r="G5" s="4" t="n">
        <v>3</v>
      </c>
      <c r="H5" s="55" t="s">
        <v>626</v>
      </c>
      <c r="I5" s="4" t="s">
        <v>627</v>
      </c>
      <c r="J5" s="4" t="s">
        <v>628</v>
      </c>
      <c r="K5" s="4" t="s">
        <v>158</v>
      </c>
      <c r="L5" s="4" t="s">
        <v>158</v>
      </c>
      <c r="M5" s="7" t="s">
        <v>159</v>
      </c>
      <c r="N5" s="5" t="n">
        <v>49.952222</v>
      </c>
      <c r="O5" s="5" t="n">
        <v>6.177222</v>
      </c>
      <c r="P5" s="5" t="n">
        <v>49.952222</v>
      </c>
      <c r="Q5" s="5" t="n">
        <v>6.177222</v>
      </c>
      <c r="R5" s="4" t="n">
        <v>11</v>
      </c>
      <c r="S5" s="4" t="n">
        <v>11</v>
      </c>
      <c r="T5" s="56" t="s">
        <v>619</v>
      </c>
      <c r="U5" s="4" t="n">
        <v>1296</v>
      </c>
      <c r="V5" s="4" t="n">
        <v>1050</v>
      </c>
      <c r="W5" s="0"/>
      <c r="X5" s="0"/>
      <c r="Y5" s="56" t="n">
        <v>4</v>
      </c>
      <c r="Z5" s="4" t="n">
        <v>7</v>
      </c>
      <c r="AA5" s="4" t="n">
        <v>1650</v>
      </c>
      <c r="AB5" s="0"/>
      <c r="AC5" s="57" t="n">
        <v>0.145237069147633</v>
      </c>
      <c r="AD5" s="0"/>
      <c r="AE5" s="4" t="n">
        <v>1976</v>
      </c>
      <c r="AF5" s="0"/>
      <c r="AG5" s="4" t="s">
        <v>160</v>
      </c>
      <c r="AH5" s="49"/>
      <c r="AI5" s="5" t="n">
        <v>49.945381</v>
      </c>
      <c r="AJ5" s="6" t="n">
        <v>6.175834</v>
      </c>
      <c r="AK5" s="58" t="n">
        <v>10.8</v>
      </c>
      <c r="AL5" s="4" t="s">
        <v>629</v>
      </c>
      <c r="AM5" s="0"/>
      <c r="AN5" s="6" t="n">
        <v>49.952715</v>
      </c>
      <c r="AO5" s="6" t="n">
        <v>6.179549</v>
      </c>
      <c r="AP5" s="56" t="n">
        <v>278.9</v>
      </c>
      <c r="AQ5" s="59" t="n">
        <v>4.92</v>
      </c>
      <c r="AR5" s="56" t="n">
        <v>515</v>
      </c>
      <c r="AS5" s="0"/>
      <c r="AT5" s="0"/>
      <c r="AU5" s="4" t="n">
        <v>325</v>
      </c>
      <c r="AV5" s="0"/>
      <c r="AW5" s="4" t="s">
        <v>608</v>
      </c>
      <c r="AX5" s="0"/>
      <c r="AY5" s="0"/>
      <c r="AZ5" s="0"/>
      <c r="BA5" s="4" t="s">
        <v>621</v>
      </c>
      <c r="BB5" s="60" t="n">
        <v>9.072</v>
      </c>
      <c r="BC5" s="71" t="s">
        <v>610</v>
      </c>
      <c r="BD5" s="4" t="s">
        <v>630</v>
      </c>
      <c r="BE5" s="4" t="s">
        <v>631</v>
      </c>
      <c r="BF5" s="0"/>
      <c r="BG5" s="0"/>
      <c r="BH5" s="57" t="s">
        <v>614</v>
      </c>
      <c r="BI5" s="0"/>
      <c r="BJ5" s="72" t="n">
        <v>7</v>
      </c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4" t="s">
        <v>161</v>
      </c>
      <c r="B6" s="4" t="s">
        <v>599</v>
      </c>
      <c r="C6" s="54" t="s">
        <v>599</v>
      </c>
      <c r="D6" s="4" t="s">
        <v>632</v>
      </c>
      <c r="E6" s="70" t="s">
        <v>632</v>
      </c>
      <c r="F6" s="70" t="s">
        <v>633</v>
      </c>
      <c r="G6" s="4" t="n">
        <v>4</v>
      </c>
      <c r="H6" s="55" t="s">
        <v>634</v>
      </c>
      <c r="I6" s="4" t="s">
        <v>635</v>
      </c>
      <c r="J6" s="4" t="s">
        <v>636</v>
      </c>
      <c r="K6" s="71" t="s">
        <v>637</v>
      </c>
      <c r="L6" s="4" t="s">
        <v>161</v>
      </c>
      <c r="M6" s="7" t="s">
        <v>162</v>
      </c>
      <c r="N6" s="5" t="n">
        <v>46.185297</v>
      </c>
      <c r="O6" s="5" t="n">
        <v>7.249561</v>
      </c>
      <c r="P6" s="5" t="n">
        <v>46.193</v>
      </c>
      <c r="Q6" s="5" t="n">
        <v>7.262</v>
      </c>
      <c r="R6" s="4" t="n">
        <v>3</v>
      </c>
      <c r="S6" s="0"/>
      <c r="T6" s="56" t="s">
        <v>638</v>
      </c>
      <c r="U6" s="30" t="n">
        <v>1285</v>
      </c>
      <c r="V6" s="0"/>
      <c r="W6" s="0"/>
      <c r="X6" s="0"/>
      <c r="Y6" s="0"/>
      <c r="Z6" s="0"/>
      <c r="AA6" s="4" t="n">
        <v>2901</v>
      </c>
      <c r="AB6" s="0"/>
      <c r="AC6" s="57" t="n">
        <v>0.260786220563115</v>
      </c>
      <c r="AD6" s="0"/>
      <c r="AE6" s="4" t="n">
        <v>1998</v>
      </c>
      <c r="AF6" s="0"/>
      <c r="AG6" s="4" t="s">
        <v>163</v>
      </c>
      <c r="AH6" s="4" t="n">
        <v>3371</v>
      </c>
      <c r="AI6" s="5" t="n">
        <v>46.080327</v>
      </c>
      <c r="AJ6" s="6" t="n">
        <v>7.40326</v>
      </c>
      <c r="AK6" s="58" t="n">
        <v>400</v>
      </c>
      <c r="AL6" s="4" t="s">
        <v>162</v>
      </c>
      <c r="AM6" s="0"/>
      <c r="AN6" s="0"/>
      <c r="AO6" s="0"/>
      <c r="AP6" s="56" t="n">
        <v>1869</v>
      </c>
      <c r="AQ6" s="0"/>
      <c r="AR6" s="56" t="n">
        <v>75</v>
      </c>
      <c r="AS6" s="0"/>
      <c r="AT6" s="0"/>
      <c r="AU6" s="0"/>
      <c r="AV6" s="0"/>
      <c r="AW6" s="4" t="s">
        <v>608</v>
      </c>
      <c r="AX6" s="0"/>
      <c r="AY6" s="0"/>
      <c r="AZ6" s="74"/>
      <c r="BA6" s="4" t="s">
        <v>639</v>
      </c>
      <c r="BB6" s="60" t="n">
        <v>1772.3727</v>
      </c>
      <c r="BC6" s="71" t="s">
        <v>640</v>
      </c>
      <c r="BD6" s="4" t="s">
        <v>641</v>
      </c>
      <c r="BE6" s="0"/>
      <c r="BF6" s="0"/>
      <c r="BG6" s="0"/>
      <c r="BH6" s="57" t="s">
        <v>614</v>
      </c>
      <c r="BI6" s="0"/>
      <c r="BJ6" s="72" t="n">
        <v>1379.27836575875</v>
      </c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4" t="s">
        <v>164</v>
      </c>
      <c r="B7" s="4" t="s">
        <v>599</v>
      </c>
      <c r="C7" s="54" t="s">
        <v>599</v>
      </c>
      <c r="D7" s="4" t="s">
        <v>600</v>
      </c>
      <c r="E7" s="70" t="s">
        <v>600</v>
      </c>
      <c r="F7" s="70" t="s">
        <v>601</v>
      </c>
      <c r="G7" s="4" t="n">
        <v>5</v>
      </c>
      <c r="H7" s="55" t="s">
        <v>642</v>
      </c>
      <c r="I7" s="4" t="s">
        <v>643</v>
      </c>
      <c r="J7" s="4" t="s">
        <v>644</v>
      </c>
      <c r="K7" s="4" t="s">
        <v>164</v>
      </c>
      <c r="L7" s="4" t="s">
        <v>645</v>
      </c>
      <c r="M7" s="7" t="s">
        <v>165</v>
      </c>
      <c r="N7" s="5" t="n">
        <v>41.21167</v>
      </c>
      <c r="O7" s="5" t="n">
        <v>-6.68556</v>
      </c>
      <c r="P7" s="5" t="n">
        <v>41.211</v>
      </c>
      <c r="Q7" s="5" t="n">
        <v>-6.659</v>
      </c>
      <c r="R7" s="4" t="n">
        <v>8</v>
      </c>
      <c r="S7" s="4" t="n">
        <v>8</v>
      </c>
      <c r="T7" s="56" t="s">
        <v>619</v>
      </c>
      <c r="U7" s="4" t="n">
        <v>1241.6</v>
      </c>
      <c r="V7" s="4" t="n">
        <v>400</v>
      </c>
      <c r="W7" s="0"/>
      <c r="X7" s="0"/>
      <c r="Y7" s="0"/>
      <c r="Z7" s="0"/>
      <c r="AA7" s="4" t="n">
        <v>2400</v>
      </c>
      <c r="AB7" s="0"/>
      <c r="AC7" s="57" t="n">
        <v>0.220509889427521</v>
      </c>
      <c r="AD7" s="0"/>
      <c r="AE7" s="4" t="n">
        <v>1963</v>
      </c>
      <c r="AF7" s="0"/>
      <c r="AG7" s="75" t="s">
        <v>164</v>
      </c>
      <c r="AH7" s="4" t="n">
        <v>2735</v>
      </c>
      <c r="AI7" s="5" t="n">
        <v>41.214583</v>
      </c>
      <c r="AJ7" s="6" t="n">
        <v>-6.68375</v>
      </c>
      <c r="AK7" s="58" t="n">
        <v>56.6</v>
      </c>
      <c r="AL7" s="4" t="s">
        <v>646</v>
      </c>
      <c r="AM7" s="0"/>
      <c r="AN7" s="0"/>
      <c r="AO7" s="0"/>
      <c r="AP7" s="56" t="n">
        <v>140</v>
      </c>
      <c r="AQ7" s="0"/>
      <c r="AR7" s="56" t="n">
        <v>153.333333333333</v>
      </c>
      <c r="AS7" s="0"/>
      <c r="AT7" s="0"/>
      <c r="AU7" s="4" t="n">
        <v>266.2</v>
      </c>
      <c r="AV7" s="47" t="s">
        <v>134</v>
      </c>
      <c r="AW7" s="4" t="s">
        <v>608</v>
      </c>
      <c r="AX7" s="0"/>
      <c r="AY7" s="0"/>
      <c r="AZ7" s="0"/>
      <c r="BA7" s="4" t="s">
        <v>639</v>
      </c>
      <c r="BB7" s="60" t="n">
        <v>18.785823</v>
      </c>
      <c r="BC7" s="71" t="s">
        <v>610</v>
      </c>
      <c r="BD7" s="71" t="s">
        <v>647</v>
      </c>
      <c r="BE7" s="71" t="s">
        <v>648</v>
      </c>
      <c r="BF7" s="4" t="s">
        <v>649</v>
      </c>
      <c r="BG7" s="59" t="s">
        <v>650</v>
      </c>
      <c r="BH7" s="57" t="s">
        <v>614</v>
      </c>
      <c r="BI7" s="0"/>
      <c r="BJ7" s="72" t="n">
        <v>15.130334246134</v>
      </c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4" t="s">
        <v>166</v>
      </c>
      <c r="B8" s="4" t="s">
        <v>599</v>
      </c>
      <c r="C8" s="54" t="s">
        <v>599</v>
      </c>
      <c r="D8" s="76" t="s">
        <v>632</v>
      </c>
      <c r="E8" s="77" t="s">
        <v>632</v>
      </c>
      <c r="F8" s="70" t="s">
        <v>633</v>
      </c>
      <c r="G8" s="4" t="n">
        <v>6</v>
      </c>
      <c r="H8" s="55" t="s">
        <v>651</v>
      </c>
      <c r="I8" s="4" t="s">
        <v>652</v>
      </c>
      <c r="J8" s="4" t="s">
        <v>653</v>
      </c>
      <c r="K8" s="4" t="s">
        <v>654</v>
      </c>
      <c r="L8" s="4" t="s">
        <v>655</v>
      </c>
      <c r="M8" s="7" t="s">
        <v>167</v>
      </c>
      <c r="N8" s="5" t="n">
        <v>59.52878</v>
      </c>
      <c r="O8" s="5" t="n">
        <v>6.6542</v>
      </c>
      <c r="P8" s="5" t="n">
        <v>59.52878</v>
      </c>
      <c r="Q8" s="5" t="n">
        <v>6.6542</v>
      </c>
      <c r="R8" s="4" t="n">
        <v>4</v>
      </c>
      <c r="S8" s="0"/>
      <c r="T8" s="56" t="s">
        <v>619</v>
      </c>
      <c r="U8" s="4" t="n">
        <v>1240</v>
      </c>
      <c r="V8" s="0"/>
      <c r="W8" s="0"/>
      <c r="X8" s="0"/>
      <c r="Y8" s="0"/>
      <c r="Z8" s="0"/>
      <c r="AA8" s="4" t="n">
        <v>3028</v>
      </c>
      <c r="AB8" s="0"/>
      <c r="AC8" s="57" t="n">
        <v>0.278568957776747</v>
      </c>
      <c r="AD8" s="0"/>
      <c r="AE8" s="4" t="n">
        <v>1981</v>
      </c>
      <c r="AF8" s="0"/>
      <c r="AG8" s="4" t="s">
        <v>168</v>
      </c>
      <c r="AH8" s="4" t="n">
        <v>3162</v>
      </c>
      <c r="AI8" s="5" t="n">
        <v>59.30375</v>
      </c>
      <c r="AJ8" s="6" t="n">
        <v>6.942083</v>
      </c>
      <c r="AK8" s="58" t="n">
        <v>2325</v>
      </c>
      <c r="AL8" s="0"/>
      <c r="AM8" s="0"/>
      <c r="AN8" s="0"/>
      <c r="AO8" s="0"/>
      <c r="AP8" s="56" t="n">
        <v>538</v>
      </c>
      <c r="AQ8" s="0"/>
      <c r="AR8" s="0"/>
      <c r="AS8" s="0"/>
      <c r="AT8" s="0"/>
      <c r="AU8" s="0"/>
      <c r="AV8" s="0"/>
      <c r="AW8" s="4" t="s">
        <v>608</v>
      </c>
      <c r="AX8" s="0"/>
      <c r="AY8" s="0"/>
      <c r="AZ8" s="74"/>
      <c r="BA8" s="4" t="s">
        <v>639</v>
      </c>
      <c r="BB8" s="60" t="n">
        <v>2965.4526375</v>
      </c>
      <c r="BC8" s="71" t="s">
        <v>656</v>
      </c>
      <c r="BD8" s="71" t="s">
        <v>657</v>
      </c>
      <c r="BE8" s="4" t="s">
        <v>658</v>
      </c>
      <c r="BF8" s="4" t="s">
        <v>659</v>
      </c>
      <c r="BG8" s="0"/>
      <c r="BH8" s="57" t="s">
        <v>614</v>
      </c>
      <c r="BI8" s="0"/>
      <c r="BJ8" s="72" t="n">
        <v>2391.4940625</v>
      </c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4" t="s">
        <v>169</v>
      </c>
      <c r="B9" s="4" t="s">
        <v>599</v>
      </c>
      <c r="C9" s="54" t="s">
        <v>599</v>
      </c>
      <c r="D9" s="4" t="s">
        <v>600</v>
      </c>
      <c r="E9" s="70" t="s">
        <v>600</v>
      </c>
      <c r="F9" s="70" t="s">
        <v>601</v>
      </c>
      <c r="G9" s="4" t="n">
        <v>7</v>
      </c>
      <c r="H9" s="55" t="s">
        <v>660</v>
      </c>
      <c r="I9" s="71" t="s">
        <v>661</v>
      </c>
      <c r="J9" s="74" t="s">
        <v>662</v>
      </c>
      <c r="K9" s="71" t="s">
        <v>663</v>
      </c>
      <c r="L9" s="4" t="s">
        <v>663</v>
      </c>
      <c r="M9" s="0"/>
      <c r="N9" s="5" t="n">
        <v>44.224722</v>
      </c>
      <c r="O9" s="5" t="n">
        <v>7.386111</v>
      </c>
      <c r="P9" s="16"/>
      <c r="Q9" s="16"/>
      <c r="R9" s="4" t="n">
        <v>8</v>
      </c>
      <c r="S9" s="4" t="n">
        <v>8</v>
      </c>
      <c r="T9" s="56" t="s">
        <v>619</v>
      </c>
      <c r="U9" s="4" t="n">
        <v>1184</v>
      </c>
      <c r="V9" s="4" t="n">
        <v>605.676567656766</v>
      </c>
      <c r="W9" s="0"/>
      <c r="X9" s="0"/>
      <c r="Y9" s="0"/>
      <c r="Z9" s="0"/>
      <c r="AA9" s="4" t="n">
        <v>1992</v>
      </c>
      <c r="AB9" s="0"/>
      <c r="AC9" s="57" t="n">
        <v>0.191927039976321</v>
      </c>
      <c r="AD9" s="0"/>
      <c r="AE9" s="4" t="n">
        <v>1982</v>
      </c>
      <c r="AF9" s="0"/>
      <c r="AG9" s="4" t="s">
        <v>170</v>
      </c>
      <c r="AH9" s="49"/>
      <c r="AI9" s="5" t="n">
        <v>44.166284</v>
      </c>
      <c r="AJ9" s="6" t="n">
        <v>7.331774</v>
      </c>
      <c r="AK9" s="58" t="n">
        <v>27.3</v>
      </c>
      <c r="AL9" s="4" t="s">
        <v>664</v>
      </c>
      <c r="AM9" s="0"/>
      <c r="AN9" s="6" t="n">
        <v>44.222801</v>
      </c>
      <c r="AO9" s="6" t="n">
        <v>7.389314</v>
      </c>
      <c r="AP9" s="56" t="n">
        <v>1048</v>
      </c>
      <c r="AQ9" s="59" t="n">
        <v>17.04</v>
      </c>
      <c r="AR9" s="56" t="n">
        <v>128</v>
      </c>
      <c r="AS9" s="0"/>
      <c r="AT9" s="0"/>
      <c r="AU9" s="4" t="n">
        <v>120</v>
      </c>
      <c r="AV9" s="0"/>
      <c r="AW9" s="4" t="s">
        <v>608</v>
      </c>
      <c r="AX9" s="0"/>
      <c r="AY9" s="0"/>
      <c r="AZ9" s="0"/>
      <c r="BA9" s="4" t="s">
        <v>609</v>
      </c>
      <c r="BB9" s="60" t="n">
        <v>17.04</v>
      </c>
      <c r="BC9" s="4" t="s">
        <v>610</v>
      </c>
      <c r="BD9" s="4" t="s">
        <v>665</v>
      </c>
      <c r="BE9" s="4" t="s">
        <v>666</v>
      </c>
      <c r="BF9" s="4" t="s">
        <v>667</v>
      </c>
      <c r="BG9" s="0"/>
      <c r="BH9" s="57" t="s">
        <v>614</v>
      </c>
      <c r="BI9" s="0"/>
      <c r="BJ9" s="72" t="n">
        <v>14.3918918918919</v>
      </c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4" t="s">
        <v>129</v>
      </c>
      <c r="B10" s="4" t="s">
        <v>599</v>
      </c>
      <c r="C10" s="54" t="s">
        <v>599</v>
      </c>
      <c r="D10" s="76" t="s">
        <v>668</v>
      </c>
      <c r="E10" s="77" t="s">
        <v>632</v>
      </c>
      <c r="F10" s="70" t="s">
        <v>669</v>
      </c>
      <c r="G10" s="4" t="n">
        <v>8</v>
      </c>
      <c r="H10" s="55" t="s">
        <v>670</v>
      </c>
      <c r="I10" s="4" t="s">
        <v>671</v>
      </c>
      <c r="J10" s="4" t="s">
        <v>672</v>
      </c>
      <c r="K10" s="71" t="s">
        <v>673</v>
      </c>
      <c r="L10" s="4" t="s">
        <v>674</v>
      </c>
      <c r="M10" s="78" t="s">
        <v>171</v>
      </c>
      <c r="N10" s="5" t="n">
        <v>44.6732766</v>
      </c>
      <c r="O10" s="5" t="n">
        <v>22.5320363</v>
      </c>
      <c r="P10" s="5" t="n">
        <v>44.657</v>
      </c>
      <c r="Q10" s="5" t="n">
        <v>22.52</v>
      </c>
      <c r="R10" s="4" t="n">
        <v>6</v>
      </c>
      <c r="S10" s="0"/>
      <c r="T10" s="0"/>
      <c r="U10" s="4" t="n">
        <v>1165.8</v>
      </c>
      <c r="V10" s="0"/>
      <c r="W10" s="0"/>
      <c r="X10" s="0"/>
      <c r="Y10" s="0"/>
      <c r="Z10" s="0"/>
      <c r="AA10" s="4" t="n">
        <v>5400</v>
      </c>
      <c r="AB10" s="0"/>
      <c r="AC10" s="57" t="n">
        <v>0.528406611000792</v>
      </c>
      <c r="AD10" s="0"/>
      <c r="AE10" s="4" t="n">
        <v>1972</v>
      </c>
      <c r="AF10" s="4" t="n">
        <v>1999</v>
      </c>
      <c r="AG10" s="4" t="s">
        <v>172</v>
      </c>
      <c r="AH10" s="4" t="n">
        <v>3880</v>
      </c>
      <c r="AI10" s="5" t="n">
        <v>44.671871</v>
      </c>
      <c r="AJ10" s="6" t="n">
        <v>22.527781</v>
      </c>
      <c r="AK10" s="58" t="n">
        <v>2550</v>
      </c>
      <c r="AL10" s="0"/>
      <c r="AM10" s="0"/>
      <c r="AN10" s="0"/>
      <c r="AO10" s="0"/>
      <c r="AP10" s="56" t="n">
        <v>28</v>
      </c>
      <c r="AQ10" s="0"/>
      <c r="AR10" s="56" t="n">
        <v>8700</v>
      </c>
      <c r="AS10" s="0"/>
      <c r="AT10" s="0"/>
      <c r="AU10" s="0"/>
      <c r="AV10" s="0"/>
      <c r="AW10" s="4" t="s">
        <v>608</v>
      </c>
      <c r="AX10" s="0"/>
      <c r="AY10" s="0"/>
      <c r="AZ10" s="74"/>
      <c r="BA10" s="4" t="s">
        <v>639</v>
      </c>
      <c r="BB10" s="60" t="n">
        <v>169.27155</v>
      </c>
      <c r="BC10" s="71" t="s">
        <v>675</v>
      </c>
      <c r="BD10" s="4" t="s">
        <v>676</v>
      </c>
      <c r="BE10" s="4" t="s">
        <v>677</v>
      </c>
      <c r="BF10" s="4" t="s">
        <v>678</v>
      </c>
      <c r="BG10" s="0"/>
      <c r="BH10" s="57" t="s">
        <v>614</v>
      </c>
      <c r="BI10" s="0"/>
      <c r="BJ10" s="72" t="n">
        <v>145.19776119403</v>
      </c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4" t="s">
        <v>173</v>
      </c>
      <c r="B11" s="4" t="s">
        <v>599</v>
      </c>
      <c r="C11" s="54" t="s">
        <v>599</v>
      </c>
      <c r="D11" s="4" t="s">
        <v>600</v>
      </c>
      <c r="E11" s="70" t="s">
        <v>600</v>
      </c>
      <c r="F11" s="70" t="s">
        <v>601</v>
      </c>
      <c r="G11" s="4" t="n">
        <v>9</v>
      </c>
      <c r="H11" s="55" t="s">
        <v>679</v>
      </c>
      <c r="I11" s="4" t="s">
        <v>680</v>
      </c>
      <c r="J11" s="4" t="s">
        <v>681</v>
      </c>
      <c r="K11" s="4" t="s">
        <v>173</v>
      </c>
      <c r="L11" s="4" t="s">
        <v>682</v>
      </c>
      <c r="M11" s="7" t="s">
        <v>174</v>
      </c>
      <c r="N11" s="5" t="n">
        <v>50.386714</v>
      </c>
      <c r="O11" s="5" t="n">
        <v>5.857258</v>
      </c>
      <c r="P11" s="5" t="n">
        <v>50.386714</v>
      </c>
      <c r="Q11" s="5" t="n">
        <v>5.857258</v>
      </c>
      <c r="R11" s="4" t="n">
        <v>6</v>
      </c>
      <c r="S11" s="4" t="n">
        <v>6</v>
      </c>
      <c r="T11" s="56" t="s">
        <v>619</v>
      </c>
      <c r="U11" s="4" t="n">
        <v>1164</v>
      </c>
      <c r="V11" s="4" t="n">
        <v>1035</v>
      </c>
      <c r="W11" s="4" t="n">
        <v>120</v>
      </c>
      <c r="X11" s="0"/>
      <c r="Y11" s="56" t="n">
        <v>5</v>
      </c>
      <c r="Z11" s="4" t="n">
        <v>5.75</v>
      </c>
      <c r="AA11" s="4" t="n">
        <v>1600</v>
      </c>
      <c r="AB11" s="0"/>
      <c r="AC11" s="57" t="n">
        <v>0.156807032481793</v>
      </c>
      <c r="AD11" s="0"/>
      <c r="AE11" s="4" t="n">
        <v>1979</v>
      </c>
      <c r="AF11" s="0"/>
      <c r="AG11" s="4" t="s">
        <v>175</v>
      </c>
      <c r="AH11" s="49"/>
      <c r="AI11" s="5" t="n">
        <v>50.383842</v>
      </c>
      <c r="AJ11" s="6" t="n">
        <v>5.844163</v>
      </c>
      <c r="AK11" s="58" t="n">
        <v>8.5</v>
      </c>
      <c r="AL11" s="4" t="s">
        <v>683</v>
      </c>
      <c r="AM11" s="0"/>
      <c r="AN11" s="6" t="n">
        <v>50.389708</v>
      </c>
      <c r="AO11" s="6" t="n">
        <v>5.8612</v>
      </c>
      <c r="AP11" s="56" t="n">
        <v>245</v>
      </c>
      <c r="AQ11" s="59" t="n">
        <v>5</v>
      </c>
      <c r="AR11" s="56" t="n">
        <v>370</v>
      </c>
      <c r="AS11" s="0"/>
      <c r="AT11" s="0"/>
      <c r="AU11" s="4" t="n">
        <v>315</v>
      </c>
      <c r="AV11" s="0"/>
      <c r="AW11" s="4" t="s">
        <v>608</v>
      </c>
      <c r="AX11" s="0"/>
      <c r="AY11" s="0"/>
      <c r="AZ11" s="0"/>
      <c r="BA11" s="4" t="s">
        <v>621</v>
      </c>
      <c r="BB11" s="60" t="n">
        <v>6.693</v>
      </c>
      <c r="BC11" s="71" t="s">
        <v>610</v>
      </c>
      <c r="BD11" s="4" t="s">
        <v>684</v>
      </c>
      <c r="BE11" s="4" t="s">
        <v>685</v>
      </c>
      <c r="BF11" s="4" t="s">
        <v>686</v>
      </c>
      <c r="BG11" s="59" t="s">
        <v>687</v>
      </c>
      <c r="BH11" s="57" t="s">
        <v>614</v>
      </c>
      <c r="BI11" s="0"/>
      <c r="BJ11" s="72" t="n">
        <v>5.75</v>
      </c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4" t="s">
        <v>176</v>
      </c>
      <c r="B12" s="4" t="s">
        <v>599</v>
      </c>
      <c r="C12" s="54" t="s">
        <v>599</v>
      </c>
      <c r="D12" s="4" t="s">
        <v>600</v>
      </c>
      <c r="E12" s="77" t="s">
        <v>632</v>
      </c>
      <c r="F12" s="70" t="s">
        <v>633</v>
      </c>
      <c r="G12" s="4" t="n">
        <v>10</v>
      </c>
      <c r="H12" s="55" t="s">
        <v>651</v>
      </c>
      <c r="I12" s="4" t="s">
        <v>652</v>
      </c>
      <c r="J12" s="4" t="s">
        <v>653</v>
      </c>
      <c r="K12" s="4" t="s">
        <v>176</v>
      </c>
      <c r="L12" s="4" t="s">
        <v>688</v>
      </c>
      <c r="M12" s="0"/>
      <c r="N12" s="5" t="n">
        <v>60.499444</v>
      </c>
      <c r="O12" s="5" t="n">
        <v>7.141944</v>
      </c>
      <c r="P12" s="0"/>
      <c r="Q12" s="0"/>
      <c r="R12" s="4" t="n">
        <v>4</v>
      </c>
      <c r="S12" s="0"/>
      <c r="T12" s="56" t="s">
        <v>638</v>
      </c>
      <c r="U12" s="4" t="n">
        <v>1120</v>
      </c>
      <c r="V12" s="0"/>
      <c r="W12" s="0"/>
      <c r="X12" s="0"/>
      <c r="Y12" s="0"/>
      <c r="Z12" s="0"/>
      <c r="AA12" s="4" t="n">
        <v>2840</v>
      </c>
      <c r="AB12" s="0"/>
      <c r="AC12" s="57" t="n">
        <v>0.289266973045207</v>
      </c>
      <c r="AD12" s="0"/>
      <c r="AE12" s="4" t="n">
        <v>1980</v>
      </c>
      <c r="AF12" s="0"/>
      <c r="AG12" s="4" t="s">
        <v>177</v>
      </c>
      <c r="AH12" s="4" t="n">
        <v>3111</v>
      </c>
      <c r="AI12" s="5" t="n">
        <v>60.552735</v>
      </c>
      <c r="AJ12" s="6" t="n">
        <v>7.126417</v>
      </c>
      <c r="AK12" s="58" t="n">
        <v>142.3</v>
      </c>
      <c r="AL12" s="4" t="s">
        <v>688</v>
      </c>
      <c r="AM12" s="0"/>
      <c r="AN12" s="0"/>
      <c r="AO12" s="0"/>
      <c r="AP12" s="56" t="n">
        <v>1015.26785714286</v>
      </c>
      <c r="AQ12" s="59" t="n">
        <v>8.48</v>
      </c>
      <c r="AR12" s="0"/>
      <c r="AS12" s="0"/>
      <c r="AT12" s="0"/>
      <c r="AU12" s="0"/>
      <c r="AV12" s="0"/>
      <c r="AW12" s="4" t="s">
        <v>689</v>
      </c>
      <c r="AX12" s="0"/>
      <c r="AY12" s="0"/>
      <c r="AZ12" s="0"/>
      <c r="BA12" s="4" t="s">
        <v>609</v>
      </c>
      <c r="BB12" s="60" t="n">
        <v>8.48</v>
      </c>
      <c r="BC12" s="4" t="s">
        <v>610</v>
      </c>
      <c r="BD12" s="79" t="s">
        <v>690</v>
      </c>
      <c r="BE12" s="79" t="s">
        <v>691</v>
      </c>
      <c r="BF12" s="79" t="s">
        <v>692</v>
      </c>
      <c r="BG12" s="0"/>
      <c r="BH12" s="57" t="s">
        <v>614</v>
      </c>
      <c r="BI12" s="0"/>
      <c r="BJ12" s="80" t="n">
        <v>984.533728033323</v>
      </c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8" customFormat="true" ht="12.75" hidden="false" customHeight="false" outlineLevel="0" collapsed="false">
      <c r="A13" s="18" t="s">
        <v>693</v>
      </c>
      <c r="C13" s="54" t="s">
        <v>599</v>
      </c>
      <c r="D13" s="22"/>
      <c r="E13" s="81"/>
      <c r="F13" s="82" t="s">
        <v>633</v>
      </c>
      <c r="G13" s="22" t="n">
        <v>10</v>
      </c>
      <c r="H13" s="55" t="s">
        <v>651</v>
      </c>
      <c r="I13" s="22" t="s">
        <v>652</v>
      </c>
      <c r="J13" s="22"/>
      <c r="K13" s="22" t="s">
        <v>176</v>
      </c>
      <c r="L13" s="22"/>
      <c r="M13" s="19"/>
      <c r="N13" s="20"/>
      <c r="O13" s="20"/>
      <c r="P13" s="20"/>
      <c r="Q13" s="20"/>
      <c r="R13" s="22"/>
      <c r="S13" s="22"/>
      <c r="T13" s="83"/>
      <c r="U13" s="22"/>
      <c r="V13" s="22"/>
      <c r="W13" s="22"/>
      <c r="X13" s="22"/>
      <c r="Y13" s="83"/>
      <c r="Z13" s="22"/>
      <c r="AA13" s="22"/>
      <c r="AB13" s="22"/>
      <c r="AC13" s="84"/>
      <c r="AD13" s="84"/>
      <c r="AE13" s="22"/>
      <c r="AF13" s="22"/>
      <c r="AG13" s="21" t="s">
        <v>179</v>
      </c>
      <c r="AH13" s="22" t="n">
        <v>3112</v>
      </c>
      <c r="AI13" s="20" t="n">
        <v>60.522041</v>
      </c>
      <c r="AJ13" s="23" t="n">
        <v>7.261398</v>
      </c>
      <c r="AK13" s="85" t="n">
        <v>27.6</v>
      </c>
      <c r="AL13" s="22"/>
      <c r="AM13" s="22"/>
      <c r="AN13" s="23"/>
      <c r="AO13" s="23"/>
      <c r="AP13" s="83" t="n">
        <v>1015.26785714286</v>
      </c>
      <c r="AQ13" s="86"/>
      <c r="AR13" s="83"/>
      <c r="AS13" s="83"/>
      <c r="AT13" s="83"/>
      <c r="AU13" s="22"/>
      <c r="AV13" s="22"/>
      <c r="AW13" s="22"/>
      <c r="AX13" s="22"/>
      <c r="AY13" s="22"/>
      <c r="AZ13" s="22"/>
      <c r="BA13" s="4" t="s">
        <v>639</v>
      </c>
      <c r="BB13" s="60" t="n">
        <v>66.4317171160714</v>
      </c>
      <c r="BC13" s="22"/>
      <c r="BD13" s="22"/>
      <c r="BE13" s="22"/>
      <c r="BF13" s="22"/>
      <c r="BG13" s="86"/>
      <c r="BH13" s="57" t="s">
        <v>614</v>
      </c>
      <c r="BI13" s="22"/>
      <c r="BJ13" s="72"/>
    </row>
    <row r="14" customFormat="false" ht="12.75" hidden="false" customHeight="false" outlineLevel="0" collapsed="false">
      <c r="A14" s="18" t="s">
        <v>693</v>
      </c>
      <c r="B14" s="18"/>
      <c r="C14" s="54" t="s">
        <v>599</v>
      </c>
      <c r="D14" s="22"/>
      <c r="E14" s="81"/>
      <c r="F14" s="82" t="s">
        <v>633</v>
      </c>
      <c r="G14" s="22" t="n">
        <v>10</v>
      </c>
      <c r="H14" s="55" t="s">
        <v>651</v>
      </c>
      <c r="I14" s="22" t="s">
        <v>652</v>
      </c>
      <c r="J14" s="22"/>
      <c r="K14" s="22" t="s">
        <v>176</v>
      </c>
      <c r="L14" s="22"/>
      <c r="M14" s="19"/>
      <c r="N14" s="20"/>
      <c r="O14" s="20"/>
      <c r="P14" s="20"/>
      <c r="Q14" s="20"/>
      <c r="R14" s="22"/>
      <c r="S14" s="22"/>
      <c r="T14" s="83"/>
      <c r="U14" s="22"/>
      <c r="V14" s="22"/>
      <c r="W14" s="22"/>
      <c r="X14" s="22"/>
      <c r="Y14" s="83"/>
      <c r="Z14" s="22"/>
      <c r="AA14" s="22"/>
      <c r="AB14" s="22"/>
      <c r="AC14" s="84"/>
      <c r="AD14" s="84"/>
      <c r="AE14" s="22"/>
      <c r="AF14" s="22"/>
      <c r="AG14" s="21" t="s">
        <v>181</v>
      </c>
      <c r="AH14" s="22" t="n">
        <v>3116</v>
      </c>
      <c r="AI14" s="20" t="n">
        <v>60.423111</v>
      </c>
      <c r="AJ14" s="23" t="n">
        <v>7.413678</v>
      </c>
      <c r="AK14" s="85" t="n">
        <v>427</v>
      </c>
      <c r="AL14" s="22"/>
      <c r="AM14" s="22"/>
      <c r="AN14" s="23"/>
      <c r="AO14" s="23"/>
      <c r="AP14" s="83" t="n">
        <v>1015.26785714286</v>
      </c>
      <c r="AQ14" s="86"/>
      <c r="AR14" s="83"/>
      <c r="AS14" s="83"/>
      <c r="AT14" s="83"/>
      <c r="AU14" s="22"/>
      <c r="AV14" s="22"/>
      <c r="AW14" s="22"/>
      <c r="AX14" s="22"/>
      <c r="AY14" s="22"/>
      <c r="AZ14" s="22"/>
      <c r="BA14" s="4" t="s">
        <v>639</v>
      </c>
      <c r="BB14" s="60" t="n">
        <v>1027.76605828125</v>
      </c>
      <c r="BC14" s="22"/>
      <c r="BD14" s="22"/>
      <c r="BE14" s="22"/>
      <c r="BF14" s="22"/>
      <c r="BG14" s="86"/>
      <c r="BH14" s="57" t="s">
        <v>614</v>
      </c>
      <c r="BI14" s="22"/>
      <c r="BJ14" s="72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4" t="s">
        <v>182</v>
      </c>
      <c r="B15" s="4" t="s">
        <v>599</v>
      </c>
      <c r="C15" s="54" t="s">
        <v>599</v>
      </c>
      <c r="D15" s="4" t="s">
        <v>600</v>
      </c>
      <c r="E15" s="70" t="s">
        <v>600</v>
      </c>
      <c r="F15" s="70" t="s">
        <v>601</v>
      </c>
      <c r="G15" s="4" t="n">
        <v>11</v>
      </c>
      <c r="H15" s="55" t="s">
        <v>694</v>
      </c>
      <c r="I15" s="4" t="s">
        <v>695</v>
      </c>
      <c r="J15" s="4" t="s">
        <v>696</v>
      </c>
      <c r="K15" s="4" t="s">
        <v>697</v>
      </c>
      <c r="L15" s="4" t="s">
        <v>697</v>
      </c>
      <c r="M15" s="7" t="s">
        <v>183</v>
      </c>
      <c r="N15" s="5" t="n">
        <v>50.508084</v>
      </c>
      <c r="O15" s="5" t="n">
        <v>11.004471</v>
      </c>
      <c r="P15" s="87" t="n">
        <v>50.508084</v>
      </c>
      <c r="Q15" s="87" t="n">
        <v>11.004471</v>
      </c>
      <c r="R15" s="4" t="n">
        <v>4</v>
      </c>
      <c r="S15" s="4" t="n">
        <v>4</v>
      </c>
      <c r="T15" s="56" t="s">
        <v>619</v>
      </c>
      <c r="U15" s="4" t="n">
        <v>1053</v>
      </c>
      <c r="V15" s="4" t="n">
        <v>1053</v>
      </c>
      <c r="W15" s="0"/>
      <c r="X15" s="0"/>
      <c r="Y15" s="56" t="n">
        <v>8</v>
      </c>
      <c r="Z15" s="0"/>
      <c r="AA15" s="4" t="n">
        <v>1806</v>
      </c>
      <c r="AB15" s="0"/>
      <c r="AC15" s="57" t="n">
        <v>0.195653629374825</v>
      </c>
      <c r="AD15" s="0"/>
      <c r="AE15" s="4" t="n">
        <v>2004</v>
      </c>
      <c r="AF15" s="0"/>
      <c r="AG15" s="4" t="s">
        <v>184</v>
      </c>
      <c r="AH15" s="49"/>
      <c r="AI15" s="5" t="n">
        <v>50.509453</v>
      </c>
      <c r="AJ15" s="6" t="n">
        <v>11.031798</v>
      </c>
      <c r="AK15" s="58" t="n">
        <v>12</v>
      </c>
      <c r="AL15" s="4" t="s">
        <v>698</v>
      </c>
      <c r="AM15" s="0"/>
      <c r="AN15" s="6" t="n">
        <v>50.498187</v>
      </c>
      <c r="AO15" s="6" t="n">
        <v>11.007354</v>
      </c>
      <c r="AP15" s="56" t="n">
        <v>302</v>
      </c>
      <c r="AQ15" s="59" t="n">
        <v>8.5</v>
      </c>
      <c r="AR15" s="0"/>
      <c r="AS15" s="0"/>
      <c r="AT15" s="0"/>
      <c r="AU15" s="0"/>
      <c r="AV15" s="0"/>
      <c r="AW15" s="4" t="s">
        <v>608</v>
      </c>
      <c r="AX15" s="0"/>
      <c r="AY15" s="0"/>
      <c r="AZ15" s="0"/>
      <c r="BA15" s="4" t="s">
        <v>609</v>
      </c>
      <c r="BB15" s="60" t="n">
        <v>8.5</v>
      </c>
      <c r="BC15" s="4" t="s">
        <v>610</v>
      </c>
      <c r="BD15" s="4" t="s">
        <v>699</v>
      </c>
      <c r="BE15" s="4" t="s">
        <v>700</v>
      </c>
      <c r="BF15" s="4" t="s">
        <v>701</v>
      </c>
      <c r="BG15" s="0"/>
      <c r="BH15" s="57" t="s">
        <v>614</v>
      </c>
      <c r="BI15" s="0"/>
      <c r="BJ15" s="72" t="n">
        <v>8.07217473884141</v>
      </c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4" t="s">
        <v>185</v>
      </c>
      <c r="B16" s="4" t="s">
        <v>599</v>
      </c>
      <c r="C16" s="54" t="s">
        <v>599</v>
      </c>
      <c r="D16" s="4" t="s">
        <v>600</v>
      </c>
      <c r="E16" s="70" t="s">
        <v>600</v>
      </c>
      <c r="F16" s="70" t="s">
        <v>601</v>
      </c>
      <c r="G16" s="4" t="n">
        <v>12</v>
      </c>
      <c r="H16" s="55" t="s">
        <v>694</v>
      </c>
      <c r="I16" s="4" t="s">
        <v>695</v>
      </c>
      <c r="J16" s="4" t="s">
        <v>696</v>
      </c>
      <c r="K16" s="71" t="s">
        <v>185</v>
      </c>
      <c r="L16" s="4" t="s">
        <v>185</v>
      </c>
      <c r="M16" s="7" t="s">
        <v>186</v>
      </c>
      <c r="N16" s="5" t="n">
        <v>50.517527</v>
      </c>
      <c r="O16" s="5" t="n">
        <v>12.880644</v>
      </c>
      <c r="P16" s="87" t="n">
        <v>50.517527</v>
      </c>
      <c r="Q16" s="87" t="n">
        <v>12.880644</v>
      </c>
      <c r="R16" s="4" t="n">
        <v>7</v>
      </c>
      <c r="S16" s="4" t="n">
        <v>7</v>
      </c>
      <c r="T16" s="56" t="s">
        <v>702</v>
      </c>
      <c r="U16" s="4" t="n">
        <v>1046</v>
      </c>
      <c r="V16" s="4" t="n">
        <v>1046</v>
      </c>
      <c r="W16" s="0"/>
      <c r="X16" s="0"/>
      <c r="Y16" s="0"/>
      <c r="Z16" s="0"/>
      <c r="AA16" s="4" t="n">
        <v>980</v>
      </c>
      <c r="AB16" s="0"/>
      <c r="AC16" s="57" t="n">
        <v>0.106879133659555</v>
      </c>
      <c r="AD16" s="0"/>
      <c r="AE16" s="4" t="n">
        <v>1979</v>
      </c>
      <c r="AF16" s="0"/>
      <c r="AG16" s="4" t="s">
        <v>187</v>
      </c>
      <c r="AH16" s="49"/>
      <c r="AI16" s="5" t="n">
        <v>50.506831</v>
      </c>
      <c r="AJ16" s="6" t="n">
        <v>12.868891</v>
      </c>
      <c r="AK16" s="58" t="n">
        <v>6.3</v>
      </c>
      <c r="AL16" s="4" t="s">
        <v>703</v>
      </c>
      <c r="AM16" s="0"/>
      <c r="AN16" s="6" t="n">
        <v>50.521553</v>
      </c>
      <c r="AO16" s="6" t="n">
        <v>12.882842</v>
      </c>
      <c r="AP16" s="56" t="n">
        <v>288</v>
      </c>
      <c r="AQ16" s="59" t="n">
        <v>4.018</v>
      </c>
      <c r="AR16" s="0"/>
      <c r="AS16" s="0"/>
      <c r="AT16" s="0"/>
      <c r="AU16" s="0"/>
      <c r="AV16" s="0"/>
      <c r="AW16" s="4" t="s">
        <v>608</v>
      </c>
      <c r="AX16" s="0"/>
      <c r="AY16" s="0"/>
      <c r="AZ16" s="0"/>
      <c r="BA16" s="4" t="s">
        <v>609</v>
      </c>
      <c r="BB16" s="60" t="n">
        <v>4.018</v>
      </c>
      <c r="BC16" s="4" t="s">
        <v>610</v>
      </c>
      <c r="BD16" s="4" t="s">
        <v>704</v>
      </c>
      <c r="BE16" s="4" t="s">
        <v>705</v>
      </c>
      <c r="BF16" s="0"/>
      <c r="BG16" s="0"/>
      <c r="BH16" s="57" t="s">
        <v>614</v>
      </c>
      <c r="BI16" s="0"/>
      <c r="BJ16" s="72" t="n">
        <v>3.84130019120459</v>
      </c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false" outlineLevel="0" collapsed="false">
      <c r="A17" s="71" t="s">
        <v>188</v>
      </c>
      <c r="B17" s="4" t="s">
        <v>599</v>
      </c>
      <c r="C17" s="54" t="s">
        <v>599</v>
      </c>
      <c r="D17" s="4" t="s">
        <v>600</v>
      </c>
      <c r="E17" s="70" t="s">
        <v>600</v>
      </c>
      <c r="F17" s="70" t="s">
        <v>601</v>
      </c>
      <c r="G17" s="4" t="n">
        <v>13</v>
      </c>
      <c r="H17" s="55" t="s">
        <v>660</v>
      </c>
      <c r="I17" s="71" t="s">
        <v>661</v>
      </c>
      <c r="J17" s="74" t="s">
        <v>662</v>
      </c>
      <c r="K17" s="74"/>
      <c r="L17" s="4" t="s">
        <v>706</v>
      </c>
      <c r="M17" s="0"/>
      <c r="N17" s="5" t="n">
        <v>46.069444</v>
      </c>
      <c r="O17" s="5" t="n">
        <v>8.731944</v>
      </c>
      <c r="P17" s="5" t="n">
        <v>46.069444</v>
      </c>
      <c r="Q17" s="5" t="n">
        <v>8.731944</v>
      </c>
      <c r="R17" s="4" t="n">
        <v>8</v>
      </c>
      <c r="S17" s="4" t="n">
        <v>8</v>
      </c>
      <c r="T17" s="56" t="s">
        <v>638</v>
      </c>
      <c r="U17" s="4" t="n">
        <v>1040</v>
      </c>
      <c r="V17" s="4" t="n">
        <v>784</v>
      </c>
      <c r="W17" s="0"/>
      <c r="X17" s="0"/>
      <c r="Y17" s="0"/>
      <c r="Z17" s="0"/>
      <c r="AA17" s="4" t="n">
        <v>983</v>
      </c>
      <c r="AB17" s="0"/>
      <c r="AC17" s="57" t="n">
        <v>0.107824812650275</v>
      </c>
      <c r="AD17" s="0"/>
      <c r="AE17" s="4" t="n">
        <v>1973</v>
      </c>
      <c r="AF17" s="0"/>
      <c r="AG17" s="4" t="s">
        <v>189</v>
      </c>
      <c r="AH17" s="49"/>
      <c r="AI17" s="5" t="n">
        <v>46.078661</v>
      </c>
      <c r="AJ17" s="6" t="n">
        <v>8.755389</v>
      </c>
      <c r="AK17" s="58" t="n">
        <v>10</v>
      </c>
      <c r="AL17" s="4" t="s">
        <v>707</v>
      </c>
      <c r="AM17" s="4" t="n">
        <v>3395</v>
      </c>
      <c r="AN17" s="6" t="n">
        <v>45.985128</v>
      </c>
      <c r="AO17" s="6" t="n">
        <v>8.679927</v>
      </c>
      <c r="AP17" s="56" t="n">
        <v>736.25</v>
      </c>
      <c r="AQ17" s="59" t="n">
        <v>17.68</v>
      </c>
      <c r="AR17" s="56" t="n">
        <v>160</v>
      </c>
      <c r="AS17" s="0"/>
      <c r="AT17" s="0"/>
      <c r="AU17" s="4" t="n">
        <v>94</v>
      </c>
      <c r="AV17" s="0"/>
      <c r="AW17" s="0"/>
      <c r="AX17" s="0"/>
      <c r="AY17" s="0"/>
      <c r="AZ17" s="0"/>
      <c r="BA17" s="4" t="s">
        <v>609</v>
      </c>
      <c r="BB17" s="60" t="n">
        <v>17.68</v>
      </c>
      <c r="BC17" s="4" t="s">
        <v>610</v>
      </c>
      <c r="BD17" s="71" t="s">
        <v>708</v>
      </c>
      <c r="BE17" s="4" t="s">
        <v>709</v>
      </c>
      <c r="BF17" s="0"/>
      <c r="BG17" s="0"/>
      <c r="BH17" s="57" t="s">
        <v>614</v>
      </c>
      <c r="BI17" s="0"/>
      <c r="BJ17" s="72" t="n">
        <v>17</v>
      </c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A18" s="4" t="s">
        <v>190</v>
      </c>
      <c r="B18" s="4" t="s">
        <v>599</v>
      </c>
      <c r="C18" s="54" t="s">
        <v>599</v>
      </c>
      <c r="D18" s="4" t="s">
        <v>600</v>
      </c>
      <c r="E18" s="70" t="s">
        <v>600</v>
      </c>
      <c r="F18" s="70" t="s">
        <v>601</v>
      </c>
      <c r="G18" s="4" t="n">
        <v>14</v>
      </c>
      <c r="H18" s="55" t="s">
        <v>660</v>
      </c>
      <c r="I18" s="71" t="s">
        <v>661</v>
      </c>
      <c r="J18" s="74" t="s">
        <v>662</v>
      </c>
      <c r="K18" s="74"/>
      <c r="L18" s="4" t="s">
        <v>190</v>
      </c>
      <c r="M18" s="7" t="s">
        <v>191</v>
      </c>
      <c r="N18" s="5" t="n">
        <v>46.170833</v>
      </c>
      <c r="O18" s="5" t="n">
        <v>10.347778</v>
      </c>
      <c r="P18" s="5" t="n">
        <v>46.170833</v>
      </c>
      <c r="Q18" s="5" t="n">
        <v>10.347778</v>
      </c>
      <c r="R18" s="4" t="n">
        <v>8</v>
      </c>
      <c r="S18" s="4" t="n">
        <v>8</v>
      </c>
      <c r="T18" s="56" t="s">
        <v>619</v>
      </c>
      <c r="U18" s="4" t="n">
        <v>1000</v>
      </c>
      <c r="V18" s="4" t="n">
        <v>1120</v>
      </c>
      <c r="W18" s="0"/>
      <c r="X18" s="0"/>
      <c r="Y18" s="0"/>
      <c r="Z18" s="0"/>
      <c r="AA18" s="4" t="n">
        <v>737</v>
      </c>
      <c r="AB18" s="4" t="n">
        <v>1021</v>
      </c>
      <c r="AC18" s="57" t="n">
        <v>0.0840748345881816</v>
      </c>
      <c r="AD18" s="57" t="n">
        <v>0.103993513901111</v>
      </c>
      <c r="AE18" s="4" t="n">
        <v>1984</v>
      </c>
      <c r="AF18" s="0"/>
      <c r="AG18" s="4" t="s">
        <v>192</v>
      </c>
      <c r="AH18" s="49"/>
      <c r="AI18" s="5" t="n">
        <v>46.19361</v>
      </c>
      <c r="AJ18" s="6" t="n">
        <v>10.471518</v>
      </c>
      <c r="AK18" s="58" t="n">
        <v>17.04</v>
      </c>
      <c r="AL18" s="4" t="s">
        <v>710</v>
      </c>
      <c r="AM18" s="0"/>
      <c r="AN18" s="6" t="n">
        <v>46.172052</v>
      </c>
      <c r="AO18" s="6" t="n">
        <v>10.336399</v>
      </c>
      <c r="AP18" s="56" t="n">
        <v>1265</v>
      </c>
      <c r="AQ18" s="59" t="n">
        <v>4.89</v>
      </c>
      <c r="AR18" s="0"/>
      <c r="AS18" s="0"/>
      <c r="AT18" s="0"/>
      <c r="AU18" s="0"/>
      <c r="AV18" s="0"/>
      <c r="AW18" s="4" t="s">
        <v>608</v>
      </c>
      <c r="AX18" s="0"/>
      <c r="AY18" s="0"/>
      <c r="AZ18" s="0"/>
      <c r="BA18" s="4" t="s">
        <v>609</v>
      </c>
      <c r="BB18" s="60" t="n">
        <v>4.89</v>
      </c>
      <c r="BC18" s="4" t="s">
        <v>610</v>
      </c>
      <c r="BD18" s="4" t="s">
        <v>711</v>
      </c>
      <c r="BE18" s="4" t="s">
        <v>712</v>
      </c>
      <c r="BF18" s="0"/>
      <c r="BG18" s="0"/>
      <c r="BH18" s="57" t="s">
        <v>614</v>
      </c>
      <c r="BI18" s="0"/>
      <c r="BJ18" s="72" t="n">
        <v>4.89</v>
      </c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false" outlineLevel="0" collapsed="false">
      <c r="A19" s="4" t="s">
        <v>193</v>
      </c>
      <c r="B19" s="4" t="s">
        <v>599</v>
      </c>
      <c r="C19" s="54" t="s">
        <v>599</v>
      </c>
      <c r="D19" s="4" t="s">
        <v>600</v>
      </c>
      <c r="E19" s="70" t="s">
        <v>600</v>
      </c>
      <c r="F19" s="70" t="s">
        <v>601</v>
      </c>
      <c r="G19" s="4" t="n">
        <v>15</v>
      </c>
      <c r="H19" s="55" t="s">
        <v>660</v>
      </c>
      <c r="I19" s="71" t="s">
        <v>661</v>
      </c>
      <c r="J19" s="74" t="s">
        <v>662</v>
      </c>
      <c r="K19" s="74"/>
      <c r="L19" s="4" t="s">
        <v>713</v>
      </c>
      <c r="M19" s="7" t="s">
        <v>194</v>
      </c>
      <c r="N19" s="5" t="n">
        <v>41.381389</v>
      </c>
      <c r="O19" s="5" t="n">
        <v>14.090278</v>
      </c>
      <c r="P19" s="5" t="n">
        <v>41.381389</v>
      </c>
      <c r="Q19" s="5" t="n">
        <v>14.090278</v>
      </c>
      <c r="R19" s="4" t="n">
        <v>4</v>
      </c>
      <c r="S19" s="4" t="n">
        <v>4</v>
      </c>
      <c r="T19" s="56" t="s">
        <v>619</v>
      </c>
      <c r="U19" s="4" t="n">
        <v>1000</v>
      </c>
      <c r="V19" s="4" t="n">
        <v>1029</v>
      </c>
      <c r="W19" s="0"/>
      <c r="X19" s="0"/>
      <c r="Y19" s="0"/>
      <c r="Z19" s="0"/>
      <c r="AA19" s="4" t="n">
        <v>1717</v>
      </c>
      <c r="AB19" s="0"/>
      <c r="AC19" s="57" t="n">
        <v>0.195870408396076</v>
      </c>
      <c r="AD19" s="0"/>
      <c r="AE19" s="4" t="n">
        <v>1991</v>
      </c>
      <c r="AF19" s="0"/>
      <c r="AG19" s="4" t="s">
        <v>195</v>
      </c>
      <c r="AH19" s="49"/>
      <c r="AI19" s="5" t="n">
        <v>41.396043</v>
      </c>
      <c r="AJ19" s="6" t="n">
        <v>14.049766</v>
      </c>
      <c r="AK19" s="58" t="n">
        <v>6</v>
      </c>
      <c r="AL19" s="4" t="s">
        <v>714</v>
      </c>
      <c r="AM19" s="0"/>
      <c r="AN19" s="6" t="n">
        <v>41.377395</v>
      </c>
      <c r="AO19" s="6" t="n">
        <v>14.09714</v>
      </c>
      <c r="AP19" s="56" t="n">
        <v>495</v>
      </c>
      <c r="AQ19" s="59" t="n">
        <v>7</v>
      </c>
      <c r="AR19" s="4" t="n">
        <v>250.56</v>
      </c>
      <c r="AS19" s="4"/>
      <c r="AT19" s="4"/>
      <c r="AU19" s="4" t="n">
        <v>250.56</v>
      </c>
      <c r="AV19" s="0"/>
      <c r="AW19" s="0"/>
      <c r="AX19" s="0"/>
      <c r="AY19" s="0"/>
      <c r="AZ19" s="0"/>
      <c r="BA19" s="4" t="s">
        <v>609</v>
      </c>
      <c r="BB19" s="60" t="n">
        <v>7</v>
      </c>
      <c r="BC19" s="4" t="s">
        <v>610</v>
      </c>
      <c r="BD19" s="4" t="s">
        <v>715</v>
      </c>
      <c r="BE19" s="4" t="s">
        <v>716</v>
      </c>
      <c r="BF19" s="0"/>
      <c r="BG19" s="0"/>
      <c r="BH19" s="57" t="s">
        <v>614</v>
      </c>
      <c r="BI19" s="0"/>
      <c r="BJ19" s="72" t="n">
        <v>7</v>
      </c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75" hidden="false" customHeight="false" outlineLevel="0" collapsed="false">
      <c r="A20" s="4" t="s">
        <v>196</v>
      </c>
      <c r="B20" s="4" t="s">
        <v>599</v>
      </c>
      <c r="C20" s="54" t="s">
        <v>599</v>
      </c>
      <c r="D20" s="4" t="s">
        <v>600</v>
      </c>
      <c r="E20" s="70" t="s">
        <v>600</v>
      </c>
      <c r="F20" s="70" t="s">
        <v>601</v>
      </c>
      <c r="G20" s="4" t="n">
        <v>16</v>
      </c>
      <c r="H20" s="55" t="s">
        <v>694</v>
      </c>
      <c r="I20" s="4" t="s">
        <v>695</v>
      </c>
      <c r="J20" s="4" t="s">
        <v>717</v>
      </c>
      <c r="K20" s="4" t="s">
        <v>718</v>
      </c>
      <c r="L20" s="4" t="s">
        <v>719</v>
      </c>
      <c r="M20" s="7" t="s">
        <v>197</v>
      </c>
      <c r="N20" s="5" t="n">
        <v>47.652566</v>
      </c>
      <c r="O20" s="5" t="n">
        <v>7.925777</v>
      </c>
      <c r="P20" s="5" t="n">
        <v>47.63</v>
      </c>
      <c r="Q20" s="5" t="n">
        <v>7.889</v>
      </c>
      <c r="R20" s="4" t="n">
        <v>4</v>
      </c>
      <c r="S20" s="4" t="n">
        <v>4</v>
      </c>
      <c r="T20" s="56" t="s">
        <v>619</v>
      </c>
      <c r="U20" s="4" t="n">
        <v>992</v>
      </c>
      <c r="V20" s="4" t="n">
        <v>1000</v>
      </c>
      <c r="W20" s="0"/>
      <c r="X20" s="0"/>
      <c r="Y20" s="56" t="n">
        <v>8</v>
      </c>
      <c r="Z20" s="0"/>
      <c r="AA20" s="4" t="n">
        <v>1160</v>
      </c>
      <c r="AB20" s="0"/>
      <c r="AC20" s="57" t="n">
        <v>0.133396627733251</v>
      </c>
      <c r="AD20" s="0"/>
      <c r="AE20" s="4" t="n">
        <v>1976</v>
      </c>
      <c r="AF20" s="0"/>
      <c r="AG20" s="4" t="s">
        <v>198</v>
      </c>
      <c r="AH20" s="49"/>
      <c r="AI20" s="5" t="n">
        <v>47.660211</v>
      </c>
      <c r="AJ20" s="6" t="n">
        <v>7.960939</v>
      </c>
      <c r="AK20" s="58" t="n">
        <v>4.4</v>
      </c>
      <c r="AL20" s="4" t="s">
        <v>720</v>
      </c>
      <c r="AM20" s="0"/>
      <c r="AN20" s="6" t="n">
        <v>47.646744</v>
      </c>
      <c r="AO20" s="6" t="n">
        <v>7.919726</v>
      </c>
      <c r="AP20" s="56" t="n">
        <v>626</v>
      </c>
      <c r="AQ20" s="59" t="n">
        <v>6.073</v>
      </c>
      <c r="AR20" s="56" t="n">
        <v>180</v>
      </c>
      <c r="AS20" s="0"/>
      <c r="AT20" s="0"/>
      <c r="AU20" s="4" t="n">
        <v>144</v>
      </c>
      <c r="AV20" s="0"/>
      <c r="AW20" s="0"/>
      <c r="AX20" s="0"/>
      <c r="AY20" s="0"/>
      <c r="AZ20" s="0"/>
      <c r="BA20" s="4" t="s">
        <v>609</v>
      </c>
      <c r="BB20" s="60" t="n">
        <v>6.073</v>
      </c>
      <c r="BC20" s="4" t="s">
        <v>610</v>
      </c>
      <c r="BD20" s="4" t="s">
        <v>721</v>
      </c>
      <c r="BE20" s="4" t="s">
        <v>722</v>
      </c>
      <c r="BF20" s="0"/>
      <c r="BG20" s="0"/>
      <c r="BH20" s="57" t="s">
        <v>614</v>
      </c>
      <c r="BI20" s="0"/>
      <c r="BJ20" s="72" t="n">
        <v>6.12197580645161</v>
      </c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4" t="s">
        <v>199</v>
      </c>
      <c r="B21" s="4" t="s">
        <v>599</v>
      </c>
      <c r="C21" s="54" t="s">
        <v>599</v>
      </c>
      <c r="D21" s="76" t="s">
        <v>632</v>
      </c>
      <c r="E21" s="77" t="s">
        <v>632</v>
      </c>
      <c r="F21" s="70" t="s">
        <v>633</v>
      </c>
      <c r="G21" s="4" t="n">
        <v>17</v>
      </c>
      <c r="H21" s="55" t="s">
        <v>723</v>
      </c>
      <c r="I21" s="4" t="s">
        <v>724</v>
      </c>
      <c r="J21" s="4" t="s">
        <v>696</v>
      </c>
      <c r="K21" s="0"/>
      <c r="L21" s="4" t="s">
        <v>199</v>
      </c>
      <c r="M21" s="7" t="s">
        <v>200</v>
      </c>
      <c r="N21" s="5" t="n">
        <v>66.885</v>
      </c>
      <c r="O21" s="5" t="n">
        <v>19.8148</v>
      </c>
      <c r="P21" s="5" t="n">
        <v>66.885</v>
      </c>
      <c r="Q21" s="5" t="n">
        <v>19.8148</v>
      </c>
      <c r="R21" s="4" t="n">
        <v>5</v>
      </c>
      <c r="S21" s="0"/>
      <c r="T21" s="56" t="s">
        <v>619</v>
      </c>
      <c r="U21" s="4" t="n">
        <v>980</v>
      </c>
      <c r="V21" s="0"/>
      <c r="W21" s="0"/>
      <c r="X21" s="0"/>
      <c r="Y21" s="0"/>
      <c r="Z21" s="0"/>
      <c r="AA21" s="4" t="n">
        <v>2131</v>
      </c>
      <c r="AB21" s="0"/>
      <c r="AC21" s="57" t="n">
        <v>0.248059524973576</v>
      </c>
      <c r="AD21" s="0"/>
      <c r="AE21" s="4" t="n">
        <v>1951</v>
      </c>
      <c r="AF21" s="0"/>
      <c r="AG21" s="4" t="s">
        <v>199</v>
      </c>
      <c r="AH21" s="88" t="n">
        <v>3697</v>
      </c>
      <c r="AI21" s="5" t="n">
        <v>66.886529</v>
      </c>
      <c r="AJ21" s="6" t="n">
        <v>19.817778</v>
      </c>
      <c r="AK21" s="58" t="n">
        <v>6.4</v>
      </c>
      <c r="AL21" s="4" t="s">
        <v>200</v>
      </c>
      <c r="AM21" s="0"/>
      <c r="AN21" s="0"/>
      <c r="AO21" s="0"/>
      <c r="AP21" s="56" t="n">
        <v>107</v>
      </c>
      <c r="AQ21" s="0"/>
      <c r="AR21" s="56" t="n">
        <v>1041</v>
      </c>
      <c r="AS21" s="0"/>
      <c r="AT21" s="0"/>
      <c r="AU21" s="0"/>
      <c r="AV21" s="4" t="s">
        <v>290</v>
      </c>
      <c r="AW21" s="0"/>
      <c r="AX21" s="0"/>
      <c r="AY21" s="0"/>
      <c r="AZ21" s="0"/>
      <c r="BA21" s="4" t="s">
        <v>639</v>
      </c>
      <c r="BB21" s="60" t="n">
        <v>1.6234896</v>
      </c>
      <c r="BC21" s="79" t="s">
        <v>725</v>
      </c>
      <c r="BD21" s="4" t="s">
        <v>726</v>
      </c>
      <c r="BE21" s="79" t="s">
        <v>727</v>
      </c>
      <c r="BF21" s="4" t="s">
        <v>728</v>
      </c>
      <c r="BG21" s="0"/>
      <c r="BH21" s="57" t="s">
        <v>614</v>
      </c>
      <c r="BI21" s="0"/>
      <c r="BJ21" s="72" t="n">
        <v>1.65662204081633</v>
      </c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4" t="s">
        <v>201</v>
      </c>
      <c r="B22" s="4" t="s">
        <v>599</v>
      </c>
      <c r="C22" s="54" t="s">
        <v>599</v>
      </c>
      <c r="D22" s="76" t="s">
        <v>632</v>
      </c>
      <c r="E22" s="77" t="s">
        <v>632</v>
      </c>
      <c r="F22" s="70" t="s">
        <v>633</v>
      </c>
      <c r="G22" s="4" t="n">
        <v>18</v>
      </c>
      <c r="H22" s="55" t="s">
        <v>651</v>
      </c>
      <c r="I22" s="4" t="s">
        <v>652</v>
      </c>
      <c r="J22" s="4" t="s">
        <v>729</v>
      </c>
      <c r="K22" s="4" t="s">
        <v>730</v>
      </c>
      <c r="L22" s="4" t="s">
        <v>731</v>
      </c>
      <c r="M22" s="7" t="s">
        <v>202</v>
      </c>
      <c r="N22" s="5" t="n">
        <v>58.659167</v>
      </c>
      <c r="O22" s="5" t="n">
        <v>6.716944</v>
      </c>
      <c r="P22" s="5" t="n">
        <v>58.659167</v>
      </c>
      <c r="Q22" s="5" t="n">
        <v>6.716944</v>
      </c>
      <c r="R22" s="4" t="n">
        <v>5</v>
      </c>
      <c r="S22" s="0"/>
      <c r="T22" s="56" t="s">
        <v>732</v>
      </c>
      <c r="U22" s="30" t="n">
        <v>1280</v>
      </c>
      <c r="V22" s="0"/>
      <c r="W22" s="0"/>
      <c r="X22" s="0"/>
      <c r="Y22" s="0"/>
      <c r="Z22" s="0"/>
      <c r="AA22" s="4" t="n">
        <v>3600</v>
      </c>
      <c r="AB22" s="0"/>
      <c r="AC22" s="57" t="n">
        <v>0.427789185489391</v>
      </c>
      <c r="AD22" s="0"/>
      <c r="AE22" s="4" t="n">
        <v>1968</v>
      </c>
      <c r="AF22" s="4" t="n">
        <v>1988</v>
      </c>
      <c r="AG22" s="4" t="s">
        <v>203</v>
      </c>
      <c r="AH22" s="49"/>
      <c r="AI22" s="5" t="n">
        <v>58.693491</v>
      </c>
      <c r="AJ22" s="6" t="n">
        <v>8.009765</v>
      </c>
      <c r="AK22" s="58" t="n">
        <v>5.5</v>
      </c>
      <c r="AL22" s="4" t="s">
        <v>202</v>
      </c>
      <c r="AM22" s="0"/>
      <c r="AN22" s="0"/>
      <c r="AO22" s="0"/>
      <c r="AP22" s="56" t="n">
        <v>442</v>
      </c>
      <c r="AQ22" s="0"/>
      <c r="AR22" s="56" t="n">
        <v>254</v>
      </c>
      <c r="AS22" s="0"/>
      <c r="AT22" s="0"/>
      <c r="AU22" s="0"/>
      <c r="AV22" s="0"/>
      <c r="AW22" s="0"/>
      <c r="AX22" s="0"/>
      <c r="AY22" s="0"/>
      <c r="AZ22" s="0"/>
      <c r="BA22" s="4" t="s">
        <v>639</v>
      </c>
      <c r="BB22" s="60" t="n">
        <v>5.76329325</v>
      </c>
      <c r="BC22" s="4" t="s">
        <v>733</v>
      </c>
      <c r="BD22" s="4" t="s">
        <v>734</v>
      </c>
      <c r="BE22" s="4" t="s">
        <v>735</v>
      </c>
      <c r="BF22" s="0"/>
      <c r="BG22" s="0"/>
      <c r="BH22" s="57" t="s">
        <v>614</v>
      </c>
      <c r="BI22" s="0"/>
      <c r="BJ22" s="72" t="n">
        <v>4.5025728515625</v>
      </c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75" hidden="false" customHeight="false" outlineLevel="0" collapsed="false">
      <c r="A23" s="4" t="s">
        <v>204</v>
      </c>
      <c r="B23" s="4" t="s">
        <v>599</v>
      </c>
      <c r="C23" s="54" t="s">
        <v>599</v>
      </c>
      <c r="D23" s="4" t="s">
        <v>632</v>
      </c>
      <c r="E23" s="70" t="s">
        <v>632</v>
      </c>
      <c r="F23" s="70" t="s">
        <v>633</v>
      </c>
      <c r="G23" s="4" t="n">
        <v>19</v>
      </c>
      <c r="H23" s="55" t="s">
        <v>642</v>
      </c>
      <c r="I23" s="4" t="s">
        <v>643</v>
      </c>
      <c r="J23" s="0"/>
      <c r="K23" s="0"/>
      <c r="L23" s="4" t="s">
        <v>206</v>
      </c>
      <c r="M23" s="7" t="s">
        <v>205</v>
      </c>
      <c r="N23" s="5" t="n">
        <v>39.73</v>
      </c>
      <c r="O23" s="5" t="n">
        <v>-6.88472</v>
      </c>
      <c r="P23" s="24"/>
      <c r="Q23" s="24"/>
      <c r="R23" s="4" t="n">
        <v>4</v>
      </c>
      <c r="S23" s="0"/>
      <c r="T23" s="56" t="s">
        <v>619</v>
      </c>
      <c r="U23" s="4" t="n">
        <v>915</v>
      </c>
      <c r="V23" s="0"/>
      <c r="W23" s="0"/>
      <c r="X23" s="0"/>
      <c r="Y23" s="0"/>
      <c r="Z23" s="0"/>
      <c r="AA23" s="4" t="n">
        <v>1021</v>
      </c>
      <c r="AB23" s="0"/>
      <c r="AC23" s="57" t="n">
        <v>0.127292607179503</v>
      </c>
      <c r="AD23" s="0"/>
      <c r="AE23" s="4" t="n">
        <v>1969</v>
      </c>
      <c r="AF23" s="0"/>
      <c r="AG23" s="4" t="s">
        <v>206</v>
      </c>
      <c r="AH23" s="4" t="n">
        <v>2800</v>
      </c>
      <c r="AI23" s="5" t="n">
        <v>39.732917</v>
      </c>
      <c r="AJ23" s="6" t="n">
        <v>-6.885417</v>
      </c>
      <c r="AK23" s="58" t="n">
        <v>3162</v>
      </c>
      <c r="AL23" s="4" t="s">
        <v>205</v>
      </c>
      <c r="AM23" s="0"/>
      <c r="AN23" s="0"/>
      <c r="AO23" s="0"/>
      <c r="AP23" s="56" t="n">
        <v>130</v>
      </c>
      <c r="AQ23" s="0"/>
      <c r="AR23" s="56" t="n">
        <v>8000</v>
      </c>
      <c r="AS23" s="0"/>
      <c r="AT23" s="0"/>
      <c r="AU23" s="0"/>
      <c r="AV23" s="0"/>
      <c r="AW23" s="0"/>
      <c r="AX23" s="0"/>
      <c r="AY23" s="0"/>
      <c r="AZ23" s="0"/>
      <c r="BA23" s="4" t="s">
        <v>639</v>
      </c>
      <c r="BB23" s="60" t="n">
        <v>974.520495</v>
      </c>
      <c r="BC23" s="71" t="s">
        <v>736</v>
      </c>
      <c r="BD23" s="4" t="s">
        <v>737</v>
      </c>
      <c r="BE23" s="4" t="s">
        <v>738</v>
      </c>
      <c r="BF23" s="4" t="s">
        <v>739</v>
      </c>
      <c r="BG23" s="0"/>
      <c r="BH23" s="57" t="s">
        <v>614</v>
      </c>
      <c r="BI23" s="0"/>
      <c r="BJ23" s="72" t="n">
        <v>1065.04972131148</v>
      </c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75" hidden="false" customHeight="false" outlineLevel="0" collapsed="false">
      <c r="A24" s="4" t="s">
        <v>207</v>
      </c>
      <c r="B24" s="4" t="s">
        <v>599</v>
      </c>
      <c r="C24" s="54" t="s">
        <v>599</v>
      </c>
      <c r="D24" s="4" t="s">
        <v>600</v>
      </c>
      <c r="E24" s="70" t="s">
        <v>600</v>
      </c>
      <c r="F24" s="70" t="s">
        <v>601</v>
      </c>
      <c r="G24" s="4" t="n">
        <v>20</v>
      </c>
      <c r="H24" s="55" t="s">
        <v>602</v>
      </c>
      <c r="I24" s="4" t="s">
        <v>603</v>
      </c>
      <c r="J24" s="0"/>
      <c r="K24" s="0"/>
      <c r="L24" s="0"/>
      <c r="M24" s="7" t="s">
        <v>208</v>
      </c>
      <c r="N24" s="5" t="n">
        <v>44.7258</v>
      </c>
      <c r="O24" s="5" t="n">
        <v>2.648867</v>
      </c>
      <c r="P24" s="5" t="n">
        <v>44.7258</v>
      </c>
      <c r="Q24" s="5" t="n">
        <v>2.648867</v>
      </c>
      <c r="R24" s="4" t="n">
        <v>4</v>
      </c>
      <c r="S24" s="4" t="n">
        <v>4</v>
      </c>
      <c r="T24" s="56" t="s">
        <v>619</v>
      </c>
      <c r="U24" s="4" t="n">
        <v>910</v>
      </c>
      <c r="V24" s="4" t="n">
        <v>870</v>
      </c>
      <c r="W24" s="0"/>
      <c r="X24" s="0"/>
      <c r="Y24" s="0"/>
      <c r="Z24" s="0"/>
      <c r="AA24" s="4" t="n">
        <v>1906</v>
      </c>
      <c r="AB24" s="0"/>
      <c r="AC24" s="57" t="n">
        <v>0.238935146532682</v>
      </c>
      <c r="AD24" s="0"/>
      <c r="AE24" s="4" t="n">
        <v>1982</v>
      </c>
      <c r="AF24" s="0"/>
      <c r="AG24" s="4" t="s">
        <v>209</v>
      </c>
      <c r="AH24" s="49"/>
      <c r="AI24" s="5" t="n">
        <v>44.725065</v>
      </c>
      <c r="AJ24" s="6" t="n">
        <v>2.650117</v>
      </c>
      <c r="AK24" s="58" t="n">
        <v>30</v>
      </c>
      <c r="AL24" s="4" t="s">
        <v>740</v>
      </c>
      <c r="AM24" s="4" t="n">
        <v>3429</v>
      </c>
      <c r="AN24" s="6" t="n">
        <v>44.696368</v>
      </c>
      <c r="AO24" s="6" t="n">
        <v>2.585778</v>
      </c>
      <c r="AP24" s="56" t="n">
        <v>423</v>
      </c>
      <c r="AQ24" s="59" t="n">
        <v>36.4</v>
      </c>
      <c r="AR24" s="56" t="n">
        <v>240</v>
      </c>
      <c r="AS24" s="0"/>
      <c r="AT24" s="0"/>
      <c r="AU24" s="4" t="n">
        <v>240</v>
      </c>
      <c r="AV24" s="0"/>
      <c r="AW24" s="0"/>
      <c r="AX24" s="0"/>
      <c r="AY24" s="0"/>
      <c r="AZ24" s="0"/>
      <c r="BA24" s="4" t="s">
        <v>609</v>
      </c>
      <c r="BB24" s="60" t="n">
        <v>36.4</v>
      </c>
      <c r="BC24" s="4" t="s">
        <v>610</v>
      </c>
      <c r="BD24" s="4" t="s">
        <v>741</v>
      </c>
      <c r="BE24" s="4" t="s">
        <v>742</v>
      </c>
      <c r="BF24" s="0"/>
      <c r="BG24" s="0"/>
      <c r="BH24" s="57" t="s">
        <v>614</v>
      </c>
      <c r="BI24" s="0"/>
      <c r="BJ24" s="72" t="n">
        <v>40</v>
      </c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25" t="s">
        <v>210</v>
      </c>
      <c r="B25" s="4" t="s">
        <v>599</v>
      </c>
      <c r="C25" s="54" t="s">
        <v>599</v>
      </c>
      <c r="D25" s="4" t="s">
        <v>600</v>
      </c>
      <c r="E25" s="70" t="s">
        <v>600</v>
      </c>
      <c r="F25" s="70" t="s">
        <v>601</v>
      </c>
      <c r="G25" s="4" t="n">
        <v>21</v>
      </c>
      <c r="H25" s="55" t="s">
        <v>743</v>
      </c>
      <c r="I25" s="4" t="s">
        <v>744</v>
      </c>
      <c r="J25" s="4" t="s">
        <v>745</v>
      </c>
      <c r="K25" s="74"/>
      <c r="L25" s="4" t="s">
        <v>746</v>
      </c>
      <c r="M25" s="0"/>
      <c r="N25" s="5" t="n">
        <v>54.799077</v>
      </c>
      <c r="O25" s="5" t="n">
        <v>24.247084</v>
      </c>
      <c r="P25" s="5" t="n">
        <v>54.799077</v>
      </c>
      <c r="Q25" s="5" t="n">
        <v>24.247084</v>
      </c>
      <c r="R25" s="4" t="n">
        <v>4</v>
      </c>
      <c r="S25" s="4" t="n">
        <v>4</v>
      </c>
      <c r="T25" s="56" t="s">
        <v>619</v>
      </c>
      <c r="U25" s="4" t="n">
        <v>900</v>
      </c>
      <c r="V25" s="4" t="n">
        <v>900</v>
      </c>
      <c r="W25" s="4" t="n">
        <v>120</v>
      </c>
      <c r="X25" s="0"/>
      <c r="Y25" s="56" t="n">
        <v>12</v>
      </c>
      <c r="Z25" s="0"/>
      <c r="AA25" s="4" t="n">
        <v>1397</v>
      </c>
      <c r="AB25" s="0"/>
      <c r="AC25" s="57" t="n">
        <v>0.177073034704794</v>
      </c>
      <c r="AD25" s="0"/>
      <c r="AE25" s="4" t="n">
        <v>1992</v>
      </c>
      <c r="AF25" s="4" t="n">
        <v>1998</v>
      </c>
      <c r="AG25" s="4" t="s">
        <v>211</v>
      </c>
      <c r="AH25" s="49"/>
      <c r="AI25" s="5" t="n">
        <v>54.782794</v>
      </c>
      <c r="AJ25" s="6" t="n">
        <v>24.270338</v>
      </c>
      <c r="AK25" s="58" t="n">
        <v>41</v>
      </c>
      <c r="AL25" s="4" t="s">
        <v>747</v>
      </c>
      <c r="AM25" s="4" t="n">
        <v>3739</v>
      </c>
      <c r="AN25" s="6" t="n">
        <v>54.873926</v>
      </c>
      <c r="AO25" s="6" t="n">
        <v>24.000016</v>
      </c>
      <c r="AP25" s="56" t="n">
        <v>103.5</v>
      </c>
      <c r="AQ25" s="59" t="n">
        <v>10.8</v>
      </c>
      <c r="AR25" s="56" t="n">
        <v>904</v>
      </c>
      <c r="AS25" s="0"/>
      <c r="AT25" s="0"/>
      <c r="AU25" s="4" t="n">
        <v>756</v>
      </c>
      <c r="AV25" s="0"/>
      <c r="AW25" s="0"/>
      <c r="AX25" s="0"/>
      <c r="AY25" s="0"/>
      <c r="AZ25" s="4" t="s">
        <v>748</v>
      </c>
      <c r="BA25" s="4" t="s">
        <v>609</v>
      </c>
      <c r="BB25" s="60" t="n">
        <v>10.8</v>
      </c>
      <c r="BC25" s="4" t="s">
        <v>610</v>
      </c>
      <c r="BD25" s="79" t="s">
        <v>749</v>
      </c>
      <c r="BE25" s="4" t="s">
        <v>750</v>
      </c>
      <c r="BF25" s="0"/>
      <c r="BG25" s="0"/>
      <c r="BH25" s="57" t="s">
        <v>614</v>
      </c>
      <c r="BI25" s="0"/>
      <c r="BJ25" s="72" t="n">
        <v>12</v>
      </c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75" hidden="false" customHeight="false" outlineLevel="0" collapsed="false">
      <c r="A26" s="71" t="s">
        <v>130</v>
      </c>
      <c r="B26" s="4" t="s">
        <v>599</v>
      </c>
      <c r="C26" s="54" t="s">
        <v>599</v>
      </c>
      <c r="D26" s="76" t="s">
        <v>668</v>
      </c>
      <c r="E26" s="89" t="s">
        <v>668</v>
      </c>
      <c r="F26" s="70" t="s">
        <v>669</v>
      </c>
      <c r="G26" s="4" t="n">
        <v>22</v>
      </c>
      <c r="H26" s="55" t="s">
        <v>751</v>
      </c>
      <c r="I26" s="4" t="s">
        <v>752</v>
      </c>
      <c r="J26" s="4" t="s">
        <v>753</v>
      </c>
      <c r="K26" s="74"/>
      <c r="L26" s="4" t="s">
        <v>754</v>
      </c>
      <c r="M26" s="78" t="s">
        <v>212</v>
      </c>
      <c r="N26" s="5" t="n">
        <v>56.5822027</v>
      </c>
      <c r="O26" s="5" t="n">
        <v>25.2373123</v>
      </c>
      <c r="P26" s="5" t="n">
        <v>56.577</v>
      </c>
      <c r="Q26" s="5" t="n">
        <v>25.232</v>
      </c>
      <c r="R26" s="4" t="n">
        <v>10</v>
      </c>
      <c r="S26" s="0"/>
      <c r="T26" s="56" t="s">
        <v>619</v>
      </c>
      <c r="U26" s="4" t="n">
        <v>883.5</v>
      </c>
      <c r="V26" s="0"/>
      <c r="W26" s="0"/>
      <c r="X26" s="0"/>
      <c r="Y26" s="0"/>
      <c r="Z26" s="0"/>
      <c r="AA26" s="4" t="n">
        <v>1563.94444444444</v>
      </c>
      <c r="AB26" s="0"/>
      <c r="AC26" s="57" t="n">
        <v>0.201935791749344</v>
      </c>
      <c r="AD26" s="0"/>
      <c r="AE26" s="4" t="n">
        <v>1965</v>
      </c>
      <c r="AF26" s="4" t="n">
        <v>2010</v>
      </c>
      <c r="AG26" s="4" t="s">
        <v>213</v>
      </c>
      <c r="AH26" s="4" t="n">
        <v>3737</v>
      </c>
      <c r="AI26" s="5" t="n">
        <v>56.5822027</v>
      </c>
      <c r="AJ26" s="6" t="n">
        <v>25.2373123</v>
      </c>
      <c r="AK26" s="58" t="n">
        <v>500</v>
      </c>
      <c r="AL26" s="4" t="s">
        <v>212</v>
      </c>
      <c r="AM26" s="0"/>
      <c r="AN26" s="0"/>
      <c r="AO26" s="0"/>
      <c r="AP26" s="56" t="n">
        <v>40</v>
      </c>
      <c r="AQ26" s="0"/>
      <c r="AR26" s="56" t="n">
        <v>3000</v>
      </c>
      <c r="AS26" s="0"/>
      <c r="AT26" s="0"/>
      <c r="AU26" s="0"/>
      <c r="AV26" s="0"/>
      <c r="AW26" s="0"/>
      <c r="AX26" s="0"/>
      <c r="AY26" s="0"/>
      <c r="AZ26" s="0"/>
      <c r="BA26" s="4" t="s">
        <v>639</v>
      </c>
      <c r="BB26" s="60" t="n">
        <v>47.415</v>
      </c>
      <c r="BC26" s="4" t="s">
        <v>755</v>
      </c>
      <c r="BD26" s="4" t="s">
        <v>756</v>
      </c>
      <c r="BE26" s="4" t="s">
        <v>757</v>
      </c>
      <c r="BF26" s="4" t="s">
        <v>758</v>
      </c>
      <c r="BG26" s="59" t="s">
        <v>759</v>
      </c>
      <c r="BH26" s="57" t="s">
        <v>614</v>
      </c>
      <c r="BI26" s="0"/>
      <c r="BJ26" s="72" t="n">
        <v>53.6672325976231</v>
      </c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75" hidden="false" customHeight="false" outlineLevel="0" collapsed="false">
      <c r="A27" s="71" t="s">
        <v>214</v>
      </c>
      <c r="B27" s="4" t="s">
        <v>599</v>
      </c>
      <c r="C27" s="54" t="s">
        <v>599</v>
      </c>
      <c r="D27" s="4" t="s">
        <v>600</v>
      </c>
      <c r="E27" s="70" t="s">
        <v>600</v>
      </c>
      <c r="F27" s="70" t="s">
        <v>601</v>
      </c>
      <c r="G27" s="4" t="n">
        <v>23</v>
      </c>
      <c r="H27" s="55" t="s">
        <v>760</v>
      </c>
      <c r="I27" s="4" t="s">
        <v>761</v>
      </c>
      <c r="J27" s="26" t="s">
        <v>762</v>
      </c>
      <c r="K27" s="71" t="s">
        <v>763</v>
      </c>
      <c r="L27" s="4" t="s">
        <v>764</v>
      </c>
      <c r="M27" s="26" t="s">
        <v>215</v>
      </c>
      <c r="N27" s="5" t="n">
        <v>42.15895</v>
      </c>
      <c r="O27" s="5" t="n">
        <v>23.870845</v>
      </c>
      <c r="P27" s="5" t="n">
        <v>42.176</v>
      </c>
      <c r="Q27" s="5" t="n">
        <v>23.870845</v>
      </c>
      <c r="R27" s="4" t="n">
        <v>4</v>
      </c>
      <c r="S27" s="26" t="n">
        <v>4</v>
      </c>
      <c r="T27" s="56" t="s">
        <v>619</v>
      </c>
      <c r="U27" s="4" t="n">
        <v>864</v>
      </c>
      <c r="V27" s="4" t="n">
        <v>788</v>
      </c>
      <c r="W27" s="0"/>
      <c r="X27" s="0"/>
      <c r="Y27" s="56" t="n">
        <v>8.5</v>
      </c>
      <c r="Z27" s="26" t="n">
        <v>10.7</v>
      </c>
      <c r="AA27" s="4" t="n">
        <v>465.242</v>
      </c>
      <c r="AB27" s="0"/>
      <c r="AC27" s="57" t="n">
        <v>0.0614276222948936</v>
      </c>
      <c r="AD27" s="0"/>
      <c r="AE27" s="4" t="n">
        <v>1999</v>
      </c>
      <c r="AF27" s="0"/>
      <c r="AG27" s="4" t="s">
        <v>216</v>
      </c>
      <c r="AH27" s="4" t="n">
        <v>3964</v>
      </c>
      <c r="AI27" s="5" t="n">
        <v>42.174583</v>
      </c>
      <c r="AJ27" s="6" t="n">
        <v>23.80875</v>
      </c>
      <c r="AK27" s="58" t="n">
        <v>141.16</v>
      </c>
      <c r="AL27" s="4" t="s">
        <v>214</v>
      </c>
      <c r="AM27" s="0"/>
      <c r="AN27" s="6" t="n">
        <v>42.158716</v>
      </c>
      <c r="AO27" s="6" t="n">
        <v>23.870958</v>
      </c>
      <c r="AP27" s="56" t="n">
        <v>690</v>
      </c>
      <c r="AQ27" s="59" t="n">
        <v>27.34</v>
      </c>
      <c r="AR27" s="0"/>
      <c r="AS27" s="0"/>
      <c r="AT27" s="0"/>
      <c r="AU27" s="0"/>
      <c r="AV27" s="0"/>
      <c r="AW27" s="0"/>
      <c r="AX27" s="0"/>
      <c r="AY27" s="0"/>
      <c r="AZ27" s="4" t="s">
        <v>765</v>
      </c>
      <c r="BA27" s="4" t="s">
        <v>621</v>
      </c>
      <c r="BB27" s="60" t="n">
        <v>9.2448</v>
      </c>
      <c r="BC27" s="4" t="s">
        <v>610</v>
      </c>
      <c r="BD27" s="26" t="s">
        <v>766</v>
      </c>
      <c r="BE27" s="26" t="s">
        <v>767</v>
      </c>
      <c r="BF27" s="4" t="s">
        <v>768</v>
      </c>
      <c r="BG27" s="0"/>
      <c r="BH27" s="57" t="s">
        <v>614</v>
      </c>
      <c r="BI27" s="0"/>
      <c r="BJ27" s="72" t="n">
        <v>10.7</v>
      </c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75" hidden="false" customHeight="false" outlineLevel="0" collapsed="false">
      <c r="A28" s="4" t="s">
        <v>217</v>
      </c>
      <c r="B28" s="4" t="s">
        <v>599</v>
      </c>
      <c r="C28" s="54" t="s">
        <v>599</v>
      </c>
      <c r="D28" s="4" t="s">
        <v>600</v>
      </c>
      <c r="E28" s="70" t="s">
        <v>600</v>
      </c>
      <c r="F28" s="70" t="s">
        <v>601</v>
      </c>
      <c r="G28" s="4" t="n">
        <v>24</v>
      </c>
      <c r="H28" s="55" t="s">
        <v>642</v>
      </c>
      <c r="I28" s="4" t="s">
        <v>643</v>
      </c>
      <c r="J28" s="0"/>
      <c r="K28" s="0"/>
      <c r="L28" s="0"/>
      <c r="M28" s="5" t="s">
        <v>218</v>
      </c>
      <c r="N28" s="5" t="n">
        <v>39.260417</v>
      </c>
      <c r="O28" s="5" t="n">
        <v>-0.919583</v>
      </c>
      <c r="P28" s="5" t="n">
        <v>39.26</v>
      </c>
      <c r="Q28" s="5" t="n">
        <v>-0.912</v>
      </c>
      <c r="R28" s="4" t="n">
        <v>4</v>
      </c>
      <c r="S28" s="4" t="n">
        <v>4</v>
      </c>
      <c r="T28" s="56" t="s">
        <v>619</v>
      </c>
      <c r="U28" s="4" t="n">
        <v>852</v>
      </c>
      <c r="V28" s="4" t="n">
        <v>852</v>
      </c>
      <c r="W28" s="0"/>
      <c r="X28" s="0"/>
      <c r="Y28" s="0"/>
      <c r="Z28" s="0"/>
      <c r="AA28" s="4" t="n">
        <v>800</v>
      </c>
      <c r="AB28" s="0"/>
      <c r="AC28" s="57" t="n">
        <v>0.107114663033337</v>
      </c>
      <c r="AD28" s="59"/>
      <c r="AE28" s="0"/>
      <c r="AF28" s="0"/>
      <c r="AG28" s="4" t="s">
        <v>219</v>
      </c>
      <c r="AH28" s="4" t="n">
        <v>2819</v>
      </c>
      <c r="AI28" s="5" t="n">
        <v>39.234812</v>
      </c>
      <c r="AJ28" s="6" t="n">
        <v>-0.92837</v>
      </c>
      <c r="AK28" s="58" t="n">
        <v>20</v>
      </c>
      <c r="AL28" s="4" t="s">
        <v>769</v>
      </c>
      <c r="AM28" s="4" t="n">
        <v>2817</v>
      </c>
      <c r="AN28" s="6" t="n">
        <v>39.261273</v>
      </c>
      <c r="AO28" s="6" t="n">
        <v>-0.918285</v>
      </c>
      <c r="AP28" s="56" t="n">
        <v>531</v>
      </c>
      <c r="AQ28" s="59" t="n">
        <v>24.5</v>
      </c>
      <c r="AR28" s="0"/>
      <c r="AS28" s="0"/>
      <c r="AT28" s="0"/>
      <c r="AU28" s="0"/>
      <c r="AV28" s="0"/>
      <c r="AW28" s="0"/>
      <c r="AX28" s="0"/>
      <c r="AY28" s="0"/>
      <c r="AZ28" s="0"/>
      <c r="BA28" s="4" t="s">
        <v>609</v>
      </c>
      <c r="BB28" s="60" t="n">
        <v>24.5</v>
      </c>
      <c r="BC28" s="4" t="s">
        <v>610</v>
      </c>
      <c r="BD28" s="71" t="s">
        <v>770</v>
      </c>
      <c r="BE28" s="4" t="s">
        <v>771</v>
      </c>
      <c r="BF28" s="0"/>
      <c r="BG28" s="0"/>
      <c r="BH28" s="57" t="s">
        <v>614</v>
      </c>
      <c r="BI28" s="0"/>
      <c r="BJ28" s="72" t="n">
        <v>28.7558685446009</v>
      </c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75" hidden="false" customHeight="false" outlineLevel="0" collapsed="false">
      <c r="A29" s="4" t="s">
        <v>220</v>
      </c>
      <c r="B29" s="4" t="s">
        <v>599</v>
      </c>
      <c r="C29" s="54" t="s">
        <v>599</v>
      </c>
      <c r="D29" s="76" t="s">
        <v>632</v>
      </c>
      <c r="E29" s="77" t="s">
        <v>632</v>
      </c>
      <c r="F29" s="70" t="s">
        <v>633</v>
      </c>
      <c r="G29" s="4" t="n">
        <v>25</v>
      </c>
      <c r="H29" s="55" t="s">
        <v>651</v>
      </c>
      <c r="I29" s="4" t="s">
        <v>652</v>
      </c>
      <c r="J29" s="4" t="s">
        <v>772</v>
      </c>
      <c r="K29" s="4" t="s">
        <v>221</v>
      </c>
      <c r="L29" s="4" t="s">
        <v>221</v>
      </c>
      <c r="M29" s="7" t="s">
        <v>221</v>
      </c>
      <c r="N29" s="5" t="n">
        <v>60.86106</v>
      </c>
      <c r="O29" s="5" t="n">
        <v>7.304488</v>
      </c>
      <c r="P29" s="5" t="n">
        <v>60.86106</v>
      </c>
      <c r="Q29" s="5" t="n">
        <v>7.304488</v>
      </c>
      <c r="R29" s="4" t="n">
        <v>3</v>
      </c>
      <c r="S29" s="0"/>
      <c r="T29" s="56" t="s">
        <v>638</v>
      </c>
      <c r="U29" s="4" t="n">
        <v>840</v>
      </c>
      <c r="V29" s="0"/>
      <c r="W29" s="0"/>
      <c r="X29" s="0"/>
      <c r="Y29" s="0"/>
      <c r="Z29" s="0"/>
      <c r="AA29" s="4" t="n">
        <v>2015</v>
      </c>
      <c r="AB29" s="0"/>
      <c r="AC29" s="57" t="n">
        <v>0.273649272622579</v>
      </c>
      <c r="AD29" s="0"/>
      <c r="AE29" s="4" t="n">
        <v>1973</v>
      </c>
      <c r="AF29" s="4" t="n">
        <v>2006</v>
      </c>
      <c r="AG29" s="4" t="s">
        <v>222</v>
      </c>
      <c r="AH29" s="4" t="n">
        <v>3104</v>
      </c>
      <c r="AI29" s="5" t="n">
        <v>60.817415</v>
      </c>
      <c r="AJ29" s="6" t="n">
        <v>7.254368</v>
      </c>
      <c r="AK29" s="58" t="n">
        <v>196</v>
      </c>
      <c r="AL29" s="4" t="s">
        <v>773</v>
      </c>
      <c r="AM29" s="0"/>
      <c r="AN29" s="0"/>
      <c r="AO29" s="0"/>
      <c r="AP29" s="56" t="n">
        <v>840</v>
      </c>
      <c r="AQ29" s="0"/>
      <c r="AR29" s="56" t="n">
        <v>96</v>
      </c>
      <c r="AS29" s="0"/>
      <c r="AT29" s="0"/>
      <c r="AU29" s="0"/>
      <c r="AV29" s="4" t="s">
        <v>774</v>
      </c>
      <c r="AW29" s="4" t="s">
        <v>775</v>
      </c>
      <c r="AX29" s="0"/>
      <c r="AY29" s="0"/>
      <c r="AZ29" s="74"/>
      <c r="BA29" s="4" t="s">
        <v>639</v>
      </c>
      <c r="BB29" s="60" t="n">
        <v>390.32028</v>
      </c>
      <c r="BC29" s="71" t="s">
        <v>776</v>
      </c>
      <c r="BD29" s="4" t="s">
        <v>777</v>
      </c>
      <c r="BE29" s="4" t="s">
        <v>778</v>
      </c>
      <c r="BF29" s="0"/>
      <c r="BG29" s="0"/>
      <c r="BH29" s="57" t="s">
        <v>614</v>
      </c>
      <c r="BI29" s="0"/>
      <c r="BJ29" s="72" t="n">
        <v>464.667</v>
      </c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75" hidden="false" customHeight="false" outlineLevel="0" collapsed="false">
      <c r="A30" s="4" t="s">
        <v>223</v>
      </c>
      <c r="B30" s="4" t="s">
        <v>599</v>
      </c>
      <c r="C30" s="54" t="s">
        <v>599</v>
      </c>
      <c r="D30" s="4" t="s">
        <v>600</v>
      </c>
      <c r="E30" s="70" t="s">
        <v>600</v>
      </c>
      <c r="F30" s="70" t="s">
        <v>601</v>
      </c>
      <c r="G30" s="4" t="n">
        <v>26</v>
      </c>
      <c r="H30" s="55" t="s">
        <v>642</v>
      </c>
      <c r="I30" s="4" t="s">
        <v>643</v>
      </c>
      <c r="J30" s="4" t="s">
        <v>779</v>
      </c>
      <c r="K30" s="0"/>
      <c r="L30" s="4" t="s">
        <v>780</v>
      </c>
      <c r="M30" s="7" t="s">
        <v>224</v>
      </c>
      <c r="N30" s="5" t="n">
        <v>41.27016</v>
      </c>
      <c r="O30" s="5" t="n">
        <v>-6.3208</v>
      </c>
      <c r="P30" s="5" t="n">
        <v>41.27016</v>
      </c>
      <c r="Q30" s="5" t="n">
        <v>-6.3208</v>
      </c>
      <c r="R30" s="4" t="n">
        <v>6</v>
      </c>
      <c r="S30" s="4" t="n">
        <v>6</v>
      </c>
      <c r="T30" s="56" t="s">
        <v>619</v>
      </c>
      <c r="U30" s="4" t="n">
        <v>810</v>
      </c>
      <c r="V30" s="4" t="n">
        <v>728</v>
      </c>
      <c r="W30" s="0"/>
      <c r="X30" s="0"/>
      <c r="Y30" s="0"/>
      <c r="Z30" s="0"/>
      <c r="AA30" s="4" t="n">
        <v>885.6</v>
      </c>
      <c r="AB30" s="0"/>
      <c r="AC30" s="57" t="n">
        <v>0.124724313636018</v>
      </c>
      <c r="AD30" s="0"/>
      <c r="AE30" s="4" t="n">
        <v>1977</v>
      </c>
      <c r="AF30" s="0"/>
      <c r="AG30" s="4" t="s">
        <v>225</v>
      </c>
      <c r="AH30" s="4" t="n">
        <v>2733</v>
      </c>
      <c r="AI30" s="5" t="n">
        <v>41.274583</v>
      </c>
      <c r="AJ30" s="6" t="n">
        <v>-6.32375</v>
      </c>
      <c r="AK30" s="58" t="n">
        <v>2648.6</v>
      </c>
      <c r="AL30" s="4" t="s">
        <v>224</v>
      </c>
      <c r="AM30" s="0"/>
      <c r="AN30" s="0"/>
      <c r="AO30" s="0"/>
      <c r="AP30" s="56" t="n">
        <v>344.855</v>
      </c>
      <c r="AQ30" s="0"/>
      <c r="AR30" s="56" t="n">
        <v>232.5</v>
      </c>
      <c r="AS30" s="0"/>
      <c r="AT30" s="0"/>
      <c r="AU30" s="4" t="n">
        <v>232.5</v>
      </c>
      <c r="AV30" s="0"/>
      <c r="AW30" s="0"/>
      <c r="AX30" s="0"/>
      <c r="AY30" s="0"/>
      <c r="AZ30" s="74"/>
      <c r="BA30" s="4" t="s">
        <v>639</v>
      </c>
      <c r="BB30" s="60" t="n">
        <v>2165.40263582475</v>
      </c>
      <c r="BC30" s="4" t="s">
        <v>781</v>
      </c>
      <c r="BD30" s="4" t="s">
        <v>782</v>
      </c>
      <c r="BE30" s="4" t="s">
        <v>783</v>
      </c>
      <c r="BF30" s="0"/>
      <c r="BG30" s="0"/>
      <c r="BH30" s="57" t="s">
        <v>614</v>
      </c>
      <c r="BI30" s="0"/>
      <c r="BJ30" s="72" t="n">
        <v>2673.33658743796</v>
      </c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75" hidden="false" customHeight="false" outlineLevel="0" collapsed="false">
      <c r="A31" s="4" t="s">
        <v>226</v>
      </c>
      <c r="B31" s="4" t="s">
        <v>599</v>
      </c>
      <c r="C31" s="54" t="s">
        <v>599</v>
      </c>
      <c r="D31" s="4" t="s">
        <v>600</v>
      </c>
      <c r="E31" s="70" t="s">
        <v>600</v>
      </c>
      <c r="F31" s="70" t="s">
        <v>601</v>
      </c>
      <c r="G31" s="4" t="n">
        <v>27</v>
      </c>
      <c r="H31" s="55" t="s">
        <v>602</v>
      </c>
      <c r="I31" s="4" t="s">
        <v>603</v>
      </c>
      <c r="J31" s="4" t="s">
        <v>604</v>
      </c>
      <c r="K31" s="0"/>
      <c r="L31" s="4" t="s">
        <v>784</v>
      </c>
      <c r="M31" s="7" t="s">
        <v>227</v>
      </c>
      <c r="N31" s="5" t="n">
        <v>45.202</v>
      </c>
      <c r="O31" s="5" t="n">
        <v>6.576</v>
      </c>
      <c r="P31" s="5" t="n">
        <v>45.202</v>
      </c>
      <c r="Q31" s="5" t="n">
        <v>6.576</v>
      </c>
      <c r="R31" s="4" t="n">
        <v>5</v>
      </c>
      <c r="S31" s="4" t="n">
        <v>4</v>
      </c>
      <c r="T31" s="56" t="s">
        <v>785</v>
      </c>
      <c r="U31" s="4" t="n">
        <v>748</v>
      </c>
      <c r="V31" s="4" t="n">
        <v>630</v>
      </c>
      <c r="W31" s="0"/>
      <c r="X31" s="0"/>
      <c r="Y31" s="0"/>
      <c r="Z31" s="0"/>
      <c r="AA31" s="4" t="n">
        <v>919</v>
      </c>
      <c r="AB31" s="0"/>
      <c r="AC31" s="57" t="n">
        <v>0.140156242946435</v>
      </c>
      <c r="AD31" s="0"/>
      <c r="AE31" s="4" t="n">
        <v>1986</v>
      </c>
      <c r="AF31" s="0"/>
      <c r="AG31" s="4" t="s">
        <v>228</v>
      </c>
      <c r="AH31" s="4" t="n">
        <v>3413</v>
      </c>
      <c r="AI31" s="5" t="n">
        <v>45.180417</v>
      </c>
      <c r="AJ31" s="6" t="n">
        <v>6.579583</v>
      </c>
      <c r="AK31" s="58" t="n">
        <v>39.5</v>
      </c>
      <c r="AL31" s="4" t="s">
        <v>786</v>
      </c>
      <c r="AM31" s="0"/>
      <c r="AN31" s="6" t="n">
        <v>45.207797</v>
      </c>
      <c r="AO31" s="6" t="n">
        <v>6.566233</v>
      </c>
      <c r="AP31" s="56" t="n">
        <v>1150</v>
      </c>
      <c r="AQ31" s="59" t="n">
        <v>3.15</v>
      </c>
      <c r="AR31" s="0"/>
      <c r="AS31" s="0"/>
      <c r="AT31" s="0"/>
      <c r="AU31" s="0"/>
      <c r="AV31" s="0"/>
      <c r="AW31" s="0"/>
      <c r="AX31" s="0"/>
      <c r="AY31" s="0"/>
      <c r="AZ31" s="0"/>
      <c r="BA31" s="4" t="s">
        <v>609</v>
      </c>
      <c r="BB31" s="60" t="n">
        <v>3.15</v>
      </c>
      <c r="BC31" s="4" t="s">
        <v>610</v>
      </c>
      <c r="BD31" s="4" t="s">
        <v>787</v>
      </c>
      <c r="BE31" s="4" t="s">
        <v>788</v>
      </c>
      <c r="BF31" s="0"/>
      <c r="BG31" s="0"/>
      <c r="BH31" s="57" t="s">
        <v>614</v>
      </c>
      <c r="BI31" s="0"/>
      <c r="BJ31" s="72" t="n">
        <v>4.21122994652406</v>
      </c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5" hidden="false" customHeight="true" outlineLevel="0" collapsed="false">
      <c r="A32" s="4" t="s">
        <v>229</v>
      </c>
      <c r="B32" s="4" t="s">
        <v>599</v>
      </c>
      <c r="C32" s="54" t="s">
        <v>599</v>
      </c>
      <c r="D32" s="4" t="s">
        <v>600</v>
      </c>
      <c r="E32" s="70" t="s">
        <v>600</v>
      </c>
      <c r="F32" s="70" t="s">
        <v>601</v>
      </c>
      <c r="G32" s="4" t="n">
        <v>28</v>
      </c>
      <c r="H32" s="55" t="s">
        <v>789</v>
      </c>
      <c r="I32" s="4" t="s">
        <v>790</v>
      </c>
      <c r="J32" s="0"/>
      <c r="K32" s="0"/>
      <c r="L32" s="4" t="s">
        <v>229</v>
      </c>
      <c r="M32" s="26"/>
      <c r="N32" s="5" t="n">
        <v>49.00879</v>
      </c>
      <c r="O32" s="5" t="n">
        <v>19.912237</v>
      </c>
      <c r="P32" s="5" t="n">
        <v>49.00879</v>
      </c>
      <c r="Q32" s="5" t="n">
        <v>19.912237</v>
      </c>
      <c r="R32" s="4" t="n">
        <v>7</v>
      </c>
      <c r="S32" s="4" t="n">
        <v>7</v>
      </c>
      <c r="T32" s="56" t="s">
        <v>791</v>
      </c>
      <c r="U32" s="4" t="n">
        <v>734.4</v>
      </c>
      <c r="V32" s="4" t="n">
        <v>600</v>
      </c>
      <c r="W32" s="4" t="n">
        <v>140</v>
      </c>
      <c r="X32" s="4" t="n">
        <v>90</v>
      </c>
      <c r="Y32" s="0"/>
      <c r="Z32" s="0"/>
      <c r="AA32" s="4" t="n">
        <v>1279</v>
      </c>
      <c r="AB32" s="0"/>
      <c r="AC32" s="57" t="n">
        <v>0.198671883892858</v>
      </c>
      <c r="AD32" s="0"/>
      <c r="AE32" s="4" t="n">
        <v>1983</v>
      </c>
      <c r="AF32" s="0"/>
      <c r="AG32" s="4" t="s">
        <v>230</v>
      </c>
      <c r="AH32" s="49"/>
      <c r="AI32" s="5" t="n">
        <v>49.021446</v>
      </c>
      <c r="AJ32" s="6" t="n">
        <v>19.909604</v>
      </c>
      <c r="AK32" s="58" t="n">
        <v>3.7</v>
      </c>
      <c r="AL32" s="4" t="s">
        <v>792</v>
      </c>
      <c r="AM32" s="0"/>
      <c r="AN32" s="6" t="n">
        <v>49.012468</v>
      </c>
      <c r="AO32" s="6" t="n">
        <v>19.931315</v>
      </c>
      <c r="AP32" s="56" t="n">
        <v>415.775</v>
      </c>
      <c r="AQ32" s="59" t="n">
        <v>3.63</v>
      </c>
      <c r="AR32" s="56" t="n">
        <v>188</v>
      </c>
      <c r="AS32" s="0"/>
      <c r="AT32" s="0"/>
      <c r="AU32" s="0"/>
      <c r="AV32" s="0"/>
      <c r="AW32" s="0"/>
      <c r="AX32" s="0"/>
      <c r="AY32" s="0"/>
      <c r="AZ32" s="0"/>
      <c r="BA32" s="4" t="s">
        <v>609</v>
      </c>
      <c r="BB32" s="60" t="n">
        <v>3.63</v>
      </c>
      <c r="BC32" s="4" t="s">
        <v>610</v>
      </c>
      <c r="BD32" s="4" t="s">
        <v>793</v>
      </c>
      <c r="BE32" s="4" t="s">
        <v>794</v>
      </c>
      <c r="BF32" s="4" t="s">
        <v>795</v>
      </c>
      <c r="BG32" s="59" t="s">
        <v>796</v>
      </c>
      <c r="BH32" s="57" t="s">
        <v>614</v>
      </c>
      <c r="BI32" s="0"/>
      <c r="BJ32" s="72" t="n">
        <v>4.94281045751634</v>
      </c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71" t="s">
        <v>231</v>
      </c>
      <c r="B33" s="4" t="s">
        <v>599</v>
      </c>
      <c r="C33" s="54" t="s">
        <v>599</v>
      </c>
      <c r="D33" s="4" t="s">
        <v>600</v>
      </c>
      <c r="E33" s="70" t="s">
        <v>600</v>
      </c>
      <c r="F33" s="70" t="s">
        <v>601</v>
      </c>
      <c r="G33" s="4" t="n">
        <v>29</v>
      </c>
      <c r="H33" s="55" t="s">
        <v>797</v>
      </c>
      <c r="I33" s="4" t="s">
        <v>798</v>
      </c>
      <c r="J33" s="4" t="s">
        <v>799</v>
      </c>
      <c r="K33" s="30" t="s">
        <v>800</v>
      </c>
      <c r="L33" s="4" t="s">
        <v>801</v>
      </c>
      <c r="M33" s="7" t="s">
        <v>232</v>
      </c>
      <c r="N33" s="5" t="n">
        <v>47.079379</v>
      </c>
      <c r="O33" s="5" t="n">
        <v>13.339188</v>
      </c>
      <c r="P33" s="5" t="n">
        <v>47.079379</v>
      </c>
      <c r="Q33" s="5" t="n">
        <v>13.339188</v>
      </c>
      <c r="R33" s="4" t="n">
        <v>2</v>
      </c>
      <c r="S33" s="4" t="n">
        <v>2</v>
      </c>
      <c r="T33" s="56" t="s">
        <v>619</v>
      </c>
      <c r="U33" s="4" t="n">
        <v>120</v>
      </c>
      <c r="V33" s="4" t="n">
        <v>116</v>
      </c>
      <c r="W33" s="0"/>
      <c r="X33" s="0"/>
      <c r="Y33" s="0"/>
      <c r="Z33" s="0"/>
      <c r="AA33" s="4" t="n">
        <v>37.4</v>
      </c>
      <c r="AB33" s="0"/>
      <c r="AC33" s="57" t="n">
        <v>0.0355540345273405</v>
      </c>
      <c r="AD33" s="0"/>
      <c r="AE33" s="4" t="n">
        <v>1979</v>
      </c>
      <c r="AF33" s="0"/>
      <c r="AG33" s="4" t="s">
        <v>233</v>
      </c>
      <c r="AH33" s="4" t="n">
        <v>3305</v>
      </c>
      <c r="AI33" s="5" t="n">
        <v>47.082917</v>
      </c>
      <c r="AJ33" s="6" t="n">
        <v>13.33375</v>
      </c>
      <c r="AK33" s="58" t="n">
        <v>205</v>
      </c>
      <c r="AL33" s="4" t="s">
        <v>231</v>
      </c>
      <c r="AM33" s="0"/>
      <c r="AN33" s="6" t="n">
        <v>47.067296</v>
      </c>
      <c r="AO33" s="6" t="n">
        <v>13.351609</v>
      </c>
      <c r="AP33" s="56" t="n">
        <v>198</v>
      </c>
      <c r="AQ33" s="59" t="n">
        <v>2.9</v>
      </c>
      <c r="AR33" s="0"/>
      <c r="AS33" s="0"/>
      <c r="AT33" s="0"/>
      <c r="AU33" s="0"/>
      <c r="AV33" s="0"/>
      <c r="AW33" s="0"/>
      <c r="AX33" s="0"/>
      <c r="AY33" s="0"/>
      <c r="AZ33" s="74"/>
      <c r="BA33" s="4" t="s">
        <v>609</v>
      </c>
      <c r="BB33" s="60" t="n">
        <v>2.9</v>
      </c>
      <c r="BC33" s="4" t="s">
        <v>802</v>
      </c>
      <c r="BD33" s="4" t="s">
        <v>803</v>
      </c>
      <c r="BE33" s="79" t="s">
        <v>804</v>
      </c>
      <c r="BF33" s="0"/>
      <c r="BG33" s="0"/>
      <c r="BH33" s="57" t="s">
        <v>614</v>
      </c>
      <c r="BI33" s="0"/>
      <c r="BJ33" s="72" t="n">
        <v>24.1666666666667</v>
      </c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30" customFormat="true" ht="12.75" hidden="false" customHeight="false" outlineLevel="0" collapsed="false">
      <c r="A34" s="90" t="s">
        <v>234</v>
      </c>
      <c r="B34" s="30" t="s">
        <v>599</v>
      </c>
      <c r="C34" s="91" t="s">
        <v>599</v>
      </c>
      <c r="D34" s="30" t="s">
        <v>600</v>
      </c>
      <c r="E34" s="92" t="s">
        <v>600</v>
      </c>
      <c r="F34" s="92" t="s">
        <v>601</v>
      </c>
      <c r="G34" s="4" t="n">
        <v>30</v>
      </c>
      <c r="H34" s="73" t="s">
        <v>797</v>
      </c>
      <c r="I34" s="30" t="s">
        <v>798</v>
      </c>
      <c r="J34" s="30" t="s">
        <v>799</v>
      </c>
      <c r="K34" s="30" t="s">
        <v>800</v>
      </c>
      <c r="L34" s="30" t="s">
        <v>801</v>
      </c>
      <c r="M34" s="28" t="s">
        <v>232</v>
      </c>
      <c r="N34" s="29" t="n">
        <v>46.870327</v>
      </c>
      <c r="O34" s="29" t="n">
        <v>13.329066</v>
      </c>
      <c r="P34" s="5" t="n">
        <v>46.870327</v>
      </c>
      <c r="Q34" s="5" t="n">
        <v>13.329066</v>
      </c>
      <c r="R34" s="30" t="n">
        <v>4</v>
      </c>
      <c r="S34" s="30" t="n">
        <v>4</v>
      </c>
      <c r="T34" s="93" t="s">
        <v>638</v>
      </c>
      <c r="U34" s="30" t="n">
        <v>730</v>
      </c>
      <c r="V34" s="30" t="n">
        <v>290</v>
      </c>
      <c r="Y34" s="93"/>
      <c r="AA34" s="30" t="n">
        <v>618</v>
      </c>
      <c r="AC34" s="94" t="n">
        <v>0.0965748736556871</v>
      </c>
      <c r="AD34" s="94"/>
      <c r="AE34" s="30" t="n">
        <v>1979</v>
      </c>
      <c r="AG34" s="30" t="s">
        <v>231</v>
      </c>
      <c r="AH34" s="49"/>
      <c r="AI34" s="31" t="n">
        <v>47.067296</v>
      </c>
      <c r="AJ34" s="32" t="n">
        <v>13.351609</v>
      </c>
      <c r="AK34" s="95" t="n">
        <v>4.4</v>
      </c>
      <c r="AL34" s="30" t="s">
        <v>805</v>
      </c>
      <c r="AN34" s="33" t="n">
        <v>46.868788</v>
      </c>
      <c r="AO34" s="33" t="n">
        <v>13.328605</v>
      </c>
      <c r="AP34" s="93" t="n">
        <v>1106</v>
      </c>
      <c r="AQ34" s="96" t="n">
        <v>1.3</v>
      </c>
      <c r="AR34" s="93" t="n">
        <v>80</v>
      </c>
      <c r="AS34" s="93"/>
      <c r="AT34" s="93"/>
      <c r="AU34" s="30" t="n">
        <v>23.2</v>
      </c>
      <c r="AV34" s="30" t="s">
        <v>231</v>
      </c>
      <c r="BA34" s="4" t="s">
        <v>609</v>
      </c>
      <c r="BB34" s="60" t="n">
        <v>1.3</v>
      </c>
      <c r="BC34" s="90" t="s">
        <v>610</v>
      </c>
      <c r="BD34" s="90" t="s">
        <v>806</v>
      </c>
      <c r="BE34" s="30" t="s">
        <v>803</v>
      </c>
      <c r="BF34" s="30" t="s">
        <v>807</v>
      </c>
      <c r="BG34" s="96"/>
      <c r="BH34" s="94" t="s">
        <v>614</v>
      </c>
      <c r="BJ34" s="72" t="n">
        <v>1.78082191780822</v>
      </c>
    </row>
    <row r="35" customFormat="false" ht="15" hidden="false" customHeight="false" outlineLevel="0" collapsed="false">
      <c r="A35" s="90" t="s">
        <v>235</v>
      </c>
      <c r="B35" s="30" t="s">
        <v>599</v>
      </c>
      <c r="C35" s="91" t="s">
        <v>599</v>
      </c>
      <c r="D35" s="30" t="s">
        <v>600</v>
      </c>
      <c r="E35" s="92" t="s">
        <v>600</v>
      </c>
      <c r="F35" s="92" t="s">
        <v>601</v>
      </c>
      <c r="G35" s="4" t="n">
        <v>31</v>
      </c>
      <c r="H35" s="73" t="s">
        <v>797</v>
      </c>
      <c r="I35" s="30" t="s">
        <v>798</v>
      </c>
      <c r="J35" s="30" t="s">
        <v>799</v>
      </c>
      <c r="K35" s="30" t="s">
        <v>800</v>
      </c>
      <c r="L35" s="30" t="s">
        <v>801</v>
      </c>
      <c r="M35" s="28" t="s">
        <v>232</v>
      </c>
      <c r="N35" s="34" t="n">
        <v>46.870327</v>
      </c>
      <c r="O35" s="34" t="n">
        <v>13.329066</v>
      </c>
      <c r="P35" s="35" t="n">
        <v>46.870327</v>
      </c>
      <c r="Q35" s="35" t="n">
        <v>13.329066</v>
      </c>
      <c r="R35" s="30" t="n">
        <v>2</v>
      </c>
      <c r="S35" s="30" t="n">
        <v>2</v>
      </c>
      <c r="T35" s="93" t="s">
        <v>619</v>
      </c>
      <c r="U35" s="97" t="n">
        <v>430</v>
      </c>
      <c r="V35" s="97" t="n">
        <v>430</v>
      </c>
      <c r="W35" s="0"/>
      <c r="X35" s="0"/>
      <c r="Y35" s="93"/>
      <c r="Z35" s="0"/>
      <c r="AA35" s="0"/>
      <c r="AB35" s="0"/>
      <c r="AC35" s="94"/>
      <c r="AD35" s="94"/>
      <c r="AE35" s="30" t="n">
        <v>2016</v>
      </c>
      <c r="AF35" s="0"/>
      <c r="AG35" s="30" t="s">
        <v>236</v>
      </c>
      <c r="AH35" s="49"/>
      <c r="AI35" s="32" t="n">
        <v>46.917946</v>
      </c>
      <c r="AJ35" s="36" t="n">
        <v>13.375251</v>
      </c>
      <c r="AK35" s="98" t="n">
        <v>7.8</v>
      </c>
      <c r="AL35" s="30" t="s">
        <v>808</v>
      </c>
      <c r="AM35" s="0"/>
      <c r="AN35" s="33" t="n">
        <v>46.982748</v>
      </c>
      <c r="AO35" s="33" t="n">
        <v>13.328867</v>
      </c>
      <c r="AP35" s="93" t="n">
        <v>734</v>
      </c>
      <c r="AQ35" s="99" t="n">
        <v>13.5730179</v>
      </c>
      <c r="AR35" s="93"/>
      <c r="AS35" s="93"/>
      <c r="AT35" s="93"/>
      <c r="AU35" s="0"/>
      <c r="AV35" s="0"/>
      <c r="AW35" s="0"/>
      <c r="AX35" s="0"/>
      <c r="AY35" s="0"/>
      <c r="AZ35" s="0"/>
      <c r="BA35" s="4" t="s">
        <v>609</v>
      </c>
      <c r="BB35" s="60" t="n">
        <v>13.5730179</v>
      </c>
      <c r="BC35" s="79" t="s">
        <v>809</v>
      </c>
      <c r="BD35" s="90"/>
      <c r="BE35" s="0"/>
      <c r="BF35" s="0"/>
      <c r="BG35" s="96"/>
      <c r="BH35" s="94"/>
      <c r="BI35" s="0"/>
      <c r="BJ35" s="72" t="n">
        <v>31.5651579069767</v>
      </c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75" hidden="false" customHeight="false" outlineLevel="0" collapsed="false">
      <c r="A36" s="4" t="s">
        <v>237</v>
      </c>
      <c r="B36" s="4" t="s">
        <v>599</v>
      </c>
      <c r="C36" s="54" t="s">
        <v>599</v>
      </c>
      <c r="D36" s="4" t="s">
        <v>600</v>
      </c>
      <c r="E36" s="70" t="s">
        <v>600</v>
      </c>
      <c r="F36" s="70" t="s">
        <v>601</v>
      </c>
      <c r="G36" s="4" t="n">
        <v>32</v>
      </c>
      <c r="H36" s="55" t="s">
        <v>602</v>
      </c>
      <c r="I36" s="100" t="s">
        <v>603</v>
      </c>
      <c r="J36" s="4" t="s">
        <v>604</v>
      </c>
      <c r="K36" s="0"/>
      <c r="L36" s="4" t="s">
        <v>810</v>
      </c>
      <c r="M36" s="0"/>
      <c r="N36" s="5" t="n">
        <v>49.925556</v>
      </c>
      <c r="O36" s="5" t="n">
        <v>4.613333</v>
      </c>
      <c r="P36" s="5" t="n">
        <v>49.925556</v>
      </c>
      <c r="Q36" s="5" t="n">
        <v>4.613333</v>
      </c>
      <c r="R36" s="4" t="n">
        <v>4</v>
      </c>
      <c r="S36" s="4" t="n">
        <v>4</v>
      </c>
      <c r="T36" s="56" t="s">
        <v>619</v>
      </c>
      <c r="U36" s="4" t="n">
        <v>720</v>
      </c>
      <c r="V36" s="4" t="n">
        <v>720</v>
      </c>
      <c r="W36" s="4" t="n">
        <v>120</v>
      </c>
      <c r="X36" s="0"/>
      <c r="Y36" s="0"/>
      <c r="Z36" s="0"/>
      <c r="AA36" s="4" t="n">
        <v>1000</v>
      </c>
      <c r="AB36" s="0"/>
      <c r="AC36" s="57" t="n">
        <v>0.158440439070145</v>
      </c>
      <c r="AD36" s="0"/>
      <c r="AE36" s="4" t="n">
        <v>1976</v>
      </c>
      <c r="AF36" s="0"/>
      <c r="AG36" s="4" t="s">
        <v>238</v>
      </c>
      <c r="AH36" s="49"/>
      <c r="AI36" s="5" t="n">
        <v>49.917399</v>
      </c>
      <c r="AJ36" s="6" t="n">
        <v>4.627208</v>
      </c>
      <c r="AK36" s="58" t="n">
        <v>8.3</v>
      </c>
      <c r="AL36" s="4" t="s">
        <v>811</v>
      </c>
      <c r="AM36" s="30"/>
      <c r="AN36" s="6" t="n">
        <v>49.925015</v>
      </c>
      <c r="AO36" s="6" t="n">
        <v>4.607558</v>
      </c>
      <c r="AP36" s="56" t="n">
        <v>245.5</v>
      </c>
      <c r="AQ36" s="59" t="n">
        <v>3.6</v>
      </c>
      <c r="AR36" s="56" t="n">
        <v>400</v>
      </c>
      <c r="AS36" s="0"/>
      <c r="AT36" s="0"/>
      <c r="AU36" s="0"/>
      <c r="AV36" s="0"/>
      <c r="AW36" s="0"/>
      <c r="AX36" s="0"/>
      <c r="AY36" s="0"/>
      <c r="AZ36" s="0"/>
      <c r="BA36" s="4" t="s">
        <v>609</v>
      </c>
      <c r="BB36" s="60" t="n">
        <v>3.6</v>
      </c>
      <c r="BC36" s="4" t="s">
        <v>812</v>
      </c>
      <c r="BD36" s="4" t="s">
        <v>813</v>
      </c>
      <c r="BE36" s="4" t="s">
        <v>814</v>
      </c>
      <c r="BF36" s="4" t="s">
        <v>783</v>
      </c>
      <c r="BG36" s="0"/>
      <c r="BH36" s="57" t="s">
        <v>614</v>
      </c>
      <c r="BI36" s="0"/>
      <c r="BJ36" s="72" t="n">
        <v>5</v>
      </c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75" hidden="false" customHeight="false" outlineLevel="0" collapsed="false">
      <c r="A37" s="4" t="s">
        <v>131</v>
      </c>
      <c r="B37" s="4" t="s">
        <v>599</v>
      </c>
      <c r="C37" s="54" t="s">
        <v>599</v>
      </c>
      <c r="D37" s="76" t="s">
        <v>668</v>
      </c>
      <c r="E37" s="89" t="s">
        <v>668</v>
      </c>
      <c r="F37" s="70" t="s">
        <v>669</v>
      </c>
      <c r="G37" s="4" t="n">
        <v>33</v>
      </c>
      <c r="H37" s="55" t="s">
        <v>789</v>
      </c>
      <c r="I37" s="4" t="s">
        <v>790</v>
      </c>
      <c r="J37" s="4" t="s">
        <v>815</v>
      </c>
      <c r="K37" s="74"/>
      <c r="L37" s="4" t="s">
        <v>816</v>
      </c>
      <c r="M37" s="78" t="s">
        <v>171</v>
      </c>
      <c r="N37" s="5" t="n">
        <v>47.8800886</v>
      </c>
      <c r="O37" s="5" t="n">
        <v>17.5385141</v>
      </c>
      <c r="P37" s="5" t="n">
        <v>47.8800886</v>
      </c>
      <c r="Q37" s="5" t="n">
        <v>17.5385141</v>
      </c>
      <c r="R37" s="4" t="n">
        <v>8</v>
      </c>
      <c r="S37" s="0"/>
      <c r="T37" s="56" t="s">
        <v>817</v>
      </c>
      <c r="U37" s="4" t="n">
        <v>720</v>
      </c>
      <c r="V37" s="0"/>
      <c r="W37" s="0"/>
      <c r="X37" s="0"/>
      <c r="Y37" s="0"/>
      <c r="Z37" s="0"/>
      <c r="AA37" s="4" t="n">
        <v>2158.726</v>
      </c>
      <c r="AB37" s="0"/>
      <c r="AC37" s="57" t="n">
        <v>0.342029495272137</v>
      </c>
      <c r="AD37" s="0"/>
      <c r="AE37" s="4" t="n">
        <v>1995</v>
      </c>
      <c r="AF37" s="0"/>
      <c r="AG37" s="4" t="s">
        <v>239</v>
      </c>
      <c r="AH37" s="48" t="n">
        <v>3806</v>
      </c>
      <c r="AI37" s="5" t="n">
        <v>47.882355</v>
      </c>
      <c r="AJ37" s="6" t="n">
        <v>17.535067</v>
      </c>
      <c r="AK37" s="58" t="n">
        <v>197</v>
      </c>
      <c r="AL37" s="0"/>
      <c r="AM37" s="0"/>
      <c r="AN37" s="0"/>
      <c r="AO37" s="0"/>
      <c r="AP37" s="56" t="n">
        <v>20</v>
      </c>
      <c r="AQ37" s="0"/>
      <c r="AR37" s="56" t="n">
        <v>4000</v>
      </c>
      <c r="AS37" s="0"/>
      <c r="AT37" s="0"/>
      <c r="AU37" s="0"/>
      <c r="AV37" s="0"/>
      <c r="AW37" s="0"/>
      <c r="AX37" s="0"/>
      <c r="AY37" s="0"/>
      <c r="AZ37" s="0"/>
      <c r="BA37" s="4" t="s">
        <v>639</v>
      </c>
      <c r="BB37" s="60" t="n">
        <v>9.340755</v>
      </c>
      <c r="BC37" s="4" t="s">
        <v>818</v>
      </c>
      <c r="BD37" s="4" t="s">
        <v>819</v>
      </c>
      <c r="BE37" s="4" t="s">
        <v>820</v>
      </c>
      <c r="BF37" s="0"/>
      <c r="BG37" s="0"/>
      <c r="BH37" s="57" t="s">
        <v>614</v>
      </c>
      <c r="BI37" s="0"/>
      <c r="BJ37" s="72" t="n">
        <v>12.9732708333333</v>
      </c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75" hidden="false" customHeight="false" outlineLevel="0" collapsed="false">
      <c r="A38" s="4" t="s">
        <v>240</v>
      </c>
      <c r="B38" s="4" t="s">
        <v>599</v>
      </c>
      <c r="C38" s="54" t="s">
        <v>599</v>
      </c>
      <c r="D38" s="4" t="s">
        <v>600</v>
      </c>
      <c r="E38" s="70" t="s">
        <v>600</v>
      </c>
      <c r="F38" s="70" t="s">
        <v>601</v>
      </c>
      <c r="G38" s="4" t="n">
        <v>34</v>
      </c>
      <c r="H38" s="55" t="s">
        <v>821</v>
      </c>
      <c r="I38" s="4" t="s">
        <v>822</v>
      </c>
      <c r="J38" s="0"/>
      <c r="K38" s="0"/>
      <c r="L38" s="4" t="s">
        <v>240</v>
      </c>
      <c r="M38" s="0"/>
      <c r="N38" s="5" t="n">
        <v>54.722272</v>
      </c>
      <c r="O38" s="5" t="n">
        <v>18.082356</v>
      </c>
      <c r="P38" s="87" t="n">
        <v>54.722272</v>
      </c>
      <c r="Q38" s="87" t="n">
        <v>18.082356</v>
      </c>
      <c r="R38" s="4" t="n">
        <v>4</v>
      </c>
      <c r="S38" s="4" t="n">
        <v>4</v>
      </c>
      <c r="T38" s="56" t="s">
        <v>619</v>
      </c>
      <c r="U38" s="4" t="n">
        <v>716</v>
      </c>
      <c r="V38" s="4" t="n">
        <v>800</v>
      </c>
      <c r="W38" s="0"/>
      <c r="X38" s="0"/>
      <c r="Y38" s="0"/>
      <c r="Z38" s="0"/>
      <c r="AA38" s="4" t="n">
        <v>706.6</v>
      </c>
      <c r="AB38" s="0"/>
      <c r="AC38" s="57" t="n">
        <v>0.112579455667338</v>
      </c>
      <c r="AD38" s="59"/>
      <c r="AE38" s="4" t="n">
        <v>1983</v>
      </c>
      <c r="AF38" s="4" t="n">
        <v>2011</v>
      </c>
      <c r="AG38" s="4" t="s">
        <v>241</v>
      </c>
      <c r="AH38" s="49"/>
      <c r="AI38" s="5" t="n">
        <v>54.712682</v>
      </c>
      <c r="AJ38" s="6" t="n">
        <v>18.056424</v>
      </c>
      <c r="AK38" s="58" t="n">
        <v>13</v>
      </c>
      <c r="AL38" s="4" t="s">
        <v>240</v>
      </c>
      <c r="AM38" s="0"/>
      <c r="AN38" s="6" t="n">
        <v>54.761884</v>
      </c>
      <c r="AO38" s="6" t="n">
        <v>18.058195</v>
      </c>
      <c r="AP38" s="56" t="n">
        <v>119.3</v>
      </c>
      <c r="AQ38" s="59" t="n">
        <v>3.6</v>
      </c>
      <c r="AR38" s="0"/>
      <c r="AS38" s="0"/>
      <c r="AT38" s="0"/>
      <c r="AU38" s="0"/>
      <c r="AV38" s="0"/>
      <c r="AW38" s="0"/>
      <c r="AX38" s="0"/>
      <c r="AY38" s="0"/>
      <c r="AZ38" s="0"/>
      <c r="BA38" s="4" t="s">
        <v>609</v>
      </c>
      <c r="BB38" s="60" t="n">
        <v>3.6</v>
      </c>
      <c r="BC38" s="4" t="s">
        <v>610</v>
      </c>
      <c r="BD38" s="4" t="s">
        <v>823</v>
      </c>
      <c r="BE38" s="4" t="s">
        <v>824</v>
      </c>
      <c r="BF38" s="0"/>
      <c r="BG38" s="0"/>
      <c r="BH38" s="57" t="s">
        <v>614</v>
      </c>
      <c r="BI38" s="0"/>
      <c r="BJ38" s="72" t="n">
        <v>5.02793296089386</v>
      </c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" hidden="false" customHeight="true" outlineLevel="0" collapsed="false">
      <c r="A39" s="4" t="s">
        <v>242</v>
      </c>
      <c r="B39" s="4" t="s">
        <v>599</v>
      </c>
      <c r="C39" s="54" t="s">
        <v>599</v>
      </c>
      <c r="D39" s="4" t="s">
        <v>600</v>
      </c>
      <c r="E39" s="70" t="s">
        <v>600</v>
      </c>
      <c r="F39" s="70" t="s">
        <v>601</v>
      </c>
      <c r="G39" s="4" t="n">
        <v>35</v>
      </c>
      <c r="H39" s="55" t="s">
        <v>651</v>
      </c>
      <c r="I39" s="4" t="s">
        <v>652</v>
      </c>
      <c r="J39" s="4" t="s">
        <v>653</v>
      </c>
      <c r="K39" s="4" t="s">
        <v>654</v>
      </c>
      <c r="L39" s="4" t="s">
        <v>655</v>
      </c>
      <c r="M39" s="7" t="s">
        <v>167</v>
      </c>
      <c r="N39" s="5" t="n">
        <v>59.48277</v>
      </c>
      <c r="O39" s="5" t="n">
        <v>6.67265</v>
      </c>
      <c r="P39" s="0"/>
      <c r="Q39" s="0"/>
      <c r="R39" s="4" t="n">
        <v>4</v>
      </c>
      <c r="S39" s="4" t="n">
        <v>4</v>
      </c>
      <c r="T39" s="56" t="s">
        <v>619</v>
      </c>
      <c r="U39" s="4" t="n">
        <v>640</v>
      </c>
      <c r="V39" s="4" t="n">
        <v>300</v>
      </c>
      <c r="W39" s="0"/>
      <c r="X39" s="0"/>
      <c r="Y39" s="0"/>
      <c r="Z39" s="0"/>
      <c r="AA39" s="4" t="n">
        <v>952</v>
      </c>
      <c r="AB39" s="4" t="n">
        <v>1189</v>
      </c>
      <c r="AC39" s="57" t="n">
        <v>0.169689710244125</v>
      </c>
      <c r="AD39" s="57" t="n">
        <v>0.452125636930565</v>
      </c>
      <c r="AE39" s="4" t="n">
        <v>1985</v>
      </c>
      <c r="AF39" s="0"/>
      <c r="AG39" s="4" t="s">
        <v>168</v>
      </c>
      <c r="AH39" s="4" t="n">
        <v>3162</v>
      </c>
      <c r="AI39" s="5" t="n">
        <v>59.30375</v>
      </c>
      <c r="AJ39" s="6" t="n">
        <v>6.942083</v>
      </c>
      <c r="AK39" s="58" t="n">
        <v>2325</v>
      </c>
      <c r="AL39" s="4" t="s">
        <v>395</v>
      </c>
      <c r="AM39" s="0"/>
      <c r="AN39" s="6" t="n">
        <v>59.496033</v>
      </c>
      <c r="AO39" s="6" t="n">
        <v>6.539516</v>
      </c>
      <c r="AP39" s="56" t="n">
        <v>465</v>
      </c>
      <c r="AQ39" s="59" t="n">
        <v>250.2</v>
      </c>
      <c r="AR39" s="0"/>
      <c r="AS39" s="0"/>
      <c r="AT39" s="0"/>
      <c r="AU39" s="0"/>
      <c r="AV39" s="4" t="s">
        <v>166</v>
      </c>
      <c r="AW39" s="4" t="s">
        <v>608</v>
      </c>
      <c r="AX39" s="0"/>
      <c r="AY39" s="0"/>
      <c r="AZ39" s="0"/>
      <c r="BA39" s="4" t="s">
        <v>609</v>
      </c>
      <c r="BB39" s="60" t="n">
        <v>250.2</v>
      </c>
      <c r="BC39" s="4" t="s">
        <v>656</v>
      </c>
      <c r="BD39" s="71" t="s">
        <v>825</v>
      </c>
      <c r="BE39" s="4" t="s">
        <v>826</v>
      </c>
      <c r="BF39" s="4" t="s">
        <v>827</v>
      </c>
      <c r="BG39" s="0"/>
      <c r="BH39" s="57" t="s">
        <v>614</v>
      </c>
      <c r="BI39" s="0"/>
      <c r="BJ39" s="72" t="n">
        <v>390.9375</v>
      </c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75" hidden="false" customHeight="false" outlineLevel="0" collapsed="false">
      <c r="A40" s="71" t="s">
        <v>243</v>
      </c>
      <c r="B40" s="4" t="s">
        <v>599</v>
      </c>
      <c r="C40" s="54" t="s">
        <v>599</v>
      </c>
      <c r="D40" s="4" t="s">
        <v>600</v>
      </c>
      <c r="E40" s="70" t="s">
        <v>600</v>
      </c>
      <c r="F40" s="70" t="s">
        <v>601</v>
      </c>
      <c r="G40" s="4" t="n">
        <v>36</v>
      </c>
      <c r="H40" s="55" t="s">
        <v>828</v>
      </c>
      <c r="I40" s="4" t="s">
        <v>829</v>
      </c>
      <c r="J40" s="4" t="s">
        <v>830</v>
      </c>
      <c r="K40" s="74"/>
      <c r="L40" s="4" t="s">
        <v>831</v>
      </c>
      <c r="M40" s="78" t="s">
        <v>244</v>
      </c>
      <c r="N40" s="5" t="n">
        <v>41.872835</v>
      </c>
      <c r="O40" s="5" t="n">
        <v>8.204075</v>
      </c>
      <c r="P40" s="5" t="n">
        <v>41.872835</v>
      </c>
      <c r="Q40" s="5" t="n">
        <v>8.204075</v>
      </c>
      <c r="R40" s="4" t="n">
        <v>2</v>
      </c>
      <c r="S40" s="4" t="n">
        <v>2</v>
      </c>
      <c r="T40" s="56" t="s">
        <v>619</v>
      </c>
      <c r="U40" s="71" t="n">
        <v>630</v>
      </c>
      <c r="V40" s="4" t="n">
        <v>630</v>
      </c>
      <c r="W40" s="0"/>
      <c r="X40" s="0"/>
      <c r="Y40" s="0"/>
      <c r="Z40" s="0"/>
      <c r="AA40" s="4" t="n">
        <v>933.8</v>
      </c>
      <c r="AB40" s="0"/>
      <c r="AC40" s="57" t="n">
        <v>0.169087636575658</v>
      </c>
      <c r="AD40" s="0"/>
      <c r="AE40" s="4" t="n">
        <v>1992</v>
      </c>
      <c r="AF40" s="0"/>
      <c r="AG40" s="4" t="s">
        <v>245</v>
      </c>
      <c r="AH40" s="4" t="n">
        <v>2713</v>
      </c>
      <c r="AI40" s="5" t="n">
        <v>41.872564</v>
      </c>
      <c r="AJ40" s="6" t="n">
        <v>-8.202365</v>
      </c>
      <c r="AK40" s="58" t="n">
        <v>390</v>
      </c>
      <c r="AL40" s="4" t="s">
        <v>832</v>
      </c>
      <c r="AM40" s="4" t="n">
        <v>2714</v>
      </c>
      <c r="AN40" s="6" t="n">
        <v>41.812573</v>
      </c>
      <c r="AO40" s="6" t="n">
        <v>-8.353596</v>
      </c>
      <c r="AP40" s="56" t="n">
        <v>257.5</v>
      </c>
      <c r="AQ40" s="0"/>
      <c r="AR40" s="56" t="n">
        <v>250</v>
      </c>
      <c r="AS40" s="0"/>
      <c r="AT40" s="0"/>
      <c r="AU40" s="0"/>
      <c r="AV40" s="0"/>
      <c r="AW40" s="0"/>
      <c r="AX40" s="0"/>
      <c r="AY40" s="0"/>
      <c r="AZ40" s="0"/>
      <c r="BA40" s="4" t="s">
        <v>639</v>
      </c>
      <c r="BB40" s="60" t="n">
        <v>238.08256875</v>
      </c>
      <c r="BC40" s="4" t="s">
        <v>833</v>
      </c>
      <c r="BD40" s="4" t="s">
        <v>834</v>
      </c>
      <c r="BE40" s="0"/>
      <c r="BF40" s="0"/>
      <c r="BG40" s="0"/>
      <c r="BH40" s="57" t="s">
        <v>614</v>
      </c>
      <c r="BI40" s="0"/>
      <c r="BJ40" s="72" t="n">
        <v>377.908839285714</v>
      </c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75" hidden="false" customHeight="false" outlineLevel="0" collapsed="false">
      <c r="A41" s="4" t="s">
        <v>246</v>
      </c>
      <c r="B41" s="4" t="s">
        <v>599</v>
      </c>
      <c r="C41" s="54" t="s">
        <v>599</v>
      </c>
      <c r="D41" s="4" t="s">
        <v>600</v>
      </c>
      <c r="E41" s="70" t="s">
        <v>600</v>
      </c>
      <c r="F41" s="70" t="s">
        <v>601</v>
      </c>
      <c r="G41" s="4" t="n">
        <v>37</v>
      </c>
      <c r="H41" s="55" t="s">
        <v>642</v>
      </c>
      <c r="I41" s="4" t="s">
        <v>643</v>
      </c>
      <c r="J41" s="0"/>
      <c r="K41" s="0"/>
      <c r="L41" s="0"/>
      <c r="M41" s="5"/>
      <c r="N41" s="5" t="n">
        <v>39.260417</v>
      </c>
      <c r="O41" s="5" t="n">
        <v>-0.919583</v>
      </c>
      <c r="P41" s="5" t="n">
        <v>39.26</v>
      </c>
      <c r="Q41" s="5" t="n">
        <v>-0.912</v>
      </c>
      <c r="R41" s="4" t="n">
        <v>4</v>
      </c>
      <c r="S41" s="4" t="n">
        <v>4</v>
      </c>
      <c r="T41" s="56" t="s">
        <v>619</v>
      </c>
      <c r="U41" s="4" t="n">
        <v>628</v>
      </c>
      <c r="V41" s="4" t="n">
        <v>555</v>
      </c>
      <c r="W41" s="0"/>
      <c r="X41" s="0"/>
      <c r="Y41" s="0"/>
      <c r="Z41" s="0"/>
      <c r="AA41" s="4" t="n">
        <v>1006</v>
      </c>
      <c r="AB41" s="0"/>
      <c r="AC41" s="57" t="n">
        <v>0.182741367559375</v>
      </c>
      <c r="AD41" s="59"/>
      <c r="AE41" s="0"/>
      <c r="AF41" s="0"/>
      <c r="AG41" s="4" t="s">
        <v>219</v>
      </c>
      <c r="AH41" s="4" t="n">
        <v>2819</v>
      </c>
      <c r="AI41" s="5" t="n">
        <v>39.234812</v>
      </c>
      <c r="AJ41" s="6" t="n">
        <v>-0.92837</v>
      </c>
      <c r="AK41" s="58" t="n">
        <v>20</v>
      </c>
      <c r="AL41" s="4" t="s">
        <v>769</v>
      </c>
      <c r="AM41" s="4" t="n">
        <v>2817</v>
      </c>
      <c r="AN41" s="6" t="n">
        <v>39.261273</v>
      </c>
      <c r="AO41" s="6" t="n">
        <v>-0.918285</v>
      </c>
      <c r="AP41" s="56" t="n">
        <v>450</v>
      </c>
      <c r="AQ41" s="59" t="n">
        <v>24.5</v>
      </c>
      <c r="AR41" s="0"/>
      <c r="AS41" s="0"/>
      <c r="AT41" s="0"/>
      <c r="AU41" s="0"/>
      <c r="AV41" s="0"/>
      <c r="AW41" s="0"/>
      <c r="AX41" s="0"/>
      <c r="AY41" s="0"/>
      <c r="AZ41" s="0"/>
      <c r="BA41" s="4" t="s">
        <v>609</v>
      </c>
      <c r="BB41" s="60" t="n">
        <v>24.5</v>
      </c>
      <c r="BC41" s="4" t="s">
        <v>610</v>
      </c>
      <c r="BD41" s="4" t="s">
        <v>835</v>
      </c>
      <c r="BE41" s="0"/>
      <c r="BF41" s="0"/>
      <c r="BG41" s="0"/>
      <c r="BH41" s="57" t="s">
        <v>614</v>
      </c>
      <c r="BI41" s="0"/>
      <c r="BJ41" s="72" t="n">
        <v>39.0127388535032</v>
      </c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75" hidden="false" customHeight="false" outlineLevel="0" collapsed="false">
      <c r="A42" s="71" t="s">
        <v>247</v>
      </c>
      <c r="B42" s="4" t="s">
        <v>599</v>
      </c>
      <c r="C42" s="54" t="s">
        <v>599</v>
      </c>
      <c r="D42" s="4" t="s">
        <v>600</v>
      </c>
      <c r="E42" s="70" t="s">
        <v>600</v>
      </c>
      <c r="F42" s="70" t="s">
        <v>601</v>
      </c>
      <c r="G42" s="4" t="n">
        <v>38</v>
      </c>
      <c r="H42" s="55" t="s">
        <v>836</v>
      </c>
      <c r="I42" s="71" t="s">
        <v>837</v>
      </c>
      <c r="J42" s="74" t="s">
        <v>838</v>
      </c>
      <c r="K42" s="74"/>
      <c r="L42" s="4" t="s">
        <v>839</v>
      </c>
      <c r="M42" s="26" t="s">
        <v>248</v>
      </c>
      <c r="N42" s="5" t="n">
        <v>50.084298</v>
      </c>
      <c r="O42" s="5" t="n">
        <v>17.181029</v>
      </c>
      <c r="P42" s="5" t="n">
        <v>50.084298</v>
      </c>
      <c r="Q42" s="5" t="n">
        <v>17.181029</v>
      </c>
      <c r="R42" s="4" t="n">
        <v>2</v>
      </c>
      <c r="S42" s="4" t="n">
        <v>2</v>
      </c>
      <c r="T42" s="56" t="s">
        <v>619</v>
      </c>
      <c r="U42" s="4" t="n">
        <v>624</v>
      </c>
      <c r="V42" s="4" t="n">
        <v>650</v>
      </c>
      <c r="W42" s="0"/>
      <c r="X42" s="0"/>
      <c r="Y42" s="0"/>
      <c r="Z42" s="0"/>
      <c r="AA42" s="4" t="n">
        <v>152</v>
      </c>
      <c r="AB42" s="0"/>
      <c r="AC42" s="57" t="n">
        <v>0.0277880154676869</v>
      </c>
      <c r="AD42" s="0"/>
      <c r="AE42" s="4" t="n">
        <v>1996</v>
      </c>
      <c r="AF42" s="0"/>
      <c r="AG42" s="4" t="s">
        <v>249</v>
      </c>
      <c r="AH42" s="49"/>
      <c r="AI42" s="5" t="n">
        <v>50.07518</v>
      </c>
      <c r="AJ42" s="6" t="n">
        <v>17.159209</v>
      </c>
      <c r="AK42" s="58" t="n">
        <v>2.72</v>
      </c>
      <c r="AL42" s="4" t="s">
        <v>840</v>
      </c>
      <c r="AM42" s="0"/>
      <c r="AN42" s="6" t="n">
        <v>50.082633</v>
      </c>
      <c r="AO42" s="6" t="n">
        <v>17.182298</v>
      </c>
      <c r="AP42" s="56" t="n">
        <v>510</v>
      </c>
      <c r="AQ42" s="59" t="n">
        <v>2.3</v>
      </c>
      <c r="AR42" s="0"/>
      <c r="AS42" s="0"/>
      <c r="AT42" s="0"/>
      <c r="AU42" s="0"/>
      <c r="AV42" s="0"/>
      <c r="AW42" s="0"/>
      <c r="AX42" s="0"/>
      <c r="AY42" s="0"/>
      <c r="AZ42" s="0"/>
      <c r="BA42" s="4" t="s">
        <v>609</v>
      </c>
      <c r="BB42" s="60" t="n">
        <v>2.3</v>
      </c>
      <c r="BC42" s="4" t="s">
        <v>841</v>
      </c>
      <c r="BD42" s="4" t="s">
        <v>842</v>
      </c>
      <c r="BE42" s="0"/>
      <c r="BF42" s="0"/>
      <c r="BG42" s="0"/>
      <c r="BH42" s="57" t="s">
        <v>614</v>
      </c>
      <c r="BI42" s="0"/>
      <c r="BJ42" s="72" t="n">
        <v>3.68589743589744</v>
      </c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75" hidden="false" customHeight="false" outlineLevel="0" collapsed="false">
      <c r="A43" s="4" t="s">
        <v>250</v>
      </c>
      <c r="B43" s="4" t="s">
        <v>599</v>
      </c>
      <c r="C43" s="54" t="s">
        <v>599</v>
      </c>
      <c r="D43" s="76" t="s">
        <v>632</v>
      </c>
      <c r="E43" s="77" t="s">
        <v>632</v>
      </c>
      <c r="F43" s="70" t="s">
        <v>633</v>
      </c>
      <c r="G43" s="4" t="n">
        <v>39</v>
      </c>
      <c r="H43" s="55" t="s">
        <v>651</v>
      </c>
      <c r="I43" s="4" t="s">
        <v>652</v>
      </c>
      <c r="J43" s="4" t="s">
        <v>653</v>
      </c>
      <c r="K43" s="0"/>
      <c r="L43" s="4" t="s">
        <v>843</v>
      </c>
      <c r="M43" s="26"/>
      <c r="N43" s="5" t="n">
        <v>66.728333</v>
      </c>
      <c r="O43" s="5" t="n">
        <v>13.913611</v>
      </c>
      <c r="P43" s="0"/>
      <c r="Q43" s="0"/>
      <c r="R43" s="4" t="n">
        <v>2</v>
      </c>
      <c r="S43" s="0"/>
      <c r="T43" s="56" t="s">
        <v>619</v>
      </c>
      <c r="U43" s="4" t="n">
        <v>600</v>
      </c>
      <c r="V43" s="0"/>
      <c r="W43" s="0"/>
      <c r="X43" s="0"/>
      <c r="Y43" s="0"/>
      <c r="Z43" s="0"/>
      <c r="AA43" s="4" t="n">
        <v>2200</v>
      </c>
      <c r="AB43" s="0"/>
      <c r="AC43" s="57" t="n">
        <v>0.418282759145182</v>
      </c>
      <c r="AD43" s="0"/>
      <c r="AE43" s="4" t="n">
        <v>1993</v>
      </c>
      <c r="AF43" s="4" t="n">
        <v>2010</v>
      </c>
      <c r="AG43" s="4" t="s">
        <v>251</v>
      </c>
      <c r="AH43" s="4" t="n">
        <v>3052</v>
      </c>
      <c r="AI43" s="5" t="n">
        <v>66.701482</v>
      </c>
      <c r="AJ43" s="6" t="n">
        <v>14.175054</v>
      </c>
      <c r="AK43" s="58" t="n">
        <v>3468</v>
      </c>
      <c r="AL43" s="0"/>
      <c r="AM43" s="0"/>
      <c r="AN43" s="0"/>
      <c r="AO43" s="0"/>
      <c r="AP43" s="56" t="n">
        <v>543</v>
      </c>
      <c r="AQ43" s="0"/>
      <c r="AR43" s="56" t="n">
        <v>70</v>
      </c>
      <c r="AS43" s="0"/>
      <c r="AT43" s="0"/>
      <c r="AU43" s="0"/>
      <c r="AV43" s="0"/>
      <c r="AW43" s="0"/>
      <c r="AX43" s="0"/>
      <c r="AY43" s="0"/>
      <c r="AZ43" s="0"/>
      <c r="BA43" s="4" t="s">
        <v>639</v>
      </c>
      <c r="BB43" s="60" t="n">
        <v>4464.416223</v>
      </c>
      <c r="BC43" s="4" t="s">
        <v>844</v>
      </c>
      <c r="BD43" s="4" t="s">
        <v>845</v>
      </c>
      <c r="BE43" s="0"/>
      <c r="BF43" s="0"/>
      <c r="BG43" s="0"/>
      <c r="BH43" s="57" t="s">
        <v>614</v>
      </c>
      <c r="BI43" s="0"/>
      <c r="BJ43" s="72" t="n">
        <v>7440.693705</v>
      </c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75" hidden="false" customHeight="false" outlineLevel="0" collapsed="false">
      <c r="A44" s="4" t="s">
        <v>252</v>
      </c>
      <c r="B44" s="4" t="s">
        <v>599</v>
      </c>
      <c r="C44" s="54" t="s">
        <v>599</v>
      </c>
      <c r="D44" s="76" t="s">
        <v>632</v>
      </c>
      <c r="E44" s="77" t="s">
        <v>632</v>
      </c>
      <c r="F44" s="70" t="s">
        <v>633</v>
      </c>
      <c r="G44" s="4" t="n">
        <v>40</v>
      </c>
      <c r="H44" s="55" t="s">
        <v>723</v>
      </c>
      <c r="I44" s="4" t="s">
        <v>724</v>
      </c>
      <c r="J44" s="4" t="s">
        <v>696</v>
      </c>
      <c r="K44" s="74"/>
      <c r="L44" s="71" t="s">
        <v>846</v>
      </c>
      <c r="M44" s="26" t="s">
        <v>253</v>
      </c>
      <c r="N44" s="5" t="n">
        <v>63.519</v>
      </c>
      <c r="O44" s="5" t="n">
        <v>20.36</v>
      </c>
      <c r="P44" s="5" t="n">
        <v>63.78</v>
      </c>
      <c r="Q44" s="5" t="n">
        <v>20.302</v>
      </c>
      <c r="R44" s="4" t="n">
        <v>4</v>
      </c>
      <c r="S44" s="0"/>
      <c r="T44" s="56" t="s">
        <v>619</v>
      </c>
      <c r="U44" s="4" t="n">
        <v>599</v>
      </c>
      <c r="V44" s="0"/>
      <c r="W44" s="0"/>
      <c r="X44" s="0"/>
      <c r="Y44" s="0"/>
      <c r="Z44" s="0"/>
      <c r="AA44" s="4" t="n">
        <v>2256</v>
      </c>
      <c r="AB44" s="0"/>
      <c r="AC44" s="57" t="n">
        <v>0.429646033372984</v>
      </c>
      <c r="AD44" s="0"/>
      <c r="AE44" s="4" t="n">
        <v>1958</v>
      </c>
      <c r="AF44" s="4" t="n">
        <v>2010</v>
      </c>
      <c r="AG44" s="4" t="s">
        <v>254</v>
      </c>
      <c r="AH44" s="49"/>
      <c r="AI44" s="5" t="n">
        <v>63.870436</v>
      </c>
      <c r="AJ44" s="6" t="n">
        <v>20.015263</v>
      </c>
      <c r="AK44" s="58" t="n">
        <v>0</v>
      </c>
      <c r="AL44" s="0"/>
      <c r="AM44" s="0"/>
      <c r="AN44" s="0"/>
      <c r="AO44" s="0"/>
      <c r="AP44" s="56" t="n">
        <v>75</v>
      </c>
      <c r="AQ44" s="0"/>
      <c r="AR44" s="56" t="n">
        <v>975</v>
      </c>
      <c r="AS44" s="0"/>
      <c r="AT44" s="0"/>
      <c r="AU44" s="0"/>
      <c r="AV44" s="0"/>
      <c r="AW44" s="0"/>
      <c r="AX44" s="0"/>
      <c r="AY44" s="0"/>
      <c r="AZ44" s="4" t="s">
        <v>847</v>
      </c>
      <c r="BA44" s="4" t="s">
        <v>639</v>
      </c>
      <c r="BB44" s="60" t="n">
        <v>0</v>
      </c>
      <c r="BC44" s="4" t="s">
        <v>848</v>
      </c>
      <c r="BD44" s="4" t="s">
        <v>849</v>
      </c>
      <c r="BE44" s="0"/>
      <c r="BF44" s="4" t="s">
        <v>850</v>
      </c>
      <c r="BG44" s="0"/>
      <c r="BH44" s="57" t="s">
        <v>614</v>
      </c>
      <c r="BI44" s="0"/>
      <c r="BJ44" s="72" t="n">
        <v>0</v>
      </c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75" hidden="false" customHeight="false" outlineLevel="0" collapsed="false">
      <c r="A45" s="4" t="s">
        <v>255</v>
      </c>
      <c r="B45" s="4" t="s">
        <v>599</v>
      </c>
      <c r="C45" s="54" t="s">
        <v>599</v>
      </c>
      <c r="D45" s="4" t="s">
        <v>600</v>
      </c>
      <c r="E45" s="70" t="s">
        <v>600</v>
      </c>
      <c r="F45" s="70" t="s">
        <v>601</v>
      </c>
      <c r="G45" s="4" t="n">
        <v>41</v>
      </c>
      <c r="H45" s="55" t="s">
        <v>797</v>
      </c>
      <c r="I45" s="4" t="s">
        <v>798</v>
      </c>
      <c r="J45" s="4" t="s">
        <v>799</v>
      </c>
      <c r="K45" s="0"/>
      <c r="L45" s="0"/>
      <c r="M45" s="0"/>
      <c r="N45" s="5" t="n">
        <v>47.196722</v>
      </c>
      <c r="O45" s="5" t="n">
        <v>12.720816</v>
      </c>
      <c r="P45" s="0"/>
      <c r="Q45" s="0"/>
      <c r="R45" s="4" t="n">
        <v>4</v>
      </c>
      <c r="S45" s="4" t="n">
        <v>4</v>
      </c>
      <c r="T45" s="56" t="s">
        <v>619</v>
      </c>
      <c r="U45" s="4" t="n">
        <v>592</v>
      </c>
      <c r="V45" s="4" t="n">
        <v>604</v>
      </c>
      <c r="W45" s="0"/>
      <c r="X45" s="0"/>
      <c r="Y45" s="0"/>
      <c r="Z45" s="0"/>
      <c r="AA45" s="4" t="n">
        <v>150.4</v>
      </c>
      <c r="AB45" s="0"/>
      <c r="AC45" s="57" t="n">
        <v>0.0289817538277497</v>
      </c>
      <c r="AD45" s="0"/>
      <c r="AE45" s="4" t="n">
        <v>1956</v>
      </c>
      <c r="AF45" s="4" t="n">
        <v>2011</v>
      </c>
      <c r="AG45" s="4" t="s">
        <v>256</v>
      </c>
      <c r="AH45" s="37" t="n">
        <v>3295</v>
      </c>
      <c r="AI45" s="5" t="n">
        <v>47.197917</v>
      </c>
      <c r="AJ45" s="6" t="n">
        <v>11.02125</v>
      </c>
      <c r="AK45" s="58" t="n">
        <v>85.4</v>
      </c>
      <c r="AL45" s="4" t="s">
        <v>851</v>
      </c>
      <c r="AM45" s="4" t="n">
        <v>3297</v>
      </c>
      <c r="AN45" s="6" t="n">
        <v>47.189687</v>
      </c>
      <c r="AO45" s="6" t="n">
        <v>12.718928</v>
      </c>
      <c r="AP45" s="56" t="n">
        <v>380</v>
      </c>
      <c r="AQ45" s="59" t="n">
        <v>72.82</v>
      </c>
      <c r="AR45" s="0"/>
      <c r="AS45" s="0"/>
      <c r="AT45" s="0"/>
      <c r="AU45" s="0"/>
      <c r="AV45" s="0"/>
      <c r="AW45" s="0"/>
      <c r="AX45" s="0"/>
      <c r="AY45" s="0"/>
      <c r="AZ45" s="0"/>
      <c r="BA45" s="4" t="s">
        <v>609</v>
      </c>
      <c r="BB45" s="60" t="n">
        <v>72.82</v>
      </c>
      <c r="BC45" s="4" t="s">
        <v>610</v>
      </c>
      <c r="BD45" s="4" t="s">
        <v>852</v>
      </c>
      <c r="BE45" s="4" t="s">
        <v>853</v>
      </c>
      <c r="BF45" s="0"/>
      <c r="BG45" s="0"/>
      <c r="BH45" s="57" t="s">
        <v>614</v>
      </c>
      <c r="BI45" s="0"/>
      <c r="BJ45" s="72" t="n">
        <v>123.006756756757</v>
      </c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75" hidden="false" customHeight="true" outlineLevel="0" collapsed="false">
      <c r="A46" s="4" t="s">
        <v>257</v>
      </c>
      <c r="B46" s="4" t="s">
        <v>599</v>
      </c>
      <c r="C46" s="54" t="s">
        <v>599</v>
      </c>
      <c r="D46" s="4" t="s">
        <v>600</v>
      </c>
      <c r="E46" s="70" t="s">
        <v>600</v>
      </c>
      <c r="F46" s="70" t="s">
        <v>601</v>
      </c>
      <c r="G46" s="4" t="n">
        <v>42</v>
      </c>
      <c r="H46" s="55" t="s">
        <v>660</v>
      </c>
      <c r="I46" s="71" t="s">
        <v>661</v>
      </c>
      <c r="J46" s="74" t="s">
        <v>662</v>
      </c>
      <c r="K46" s="0"/>
      <c r="L46" s="4" t="s">
        <v>854</v>
      </c>
      <c r="M46" s="7" t="s">
        <v>191</v>
      </c>
      <c r="N46" s="5" t="n">
        <v>46.0442</v>
      </c>
      <c r="O46" s="5" t="n">
        <v>10.3521</v>
      </c>
      <c r="P46" s="5" t="n">
        <v>46.0442</v>
      </c>
      <c r="Q46" s="5" t="n">
        <v>10.3521</v>
      </c>
      <c r="R46" s="4" t="n">
        <v>2</v>
      </c>
      <c r="S46" s="4" t="n">
        <v>2</v>
      </c>
      <c r="T46" s="56" t="s">
        <v>638</v>
      </c>
      <c r="U46" s="4" t="n">
        <v>560</v>
      </c>
      <c r="V46" s="4" t="n">
        <v>210</v>
      </c>
      <c r="W46" s="0"/>
      <c r="X46" s="0"/>
      <c r="Y46" s="0"/>
      <c r="Z46" s="0"/>
      <c r="AA46" s="4" t="n">
        <v>342</v>
      </c>
      <c r="AB46" s="4" t="n">
        <v>230</v>
      </c>
      <c r="AC46" s="57" t="n">
        <v>0.0696685244939865</v>
      </c>
      <c r="AD46" s="57" t="n">
        <v>0.124941603381028</v>
      </c>
      <c r="AE46" s="4" t="n">
        <v>1973</v>
      </c>
      <c r="AF46" s="0"/>
      <c r="AG46" s="4" t="s">
        <v>258</v>
      </c>
      <c r="AH46" s="4" t="n">
        <v>3377</v>
      </c>
      <c r="AI46" s="5" t="n">
        <v>46.046805</v>
      </c>
      <c r="AJ46" s="6" t="n">
        <v>10.430052</v>
      </c>
      <c r="AK46" s="58" t="n">
        <v>38.8</v>
      </c>
      <c r="AL46" s="4" t="s">
        <v>854</v>
      </c>
      <c r="AM46" s="0"/>
      <c r="AN46" s="6" t="n">
        <v>46.047948</v>
      </c>
      <c r="AO46" s="6" t="n">
        <v>10.350704</v>
      </c>
      <c r="AP46" s="56" t="n">
        <v>1424</v>
      </c>
      <c r="AQ46" s="0"/>
      <c r="AR46" s="56" t="n">
        <v>45</v>
      </c>
      <c r="AS46" s="0"/>
      <c r="AT46" s="0"/>
      <c r="AU46" s="4" t="n">
        <v>13.5</v>
      </c>
      <c r="AV46" s="4" t="s">
        <v>855</v>
      </c>
      <c r="AW46" s="0"/>
      <c r="AX46" s="0"/>
      <c r="AY46" s="0"/>
      <c r="AZ46" s="4" t="s">
        <v>856</v>
      </c>
      <c r="BA46" s="4" t="s">
        <v>639</v>
      </c>
      <c r="BB46" s="60" t="n">
        <v>130.9867824</v>
      </c>
      <c r="BC46" s="4" t="s">
        <v>857</v>
      </c>
      <c r="BD46" s="4" t="s">
        <v>858</v>
      </c>
      <c r="BE46" s="4" t="s">
        <v>859</v>
      </c>
      <c r="BF46" s="0"/>
      <c r="BG46" s="0"/>
      <c r="BH46" s="57" t="s">
        <v>614</v>
      </c>
      <c r="BI46" s="0"/>
      <c r="BJ46" s="72" t="n">
        <v>233.904968571429</v>
      </c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75" hidden="false" customHeight="false" outlineLevel="0" collapsed="false">
      <c r="A47" s="4" t="s">
        <v>259</v>
      </c>
      <c r="B47" s="4" t="s">
        <v>599</v>
      </c>
      <c r="C47" s="54" t="s">
        <v>599</v>
      </c>
      <c r="D47" s="4" t="s">
        <v>632</v>
      </c>
      <c r="E47" s="70" t="s">
        <v>632</v>
      </c>
      <c r="F47" s="70" t="s">
        <v>633</v>
      </c>
      <c r="G47" s="4" t="n">
        <v>43</v>
      </c>
      <c r="H47" s="55" t="s">
        <v>602</v>
      </c>
      <c r="I47" s="4" t="s">
        <v>603</v>
      </c>
      <c r="J47" s="4" t="s">
        <v>604</v>
      </c>
      <c r="K47" s="0"/>
      <c r="L47" s="4" t="s">
        <v>860</v>
      </c>
      <c r="M47" s="0"/>
      <c r="N47" s="5" t="n">
        <v>45.685437</v>
      </c>
      <c r="O47" s="5" t="n">
        <v>6.622497</v>
      </c>
      <c r="P47" s="0"/>
      <c r="Q47" s="0"/>
      <c r="R47" s="4" t="n">
        <v>6</v>
      </c>
      <c r="S47" s="0"/>
      <c r="T47" s="56" t="s">
        <v>638</v>
      </c>
      <c r="U47" s="4" t="n">
        <v>546</v>
      </c>
      <c r="V47" s="0"/>
      <c r="W47" s="0"/>
      <c r="X47" s="0"/>
      <c r="Y47" s="0"/>
      <c r="Z47" s="0"/>
      <c r="AA47" s="4" t="n">
        <v>1000</v>
      </c>
      <c r="AB47" s="0"/>
      <c r="AC47" s="57" t="n">
        <v>0.208932447125466</v>
      </c>
      <c r="AD47" s="0"/>
      <c r="AE47" s="4" t="n">
        <v>1961</v>
      </c>
      <c r="AF47" s="0"/>
      <c r="AG47" s="4" t="s">
        <v>260</v>
      </c>
      <c r="AH47" s="4" t="n">
        <v>3394</v>
      </c>
      <c r="AI47" s="5" t="n">
        <v>45.68625</v>
      </c>
      <c r="AJ47" s="6" t="n">
        <v>6.624583</v>
      </c>
      <c r="AK47" s="58" t="n">
        <v>187</v>
      </c>
      <c r="AL47" s="0"/>
      <c r="AM47" s="0"/>
      <c r="AN47" s="0"/>
      <c r="AO47" s="0"/>
      <c r="AP47" s="0"/>
      <c r="AQ47" s="0"/>
      <c r="AR47" s="56" t="n">
        <v>50</v>
      </c>
      <c r="AS47" s="0"/>
      <c r="AT47" s="0"/>
      <c r="AU47" s="0"/>
      <c r="AV47" s="0"/>
      <c r="AW47" s="0"/>
      <c r="AX47" s="0"/>
      <c r="AY47" s="0"/>
      <c r="AZ47" s="0"/>
      <c r="BA47" s="4" t="s">
        <v>861</v>
      </c>
      <c r="BB47" s="60" t="n">
        <v>567.233333333333</v>
      </c>
      <c r="BC47" s="4" t="s">
        <v>862</v>
      </c>
      <c r="BD47" s="4" t="s">
        <v>863</v>
      </c>
      <c r="BE47" s="4" t="s">
        <v>864</v>
      </c>
      <c r="BF47" s="0"/>
      <c r="BG47" s="0"/>
      <c r="BH47" s="57" t="s">
        <v>614</v>
      </c>
      <c r="BI47" s="0"/>
      <c r="BJ47" s="72" t="n">
        <v>1038.88888888889</v>
      </c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75" hidden="false" customHeight="false" outlineLevel="0" collapsed="false">
      <c r="A48" s="4" t="s">
        <v>261</v>
      </c>
      <c r="B48" s="4" t="s">
        <v>599</v>
      </c>
      <c r="C48" s="54" t="s">
        <v>599</v>
      </c>
      <c r="D48" s="4" t="s">
        <v>600</v>
      </c>
      <c r="E48" s="70" t="s">
        <v>600</v>
      </c>
      <c r="F48" s="70" t="s">
        <v>601</v>
      </c>
      <c r="G48" s="4" t="n">
        <v>44</v>
      </c>
      <c r="H48" s="55" t="s">
        <v>797</v>
      </c>
      <c r="I48" s="4" t="s">
        <v>798</v>
      </c>
      <c r="J48" s="4" t="s">
        <v>865</v>
      </c>
      <c r="K48" s="0"/>
      <c r="L48" s="4" t="s">
        <v>866</v>
      </c>
      <c r="M48" s="26" t="s">
        <v>262</v>
      </c>
      <c r="N48" s="5" t="n">
        <v>46.975805</v>
      </c>
      <c r="O48" s="5" t="n">
        <v>10.043102</v>
      </c>
      <c r="P48" s="5" t="n">
        <v>46.975805</v>
      </c>
      <c r="Q48" s="5" t="n">
        <v>10.043102</v>
      </c>
      <c r="R48" s="4" t="n">
        <v>3</v>
      </c>
      <c r="S48" s="4" t="n">
        <v>3</v>
      </c>
      <c r="T48" s="56" t="s">
        <v>867</v>
      </c>
      <c r="U48" s="4" t="n">
        <v>525</v>
      </c>
      <c r="V48" s="4" t="n">
        <v>480</v>
      </c>
      <c r="W48" s="0"/>
      <c r="X48" s="0"/>
      <c r="Y48" s="0"/>
      <c r="Z48" s="0"/>
      <c r="AA48" s="4" t="n">
        <v>1441.56</v>
      </c>
      <c r="AB48" s="0"/>
      <c r="AC48" s="57" t="n">
        <v>0.313236204817314</v>
      </c>
      <c r="AD48" s="0"/>
      <c r="AE48" s="4" t="n">
        <v>2008</v>
      </c>
      <c r="AF48" s="0"/>
      <c r="AG48" s="4" t="s">
        <v>263</v>
      </c>
      <c r="AH48" s="49"/>
      <c r="AI48" s="5" t="n">
        <v>46.970536</v>
      </c>
      <c r="AJ48" s="6" t="n">
        <v>10.12578</v>
      </c>
      <c r="AK48" s="58" t="n">
        <v>42</v>
      </c>
      <c r="AL48" s="4" t="s">
        <v>868</v>
      </c>
      <c r="AM48" s="0"/>
      <c r="AN48" s="6" t="n">
        <v>46.975221</v>
      </c>
      <c r="AO48" s="6" t="n">
        <v>10.039701</v>
      </c>
      <c r="AP48" s="56" t="n">
        <v>780</v>
      </c>
      <c r="AQ48" s="59" t="n">
        <v>2.34</v>
      </c>
      <c r="AR48" s="0"/>
      <c r="AS48" s="0"/>
      <c r="AT48" s="0"/>
      <c r="AU48" s="0"/>
      <c r="AV48" s="0"/>
      <c r="AW48" s="0"/>
      <c r="AX48" s="0"/>
      <c r="AY48" s="0"/>
      <c r="AZ48" s="4" t="s">
        <v>869</v>
      </c>
      <c r="BA48" s="4" t="s">
        <v>609</v>
      </c>
      <c r="BB48" s="60" t="n">
        <v>2.34</v>
      </c>
      <c r="BC48" s="4" t="s">
        <v>870</v>
      </c>
      <c r="BD48" s="4" t="s">
        <v>871</v>
      </c>
      <c r="BE48" s="4" t="s">
        <v>783</v>
      </c>
      <c r="BF48" s="0"/>
      <c r="BG48" s="0"/>
      <c r="BH48" s="57" t="s">
        <v>614</v>
      </c>
      <c r="BI48" s="0"/>
      <c r="BJ48" s="72" t="n">
        <v>4.45714285714286</v>
      </c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75" hidden="false" customHeight="false" outlineLevel="0" collapsed="false">
      <c r="A49" s="4" t="s">
        <v>145</v>
      </c>
      <c r="B49" s="4" t="s">
        <v>599</v>
      </c>
      <c r="C49" s="54" t="s">
        <v>599</v>
      </c>
      <c r="D49" s="4" t="s">
        <v>632</v>
      </c>
      <c r="E49" s="70" t="s">
        <v>668</v>
      </c>
      <c r="F49" s="70" t="s">
        <v>669</v>
      </c>
      <c r="G49" s="4" t="n">
        <v>45</v>
      </c>
      <c r="H49" s="55" t="s">
        <v>642</v>
      </c>
      <c r="I49" s="4" t="s">
        <v>643</v>
      </c>
      <c r="J49" s="4" t="s">
        <v>779</v>
      </c>
      <c r="K49" s="0"/>
      <c r="L49" s="0"/>
      <c r="M49" s="5" t="s">
        <v>165</v>
      </c>
      <c r="N49" s="5" t="n">
        <v>41.047619</v>
      </c>
      <c r="O49" s="5" t="n">
        <v>-6.804025</v>
      </c>
      <c r="P49" s="5" t="n">
        <v>41.047619</v>
      </c>
      <c r="Q49" s="5" t="n">
        <v>-6.804025</v>
      </c>
      <c r="R49" s="4" t="n">
        <v>6</v>
      </c>
      <c r="S49" s="0"/>
      <c r="T49" s="4" t="s">
        <v>619</v>
      </c>
      <c r="U49" s="4" t="n">
        <v>525</v>
      </c>
      <c r="V49" s="0"/>
      <c r="W49" s="0"/>
      <c r="X49" s="0"/>
      <c r="Y49" s="0"/>
      <c r="Z49" s="0"/>
      <c r="AA49" s="0"/>
      <c r="AB49" s="0"/>
      <c r="AC49" s="0"/>
      <c r="AD49" s="59"/>
      <c r="AE49" s="4" t="n">
        <v>1956</v>
      </c>
      <c r="AF49" s="0"/>
      <c r="AG49" s="4" t="s">
        <v>145</v>
      </c>
      <c r="AH49" s="4" t="n">
        <v>2744</v>
      </c>
      <c r="AI49" s="5" t="n">
        <v>41.047425</v>
      </c>
      <c r="AJ49" s="6" t="n">
        <v>-6.803961</v>
      </c>
      <c r="AK49" s="58" t="n">
        <v>181.5</v>
      </c>
      <c r="AL49" s="0"/>
      <c r="AM49" s="0"/>
      <c r="AN49" s="0"/>
      <c r="AO49" s="0"/>
      <c r="AP49" s="56" t="n">
        <v>83</v>
      </c>
      <c r="AQ49" s="0"/>
      <c r="AR49" s="0"/>
      <c r="AS49" s="0"/>
      <c r="AT49" s="0"/>
      <c r="AU49" s="0"/>
      <c r="AV49" s="75" t="s">
        <v>164</v>
      </c>
      <c r="AW49" s="0"/>
      <c r="AX49" s="0"/>
      <c r="AY49" s="0"/>
      <c r="AZ49" s="0"/>
      <c r="BA49" s="4" t="s">
        <v>639</v>
      </c>
      <c r="BB49" s="60" t="n">
        <v>35.714163375</v>
      </c>
      <c r="BC49" s="71" t="s">
        <v>872</v>
      </c>
      <c r="BD49" s="4" t="s">
        <v>873</v>
      </c>
      <c r="BE49" s="0"/>
      <c r="BF49" s="0"/>
      <c r="BG49" s="0"/>
      <c r="BH49" s="57" t="s">
        <v>614</v>
      </c>
      <c r="BI49" s="0"/>
      <c r="BJ49" s="72" t="n">
        <v>68.0269778571429</v>
      </c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75" hidden="false" customHeight="false" outlineLevel="0" collapsed="false">
      <c r="A50" s="4" t="s">
        <v>264</v>
      </c>
      <c r="B50" s="4" t="s">
        <v>599</v>
      </c>
      <c r="C50" s="54" t="s">
        <v>599</v>
      </c>
      <c r="D50" s="4" t="s">
        <v>600</v>
      </c>
      <c r="E50" s="70" t="s">
        <v>600</v>
      </c>
      <c r="F50" s="70" t="s">
        <v>601</v>
      </c>
      <c r="G50" s="4" t="n">
        <v>46</v>
      </c>
      <c r="H50" s="55" t="s">
        <v>828</v>
      </c>
      <c r="I50" s="4" t="s">
        <v>829</v>
      </c>
      <c r="J50" s="0"/>
      <c r="K50" s="74"/>
      <c r="L50" s="4" t="s">
        <v>874</v>
      </c>
      <c r="M50" s="26" t="s">
        <v>265</v>
      </c>
      <c r="N50" s="5" t="n">
        <v>38.195562</v>
      </c>
      <c r="O50" s="5" t="n">
        <v>-7.497708</v>
      </c>
      <c r="P50" s="5" t="n">
        <v>38.195562</v>
      </c>
      <c r="Q50" s="5" t="n">
        <v>-7.497708</v>
      </c>
      <c r="R50" s="4" t="n">
        <v>4</v>
      </c>
      <c r="S50" s="4" t="n">
        <v>4</v>
      </c>
      <c r="T50" s="56" t="s">
        <v>619</v>
      </c>
      <c r="U50" s="4" t="n">
        <v>519.2</v>
      </c>
      <c r="V50" s="4" t="n">
        <v>433.8</v>
      </c>
      <c r="W50" s="0"/>
      <c r="X50" s="0"/>
      <c r="Y50" s="0"/>
      <c r="Z50" s="0"/>
      <c r="AA50" s="4" t="n">
        <v>739</v>
      </c>
      <c r="AB50" s="4" t="n">
        <v>213.8</v>
      </c>
      <c r="AC50" s="57" t="n">
        <v>0.162370933783595</v>
      </c>
      <c r="AD50" s="57" t="n">
        <v>0.0562618549886213</v>
      </c>
      <c r="AE50" s="4" t="n">
        <v>2004</v>
      </c>
      <c r="AF50" s="4" t="n">
        <v>2013</v>
      </c>
      <c r="AG50" s="4" t="s">
        <v>266</v>
      </c>
      <c r="AH50" s="4" t="n">
        <v>2857</v>
      </c>
      <c r="AI50" s="5" t="n">
        <v>38.195417</v>
      </c>
      <c r="AJ50" s="6" t="n">
        <v>-7.495417</v>
      </c>
      <c r="AK50" s="58" t="n">
        <v>3150</v>
      </c>
      <c r="AL50" s="4" t="s">
        <v>875</v>
      </c>
      <c r="AM50" s="0"/>
      <c r="AN50" s="6" t="n">
        <v>38.110595</v>
      </c>
      <c r="AO50" s="6" t="n">
        <v>-7.629157</v>
      </c>
      <c r="AP50" s="56" t="n">
        <v>63.1</v>
      </c>
      <c r="AQ50" s="59" t="n">
        <v>5.76</v>
      </c>
      <c r="AR50" s="56" t="n">
        <v>203.2</v>
      </c>
      <c r="AS50" s="0"/>
      <c r="AT50" s="0"/>
      <c r="AU50" s="0"/>
      <c r="AV50" s="0"/>
      <c r="AW50" s="0"/>
      <c r="AX50" s="0"/>
      <c r="AY50" s="0"/>
      <c r="AZ50" s="0"/>
      <c r="BA50" s="4" t="s">
        <v>609</v>
      </c>
      <c r="BB50" s="60" t="n">
        <v>5.76</v>
      </c>
      <c r="BC50" s="4" t="s">
        <v>783</v>
      </c>
      <c r="BD50" s="4" t="s">
        <v>876</v>
      </c>
      <c r="BE50" s="4" t="s">
        <v>877</v>
      </c>
      <c r="BF50" s="0"/>
      <c r="BG50" s="0"/>
      <c r="BH50" s="57" t="s">
        <v>614</v>
      </c>
      <c r="BI50" s="0"/>
      <c r="BJ50" s="72" t="n">
        <v>11.0939907550077</v>
      </c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75" hidden="false" customHeight="false" outlineLevel="0" collapsed="false">
      <c r="A51" s="4" t="s">
        <v>267</v>
      </c>
      <c r="B51" s="4" t="s">
        <v>599</v>
      </c>
      <c r="C51" s="54" t="s">
        <v>599</v>
      </c>
      <c r="D51" s="76" t="s">
        <v>632</v>
      </c>
      <c r="E51" s="77" t="s">
        <v>632</v>
      </c>
      <c r="F51" s="70" t="s">
        <v>633</v>
      </c>
      <c r="G51" s="4" t="n">
        <v>47</v>
      </c>
      <c r="H51" s="55" t="s">
        <v>670</v>
      </c>
      <c r="I51" s="4" t="s">
        <v>671</v>
      </c>
      <c r="J51" s="71" t="s">
        <v>878</v>
      </c>
      <c r="K51" s="4" t="s">
        <v>879</v>
      </c>
      <c r="L51" s="4" t="s">
        <v>267</v>
      </c>
      <c r="M51" s="26" t="s">
        <v>268</v>
      </c>
      <c r="N51" s="5" t="n">
        <v>45.447005</v>
      </c>
      <c r="O51" s="5" t="n">
        <v>23.768191</v>
      </c>
      <c r="P51" s="5" t="n">
        <v>45.447005</v>
      </c>
      <c r="Q51" s="5" t="n">
        <v>23.768191</v>
      </c>
      <c r="R51" s="4" t="n">
        <v>3</v>
      </c>
      <c r="S51" s="0"/>
      <c r="T51" s="56" t="s">
        <v>638</v>
      </c>
      <c r="U51" s="4" t="n">
        <v>510</v>
      </c>
      <c r="V51" s="0"/>
      <c r="W51" s="4" t="n">
        <v>300</v>
      </c>
      <c r="X51" s="0"/>
      <c r="Y51" s="0"/>
      <c r="Z51" s="0"/>
      <c r="AA51" s="4" t="n">
        <v>1150</v>
      </c>
      <c r="AB51" s="0"/>
      <c r="AC51" s="57" t="n">
        <v>0.257232712843294</v>
      </c>
      <c r="AD51" s="0"/>
      <c r="AE51" s="4" t="n">
        <v>1973</v>
      </c>
      <c r="AF51" s="0"/>
      <c r="AG51" s="4" t="s">
        <v>269</v>
      </c>
      <c r="AH51" s="4" t="n">
        <v>3856</v>
      </c>
      <c r="AI51" s="5" t="n">
        <v>45.430556</v>
      </c>
      <c r="AJ51" s="6" t="n">
        <v>23.733333</v>
      </c>
      <c r="AK51" s="58" t="n">
        <v>340</v>
      </c>
      <c r="AL51" s="0"/>
      <c r="AM51" s="0"/>
      <c r="AN51" s="0"/>
      <c r="AO51" s="0"/>
      <c r="AP51" s="56" t="n">
        <v>800</v>
      </c>
      <c r="AQ51" s="0"/>
      <c r="AR51" s="0"/>
      <c r="AS51" s="0"/>
      <c r="AT51" s="0"/>
      <c r="AU51" s="0"/>
      <c r="AV51" s="0"/>
      <c r="AW51" s="0"/>
      <c r="AX51" s="0"/>
      <c r="AY51" s="0"/>
      <c r="AZ51" s="4" t="s">
        <v>880</v>
      </c>
      <c r="BA51" s="4" t="s">
        <v>639</v>
      </c>
      <c r="BB51" s="60" t="n">
        <v>644.844</v>
      </c>
      <c r="BC51" s="4" t="s">
        <v>881</v>
      </c>
      <c r="BD51" s="4" t="s">
        <v>882</v>
      </c>
      <c r="BE51" s="4" t="s">
        <v>883</v>
      </c>
      <c r="BF51" s="0"/>
      <c r="BG51" s="0"/>
      <c r="BH51" s="57" t="s">
        <v>614</v>
      </c>
      <c r="BI51" s="0"/>
      <c r="BJ51" s="72" t="n">
        <v>1264.4</v>
      </c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false" outlineLevel="0" collapsed="false">
      <c r="A52" s="4" t="s">
        <v>270</v>
      </c>
      <c r="B52" s="4" t="s">
        <v>599</v>
      </c>
      <c r="C52" s="54" t="s">
        <v>599</v>
      </c>
      <c r="D52" s="4" t="s">
        <v>632</v>
      </c>
      <c r="E52" s="70" t="s">
        <v>632</v>
      </c>
      <c r="F52" s="70" t="s">
        <v>633</v>
      </c>
      <c r="G52" s="4" t="n">
        <v>48</v>
      </c>
      <c r="H52" s="55" t="s">
        <v>797</v>
      </c>
      <c r="I52" s="4" t="s">
        <v>798</v>
      </c>
      <c r="J52" s="4" t="s">
        <v>884</v>
      </c>
      <c r="K52" s="101" t="s">
        <v>885</v>
      </c>
      <c r="L52" s="4" t="s">
        <v>270</v>
      </c>
      <c r="M52" s="26"/>
      <c r="N52" s="5" t="n">
        <v>47.269798</v>
      </c>
      <c r="O52" s="5" t="n">
        <v>10.967834</v>
      </c>
      <c r="P52" s="5" t="n">
        <v>47.269798</v>
      </c>
      <c r="Q52" s="5" t="n">
        <v>10.967834</v>
      </c>
      <c r="R52" s="71" t="n">
        <v>2</v>
      </c>
      <c r="S52" s="100"/>
      <c r="T52" s="102" t="s">
        <v>638</v>
      </c>
      <c r="U52" s="71" t="n">
        <v>500</v>
      </c>
      <c r="V52" s="71"/>
      <c r="W52" s="0"/>
      <c r="X52" s="0"/>
      <c r="Y52" s="0"/>
      <c r="Z52" s="100"/>
      <c r="AA52" s="4" t="n">
        <v>718.6</v>
      </c>
      <c r="AB52" s="0"/>
      <c r="AC52" s="57" t="n">
        <v>0.163951631302761</v>
      </c>
      <c r="AD52" s="0"/>
      <c r="AE52" s="4" t="n">
        <v>1981</v>
      </c>
      <c r="AF52" s="56"/>
      <c r="AG52" s="4" t="s">
        <v>271</v>
      </c>
      <c r="AH52" s="49"/>
      <c r="AI52" s="5" t="n">
        <v>47.212035</v>
      </c>
      <c r="AJ52" s="6" t="n">
        <v>11.000964</v>
      </c>
      <c r="AK52" s="58" t="n">
        <v>3</v>
      </c>
      <c r="AL52" s="0"/>
      <c r="AM52" s="0"/>
      <c r="AN52" s="0"/>
      <c r="AO52" s="0"/>
      <c r="AP52" s="56" t="n">
        <v>1257.5</v>
      </c>
      <c r="AQ52" s="0"/>
      <c r="AR52" s="0"/>
      <c r="AS52" s="0"/>
      <c r="AT52" s="0"/>
      <c r="AU52" s="0"/>
      <c r="AV52" s="0"/>
      <c r="AW52" s="0"/>
      <c r="AX52" s="0"/>
      <c r="AY52" s="0"/>
      <c r="AZ52" s="101"/>
      <c r="BA52" s="4" t="s">
        <v>639</v>
      </c>
      <c r="BB52" s="60" t="n">
        <v>8.943654375</v>
      </c>
      <c r="BC52" s="103" t="s">
        <v>886</v>
      </c>
      <c r="BD52" s="79" t="s">
        <v>887</v>
      </c>
      <c r="BE52" s="79" t="s">
        <v>888</v>
      </c>
      <c r="BF52" s="0"/>
      <c r="BG52" s="0"/>
      <c r="BH52" s="57" t="s">
        <v>614</v>
      </c>
      <c r="BI52" s="0"/>
      <c r="BJ52" s="72" t="n">
        <v>17.88730875</v>
      </c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75" hidden="false" customHeight="false" outlineLevel="0" collapsed="false">
      <c r="A53" s="4" t="s">
        <v>272</v>
      </c>
      <c r="B53" s="4" t="s">
        <v>599</v>
      </c>
      <c r="C53" s="54" t="s">
        <v>599</v>
      </c>
      <c r="D53" s="4" t="s">
        <v>600</v>
      </c>
      <c r="E53" s="70" t="s">
        <v>600</v>
      </c>
      <c r="F53" s="70" t="s">
        <v>601</v>
      </c>
      <c r="G53" s="4" t="n">
        <v>49</v>
      </c>
      <c r="H53" s="55" t="s">
        <v>660</v>
      </c>
      <c r="I53" s="4" t="s">
        <v>661</v>
      </c>
      <c r="J53" s="4" t="s">
        <v>662</v>
      </c>
      <c r="K53" s="0"/>
      <c r="L53" s="4" t="s">
        <v>889</v>
      </c>
      <c r="M53" s="7" t="s">
        <v>272</v>
      </c>
      <c r="N53" s="5" t="n">
        <v>37.1183</v>
      </c>
      <c r="O53" s="5" t="n">
        <v>15.1394</v>
      </c>
      <c r="P53" s="5" t="n">
        <v>37.1183</v>
      </c>
      <c r="Q53" s="5" t="n">
        <v>15.1394</v>
      </c>
      <c r="R53" s="4" t="n">
        <v>4</v>
      </c>
      <c r="S53" s="4" t="n">
        <v>4</v>
      </c>
      <c r="T53" s="56" t="s">
        <v>775</v>
      </c>
      <c r="U53" s="4" t="n">
        <v>500</v>
      </c>
      <c r="V53" s="4" t="n">
        <v>600</v>
      </c>
      <c r="W53" s="0"/>
      <c r="X53" s="0"/>
      <c r="Y53" s="0"/>
      <c r="Z53" s="0"/>
      <c r="AA53" s="0"/>
      <c r="AB53" s="0"/>
      <c r="AC53" s="0"/>
      <c r="AD53" s="59"/>
      <c r="AE53" s="0"/>
      <c r="AF53" s="0"/>
      <c r="AG53" s="4" t="s">
        <v>273</v>
      </c>
      <c r="AH53" s="49"/>
      <c r="AI53" s="5" t="n">
        <v>37.129076</v>
      </c>
      <c r="AJ53" s="6" t="n">
        <v>15.139325</v>
      </c>
      <c r="AK53" s="58" t="n">
        <v>5.6</v>
      </c>
      <c r="AL53" s="4" t="s">
        <v>890</v>
      </c>
      <c r="AM53" s="0"/>
      <c r="AN53" s="6" t="n">
        <v>37.111313</v>
      </c>
      <c r="AO53" s="6" t="n">
        <v>15.142173</v>
      </c>
      <c r="AP53" s="56" t="n">
        <v>312</v>
      </c>
      <c r="AQ53" s="59" t="n">
        <v>4</v>
      </c>
      <c r="AR53" s="56" t="n">
        <v>196</v>
      </c>
      <c r="AS53" s="0"/>
      <c r="AT53" s="0"/>
      <c r="AU53" s="0"/>
      <c r="AV53" s="0"/>
      <c r="AW53" s="0"/>
      <c r="AX53" s="0"/>
      <c r="AY53" s="0"/>
      <c r="AZ53" s="4" t="s">
        <v>869</v>
      </c>
      <c r="BA53" s="4" t="s">
        <v>609</v>
      </c>
      <c r="BB53" s="60" t="n">
        <v>4</v>
      </c>
      <c r="BC53" s="4" t="s">
        <v>610</v>
      </c>
      <c r="BD53" s="4" t="s">
        <v>891</v>
      </c>
      <c r="BE53" s="0"/>
      <c r="BF53" s="0"/>
      <c r="BG53" s="0"/>
      <c r="BH53" s="57" t="s">
        <v>614</v>
      </c>
      <c r="BI53" s="0"/>
      <c r="BJ53" s="72" t="n">
        <v>8</v>
      </c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75" hidden="false" customHeight="false" outlineLevel="0" collapsed="false">
      <c r="A54" s="4" t="s">
        <v>274</v>
      </c>
      <c r="B54" s="4" t="s">
        <v>599</v>
      </c>
      <c r="C54" s="54" t="s">
        <v>599</v>
      </c>
      <c r="D54" s="4" t="s">
        <v>600</v>
      </c>
      <c r="E54" s="70" t="s">
        <v>600</v>
      </c>
      <c r="F54" s="70" t="s">
        <v>601</v>
      </c>
      <c r="G54" s="4" t="n">
        <v>50</v>
      </c>
      <c r="H54" s="55" t="s">
        <v>821</v>
      </c>
      <c r="I54" s="100" t="s">
        <v>822</v>
      </c>
      <c r="J54" s="4" t="s">
        <v>892</v>
      </c>
      <c r="K54" s="0"/>
      <c r="L54" s="0"/>
      <c r="M54" s="0"/>
      <c r="N54" s="5" t="n">
        <v>49.780391</v>
      </c>
      <c r="O54" s="5" t="n">
        <v>19.211573</v>
      </c>
      <c r="P54" s="5" t="n">
        <v>49.780391</v>
      </c>
      <c r="Q54" s="5" t="n">
        <v>19.211573</v>
      </c>
      <c r="R54" s="4" t="n">
        <v>4</v>
      </c>
      <c r="S54" s="4" t="n">
        <v>4</v>
      </c>
      <c r="T54" s="56" t="s">
        <v>619</v>
      </c>
      <c r="U54" s="4" t="n">
        <v>500</v>
      </c>
      <c r="V54" s="4" t="n">
        <v>540</v>
      </c>
      <c r="W54" s="4" t="n">
        <v>180</v>
      </c>
      <c r="X54" s="0"/>
      <c r="Y54" s="56" t="n">
        <v>4</v>
      </c>
      <c r="Z54" s="4" t="n">
        <v>5.5</v>
      </c>
      <c r="AA54" s="4" t="n">
        <v>640</v>
      </c>
      <c r="AB54" s="4" t="n">
        <v>850</v>
      </c>
      <c r="AC54" s="57" t="n">
        <v>0.146018708647045</v>
      </c>
      <c r="AD54" s="59" t="n">
        <v>0.179565830946164</v>
      </c>
      <c r="AE54" s="4" t="n">
        <v>1979</v>
      </c>
      <c r="AF54" s="0"/>
      <c r="AG54" s="4" t="s">
        <v>275</v>
      </c>
      <c r="AH54" s="49"/>
      <c r="AI54" s="5" t="n">
        <v>49.78731</v>
      </c>
      <c r="AJ54" s="6" t="n">
        <v>19.229977</v>
      </c>
      <c r="AK54" s="58" t="n">
        <v>2</v>
      </c>
      <c r="AL54" s="4" t="s">
        <v>893</v>
      </c>
      <c r="AM54" s="4" t="n">
        <v>3768</v>
      </c>
      <c r="AN54" s="6" t="n">
        <v>49.807045</v>
      </c>
      <c r="AO54" s="6" t="n">
        <v>19.201388</v>
      </c>
      <c r="AP54" s="0"/>
      <c r="AQ54" s="59" t="n">
        <v>2</v>
      </c>
      <c r="AR54" s="56" t="n">
        <v>140.4</v>
      </c>
      <c r="AS54" s="0"/>
      <c r="AT54" s="0"/>
      <c r="AU54" s="4" t="n">
        <v>119.2</v>
      </c>
      <c r="AV54" s="0"/>
      <c r="AW54" s="0"/>
      <c r="AX54" s="0"/>
      <c r="AY54" s="0"/>
      <c r="AZ54" s="0"/>
      <c r="BA54" s="4" t="s">
        <v>621</v>
      </c>
      <c r="BB54" s="60" t="n">
        <v>2.75</v>
      </c>
      <c r="BC54" s="4" t="s">
        <v>610</v>
      </c>
      <c r="BD54" s="4" t="s">
        <v>894</v>
      </c>
      <c r="BE54" s="0"/>
      <c r="BF54" s="0"/>
      <c r="BG54" s="0"/>
      <c r="BH54" s="57" t="s">
        <v>614</v>
      </c>
      <c r="BI54" s="0"/>
      <c r="BJ54" s="72" t="n">
        <v>5.5</v>
      </c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75" hidden="false" customHeight="false" outlineLevel="0" collapsed="false">
      <c r="A55" s="4" t="s">
        <v>276</v>
      </c>
      <c r="B55" s="4" t="s">
        <v>599</v>
      </c>
      <c r="C55" s="54" t="s">
        <v>599</v>
      </c>
      <c r="D55" s="4" t="s">
        <v>600</v>
      </c>
      <c r="E55" s="70" t="s">
        <v>600</v>
      </c>
      <c r="F55" s="70" t="s">
        <v>601</v>
      </c>
      <c r="G55" s="4" t="n">
        <v>51</v>
      </c>
      <c r="H55" s="55" t="s">
        <v>797</v>
      </c>
      <c r="I55" s="100" t="s">
        <v>798</v>
      </c>
      <c r="J55" s="4" t="s">
        <v>895</v>
      </c>
      <c r="K55" s="0"/>
      <c r="L55" s="4" t="s">
        <v>896</v>
      </c>
      <c r="M55" s="0"/>
      <c r="N55" s="5" t="n">
        <v>47.085109</v>
      </c>
      <c r="O55" s="5" t="n">
        <v>9.881289</v>
      </c>
      <c r="P55" s="5" t="n">
        <v>47.112</v>
      </c>
      <c r="Q55" s="5" t="n">
        <v>9.872</v>
      </c>
      <c r="R55" s="4" t="n">
        <v>5</v>
      </c>
      <c r="S55" s="4" t="n">
        <v>5</v>
      </c>
      <c r="T55" s="56" t="s">
        <v>619</v>
      </c>
      <c r="U55" s="4" t="n">
        <v>493</v>
      </c>
      <c r="V55" s="4" t="n">
        <v>317</v>
      </c>
      <c r="W55" s="0"/>
      <c r="X55" s="0"/>
      <c r="Y55" s="0"/>
      <c r="Z55" s="0"/>
      <c r="AA55" s="4" t="n">
        <v>818</v>
      </c>
      <c r="AB55" s="0"/>
      <c r="AC55" s="57" t="n">
        <v>0.189280083153656</v>
      </c>
      <c r="AD55" s="0"/>
      <c r="AE55" s="4" t="n">
        <v>1943</v>
      </c>
      <c r="AF55" s="4" t="n">
        <v>2011</v>
      </c>
      <c r="AG55" s="4" t="s">
        <v>277</v>
      </c>
      <c r="AH55" s="49"/>
      <c r="AI55" s="5" t="n">
        <v>47.076025</v>
      </c>
      <c r="AJ55" s="6" t="n">
        <v>9.874543</v>
      </c>
      <c r="AK55" s="58" t="n">
        <v>2.24</v>
      </c>
      <c r="AL55" s="4" t="s">
        <v>897</v>
      </c>
      <c r="AM55" s="0"/>
      <c r="AN55" s="6" t="n">
        <v>47.085936</v>
      </c>
      <c r="AO55" s="6" t="n">
        <v>9.87648</v>
      </c>
      <c r="AP55" s="56" t="n">
        <v>353</v>
      </c>
      <c r="AQ55" s="59" t="n">
        <v>1.75</v>
      </c>
      <c r="AR55" s="56" t="n">
        <v>158</v>
      </c>
      <c r="AS55" s="0"/>
      <c r="AT55" s="0"/>
      <c r="AU55" s="4" t="n">
        <v>113</v>
      </c>
      <c r="AV55" s="0"/>
      <c r="AW55" s="0"/>
      <c r="AX55" s="0"/>
      <c r="AY55" s="0"/>
      <c r="AZ55" s="0"/>
      <c r="BA55" s="4" t="s">
        <v>609</v>
      </c>
      <c r="BB55" s="60" t="n">
        <v>1.75</v>
      </c>
      <c r="BC55" s="4" t="s">
        <v>610</v>
      </c>
      <c r="BD55" s="4" t="s">
        <v>898</v>
      </c>
      <c r="BE55" s="4" t="s">
        <v>899</v>
      </c>
      <c r="BF55" s="0"/>
      <c r="BG55" s="0"/>
      <c r="BH55" s="57" t="s">
        <v>614</v>
      </c>
      <c r="BI55" s="0"/>
      <c r="BJ55" s="72" t="n">
        <v>3.54969574036511</v>
      </c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75" hidden="false" customHeight="false" outlineLevel="0" collapsed="false">
      <c r="A56" s="4" t="s">
        <v>132</v>
      </c>
      <c r="B56" s="4" t="s">
        <v>599</v>
      </c>
      <c r="C56" s="54" t="s">
        <v>599</v>
      </c>
      <c r="D56" s="76" t="s">
        <v>668</v>
      </c>
      <c r="E56" s="89" t="s">
        <v>668</v>
      </c>
      <c r="F56" s="70" t="s">
        <v>669</v>
      </c>
      <c r="G56" s="4" t="n">
        <v>52</v>
      </c>
      <c r="H56" s="55" t="s">
        <v>900</v>
      </c>
      <c r="I56" s="100" t="s">
        <v>901</v>
      </c>
      <c r="J56" s="4" t="s">
        <v>902</v>
      </c>
      <c r="K56" s="74"/>
      <c r="L56" s="4" t="s">
        <v>279</v>
      </c>
      <c r="M56" s="7" t="s">
        <v>278</v>
      </c>
      <c r="N56" s="5" t="n">
        <v>43.4581</v>
      </c>
      <c r="O56" s="5" t="n">
        <v>16.7027</v>
      </c>
      <c r="P56" s="5" t="n">
        <v>43.4581</v>
      </c>
      <c r="Q56" s="5" t="n">
        <v>16.7027</v>
      </c>
      <c r="R56" s="4" t="n">
        <v>4</v>
      </c>
      <c r="S56" s="0"/>
      <c r="T56" s="56" t="s">
        <v>619</v>
      </c>
      <c r="U56" s="4" t="n">
        <v>486</v>
      </c>
      <c r="V56" s="0"/>
      <c r="W56" s="0"/>
      <c r="X56" s="0"/>
      <c r="Y56" s="0"/>
      <c r="Z56" s="0"/>
      <c r="AA56" s="4" t="n">
        <v>1701.46</v>
      </c>
      <c r="AB56" s="0"/>
      <c r="AC56" s="57" t="n">
        <v>0.399377880681909</v>
      </c>
      <c r="AD56" s="0"/>
      <c r="AE56" s="4" t="n">
        <v>1962</v>
      </c>
      <c r="AF56" s="4" t="n">
        <v>2015</v>
      </c>
      <c r="AG56" s="4" t="s">
        <v>279</v>
      </c>
      <c r="AH56" s="49"/>
      <c r="AI56" s="5" t="n">
        <v>43.546056</v>
      </c>
      <c r="AJ56" s="6" t="n">
        <v>16.736652</v>
      </c>
      <c r="AK56" s="58" t="n">
        <v>0</v>
      </c>
      <c r="AL56" s="0"/>
      <c r="AM56" s="0"/>
      <c r="AN56" s="0"/>
      <c r="AO56" s="0"/>
      <c r="AP56" s="56" t="n">
        <v>250.4</v>
      </c>
      <c r="AQ56" s="0"/>
      <c r="AR56" s="56" t="n">
        <v>220</v>
      </c>
      <c r="AS56" s="0"/>
      <c r="AT56" s="0"/>
      <c r="AU56" s="0"/>
      <c r="AV56" s="0"/>
      <c r="AW56" s="0"/>
      <c r="AX56" s="0"/>
      <c r="AY56" s="4" t="s">
        <v>903</v>
      </c>
      <c r="AZ56" s="4" t="s">
        <v>904</v>
      </c>
      <c r="BA56" s="4" t="s">
        <v>639</v>
      </c>
      <c r="BB56" s="60" t="n">
        <v>0</v>
      </c>
      <c r="BC56" s="4" t="s">
        <v>905</v>
      </c>
      <c r="BD56" s="4" t="s">
        <v>906</v>
      </c>
      <c r="BE56" s="4" t="s">
        <v>907</v>
      </c>
      <c r="BF56" s="0"/>
      <c r="BG56" s="0"/>
      <c r="BH56" s="57" t="s">
        <v>614</v>
      </c>
      <c r="BI56" s="0"/>
      <c r="BJ56" s="72" t="n">
        <v>0</v>
      </c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false" customHeight="false" outlineLevel="0" collapsed="false">
      <c r="A57" s="4" t="s">
        <v>280</v>
      </c>
      <c r="B57" s="4" t="s">
        <v>599</v>
      </c>
      <c r="C57" s="54" t="s">
        <v>599</v>
      </c>
      <c r="D57" s="76" t="s">
        <v>632</v>
      </c>
      <c r="E57" s="77" t="s">
        <v>632</v>
      </c>
      <c r="F57" s="70" t="s">
        <v>633</v>
      </c>
      <c r="G57" s="4" t="n">
        <v>53</v>
      </c>
      <c r="H57" s="55" t="s">
        <v>651</v>
      </c>
      <c r="I57" s="4" t="s">
        <v>652</v>
      </c>
      <c r="J57" s="0"/>
      <c r="K57" s="0"/>
      <c r="L57" s="4" t="s">
        <v>280</v>
      </c>
      <c r="M57" s="0"/>
      <c r="N57" s="5" t="n">
        <v>66.302778</v>
      </c>
      <c r="O57" s="5" t="n">
        <v>14.260278</v>
      </c>
      <c r="P57" s="0"/>
      <c r="Q57" s="0"/>
      <c r="R57" s="4" t="n">
        <v>4</v>
      </c>
      <c r="S57" s="0"/>
      <c r="T57" s="56" t="s">
        <v>619</v>
      </c>
      <c r="U57" s="4" t="n">
        <v>485</v>
      </c>
      <c r="V57" s="0"/>
      <c r="W57" s="0"/>
      <c r="X57" s="0"/>
      <c r="Y57" s="0"/>
      <c r="Z57" s="0"/>
      <c r="AA57" s="4" t="n">
        <v>1975</v>
      </c>
      <c r="AB57" s="0"/>
      <c r="AC57" s="57" t="n">
        <v>0.464540833727311</v>
      </c>
      <c r="AD57" s="0"/>
      <c r="AE57" s="0"/>
      <c r="AF57" s="0"/>
      <c r="AG57" s="4" t="s">
        <v>281</v>
      </c>
      <c r="AH57" s="4" t="n">
        <v>3054</v>
      </c>
      <c r="AI57" s="5" t="n">
        <v>66.179583</v>
      </c>
      <c r="AJ57" s="6" t="n">
        <v>14.450417</v>
      </c>
      <c r="AK57" s="58" t="n">
        <v>1244.7</v>
      </c>
      <c r="AL57" s="0"/>
      <c r="AM57" s="0"/>
      <c r="AN57" s="0"/>
      <c r="AO57" s="0"/>
      <c r="AP57" s="98" t="n">
        <v>520</v>
      </c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4" t="s">
        <v>639</v>
      </c>
      <c r="BB57" s="60" t="n">
        <v>1534.453713</v>
      </c>
      <c r="BC57" s="79" t="s">
        <v>908</v>
      </c>
      <c r="BD57" s="0"/>
      <c r="BE57" s="0"/>
      <c r="BF57" s="0"/>
      <c r="BG57" s="0"/>
      <c r="BH57" s="57" t="s">
        <v>614</v>
      </c>
      <c r="BI57" s="0"/>
      <c r="BJ57" s="80" t="n">
        <v>5827.66522268041</v>
      </c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43" customFormat="true" ht="12.75" hidden="false" customHeight="false" outlineLevel="0" collapsed="false">
      <c r="A58" s="38" t="s">
        <v>909</v>
      </c>
      <c r="B58" s="38"/>
      <c r="C58" s="54" t="s">
        <v>599</v>
      </c>
      <c r="E58" s="104"/>
      <c r="F58" s="82" t="s">
        <v>633</v>
      </c>
      <c r="G58" s="43" t="n">
        <v>53</v>
      </c>
      <c r="H58" s="55" t="s">
        <v>651</v>
      </c>
      <c r="I58" s="43" t="s">
        <v>652</v>
      </c>
      <c r="L58" s="43" t="s">
        <v>280</v>
      </c>
      <c r="M58" s="39"/>
      <c r="N58" s="40"/>
      <c r="O58" s="40"/>
      <c r="P58" s="40"/>
      <c r="Q58" s="40"/>
      <c r="T58" s="105"/>
      <c r="Y58" s="105"/>
      <c r="AC58" s="106"/>
      <c r="AD58" s="106"/>
      <c r="AG58" s="21" t="s">
        <v>283</v>
      </c>
      <c r="AH58" s="41" t="n">
        <v>3053</v>
      </c>
      <c r="AI58" s="40" t="n">
        <v>66.237</v>
      </c>
      <c r="AJ58" s="42" t="n">
        <v>14.932</v>
      </c>
      <c r="AK58" s="107" t="n">
        <v>706</v>
      </c>
      <c r="AN58" s="42"/>
      <c r="AO58" s="42"/>
      <c r="AP58" s="105"/>
      <c r="AQ58" s="108"/>
      <c r="AR58" s="105"/>
      <c r="AS58" s="105"/>
      <c r="AT58" s="105"/>
      <c r="BA58" s="109" t="s">
        <v>639</v>
      </c>
      <c r="BB58" s="110" t="n">
        <v>870.34974</v>
      </c>
      <c r="BC58" s="43" t="s">
        <v>910</v>
      </c>
      <c r="BG58" s="108"/>
      <c r="BH58" s="57" t="s">
        <v>614</v>
      </c>
      <c r="BJ58" s="72"/>
    </row>
    <row r="59" customFormat="false" ht="15" hidden="false" customHeight="false" outlineLevel="0" collapsed="false">
      <c r="A59" s="38" t="s">
        <v>909</v>
      </c>
      <c r="B59" s="38"/>
      <c r="C59" s="54" t="s">
        <v>599</v>
      </c>
      <c r="D59" s="43"/>
      <c r="E59" s="104"/>
      <c r="F59" s="82" t="s">
        <v>633</v>
      </c>
      <c r="G59" s="43" t="n">
        <v>53</v>
      </c>
      <c r="H59" s="55" t="s">
        <v>651</v>
      </c>
      <c r="I59" s="43" t="s">
        <v>652</v>
      </c>
      <c r="J59" s="43"/>
      <c r="K59" s="43"/>
      <c r="L59" s="43" t="s">
        <v>280</v>
      </c>
      <c r="M59" s="39"/>
      <c r="N59" s="40"/>
      <c r="O59" s="40"/>
      <c r="P59" s="40"/>
      <c r="Q59" s="40"/>
      <c r="R59" s="43"/>
      <c r="S59" s="43"/>
      <c r="T59" s="105"/>
      <c r="U59" s="43"/>
      <c r="V59" s="43"/>
      <c r="W59" s="43"/>
      <c r="X59" s="43"/>
      <c r="Y59" s="105"/>
      <c r="Z59" s="43"/>
      <c r="AA59" s="43"/>
      <c r="AB59" s="43"/>
      <c r="AC59" s="106"/>
      <c r="AD59" s="106"/>
      <c r="AE59" s="43"/>
      <c r="AF59" s="43"/>
      <c r="AG59" s="21" t="s">
        <v>285</v>
      </c>
      <c r="AH59" s="41" t="n">
        <v>3055</v>
      </c>
      <c r="AI59" s="40" t="n">
        <v>66.06</v>
      </c>
      <c r="AJ59" s="42" t="n">
        <v>14.46</v>
      </c>
      <c r="AK59" s="107" t="n">
        <v>314</v>
      </c>
      <c r="AL59" s="43"/>
      <c r="AM59" s="43"/>
      <c r="AN59" s="42"/>
      <c r="AO59" s="42"/>
      <c r="AP59" s="105"/>
      <c r="AQ59" s="108"/>
      <c r="AR59" s="105"/>
      <c r="AS59" s="105"/>
      <c r="AT59" s="105"/>
      <c r="AU59" s="43"/>
      <c r="AV59" s="43"/>
      <c r="AW59" s="43"/>
      <c r="AX59" s="43"/>
      <c r="AY59" s="43"/>
      <c r="AZ59" s="43"/>
      <c r="BA59" s="109" t="s">
        <v>639</v>
      </c>
      <c r="BB59" s="110" t="n">
        <v>387.09606</v>
      </c>
      <c r="BC59" s="111" t="s">
        <v>911</v>
      </c>
      <c r="BD59" s="0"/>
      <c r="BE59" s="0"/>
      <c r="BF59" s="0"/>
      <c r="BG59" s="108"/>
      <c r="BH59" s="57" t="s">
        <v>614</v>
      </c>
      <c r="BI59" s="0"/>
      <c r="BJ59" s="72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75" hidden="false" customHeight="true" outlineLevel="0" collapsed="false">
      <c r="A60" s="38" t="s">
        <v>909</v>
      </c>
      <c r="B60" s="38"/>
      <c r="C60" s="54" t="s">
        <v>599</v>
      </c>
      <c r="D60" s="43"/>
      <c r="E60" s="104"/>
      <c r="F60" s="82" t="s">
        <v>633</v>
      </c>
      <c r="G60" s="43" t="n">
        <v>53</v>
      </c>
      <c r="H60" s="55" t="s">
        <v>651</v>
      </c>
      <c r="I60" s="43" t="s">
        <v>652</v>
      </c>
      <c r="J60" s="0"/>
      <c r="K60" s="0"/>
      <c r="L60" s="43" t="s">
        <v>280</v>
      </c>
      <c r="M60" s="39"/>
      <c r="N60" s="40"/>
      <c r="O60" s="40"/>
      <c r="P60" s="40"/>
      <c r="Q60" s="40"/>
      <c r="R60" s="0"/>
      <c r="S60" s="0"/>
      <c r="T60" s="105"/>
      <c r="U60" s="0"/>
      <c r="V60" s="0"/>
      <c r="W60" s="0"/>
      <c r="X60" s="0"/>
      <c r="Y60" s="105"/>
      <c r="Z60" s="0"/>
      <c r="AA60" s="0"/>
      <c r="AB60" s="0"/>
      <c r="AC60" s="106"/>
      <c r="AD60" s="106"/>
      <c r="AE60" s="0"/>
      <c r="AF60" s="0"/>
      <c r="AG60" s="21" t="s">
        <v>287</v>
      </c>
      <c r="AH60" s="49"/>
      <c r="AI60" s="40" t="n">
        <v>66.069722</v>
      </c>
      <c r="AJ60" s="42" t="n">
        <v>14.253333</v>
      </c>
      <c r="AK60" s="107" t="n">
        <v>28</v>
      </c>
      <c r="AL60" s="0"/>
      <c r="AM60" s="0"/>
      <c r="AN60" s="42"/>
      <c r="AO60" s="42"/>
      <c r="AP60" s="105"/>
      <c r="AQ60" s="108"/>
      <c r="AR60" s="105"/>
      <c r="AS60" s="105"/>
      <c r="AT60" s="105"/>
      <c r="AU60" s="0"/>
      <c r="AV60" s="0"/>
      <c r="AW60" s="0"/>
      <c r="AX60" s="0"/>
      <c r="AY60" s="0"/>
      <c r="AZ60" s="0"/>
      <c r="BA60" s="109" t="s">
        <v>639</v>
      </c>
      <c r="BB60" s="110" t="n">
        <v>34.51812</v>
      </c>
      <c r="BC60" s="43" t="s">
        <v>912</v>
      </c>
      <c r="BD60" s="0"/>
      <c r="BE60" s="0"/>
      <c r="BF60" s="0"/>
      <c r="BG60" s="108"/>
      <c r="BH60" s="57" t="s">
        <v>614</v>
      </c>
      <c r="BI60" s="0"/>
      <c r="BJ60" s="72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75" hidden="false" customHeight="false" outlineLevel="0" collapsed="false">
      <c r="A61" s="4" t="s">
        <v>288</v>
      </c>
      <c r="B61" s="4" t="s">
        <v>599</v>
      </c>
      <c r="C61" s="54" t="s">
        <v>599</v>
      </c>
      <c r="D61" s="4" t="s">
        <v>600</v>
      </c>
      <c r="E61" s="70" t="s">
        <v>600</v>
      </c>
      <c r="F61" s="70" t="s">
        <v>601</v>
      </c>
      <c r="G61" s="4" t="n">
        <v>54</v>
      </c>
      <c r="H61" s="55" t="s">
        <v>694</v>
      </c>
      <c r="I61" s="4" t="s">
        <v>695</v>
      </c>
      <c r="J61" s="0"/>
      <c r="K61" s="74"/>
      <c r="L61" s="4" t="s">
        <v>913</v>
      </c>
      <c r="M61" s="112"/>
      <c r="N61" s="5" t="n">
        <v>51.1665488</v>
      </c>
      <c r="O61" s="5" t="n">
        <v>9.0465868</v>
      </c>
      <c r="P61" s="5" t="n">
        <v>51.182</v>
      </c>
      <c r="Q61" s="5" t="n">
        <v>9.06</v>
      </c>
      <c r="R61" s="4" t="n">
        <v>2</v>
      </c>
      <c r="S61" s="4" t="n">
        <v>2</v>
      </c>
      <c r="T61" s="56" t="s">
        <v>619</v>
      </c>
      <c r="U61" s="4" t="n">
        <v>480</v>
      </c>
      <c r="V61" s="4" t="n">
        <v>476</v>
      </c>
      <c r="W61" s="0"/>
      <c r="X61" s="0"/>
      <c r="Y61" s="0"/>
      <c r="Z61" s="0"/>
      <c r="AA61" s="4" t="n">
        <v>1175</v>
      </c>
      <c r="AB61" s="0"/>
      <c r="AC61" s="57" t="n">
        <v>0.27925127386113</v>
      </c>
      <c r="AD61" s="0"/>
      <c r="AE61" s="4" t="n">
        <v>1974</v>
      </c>
      <c r="AF61" s="0"/>
      <c r="AG61" s="4" t="s">
        <v>289</v>
      </c>
      <c r="AH61" s="49"/>
      <c r="AI61" s="5" t="n">
        <v>51.158333</v>
      </c>
      <c r="AJ61" s="6" t="n">
        <v>9.025</v>
      </c>
      <c r="AK61" s="58" t="n">
        <v>4.4</v>
      </c>
      <c r="AL61" s="4" t="s">
        <v>914</v>
      </c>
      <c r="AM61" s="4" t="n">
        <v>3212</v>
      </c>
      <c r="AN61" s="6" t="n">
        <v>51.182807</v>
      </c>
      <c r="AO61" s="6" t="n">
        <v>9.059078</v>
      </c>
      <c r="AP61" s="56" t="n">
        <v>329</v>
      </c>
      <c r="AQ61" s="59" t="n">
        <v>3.428</v>
      </c>
      <c r="AR61" s="0"/>
      <c r="AS61" s="0"/>
      <c r="AT61" s="0"/>
      <c r="AU61" s="0"/>
      <c r="AV61" s="0"/>
      <c r="AW61" s="0"/>
      <c r="AX61" s="0"/>
      <c r="AY61" s="0"/>
      <c r="AZ61" s="0"/>
      <c r="BA61" s="4" t="s">
        <v>609</v>
      </c>
      <c r="BB61" s="60" t="n">
        <v>3.428</v>
      </c>
      <c r="BC61" s="4" t="s">
        <v>915</v>
      </c>
      <c r="BD61" s="4" t="s">
        <v>916</v>
      </c>
      <c r="BE61" s="4" t="s">
        <v>783</v>
      </c>
      <c r="BF61" s="0"/>
      <c r="BG61" s="0"/>
      <c r="BH61" s="57" t="s">
        <v>614</v>
      </c>
      <c r="BI61" s="0"/>
      <c r="BJ61" s="72" t="n">
        <v>7.14166666666667</v>
      </c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75" hidden="false" customHeight="false" outlineLevel="0" collapsed="false">
      <c r="A62" s="4" t="s">
        <v>917</v>
      </c>
      <c r="B62" s="4" t="s">
        <v>599</v>
      </c>
      <c r="C62" s="54" t="s">
        <v>599</v>
      </c>
      <c r="D62" s="4" t="s">
        <v>632</v>
      </c>
      <c r="E62" s="70" t="s">
        <v>668</v>
      </c>
      <c r="F62" s="70" t="s">
        <v>669</v>
      </c>
      <c r="G62" s="4" t="n">
        <v>55</v>
      </c>
      <c r="H62" s="55" t="s">
        <v>642</v>
      </c>
      <c r="I62" s="4" t="s">
        <v>643</v>
      </c>
      <c r="J62" s="4" t="s">
        <v>779</v>
      </c>
      <c r="K62" s="0"/>
      <c r="L62" s="0"/>
      <c r="M62" s="5" t="s">
        <v>918</v>
      </c>
      <c r="N62" s="5" t="n">
        <v>39.665284</v>
      </c>
      <c r="O62" s="5" t="n">
        <v>-7.540231</v>
      </c>
      <c r="P62" s="24"/>
      <c r="Q62" s="24"/>
      <c r="R62" s="4" t="n">
        <v>4</v>
      </c>
      <c r="S62" s="0"/>
      <c r="T62" s="0"/>
      <c r="U62" s="4" t="n">
        <v>473</v>
      </c>
      <c r="V62" s="0"/>
      <c r="W62" s="0"/>
      <c r="X62" s="0"/>
      <c r="Y62" s="0"/>
      <c r="Z62" s="0"/>
      <c r="AA62" s="4" t="n">
        <v>517</v>
      </c>
      <c r="AB62" s="0"/>
      <c r="AC62" s="57" t="n">
        <v>0.12468894088683</v>
      </c>
      <c r="AD62" s="59"/>
      <c r="AE62" s="0"/>
      <c r="AF62" s="0"/>
      <c r="AG62" s="4" t="s">
        <v>917</v>
      </c>
      <c r="AH62" s="4" t="n">
        <v>2803</v>
      </c>
      <c r="AI62" s="5" t="n">
        <v>39.664855</v>
      </c>
      <c r="AJ62" s="6" t="n">
        <v>-7.539963</v>
      </c>
      <c r="AK62" s="58" t="n">
        <v>260</v>
      </c>
      <c r="AL62" s="0"/>
      <c r="AM62" s="0"/>
      <c r="AN62" s="0"/>
      <c r="AO62" s="0"/>
      <c r="AP62" s="56" t="n">
        <v>43</v>
      </c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4" t="s">
        <v>639</v>
      </c>
      <c r="BB62" s="60" t="n">
        <v>26.504985</v>
      </c>
      <c r="BC62" s="4" t="s">
        <v>919</v>
      </c>
      <c r="BD62" s="4" t="s">
        <v>920</v>
      </c>
      <c r="BE62" s="4" t="s">
        <v>921</v>
      </c>
      <c r="BF62" s="0"/>
      <c r="BG62" s="0"/>
      <c r="BH62" s="57" t="s">
        <v>614</v>
      </c>
      <c r="BI62" s="0"/>
      <c r="BJ62" s="72" t="n">
        <v>56.0359090909091</v>
      </c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75" hidden="false" customHeight="false" outlineLevel="0" collapsed="false">
      <c r="A63" s="4" t="s">
        <v>290</v>
      </c>
      <c r="B63" s="4" t="s">
        <v>599</v>
      </c>
      <c r="C63" s="54" t="s">
        <v>599</v>
      </c>
      <c r="D63" s="76" t="s">
        <v>632</v>
      </c>
      <c r="E63" s="77" t="s">
        <v>632</v>
      </c>
      <c r="F63" s="70" t="s">
        <v>633</v>
      </c>
      <c r="G63" s="4" t="n">
        <v>56</v>
      </c>
      <c r="H63" s="55" t="s">
        <v>723</v>
      </c>
      <c r="I63" s="4" t="s">
        <v>724</v>
      </c>
      <c r="J63" s="4" t="s">
        <v>696</v>
      </c>
      <c r="K63" s="74"/>
      <c r="L63" s="71" t="s">
        <v>290</v>
      </c>
      <c r="M63" s="26" t="s">
        <v>200</v>
      </c>
      <c r="N63" s="5" t="n">
        <v>66.954281</v>
      </c>
      <c r="O63" s="5" t="n">
        <v>19.796076</v>
      </c>
      <c r="P63" s="5" t="n">
        <v>66.954281</v>
      </c>
      <c r="Q63" s="5" t="n">
        <v>19.796076</v>
      </c>
      <c r="R63" s="4" t="n">
        <v>2</v>
      </c>
      <c r="S63" s="0"/>
      <c r="T63" s="56" t="s">
        <v>619</v>
      </c>
      <c r="U63" s="4" t="n">
        <v>465</v>
      </c>
      <c r="V63" s="0"/>
      <c r="W63" s="0"/>
      <c r="X63" s="0"/>
      <c r="Y63" s="0"/>
      <c r="Z63" s="0"/>
      <c r="AA63" s="4" t="n">
        <v>2063</v>
      </c>
      <c r="AB63" s="0"/>
      <c r="AC63" s="57" t="n">
        <v>0.506109872209097</v>
      </c>
      <c r="AD63" s="0"/>
      <c r="AE63" s="4" t="n">
        <v>1915</v>
      </c>
      <c r="AF63" s="4" t="n">
        <v>1975</v>
      </c>
      <c r="AG63" s="4" t="s">
        <v>290</v>
      </c>
      <c r="AH63" s="4" t="n">
        <v>3696</v>
      </c>
      <c r="AI63" s="5" t="n">
        <v>66.959011</v>
      </c>
      <c r="AJ63" s="6" t="n">
        <v>19.80544</v>
      </c>
      <c r="AK63" s="58" t="n">
        <v>610</v>
      </c>
      <c r="AL63" s="0"/>
      <c r="AM63" s="0"/>
      <c r="AN63" s="0"/>
      <c r="AO63" s="0"/>
      <c r="AP63" s="56" t="n">
        <v>60</v>
      </c>
      <c r="AQ63" s="0"/>
      <c r="AR63" s="56" t="n">
        <v>940</v>
      </c>
      <c r="AS63" s="0"/>
      <c r="AT63" s="0"/>
      <c r="AU63" s="0"/>
      <c r="AV63" s="0"/>
      <c r="AW63" s="0"/>
      <c r="AX63" s="0"/>
      <c r="AY63" s="0"/>
      <c r="AZ63" s="0"/>
      <c r="BA63" s="4" t="s">
        <v>639</v>
      </c>
      <c r="BB63" s="60" t="n">
        <v>86.76945</v>
      </c>
      <c r="BC63" s="4" t="s">
        <v>922</v>
      </c>
      <c r="BD63" s="4" t="s">
        <v>923</v>
      </c>
      <c r="BE63" s="0"/>
      <c r="BF63" s="4" t="s">
        <v>924</v>
      </c>
      <c r="BG63" s="0"/>
      <c r="BH63" s="57" t="s">
        <v>614</v>
      </c>
      <c r="BI63" s="0"/>
      <c r="BJ63" s="72" t="n">
        <v>186.600967741935</v>
      </c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75" hidden="false" customHeight="false" outlineLevel="0" collapsed="false">
      <c r="A64" s="4" t="s">
        <v>291</v>
      </c>
      <c r="B64" s="4" t="s">
        <v>599</v>
      </c>
      <c r="C64" s="54" t="s">
        <v>599</v>
      </c>
      <c r="D64" s="76" t="s">
        <v>632</v>
      </c>
      <c r="E64" s="77" t="s">
        <v>632</v>
      </c>
      <c r="F64" s="70" t="s">
        <v>633</v>
      </c>
      <c r="G64" s="4" t="n">
        <v>57</v>
      </c>
      <c r="H64" s="55" t="s">
        <v>723</v>
      </c>
      <c r="I64" s="4" t="s">
        <v>724</v>
      </c>
      <c r="J64" s="4" t="s">
        <v>696</v>
      </c>
      <c r="K64" s="74"/>
      <c r="L64" s="4" t="s">
        <v>291</v>
      </c>
      <c r="M64" s="26" t="s">
        <v>200</v>
      </c>
      <c r="N64" s="5" t="n">
        <v>66.691102</v>
      </c>
      <c r="O64" s="5" t="n">
        <v>20.343576</v>
      </c>
      <c r="P64" s="5" t="n">
        <v>66.679</v>
      </c>
      <c r="Q64" s="5" t="n">
        <v>20.323</v>
      </c>
      <c r="R64" s="4" t="n">
        <v>3</v>
      </c>
      <c r="S64" s="0"/>
      <c r="T64" s="56" t="s">
        <v>619</v>
      </c>
      <c r="U64" s="4" t="n">
        <v>463</v>
      </c>
      <c r="V64" s="0"/>
      <c r="W64" s="0"/>
      <c r="X64" s="0"/>
      <c r="Y64" s="0"/>
      <c r="Z64" s="0"/>
      <c r="AA64" s="4" t="n">
        <v>1960</v>
      </c>
      <c r="AB64" s="0"/>
      <c r="AC64" s="57" t="n">
        <v>0.482918245390471</v>
      </c>
      <c r="AD64" s="0"/>
      <c r="AE64" s="4" t="n">
        <v>1963</v>
      </c>
      <c r="AF64" s="0"/>
      <c r="AG64" s="4" t="s">
        <v>292</v>
      </c>
      <c r="AH64" s="4" t="n">
        <v>3700</v>
      </c>
      <c r="AI64" s="5" t="n">
        <v>66.686994</v>
      </c>
      <c r="AJ64" s="6" t="n">
        <v>20.334741</v>
      </c>
      <c r="AK64" s="58" t="n">
        <v>54</v>
      </c>
      <c r="AL64" s="0"/>
      <c r="AM64" s="0"/>
      <c r="AN64" s="0"/>
      <c r="AO64" s="0"/>
      <c r="AP64" s="56" t="n">
        <v>87</v>
      </c>
      <c r="AQ64" s="0"/>
      <c r="AR64" s="0"/>
      <c r="AS64" s="0"/>
      <c r="AT64" s="0"/>
      <c r="AU64" s="0"/>
      <c r="AV64" s="4" t="s">
        <v>199</v>
      </c>
      <c r="AW64" s="0"/>
      <c r="AX64" s="0"/>
      <c r="AY64" s="0"/>
      <c r="AZ64" s="0"/>
      <c r="BA64" s="4" t="s">
        <v>639</v>
      </c>
      <c r="BB64" s="60" t="n">
        <v>11.1377835</v>
      </c>
      <c r="BC64" s="4" t="s">
        <v>925</v>
      </c>
      <c r="BD64" s="4" t="s">
        <v>926</v>
      </c>
      <c r="BE64" s="0"/>
      <c r="BF64" s="4" t="s">
        <v>927</v>
      </c>
      <c r="BG64" s="0"/>
      <c r="BH64" s="57" t="s">
        <v>614</v>
      </c>
      <c r="BI64" s="0"/>
      <c r="BJ64" s="72" t="n">
        <v>24.0556879049676</v>
      </c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75" hidden="false" customHeight="false" outlineLevel="0" collapsed="false">
      <c r="A65" s="4" t="s">
        <v>293</v>
      </c>
      <c r="B65" s="4" t="s">
        <v>599</v>
      </c>
      <c r="C65" s="54" t="s">
        <v>599</v>
      </c>
      <c r="D65" s="4" t="s">
        <v>600</v>
      </c>
      <c r="E65" s="70" t="s">
        <v>600</v>
      </c>
      <c r="F65" s="70" t="s">
        <v>601</v>
      </c>
      <c r="G65" s="4" t="n">
        <v>58</v>
      </c>
      <c r="H65" s="55" t="s">
        <v>602</v>
      </c>
      <c r="I65" s="4" t="s">
        <v>603</v>
      </c>
      <c r="J65" s="0"/>
      <c r="K65" s="0"/>
      <c r="L65" s="0"/>
      <c r="M65" s="7" t="s">
        <v>294</v>
      </c>
      <c r="N65" s="5" t="n">
        <v>45.385</v>
      </c>
      <c r="O65" s="5" t="n">
        <v>5.999</v>
      </c>
      <c r="P65" s="5" t="n">
        <v>45.389</v>
      </c>
      <c r="Q65" s="5" t="n">
        <v>5.989</v>
      </c>
      <c r="R65" s="4" t="n">
        <v>2</v>
      </c>
      <c r="S65" s="4" t="n">
        <v>2</v>
      </c>
      <c r="T65" s="56" t="s">
        <v>619</v>
      </c>
      <c r="U65" s="4" t="n">
        <v>460</v>
      </c>
      <c r="V65" s="4" t="n">
        <v>480</v>
      </c>
      <c r="W65" s="0"/>
      <c r="X65" s="0"/>
      <c r="Y65" s="0"/>
      <c r="Z65" s="0"/>
      <c r="AA65" s="4" t="n">
        <v>855</v>
      </c>
      <c r="AB65" s="0"/>
      <c r="AC65" s="57" t="n">
        <v>0.212034639764307</v>
      </c>
      <c r="AD65" s="0"/>
      <c r="AE65" s="4" t="n">
        <v>1979</v>
      </c>
      <c r="AF65" s="4" t="n">
        <v>2011</v>
      </c>
      <c r="AG65" s="4" t="s">
        <v>294</v>
      </c>
      <c r="AH65" s="49"/>
      <c r="AI65" s="5" t="n">
        <v>45.382336</v>
      </c>
      <c r="AJ65" s="6" t="n">
        <v>6.059318</v>
      </c>
      <c r="AK65" s="58" t="n">
        <v>4.7</v>
      </c>
      <c r="AL65" s="4" t="s">
        <v>293</v>
      </c>
      <c r="AM65" s="0"/>
      <c r="AN65" s="6" t="n">
        <v>45.383141</v>
      </c>
      <c r="AO65" s="6" t="n">
        <v>5.987998</v>
      </c>
      <c r="AP65" s="56" t="n">
        <v>261</v>
      </c>
      <c r="AQ65" s="59" t="n">
        <v>2.88</v>
      </c>
      <c r="AR65" s="56" t="n">
        <v>220</v>
      </c>
      <c r="AS65" s="0"/>
      <c r="AT65" s="0"/>
      <c r="AU65" s="4" t="n">
        <v>170</v>
      </c>
      <c r="AV65" s="0"/>
      <c r="AW65" s="0"/>
      <c r="AX65" s="0"/>
      <c r="AY65" s="0"/>
      <c r="AZ65" s="0"/>
      <c r="BA65" s="4" t="s">
        <v>609</v>
      </c>
      <c r="BB65" s="60" t="n">
        <v>2.88</v>
      </c>
      <c r="BC65" s="4" t="s">
        <v>610</v>
      </c>
      <c r="BD65" s="4" t="s">
        <v>928</v>
      </c>
      <c r="BE65" s="71" t="s">
        <v>929</v>
      </c>
      <c r="BF65" s="4" t="s">
        <v>930</v>
      </c>
      <c r="BG65" s="59" t="s">
        <v>931</v>
      </c>
      <c r="BH65" s="57" t="s">
        <v>614</v>
      </c>
      <c r="BI65" s="0"/>
      <c r="BJ65" s="80" t="n">
        <v>8.54761255434783</v>
      </c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43" customFormat="true" ht="15" hidden="false" customHeight="false" outlineLevel="0" collapsed="false">
      <c r="A66" s="38" t="s">
        <v>295</v>
      </c>
      <c r="B66" s="38"/>
      <c r="C66" s="54" t="s">
        <v>599</v>
      </c>
      <c r="E66" s="104"/>
      <c r="F66" s="104"/>
      <c r="G66" s="43" t="n">
        <v>58</v>
      </c>
      <c r="H66" s="55" t="s">
        <v>602</v>
      </c>
      <c r="I66" s="43" t="s">
        <v>603</v>
      </c>
      <c r="M66" s="39"/>
      <c r="N66" s="40"/>
      <c r="O66" s="40"/>
      <c r="P66" s="40"/>
      <c r="Q66" s="40"/>
      <c r="T66" s="105"/>
      <c r="Y66" s="105"/>
      <c r="AC66" s="106"/>
      <c r="AD66" s="106"/>
      <c r="AG66" s="21" t="s">
        <v>296</v>
      </c>
      <c r="AH66" s="49"/>
      <c r="AI66" s="40" t="n">
        <v>45.287566</v>
      </c>
      <c r="AJ66" s="42" t="n">
        <v>6.358784</v>
      </c>
      <c r="AK66" s="107" t="n">
        <v>1.7</v>
      </c>
      <c r="AN66" s="42"/>
      <c r="AO66" s="42"/>
      <c r="AP66" s="105"/>
      <c r="AQ66" s="108"/>
      <c r="AR66" s="105"/>
      <c r="AS66" s="105"/>
      <c r="AT66" s="105"/>
      <c r="BA66" s="109" t="s">
        <v>639</v>
      </c>
      <c r="BB66" s="60" t="n">
        <v>1.051901775</v>
      </c>
      <c r="BC66" s="111" t="s">
        <v>931</v>
      </c>
      <c r="BG66" s="108"/>
      <c r="BH66" s="57" t="s">
        <v>614</v>
      </c>
      <c r="BJ66" s="72"/>
    </row>
    <row r="67" s="55" customFormat="true" ht="12.75" hidden="false" customHeight="false" outlineLevel="0" collapsed="false">
      <c r="A67" s="4" t="s">
        <v>297</v>
      </c>
      <c r="B67" s="4" t="s">
        <v>599</v>
      </c>
      <c r="C67" s="54" t="s">
        <v>599</v>
      </c>
      <c r="D67" s="76" t="s">
        <v>632</v>
      </c>
      <c r="E67" s="77" t="s">
        <v>632</v>
      </c>
      <c r="F67" s="70" t="s">
        <v>633</v>
      </c>
      <c r="G67" s="4" t="n">
        <v>59</v>
      </c>
      <c r="H67" s="55" t="s">
        <v>723</v>
      </c>
      <c r="I67" s="4" t="s">
        <v>724</v>
      </c>
      <c r="J67" s="4"/>
      <c r="K67" s="74"/>
      <c r="L67" s="71" t="s">
        <v>297</v>
      </c>
      <c r="M67" s="26" t="s">
        <v>298</v>
      </c>
      <c r="N67" s="5" t="n">
        <v>66.499583</v>
      </c>
      <c r="O67" s="5" t="n">
        <v>20.354583</v>
      </c>
      <c r="P67" s="5" t="n">
        <v>66.487</v>
      </c>
      <c r="Q67" s="5" t="n">
        <v>20.36</v>
      </c>
      <c r="R67" s="4" t="n">
        <v>3</v>
      </c>
      <c r="S67" s="4"/>
      <c r="T67" s="56" t="s">
        <v>619</v>
      </c>
      <c r="U67" s="4" t="n">
        <v>456</v>
      </c>
      <c r="V67" s="4"/>
      <c r="W67" s="4"/>
      <c r="X67" s="4"/>
      <c r="Y67" s="56"/>
      <c r="Z67" s="4"/>
      <c r="AA67" s="4" t="n">
        <v>1857</v>
      </c>
      <c r="AB67" s="4"/>
      <c r="AC67" s="57" t="n">
        <v>0.464564045294619</v>
      </c>
      <c r="AD67" s="57"/>
      <c r="AE67" s="4" t="n">
        <v>1967</v>
      </c>
      <c r="AF67" s="4"/>
      <c r="AG67" s="4" t="s">
        <v>297</v>
      </c>
      <c r="AH67" s="4" t="n">
        <v>3703</v>
      </c>
      <c r="AI67" s="5" t="n">
        <v>66.502426</v>
      </c>
      <c r="AJ67" s="6" t="n">
        <v>20.374415</v>
      </c>
      <c r="AK67" s="58" t="n">
        <v>68</v>
      </c>
      <c r="AL67" s="4"/>
      <c r="AM67" s="4"/>
      <c r="AN67" s="6"/>
      <c r="AO67" s="6"/>
      <c r="AP67" s="56" t="n">
        <v>135</v>
      </c>
      <c r="AQ67" s="59"/>
      <c r="AR67" s="56"/>
      <c r="AS67" s="56"/>
      <c r="AT67" s="56"/>
      <c r="AU67" s="4"/>
      <c r="AV67" s="4"/>
      <c r="AW67" s="4"/>
      <c r="AX67" s="4"/>
      <c r="AY67" s="4"/>
      <c r="AZ67" s="4"/>
      <c r="BA67" s="4" t="s">
        <v>639</v>
      </c>
      <c r="BB67" s="60" t="n">
        <v>21.763485</v>
      </c>
      <c r="BC67" s="4" t="s">
        <v>932</v>
      </c>
      <c r="BD67" s="4" t="s">
        <v>933</v>
      </c>
      <c r="BE67" s="4"/>
      <c r="BF67" s="4" t="s">
        <v>934</v>
      </c>
      <c r="BG67" s="59"/>
      <c r="BH67" s="57" t="s">
        <v>614</v>
      </c>
      <c r="BI67" s="4"/>
      <c r="BJ67" s="72" t="n">
        <v>47.7269407894737</v>
      </c>
    </row>
    <row r="68" customFormat="false" ht="12.75" hidden="false" customHeight="false" outlineLevel="0" collapsed="false">
      <c r="A68" s="71" t="s">
        <v>299</v>
      </c>
      <c r="B68" s="4" t="s">
        <v>599</v>
      </c>
      <c r="C68" s="54" t="s">
        <v>599</v>
      </c>
      <c r="D68" s="4" t="s">
        <v>600</v>
      </c>
      <c r="E68" s="70" t="s">
        <v>600</v>
      </c>
      <c r="F68" s="70" t="s">
        <v>601</v>
      </c>
      <c r="G68" s="4" t="n">
        <v>60</v>
      </c>
      <c r="H68" s="55" t="s">
        <v>836</v>
      </c>
      <c r="I68" s="4" t="s">
        <v>837</v>
      </c>
      <c r="J68" s="4" t="s">
        <v>935</v>
      </c>
      <c r="K68" s="74"/>
      <c r="L68" s="4" t="s">
        <v>936</v>
      </c>
      <c r="M68" s="112" t="s">
        <v>300</v>
      </c>
      <c r="N68" s="5" t="n">
        <v>49.12443</v>
      </c>
      <c r="O68" s="5" t="n">
        <v>16.124207</v>
      </c>
      <c r="P68" s="5" t="n">
        <v>49.12443</v>
      </c>
      <c r="Q68" s="5" t="n">
        <v>16.124207</v>
      </c>
      <c r="R68" s="4" t="n">
        <v>4</v>
      </c>
      <c r="S68" s="4" t="n">
        <v>4</v>
      </c>
      <c r="T68" s="56" t="s">
        <v>619</v>
      </c>
      <c r="U68" s="4" t="n">
        <v>450</v>
      </c>
      <c r="V68" s="4" t="n">
        <v>450</v>
      </c>
      <c r="AA68" s="4" t="n">
        <v>170</v>
      </c>
      <c r="AC68" s="57" t="n">
        <v>0.0430957994270794</v>
      </c>
      <c r="AE68" s="4" t="n">
        <v>1978</v>
      </c>
      <c r="AF68" s="4" t="n">
        <v>2007</v>
      </c>
      <c r="AG68" s="4" t="s">
        <v>299</v>
      </c>
      <c r="AH68" s="4" t="n">
        <v>3786</v>
      </c>
      <c r="AI68" s="5" t="n">
        <v>49.12875</v>
      </c>
      <c r="AJ68" s="6" t="n">
        <v>16.117083</v>
      </c>
      <c r="AK68" s="58" t="n">
        <v>127.3</v>
      </c>
      <c r="AL68" s="4" t="s">
        <v>937</v>
      </c>
      <c r="AM68" s="4" t="n">
        <v>3788</v>
      </c>
      <c r="AP68" s="56" t="n">
        <v>80</v>
      </c>
      <c r="AQ68" s="59" t="n">
        <v>2.3</v>
      </c>
      <c r="AW68" s="4" t="s">
        <v>938</v>
      </c>
      <c r="BA68" s="4" t="s">
        <v>609</v>
      </c>
      <c r="BB68" s="60" t="n">
        <v>2.3</v>
      </c>
      <c r="BC68" s="4" t="s">
        <v>939</v>
      </c>
      <c r="BD68" s="4" t="s">
        <v>783</v>
      </c>
      <c r="BH68" s="57" t="s">
        <v>614</v>
      </c>
      <c r="BJ68" s="72" t="n">
        <v>5.11111111111111</v>
      </c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75" hidden="false" customHeight="false" outlineLevel="0" collapsed="false">
      <c r="A69" s="4" t="s">
        <v>301</v>
      </c>
      <c r="B69" s="4" t="s">
        <v>599</v>
      </c>
      <c r="C69" s="54" t="s">
        <v>599</v>
      </c>
      <c r="D69" s="4" t="s">
        <v>600</v>
      </c>
      <c r="E69" s="70" t="s">
        <v>600</v>
      </c>
      <c r="F69" s="70" t="s">
        <v>601</v>
      </c>
      <c r="G69" s="4" t="n">
        <v>61</v>
      </c>
      <c r="H69" s="55" t="s">
        <v>660</v>
      </c>
      <c r="I69" s="71" t="s">
        <v>661</v>
      </c>
      <c r="J69" s="74" t="s">
        <v>662</v>
      </c>
      <c r="L69" s="4" t="s">
        <v>940</v>
      </c>
      <c r="N69" s="45"/>
      <c r="O69" s="45"/>
      <c r="P69" s="45"/>
      <c r="Q69" s="45"/>
      <c r="R69" s="4" t="n">
        <v>6</v>
      </c>
      <c r="S69" s="4" t="n">
        <v>6</v>
      </c>
      <c r="T69" s="56" t="s">
        <v>941</v>
      </c>
      <c r="U69" s="4" t="n">
        <v>448</v>
      </c>
      <c r="V69" s="4" t="n">
        <v>448</v>
      </c>
      <c r="AA69" s="4" t="n">
        <v>290.9</v>
      </c>
      <c r="AC69" s="57" t="n">
        <v>0.0740737345588475</v>
      </c>
      <c r="AE69" s="4" t="n">
        <v>1950</v>
      </c>
      <c r="AG69" s="4" t="s">
        <v>302</v>
      </c>
      <c r="AH69" s="49"/>
      <c r="AI69" s="5" t="n">
        <v>42.507602</v>
      </c>
      <c r="AJ69" s="6" t="n">
        <v>13.405393</v>
      </c>
      <c r="AK69" s="58" t="n">
        <v>1.69</v>
      </c>
      <c r="AL69" s="4" t="s">
        <v>942</v>
      </c>
      <c r="AN69" s="6" t="n">
        <v>42.560955</v>
      </c>
      <c r="AO69" s="6" t="n">
        <v>13.563339</v>
      </c>
      <c r="AP69" s="56" t="n">
        <v>656.6</v>
      </c>
      <c r="AR69" s="56" t="n">
        <v>85</v>
      </c>
      <c r="AU69" s="4" t="n">
        <v>7.73</v>
      </c>
      <c r="AV69" s="4" t="s">
        <v>302</v>
      </c>
      <c r="AZ69" s="74"/>
      <c r="BA69" s="4" t="s">
        <v>639</v>
      </c>
      <c r="BB69" s="60" t="n">
        <v>2.6307122205</v>
      </c>
      <c r="BC69" s="4" t="s">
        <v>943</v>
      </c>
      <c r="BD69" s="4" t="s">
        <v>783</v>
      </c>
      <c r="BE69" s="4" t="s">
        <v>944</v>
      </c>
      <c r="BF69" s="4" t="s">
        <v>945</v>
      </c>
      <c r="BH69" s="57" t="s">
        <v>614</v>
      </c>
      <c r="BJ69" s="72" t="n">
        <v>5.8721254921875</v>
      </c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75" hidden="false" customHeight="false" outlineLevel="0" collapsed="false">
      <c r="A70" s="4" t="s">
        <v>303</v>
      </c>
      <c r="B70" s="4" t="s">
        <v>599</v>
      </c>
      <c r="C70" s="54" t="s">
        <v>599</v>
      </c>
      <c r="D70" s="4" t="s">
        <v>600</v>
      </c>
      <c r="E70" s="70" t="s">
        <v>600</v>
      </c>
      <c r="F70" s="70" t="s">
        <v>601</v>
      </c>
      <c r="G70" s="4" t="n">
        <v>62</v>
      </c>
      <c r="H70" s="55" t="s">
        <v>642</v>
      </c>
      <c r="I70" s="4" t="s">
        <v>643</v>
      </c>
      <c r="N70" s="5" t="n">
        <v>42.500364</v>
      </c>
      <c r="O70" s="5" t="n">
        <v>0.991489</v>
      </c>
      <c r="R70" s="4" t="n">
        <v>4</v>
      </c>
      <c r="S70" s="4" t="n">
        <v>4</v>
      </c>
      <c r="U70" s="4" t="n">
        <v>446</v>
      </c>
      <c r="V70" s="4" t="n">
        <v>468</v>
      </c>
      <c r="AA70" s="4" t="n">
        <v>493</v>
      </c>
      <c r="AC70" s="57" t="n">
        <v>0.126098695633046</v>
      </c>
      <c r="AD70" s="59"/>
      <c r="AE70" s="4" t="n">
        <v>1986</v>
      </c>
      <c r="AG70" s="4" t="s">
        <v>304</v>
      </c>
      <c r="AH70" s="49"/>
      <c r="AI70" s="5" t="n">
        <v>42.503464</v>
      </c>
      <c r="AJ70" s="6" t="n">
        <v>0.990686</v>
      </c>
      <c r="AK70" s="58" t="n">
        <v>3</v>
      </c>
      <c r="AL70" s="4" t="s">
        <v>946</v>
      </c>
      <c r="AM70" s="46"/>
      <c r="AN70" s="6" t="n">
        <v>42.504322</v>
      </c>
      <c r="AO70" s="6" t="n">
        <v>0.990311</v>
      </c>
      <c r="AP70" s="56" t="n">
        <v>372</v>
      </c>
      <c r="AQ70" s="59" t="n">
        <v>0.9</v>
      </c>
      <c r="AR70" s="56" t="n">
        <v>125</v>
      </c>
      <c r="BA70" s="4" t="s">
        <v>609</v>
      </c>
      <c r="BB70" s="60" t="n">
        <v>0.9</v>
      </c>
      <c r="BC70" s="4" t="s">
        <v>610</v>
      </c>
      <c r="BD70" s="4" t="s">
        <v>947</v>
      </c>
      <c r="BE70" s="4" t="s">
        <v>948</v>
      </c>
      <c r="BF70" s="4" t="s">
        <v>949</v>
      </c>
      <c r="BH70" s="57" t="s">
        <v>614</v>
      </c>
      <c r="BJ70" s="72" t="n">
        <v>2.01793721973094</v>
      </c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2.75" hidden="false" customHeight="false" outlineLevel="0" collapsed="false">
      <c r="A71" s="4" t="s">
        <v>133</v>
      </c>
      <c r="B71" s="4" t="s">
        <v>599</v>
      </c>
      <c r="C71" s="54" t="s">
        <v>599</v>
      </c>
      <c r="D71" s="4" t="s">
        <v>668</v>
      </c>
      <c r="E71" s="70" t="s">
        <v>668</v>
      </c>
      <c r="F71" s="70" t="s">
        <v>669</v>
      </c>
      <c r="G71" s="4" t="n">
        <v>63</v>
      </c>
      <c r="H71" s="55" t="s">
        <v>828</v>
      </c>
      <c r="I71" s="4" t="s">
        <v>829</v>
      </c>
      <c r="J71" s="4" t="s">
        <v>830</v>
      </c>
      <c r="K71" s="74"/>
      <c r="L71" s="4" t="s">
        <v>950</v>
      </c>
      <c r="M71" s="112" t="s">
        <v>165</v>
      </c>
      <c r="N71" s="5" t="n">
        <v>41.378306</v>
      </c>
      <c r="O71" s="5" t="n">
        <v>-6.351583</v>
      </c>
      <c r="P71" s="5" t="n">
        <v>41.378306</v>
      </c>
      <c r="Q71" s="5" t="n">
        <v>-6.351583</v>
      </c>
      <c r="R71" s="4" t="n">
        <v>4</v>
      </c>
      <c r="S71" s="0"/>
      <c r="T71" s="56" t="s">
        <v>619</v>
      </c>
      <c r="U71" s="4" t="n">
        <v>441</v>
      </c>
      <c r="V71" s="0"/>
      <c r="W71" s="0"/>
      <c r="X71" s="0"/>
      <c r="Y71" s="0"/>
      <c r="Z71" s="0"/>
      <c r="AA71" s="4" t="n">
        <v>1112.6</v>
      </c>
      <c r="AB71" s="0"/>
      <c r="AC71" s="57" t="n">
        <v>0.287805440831744</v>
      </c>
      <c r="AD71" s="0"/>
      <c r="AE71" s="4" t="n">
        <v>1958</v>
      </c>
      <c r="AF71" s="4" t="n">
        <v>2011</v>
      </c>
      <c r="AG71" s="4" t="s">
        <v>305</v>
      </c>
      <c r="AH71" s="4" t="n">
        <v>2730</v>
      </c>
      <c r="AI71" s="5" t="n">
        <v>41.379297</v>
      </c>
      <c r="AJ71" s="6" t="n">
        <v>-6.351656</v>
      </c>
      <c r="AK71" s="58" t="n">
        <v>13.43</v>
      </c>
      <c r="AL71" s="0"/>
      <c r="AM71" s="0"/>
      <c r="AN71" s="0"/>
      <c r="AO71" s="0"/>
      <c r="AP71" s="56" t="n">
        <v>74</v>
      </c>
      <c r="AQ71" s="0"/>
      <c r="AR71" s="0"/>
      <c r="AS71" s="0"/>
      <c r="AT71" s="0"/>
      <c r="AU71" s="0"/>
      <c r="AV71" s="4" t="s">
        <v>138</v>
      </c>
      <c r="AW71" s="0"/>
      <c r="AX71" s="0"/>
      <c r="AY71" s="0"/>
      <c r="AZ71" s="0"/>
      <c r="BA71" s="4" t="s">
        <v>639</v>
      </c>
      <c r="BB71" s="60" t="n">
        <v>2.356098765</v>
      </c>
      <c r="BC71" s="4" t="s">
        <v>951</v>
      </c>
      <c r="BD71" s="4" t="s">
        <v>952</v>
      </c>
      <c r="BE71" s="4" t="s">
        <v>953</v>
      </c>
      <c r="BF71" s="0"/>
      <c r="BG71" s="0"/>
      <c r="BH71" s="57" t="s">
        <v>614</v>
      </c>
      <c r="BI71" s="0"/>
      <c r="BJ71" s="72" t="n">
        <v>5.34262758503401</v>
      </c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2.75" hidden="false" customHeight="false" outlineLevel="0" collapsed="false">
      <c r="A72" s="4" t="s">
        <v>306</v>
      </c>
      <c r="B72" s="4" t="s">
        <v>599</v>
      </c>
      <c r="C72" s="54" t="s">
        <v>599</v>
      </c>
      <c r="D72" s="4" t="s">
        <v>600</v>
      </c>
      <c r="E72" s="70" t="s">
        <v>600</v>
      </c>
      <c r="F72" s="70" t="s">
        <v>601</v>
      </c>
      <c r="G72" s="4" t="n">
        <v>64</v>
      </c>
      <c r="H72" s="55" t="s">
        <v>634</v>
      </c>
      <c r="I72" s="4" t="s">
        <v>635</v>
      </c>
      <c r="J72" s="74"/>
      <c r="K72" s="4" t="s">
        <v>954</v>
      </c>
      <c r="L72" s="4" t="s">
        <v>955</v>
      </c>
      <c r="M72" s="26" t="s">
        <v>307</v>
      </c>
      <c r="N72" s="5" t="n">
        <v>46.85</v>
      </c>
      <c r="O72" s="5" t="n">
        <v>9.000833</v>
      </c>
      <c r="P72" s="0"/>
      <c r="Q72" s="0"/>
      <c r="R72" s="4" t="n">
        <v>6</v>
      </c>
      <c r="S72" s="4" t="n">
        <v>6</v>
      </c>
      <c r="T72" s="56" t="s">
        <v>956</v>
      </c>
      <c r="U72" s="4" t="n">
        <v>441</v>
      </c>
      <c r="V72" s="4" t="n">
        <v>140</v>
      </c>
      <c r="W72" s="0"/>
      <c r="X72" s="0"/>
      <c r="Y72" s="0"/>
      <c r="Z72" s="0"/>
      <c r="AA72" s="0"/>
      <c r="AB72" s="0"/>
      <c r="AC72" s="0"/>
      <c r="AD72" s="0"/>
      <c r="AE72" s="4" t="n">
        <v>1968</v>
      </c>
      <c r="AF72" s="0"/>
      <c r="AG72" s="4" t="s">
        <v>308</v>
      </c>
      <c r="AH72" s="4" t="n">
        <v>3311</v>
      </c>
      <c r="AI72" s="5" t="n">
        <v>46.845417</v>
      </c>
      <c r="AJ72" s="6" t="n">
        <v>9.010417</v>
      </c>
      <c r="AK72" s="58" t="n">
        <v>92</v>
      </c>
      <c r="AL72" s="4" t="s">
        <v>306</v>
      </c>
      <c r="AM72" s="0"/>
      <c r="AN72" s="0"/>
      <c r="AO72" s="0"/>
      <c r="AP72" s="56" t="n">
        <v>623</v>
      </c>
      <c r="AQ72" s="59" t="n">
        <v>0.67</v>
      </c>
      <c r="AR72" s="56" t="n">
        <v>55.3</v>
      </c>
      <c r="AS72" s="0"/>
      <c r="AT72" s="0"/>
      <c r="AU72" s="4" t="n">
        <v>20</v>
      </c>
      <c r="AV72" s="0"/>
      <c r="AW72" s="0"/>
      <c r="AX72" s="0"/>
      <c r="AY72" s="0"/>
      <c r="AZ72" s="0"/>
      <c r="BA72" s="4" t="s">
        <v>609</v>
      </c>
      <c r="BB72" s="60" t="n">
        <v>0.67</v>
      </c>
      <c r="BC72" s="4" t="s">
        <v>957</v>
      </c>
      <c r="BD72" s="4" t="s">
        <v>958</v>
      </c>
      <c r="BE72" s="4" t="s">
        <v>783</v>
      </c>
      <c r="BF72" s="4" t="s">
        <v>959</v>
      </c>
      <c r="BG72" s="0"/>
      <c r="BH72" s="57" t="s">
        <v>614</v>
      </c>
      <c r="BI72" s="0"/>
      <c r="BJ72" s="72" t="n">
        <v>1.51927437641723</v>
      </c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75" hidden="false" customHeight="false" outlineLevel="0" collapsed="false">
      <c r="A73" s="4" t="s">
        <v>309</v>
      </c>
      <c r="B73" s="4" t="s">
        <v>599</v>
      </c>
      <c r="C73" s="54" t="s">
        <v>599</v>
      </c>
      <c r="D73" s="4" t="s">
        <v>600</v>
      </c>
      <c r="E73" s="70" t="s">
        <v>600</v>
      </c>
      <c r="F73" s="70" t="s">
        <v>601</v>
      </c>
      <c r="G73" s="4" t="n">
        <v>65</v>
      </c>
      <c r="H73" s="55" t="s">
        <v>602</v>
      </c>
      <c r="I73" s="4" t="s">
        <v>603</v>
      </c>
      <c r="J73" s="4" t="s">
        <v>604</v>
      </c>
      <c r="K73" s="0"/>
      <c r="L73" s="4" t="s">
        <v>960</v>
      </c>
      <c r="M73" s="7" t="s">
        <v>310</v>
      </c>
      <c r="N73" s="5" t="n">
        <v>44.0597</v>
      </c>
      <c r="O73" s="5" t="n">
        <v>2.77</v>
      </c>
      <c r="P73" s="5" t="n">
        <v>44.0597</v>
      </c>
      <c r="Q73" s="5" t="n">
        <v>2.77</v>
      </c>
      <c r="R73" s="4" t="n">
        <v>5</v>
      </c>
      <c r="S73" s="4" t="n">
        <v>1</v>
      </c>
      <c r="T73" s="56" t="s">
        <v>961</v>
      </c>
      <c r="U73" s="4" t="n">
        <v>440</v>
      </c>
      <c r="V73" s="4" t="n">
        <v>32.92</v>
      </c>
      <c r="W73" s="0"/>
      <c r="X73" s="0"/>
      <c r="Y73" s="0"/>
      <c r="Z73" s="0"/>
      <c r="AA73" s="0"/>
      <c r="AB73" s="0"/>
      <c r="AC73" s="0"/>
      <c r="AD73" s="0"/>
      <c r="AE73" s="4" t="n">
        <v>1952</v>
      </c>
      <c r="AF73" s="4" t="n">
        <v>1983</v>
      </c>
      <c r="AG73" s="4" t="s">
        <v>311</v>
      </c>
      <c r="AH73" s="4" t="n">
        <v>3438</v>
      </c>
      <c r="AI73" s="5" t="n">
        <v>44.092185</v>
      </c>
      <c r="AJ73" s="6" t="n">
        <v>2.702281</v>
      </c>
      <c r="AK73" s="58" t="n">
        <v>10.9</v>
      </c>
      <c r="AL73" s="0"/>
      <c r="AM73" s="0"/>
      <c r="AN73" s="0"/>
      <c r="AO73" s="0"/>
      <c r="AP73" s="56" t="n">
        <v>461.2</v>
      </c>
      <c r="AQ73" s="59" t="n">
        <v>0.71</v>
      </c>
      <c r="AR73" s="0"/>
      <c r="AS73" s="0"/>
      <c r="AT73" s="0"/>
      <c r="AU73" s="0"/>
      <c r="AV73" s="0"/>
      <c r="AW73" s="0"/>
      <c r="AX73" s="0"/>
      <c r="AY73" s="0"/>
      <c r="AZ73" s="0"/>
      <c r="BA73" s="4" t="s">
        <v>609</v>
      </c>
      <c r="BB73" s="60" t="n">
        <v>0.71</v>
      </c>
      <c r="BC73" s="4" t="s">
        <v>783</v>
      </c>
      <c r="BD73" s="4" t="s">
        <v>962</v>
      </c>
      <c r="BE73" s="0"/>
      <c r="BF73" s="0"/>
      <c r="BG73" s="0"/>
      <c r="BH73" s="57" t="s">
        <v>614</v>
      </c>
      <c r="BI73" s="0"/>
      <c r="BJ73" s="80" t="n">
        <v>416.604802954545</v>
      </c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43" customFormat="true" ht="12.75" hidden="false" customHeight="false" outlineLevel="0" collapsed="false">
      <c r="A74" s="38" t="s">
        <v>312</v>
      </c>
      <c r="B74" s="38"/>
      <c r="C74" s="54" t="s">
        <v>599</v>
      </c>
      <c r="E74" s="104" t="s">
        <v>632</v>
      </c>
      <c r="F74" s="82" t="s">
        <v>601</v>
      </c>
      <c r="G74" s="43" t="n">
        <v>65</v>
      </c>
      <c r="H74" s="55" t="s">
        <v>602</v>
      </c>
      <c r="I74" s="43" t="s">
        <v>603</v>
      </c>
      <c r="M74" s="39"/>
      <c r="N74" s="40"/>
      <c r="O74" s="40"/>
      <c r="P74" s="40"/>
      <c r="Q74" s="40"/>
      <c r="T74" s="105"/>
      <c r="Y74" s="105"/>
      <c r="AC74" s="106"/>
      <c r="AD74" s="106"/>
      <c r="AG74" s="21" t="s">
        <v>313</v>
      </c>
      <c r="AH74" s="41" t="n">
        <v>3436</v>
      </c>
      <c r="AI74" s="40" t="n">
        <v>44.199409</v>
      </c>
      <c r="AJ74" s="42" t="n">
        <v>2.739353</v>
      </c>
      <c r="AK74" s="107" t="n">
        <v>167</v>
      </c>
      <c r="AN74" s="42"/>
      <c r="AO74" s="42"/>
      <c r="AP74" s="105"/>
      <c r="AQ74" s="108"/>
      <c r="AR74" s="105"/>
      <c r="AS74" s="105"/>
      <c r="AT74" s="105"/>
      <c r="BA74" s="109" t="s">
        <v>639</v>
      </c>
      <c r="BB74" s="60" t="n">
        <v>182.5961133</v>
      </c>
      <c r="BC74" s="43" t="s">
        <v>963</v>
      </c>
      <c r="BG74" s="108"/>
      <c r="BH74" s="57" t="s">
        <v>614</v>
      </c>
      <c r="BJ74" s="72"/>
    </row>
    <row r="75" customFormat="false" ht="12.75" hidden="false" customHeight="false" outlineLevel="0" collapsed="false">
      <c r="A75" s="4" t="s">
        <v>314</v>
      </c>
      <c r="B75" s="4" t="s">
        <v>599</v>
      </c>
      <c r="C75" s="54" t="s">
        <v>599</v>
      </c>
      <c r="D75" s="76" t="s">
        <v>632</v>
      </c>
      <c r="E75" s="77" t="s">
        <v>632</v>
      </c>
      <c r="F75" s="70" t="s">
        <v>633</v>
      </c>
      <c r="G75" s="4" t="n">
        <v>66</v>
      </c>
      <c r="H75" s="55" t="s">
        <v>964</v>
      </c>
      <c r="I75" s="4" t="s">
        <v>965</v>
      </c>
      <c r="J75" s="0"/>
      <c r="K75" s="74"/>
      <c r="L75" s="4" t="s">
        <v>966</v>
      </c>
      <c r="M75" s="78" t="s">
        <v>315</v>
      </c>
      <c r="N75" s="5" t="n">
        <v>38.8839511</v>
      </c>
      <c r="O75" s="5" t="n">
        <v>21.4937961</v>
      </c>
      <c r="P75" s="5" t="n">
        <v>38.8839511</v>
      </c>
      <c r="Q75" s="5" t="n">
        <v>21.4937961</v>
      </c>
      <c r="R75" s="4" t="n">
        <v>4</v>
      </c>
      <c r="S75" s="0"/>
      <c r="T75" s="56" t="s">
        <v>619</v>
      </c>
      <c r="U75" s="4" t="n">
        <v>437</v>
      </c>
      <c r="V75" s="0"/>
      <c r="W75" s="0"/>
      <c r="X75" s="0"/>
      <c r="Y75" s="0"/>
      <c r="Z75" s="0"/>
      <c r="AA75" s="4" t="n">
        <v>714</v>
      </c>
      <c r="AB75" s="0"/>
      <c r="AC75" s="57" t="n">
        <v>0.186386867087368</v>
      </c>
      <c r="AD75" s="0"/>
      <c r="AE75" s="4" t="n">
        <v>1976</v>
      </c>
      <c r="AF75" s="0"/>
      <c r="AG75" s="4" t="s">
        <v>314</v>
      </c>
      <c r="AH75" s="4" t="n">
        <v>4026</v>
      </c>
      <c r="AI75" s="5" t="n">
        <v>38.887234</v>
      </c>
      <c r="AJ75" s="6" t="n">
        <v>21.495304</v>
      </c>
      <c r="AK75" s="58" t="n">
        <v>4750</v>
      </c>
      <c r="AL75" s="0"/>
      <c r="AM75" s="0"/>
      <c r="AN75" s="0"/>
      <c r="AO75" s="0"/>
      <c r="AP75" s="56" t="n">
        <v>160</v>
      </c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4" t="s">
        <v>639</v>
      </c>
      <c r="BB75" s="60" t="n">
        <v>1801.77</v>
      </c>
      <c r="BC75" s="4" t="s">
        <v>967</v>
      </c>
      <c r="BD75" s="4" t="s">
        <v>968</v>
      </c>
      <c r="BE75" s="4" t="s">
        <v>969</v>
      </c>
      <c r="BF75" s="4" t="s">
        <v>970</v>
      </c>
      <c r="BG75" s="0"/>
      <c r="BH75" s="57" t="s">
        <v>614</v>
      </c>
      <c r="BI75" s="0"/>
      <c r="BJ75" s="72" t="n">
        <v>4123.04347826087</v>
      </c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75" hidden="false" customHeight="false" outlineLevel="0" collapsed="false">
      <c r="A76" s="4" t="s">
        <v>316</v>
      </c>
      <c r="B76" s="4" t="s">
        <v>599</v>
      </c>
      <c r="C76" s="54" t="s">
        <v>599</v>
      </c>
      <c r="D76" s="76" t="s">
        <v>632</v>
      </c>
      <c r="E76" s="77" t="s">
        <v>632</v>
      </c>
      <c r="F76" s="70" t="s">
        <v>633</v>
      </c>
      <c r="G76" s="4" t="n">
        <v>67</v>
      </c>
      <c r="H76" s="55" t="s">
        <v>651</v>
      </c>
      <c r="I76" s="4" t="s">
        <v>652</v>
      </c>
      <c r="J76" s="4" t="s">
        <v>653</v>
      </c>
      <c r="K76" s="0"/>
      <c r="L76" s="4" t="s">
        <v>316</v>
      </c>
      <c r="M76" s="0"/>
      <c r="N76" s="5" t="n">
        <v>59.444355</v>
      </c>
      <c r="O76" s="5" t="n">
        <v>8.038259</v>
      </c>
      <c r="P76" s="5" t="n">
        <v>59.444355</v>
      </c>
      <c r="Q76" s="5" t="n">
        <v>8.038259</v>
      </c>
      <c r="R76" s="4" t="n">
        <v>4</v>
      </c>
      <c r="S76" s="0"/>
      <c r="T76" s="56" t="s">
        <v>619</v>
      </c>
      <c r="U76" s="4" t="n">
        <v>430</v>
      </c>
      <c r="V76" s="0"/>
      <c r="W76" s="0"/>
      <c r="X76" s="0"/>
      <c r="Y76" s="0"/>
      <c r="Z76" s="0"/>
      <c r="AA76" s="4" t="n">
        <v>2124</v>
      </c>
      <c r="AB76" s="0"/>
      <c r="AC76" s="57" t="n">
        <v>0.563487894560909</v>
      </c>
      <c r="AD76" s="0"/>
      <c r="AE76" s="0"/>
      <c r="AF76" s="0"/>
      <c r="AG76" s="4" t="s">
        <v>317</v>
      </c>
      <c r="AH76" s="49"/>
      <c r="AI76" s="5" t="n">
        <v>59.609687</v>
      </c>
      <c r="AJ76" s="6" t="n">
        <v>7.854322</v>
      </c>
      <c r="AK76" s="58" t="n">
        <v>11.2</v>
      </c>
      <c r="AL76" s="4" t="s">
        <v>971</v>
      </c>
      <c r="AM76" s="0"/>
      <c r="AN76" s="6" t="n">
        <v>59.441267</v>
      </c>
      <c r="AO76" s="6" t="n">
        <v>8.035453</v>
      </c>
      <c r="AP76" s="56" t="n">
        <v>377</v>
      </c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4" t="s">
        <v>639</v>
      </c>
      <c r="BB76" s="60" t="n">
        <v>10.0102548</v>
      </c>
      <c r="BC76" s="4" t="s">
        <v>972</v>
      </c>
      <c r="BD76" s="4" t="s">
        <v>973</v>
      </c>
      <c r="BE76" s="4" t="s">
        <v>974</v>
      </c>
      <c r="BF76" s="4" t="s">
        <v>975</v>
      </c>
      <c r="BG76" s="59" t="s">
        <v>976</v>
      </c>
      <c r="BH76" s="57" t="s">
        <v>614</v>
      </c>
      <c r="BI76" s="0"/>
      <c r="BJ76" s="72" t="n">
        <v>23.2796623255814</v>
      </c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75" hidden="false" customHeight="false" outlineLevel="0" collapsed="false">
      <c r="A77" s="71" t="s">
        <v>134</v>
      </c>
      <c r="B77" s="4" t="s">
        <v>599</v>
      </c>
      <c r="C77" s="54" t="s">
        <v>599</v>
      </c>
      <c r="D77" s="4" t="s">
        <v>668</v>
      </c>
      <c r="E77" s="70" t="s">
        <v>668</v>
      </c>
      <c r="F77" s="70" t="s">
        <v>669</v>
      </c>
      <c r="G77" s="4" t="n">
        <v>68</v>
      </c>
      <c r="H77" s="55" t="s">
        <v>828</v>
      </c>
      <c r="I77" s="4" t="s">
        <v>829</v>
      </c>
      <c r="J77" s="4" t="s">
        <v>830</v>
      </c>
      <c r="K77" s="74"/>
      <c r="L77" s="4" t="s">
        <v>950</v>
      </c>
      <c r="M77" s="112" t="s">
        <v>165</v>
      </c>
      <c r="N77" s="5" t="n">
        <v>41.301692</v>
      </c>
      <c r="O77" s="5" t="n">
        <v>-6.469709</v>
      </c>
      <c r="P77" s="5" t="n">
        <v>41.301692</v>
      </c>
      <c r="Q77" s="5" t="n">
        <v>-6.469709</v>
      </c>
      <c r="R77" s="4" t="n">
        <v>4</v>
      </c>
      <c r="S77" s="0"/>
      <c r="T77" s="56" t="s">
        <v>619</v>
      </c>
      <c r="U77" s="4" t="n">
        <v>429.5</v>
      </c>
      <c r="V77" s="0"/>
      <c r="W77" s="0"/>
      <c r="X77" s="0"/>
      <c r="Y77" s="0"/>
      <c r="Z77" s="0"/>
      <c r="AA77" s="4" t="n">
        <v>1058.1</v>
      </c>
      <c r="AB77" s="0"/>
      <c r="AC77" s="57" t="n">
        <v>0.281036080506837</v>
      </c>
      <c r="AD77" s="0"/>
      <c r="AE77" s="4" t="n">
        <v>1964</v>
      </c>
      <c r="AF77" s="74" t="n">
        <v>2011</v>
      </c>
      <c r="AG77" s="47" t="s">
        <v>134</v>
      </c>
      <c r="AH77" s="4" t="n">
        <v>2732</v>
      </c>
      <c r="AI77" s="5" t="n">
        <v>41.30093</v>
      </c>
      <c r="AJ77" s="6" t="n">
        <v>-6.469401</v>
      </c>
      <c r="AK77" s="58" t="n">
        <v>14.43</v>
      </c>
      <c r="AL77" s="0"/>
      <c r="AM77" s="0"/>
      <c r="AN77" s="0"/>
      <c r="AO77" s="0"/>
      <c r="AP77" s="56" t="n">
        <v>68.3317811408615</v>
      </c>
      <c r="AQ77" s="0"/>
      <c r="AR77" s="0"/>
      <c r="AS77" s="0"/>
      <c r="AT77" s="0"/>
      <c r="AU77" s="0"/>
      <c r="AV77" s="4" t="s">
        <v>305</v>
      </c>
      <c r="AW77" s="0"/>
      <c r="AX77" s="0"/>
      <c r="AY77" s="0"/>
      <c r="AZ77" s="0"/>
      <c r="BA77" s="4" t="s">
        <v>639</v>
      </c>
      <c r="BB77" s="60" t="n">
        <v>2.33762493711583</v>
      </c>
      <c r="BC77" s="4" t="s">
        <v>977</v>
      </c>
      <c r="BD77" s="0"/>
      <c r="BE77" s="0"/>
      <c r="BF77" s="0"/>
      <c r="BG77" s="0"/>
      <c r="BH77" s="57" t="s">
        <v>614</v>
      </c>
      <c r="BI77" s="0"/>
      <c r="BJ77" s="72" t="n">
        <v>5.44266574415793</v>
      </c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5" hidden="false" customHeight="false" outlineLevel="0" collapsed="false">
      <c r="A78" s="4" t="s">
        <v>135</v>
      </c>
      <c r="B78" s="4" t="s">
        <v>599</v>
      </c>
      <c r="C78" s="54" t="s">
        <v>599</v>
      </c>
      <c r="D78" s="4" t="s">
        <v>668</v>
      </c>
      <c r="E78" s="70" t="s">
        <v>668</v>
      </c>
      <c r="F78" s="70" t="s">
        <v>669</v>
      </c>
      <c r="G78" s="4" t="n">
        <v>69</v>
      </c>
      <c r="H78" s="55" t="s">
        <v>660</v>
      </c>
      <c r="I78" s="71" t="s">
        <v>661</v>
      </c>
      <c r="J78" s="74" t="s">
        <v>978</v>
      </c>
      <c r="K78" s="0"/>
      <c r="L78" s="4" t="s">
        <v>135</v>
      </c>
      <c r="M78" s="7" t="s">
        <v>318</v>
      </c>
      <c r="N78" s="5" t="n">
        <v>46.291753</v>
      </c>
      <c r="O78" s="5" t="n">
        <v>10.266454</v>
      </c>
      <c r="P78" s="5" t="n">
        <v>46.291753</v>
      </c>
      <c r="Q78" s="5" t="n">
        <v>10.266454</v>
      </c>
      <c r="R78" s="4" t="n">
        <v>4</v>
      </c>
      <c r="S78" s="0"/>
      <c r="T78" s="56" t="s">
        <v>638</v>
      </c>
      <c r="U78" s="4" t="n">
        <v>428</v>
      </c>
      <c r="V78" s="0"/>
      <c r="W78" s="0"/>
      <c r="X78" s="0"/>
      <c r="Y78" s="0"/>
      <c r="Z78" s="0"/>
      <c r="AA78" s="4" t="n">
        <v>728.4</v>
      </c>
      <c r="AB78" s="0"/>
      <c r="AC78" s="57" t="n">
        <v>0.194144325676307</v>
      </c>
      <c r="AD78" s="0"/>
      <c r="AE78" s="4" t="n">
        <v>1960</v>
      </c>
      <c r="AF78" s="0"/>
      <c r="AG78" s="4" t="s">
        <v>319</v>
      </c>
      <c r="AH78" s="49"/>
      <c r="AI78" s="5" t="n">
        <v>46.328836</v>
      </c>
      <c r="AJ78" s="6" t="n">
        <v>10.24729</v>
      </c>
      <c r="AK78" s="58" t="n">
        <v>1.2</v>
      </c>
      <c r="AL78" s="0"/>
      <c r="AM78" s="0"/>
      <c r="AN78" s="0"/>
      <c r="AO78" s="0"/>
      <c r="AP78" s="56" t="n">
        <v>588.2</v>
      </c>
      <c r="AQ78" s="0"/>
      <c r="AR78" s="0"/>
      <c r="AS78" s="0"/>
      <c r="AT78" s="0"/>
      <c r="AU78" s="0"/>
      <c r="AV78" s="4" t="s">
        <v>144</v>
      </c>
      <c r="AW78" s="0"/>
      <c r="AX78" s="0"/>
      <c r="AY78" s="0"/>
      <c r="AZ78" s="74"/>
      <c r="BA78" s="4" t="s">
        <v>639</v>
      </c>
      <c r="BB78" s="60" t="n">
        <v>1.67337018</v>
      </c>
      <c r="BC78" s="79" t="s">
        <v>979</v>
      </c>
      <c r="BD78" s="79" t="s">
        <v>980</v>
      </c>
      <c r="BE78" s="4" t="s">
        <v>981</v>
      </c>
      <c r="BF78" s="4" t="s">
        <v>982</v>
      </c>
      <c r="BG78" s="0"/>
      <c r="BH78" s="57" t="s">
        <v>614</v>
      </c>
      <c r="BI78" s="0"/>
      <c r="BJ78" s="72" t="n">
        <v>3.90974341121495</v>
      </c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2.75" hidden="false" customHeight="false" outlineLevel="0" collapsed="false">
      <c r="A79" s="4" t="s">
        <v>136</v>
      </c>
      <c r="B79" s="4" t="s">
        <v>599</v>
      </c>
      <c r="C79" s="54" t="s">
        <v>599</v>
      </c>
      <c r="D79" s="4" t="s">
        <v>668</v>
      </c>
      <c r="E79" s="70" t="s">
        <v>668</v>
      </c>
      <c r="F79" s="70" t="s">
        <v>669</v>
      </c>
      <c r="G79" s="4" t="n">
        <v>70</v>
      </c>
      <c r="H79" s="55" t="s">
        <v>602</v>
      </c>
      <c r="I79" s="4" t="s">
        <v>603</v>
      </c>
      <c r="J79" s="4" t="s">
        <v>983</v>
      </c>
      <c r="K79" s="0"/>
      <c r="L79" s="4" t="s">
        <v>136</v>
      </c>
      <c r="M79" s="7" t="s">
        <v>162</v>
      </c>
      <c r="N79" s="5" t="n">
        <v>46.052714</v>
      </c>
      <c r="O79" s="5" t="n">
        <v>5.812862</v>
      </c>
      <c r="P79" s="5" t="n">
        <v>46.052714</v>
      </c>
      <c r="Q79" s="5" t="n">
        <v>5.812862</v>
      </c>
      <c r="R79" s="4" t="n">
        <v>6</v>
      </c>
      <c r="S79" s="0"/>
      <c r="T79" s="56" t="s">
        <v>619</v>
      </c>
      <c r="U79" s="4" t="n">
        <v>420</v>
      </c>
      <c r="V79" s="0"/>
      <c r="W79" s="0"/>
      <c r="X79" s="0"/>
      <c r="Y79" s="0"/>
      <c r="Z79" s="0"/>
      <c r="AA79" s="4" t="n">
        <v>1700</v>
      </c>
      <c r="AB79" s="0"/>
      <c r="AC79" s="57" t="n">
        <v>0.461740708147279</v>
      </c>
      <c r="AD79" s="0"/>
      <c r="AE79" s="4" t="n">
        <v>1948</v>
      </c>
      <c r="AF79" s="0"/>
      <c r="AG79" s="4" t="s">
        <v>136</v>
      </c>
      <c r="AH79" s="4" t="n">
        <v>3373</v>
      </c>
      <c r="AI79" s="5" t="n">
        <v>46.05375</v>
      </c>
      <c r="AJ79" s="6" t="n">
        <v>5.812917</v>
      </c>
      <c r="AK79" s="58" t="n">
        <v>56</v>
      </c>
      <c r="AL79" s="0"/>
      <c r="AM79" s="0"/>
      <c r="AN79" s="0"/>
      <c r="AO79" s="0"/>
      <c r="AP79" s="56" t="n">
        <v>67</v>
      </c>
      <c r="AQ79" s="0"/>
      <c r="AR79" s="56" t="n">
        <v>750</v>
      </c>
      <c r="AS79" s="0"/>
      <c r="AT79" s="0"/>
      <c r="AU79" s="0"/>
      <c r="AV79" s="0"/>
      <c r="AW79" s="0"/>
      <c r="AX79" s="0"/>
      <c r="AY79" s="0"/>
      <c r="AZ79" s="0"/>
      <c r="BA79" s="4" t="s">
        <v>639</v>
      </c>
      <c r="BB79" s="60" t="n">
        <v>8.895054</v>
      </c>
      <c r="BC79" s="4" t="s">
        <v>984</v>
      </c>
      <c r="BD79" s="4" t="s">
        <v>985</v>
      </c>
      <c r="BE79" s="4" t="s">
        <v>986</v>
      </c>
      <c r="BF79" s="0"/>
      <c r="BG79" s="0"/>
      <c r="BH79" s="57" t="s">
        <v>614</v>
      </c>
      <c r="BI79" s="0"/>
      <c r="BJ79" s="72" t="n">
        <v>21.1787</v>
      </c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75" hidden="false" customHeight="true" outlineLevel="0" collapsed="false">
      <c r="A80" s="71" t="s">
        <v>137</v>
      </c>
      <c r="B80" s="4" t="s">
        <v>599</v>
      </c>
      <c r="C80" s="54" t="s">
        <v>599</v>
      </c>
      <c r="D80" s="76" t="s">
        <v>668</v>
      </c>
      <c r="E80" s="89" t="s">
        <v>668</v>
      </c>
      <c r="F80" s="70" t="s">
        <v>669</v>
      </c>
      <c r="G80" s="4" t="n">
        <v>71</v>
      </c>
      <c r="H80" s="55" t="s">
        <v>751</v>
      </c>
      <c r="I80" s="4" t="s">
        <v>752</v>
      </c>
      <c r="J80" s="4" t="s">
        <v>753</v>
      </c>
      <c r="K80" s="74"/>
      <c r="L80" s="4" t="s">
        <v>987</v>
      </c>
      <c r="M80" s="78" t="s">
        <v>212</v>
      </c>
      <c r="N80" s="5" t="n">
        <v>56.8513187</v>
      </c>
      <c r="O80" s="5" t="n">
        <v>24.2720389</v>
      </c>
      <c r="P80" s="5" t="n">
        <v>56.8513187</v>
      </c>
      <c r="Q80" s="5" t="n">
        <v>24.2720389</v>
      </c>
      <c r="R80" s="4" t="n">
        <v>6</v>
      </c>
      <c r="S80" s="0"/>
      <c r="T80" s="56" t="s">
        <v>817</v>
      </c>
      <c r="U80" s="4" t="n">
        <v>402</v>
      </c>
      <c r="V80" s="0"/>
      <c r="W80" s="0"/>
      <c r="X80" s="0"/>
      <c r="Y80" s="0"/>
      <c r="Z80" s="0"/>
      <c r="AA80" s="4" t="n">
        <v>674</v>
      </c>
      <c r="AB80" s="0"/>
      <c r="AC80" s="57" t="n">
        <v>0.191263622567064</v>
      </c>
      <c r="AD80" s="0"/>
      <c r="AE80" s="4" t="n">
        <v>1974</v>
      </c>
      <c r="AF80" s="0"/>
      <c r="AG80" s="4" t="s">
        <v>137</v>
      </c>
      <c r="AH80" s="4" t="n">
        <v>3735</v>
      </c>
      <c r="AI80" s="5" t="n">
        <v>56.852083</v>
      </c>
      <c r="AJ80" s="6" t="n">
        <v>24.274583</v>
      </c>
      <c r="AK80" s="58" t="n">
        <v>340</v>
      </c>
      <c r="AL80" s="4" t="s">
        <v>212</v>
      </c>
      <c r="AM80" s="0"/>
      <c r="AN80" s="0"/>
      <c r="AO80" s="0"/>
      <c r="AP80" s="56" t="n">
        <v>18</v>
      </c>
      <c r="AQ80" s="0"/>
      <c r="AR80" s="0"/>
      <c r="AS80" s="0"/>
      <c r="AT80" s="0"/>
      <c r="AU80" s="0"/>
      <c r="AV80" s="4" t="s">
        <v>143</v>
      </c>
      <c r="AW80" s="0"/>
      <c r="AX80" s="0"/>
      <c r="AY80" s="0"/>
      <c r="AZ80" s="71" t="s">
        <v>988</v>
      </c>
      <c r="BA80" s="4" t="s">
        <v>639</v>
      </c>
      <c r="BB80" s="60" t="n">
        <v>14.50899</v>
      </c>
      <c r="BC80" s="4" t="s">
        <v>755</v>
      </c>
      <c r="BD80" s="4" t="s">
        <v>989</v>
      </c>
      <c r="BE80" s="4" t="s">
        <v>990</v>
      </c>
      <c r="BF80" s="4" t="s">
        <v>991</v>
      </c>
      <c r="BG80" s="0"/>
      <c r="BH80" s="57" t="s">
        <v>614</v>
      </c>
      <c r="BI80" s="0"/>
      <c r="BJ80" s="72" t="n">
        <v>36.0920149253731</v>
      </c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75" hidden="false" customHeight="false" outlineLevel="0" collapsed="false">
      <c r="A81" s="71" t="s">
        <v>320</v>
      </c>
      <c r="B81" s="4" t="s">
        <v>599</v>
      </c>
      <c r="C81" s="54" t="s">
        <v>599</v>
      </c>
      <c r="D81" s="4" t="s">
        <v>600</v>
      </c>
      <c r="E81" s="70" t="s">
        <v>600</v>
      </c>
      <c r="F81" s="70" t="s">
        <v>601</v>
      </c>
      <c r="G81" s="4" t="n">
        <v>72</v>
      </c>
      <c r="H81" s="55" t="s">
        <v>615</v>
      </c>
      <c r="I81" s="71" t="s">
        <v>616</v>
      </c>
      <c r="J81" s="74" t="s">
        <v>992</v>
      </c>
      <c r="K81" s="0"/>
      <c r="L81" s="4" t="s">
        <v>993</v>
      </c>
      <c r="M81" s="26" t="s">
        <v>321</v>
      </c>
      <c r="N81" s="5" t="n">
        <v>56.406389</v>
      </c>
      <c r="O81" s="5" t="n">
        <v>-5.113056</v>
      </c>
      <c r="P81" s="5" t="n">
        <v>56.406389</v>
      </c>
      <c r="Q81" s="5" t="n">
        <v>-5.113056</v>
      </c>
      <c r="R81" s="4" t="n">
        <v>4</v>
      </c>
      <c r="S81" s="4" t="n">
        <v>4</v>
      </c>
      <c r="T81" s="56" t="s">
        <v>619</v>
      </c>
      <c r="U81" s="4" t="n">
        <v>400</v>
      </c>
      <c r="V81" s="4" t="n">
        <v>400</v>
      </c>
      <c r="W81" s="0"/>
      <c r="X81" s="0"/>
      <c r="Y81" s="0"/>
      <c r="Z81" s="0"/>
      <c r="AA81" s="4" t="n">
        <v>705</v>
      </c>
      <c r="AB81" s="0"/>
      <c r="AC81" s="57" t="n">
        <v>0.201060917180014</v>
      </c>
      <c r="AD81" s="0"/>
      <c r="AE81" s="4" t="n">
        <v>1965</v>
      </c>
      <c r="AF81" s="0"/>
      <c r="AG81" s="4" t="s">
        <v>320</v>
      </c>
      <c r="AH81" s="49"/>
      <c r="AI81" s="5" t="n">
        <v>56.407087</v>
      </c>
      <c r="AJ81" s="6" t="n">
        <v>-5.112719</v>
      </c>
      <c r="AK81" s="58" t="n">
        <v>10</v>
      </c>
      <c r="AL81" s="4" t="s">
        <v>994</v>
      </c>
      <c r="AM81" s="48" t="n">
        <v>3053</v>
      </c>
      <c r="AN81" s="6" t="n">
        <v>56.3802</v>
      </c>
      <c r="AO81" s="6" t="n">
        <v>-5.073708</v>
      </c>
      <c r="AP81" s="56" t="n">
        <v>349.5</v>
      </c>
      <c r="AQ81" s="59" t="n">
        <v>10</v>
      </c>
      <c r="AR81" s="56" t="n">
        <v>167</v>
      </c>
      <c r="AS81" s="0"/>
      <c r="AT81" s="0"/>
      <c r="AU81" s="4" t="n">
        <v>200</v>
      </c>
      <c r="AV81" s="0"/>
      <c r="AW81" s="0"/>
      <c r="AX81" s="0"/>
      <c r="AY81" s="0"/>
      <c r="AZ81" s="0"/>
      <c r="BA81" s="4" t="s">
        <v>609</v>
      </c>
      <c r="BB81" s="60" t="n">
        <v>10</v>
      </c>
      <c r="BC81" s="4" t="s">
        <v>995</v>
      </c>
      <c r="BD81" s="4" t="s">
        <v>783</v>
      </c>
      <c r="BE81" s="4" t="s">
        <v>996</v>
      </c>
      <c r="BF81" s="4" t="s">
        <v>997</v>
      </c>
      <c r="BG81" s="0"/>
      <c r="BH81" s="57" t="s">
        <v>614</v>
      </c>
      <c r="BI81" s="0"/>
      <c r="BJ81" s="72" t="n">
        <v>25</v>
      </c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2.75" hidden="false" customHeight="false" outlineLevel="0" collapsed="false">
      <c r="A82" s="71" t="s">
        <v>322</v>
      </c>
      <c r="B82" s="4" t="s">
        <v>599</v>
      </c>
      <c r="C82" s="54" t="s">
        <v>599</v>
      </c>
      <c r="D82" s="4" t="s">
        <v>632</v>
      </c>
      <c r="E82" s="70" t="s">
        <v>632</v>
      </c>
      <c r="F82" s="70" t="s">
        <v>633</v>
      </c>
      <c r="G82" s="4" t="n">
        <v>73</v>
      </c>
      <c r="H82" s="55" t="s">
        <v>797</v>
      </c>
      <c r="I82" s="4" t="s">
        <v>798</v>
      </c>
      <c r="J82" s="4" t="s">
        <v>884</v>
      </c>
      <c r="K82" s="0"/>
      <c r="L82" s="4" t="s">
        <v>322</v>
      </c>
      <c r="M82" s="7" t="s">
        <v>323</v>
      </c>
      <c r="N82" s="5" t="n">
        <v>47.034141</v>
      </c>
      <c r="O82" s="5" t="n">
        <v>10.748121</v>
      </c>
      <c r="P82" s="5" t="n">
        <v>47.036</v>
      </c>
      <c r="Q82" s="5" t="n">
        <v>10.707</v>
      </c>
      <c r="R82" s="4" t="n">
        <v>5</v>
      </c>
      <c r="S82" s="0"/>
      <c r="T82" s="56" t="s">
        <v>638</v>
      </c>
      <c r="U82" s="4" t="n">
        <v>392</v>
      </c>
      <c r="V82" s="0"/>
      <c r="W82" s="0"/>
      <c r="X82" s="0"/>
      <c r="Y82" s="0"/>
      <c r="Z82" s="0"/>
      <c r="AA82" s="4" t="n">
        <v>661</v>
      </c>
      <c r="AB82" s="0"/>
      <c r="AC82" s="57" t="n">
        <v>0.192359626944549</v>
      </c>
      <c r="AD82" s="0"/>
      <c r="AE82" s="4" t="n">
        <v>1964</v>
      </c>
      <c r="AF82" s="0"/>
      <c r="AG82" s="4" t="s">
        <v>324</v>
      </c>
      <c r="AH82" s="4" t="n">
        <v>3309</v>
      </c>
      <c r="AI82" s="5" t="n">
        <v>46.955501</v>
      </c>
      <c r="AJ82" s="6" t="n">
        <v>10.740614</v>
      </c>
      <c r="AK82" s="58" t="n">
        <v>140</v>
      </c>
      <c r="AL82" s="0"/>
      <c r="AM82" s="0"/>
      <c r="AN82" s="0"/>
      <c r="AO82" s="0"/>
      <c r="AP82" s="56" t="n">
        <v>844</v>
      </c>
      <c r="AQ82" s="0"/>
      <c r="AR82" s="56" t="n">
        <v>54</v>
      </c>
      <c r="AS82" s="0"/>
      <c r="AT82" s="0"/>
      <c r="AU82" s="0"/>
      <c r="AV82" s="0"/>
      <c r="AW82" s="0"/>
      <c r="AX82" s="0"/>
      <c r="AY82" s="0"/>
      <c r="AZ82" s="0"/>
      <c r="BA82" s="4" t="s">
        <v>639</v>
      </c>
      <c r="BB82" s="60" t="n">
        <v>280.12782</v>
      </c>
      <c r="BC82" s="4" t="s">
        <v>998</v>
      </c>
      <c r="BD82" s="0"/>
      <c r="BE82" s="0"/>
      <c r="BF82" s="0"/>
      <c r="BG82" s="0"/>
      <c r="BH82" s="57" t="s">
        <v>614</v>
      </c>
      <c r="BI82" s="0"/>
      <c r="BJ82" s="72" t="n">
        <v>714.611785714286</v>
      </c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75" hidden="false" customHeight="false" outlineLevel="0" collapsed="false">
      <c r="A83" s="4" t="s">
        <v>325</v>
      </c>
      <c r="B83" s="4" t="s">
        <v>599</v>
      </c>
      <c r="C83" s="54" t="s">
        <v>599</v>
      </c>
      <c r="D83" s="4" t="s">
        <v>632</v>
      </c>
      <c r="E83" s="70" t="s">
        <v>632</v>
      </c>
      <c r="F83" s="70" t="s">
        <v>633</v>
      </c>
      <c r="G83" s="4" t="n">
        <v>74</v>
      </c>
      <c r="H83" s="55" t="s">
        <v>634</v>
      </c>
      <c r="I83" s="4" t="s">
        <v>635</v>
      </c>
      <c r="J83" s="4" t="s">
        <v>636</v>
      </c>
      <c r="K83" s="74" t="s">
        <v>637</v>
      </c>
      <c r="L83" s="4" t="s">
        <v>325</v>
      </c>
      <c r="M83" s="7" t="s">
        <v>162</v>
      </c>
      <c r="N83" s="5" t="n">
        <v>46.18333</v>
      </c>
      <c r="O83" s="5" t="n">
        <v>7.3</v>
      </c>
      <c r="P83" s="0"/>
      <c r="Q83" s="0"/>
      <c r="R83" s="4" t="n">
        <v>6</v>
      </c>
      <c r="S83" s="0"/>
      <c r="T83" s="56" t="s">
        <v>638</v>
      </c>
      <c r="U83" s="4" t="n">
        <v>390</v>
      </c>
      <c r="V83" s="0"/>
      <c r="W83" s="0"/>
      <c r="X83" s="0"/>
      <c r="Y83" s="0"/>
      <c r="Z83" s="0"/>
      <c r="AA83" s="4" t="n">
        <v>932.875</v>
      </c>
      <c r="AB83" s="0"/>
      <c r="AC83" s="57" t="n">
        <v>0.272870999257036</v>
      </c>
      <c r="AD83" s="0"/>
      <c r="AE83" s="4" t="s">
        <v>775</v>
      </c>
      <c r="AF83" s="0"/>
      <c r="AG83" s="4" t="s">
        <v>163</v>
      </c>
      <c r="AH83" s="4" t="n">
        <v>3371</v>
      </c>
      <c r="AI83" s="5" t="n">
        <v>46.080327</v>
      </c>
      <c r="AJ83" s="6" t="n">
        <v>7.40326</v>
      </c>
      <c r="AK83" s="58" t="n">
        <v>400</v>
      </c>
      <c r="AL83" s="0"/>
      <c r="AM83" s="0"/>
      <c r="AN83" s="0"/>
      <c r="AO83" s="0"/>
      <c r="AP83" s="56" t="n">
        <v>1008</v>
      </c>
      <c r="AQ83" s="0"/>
      <c r="AR83" s="56" t="n">
        <v>46</v>
      </c>
      <c r="AS83" s="0"/>
      <c r="AT83" s="0"/>
      <c r="AU83" s="71"/>
      <c r="AV83" s="4" t="s">
        <v>999</v>
      </c>
      <c r="AW83" s="4" t="s">
        <v>608</v>
      </c>
      <c r="AX83" s="0"/>
      <c r="AY83" s="0"/>
      <c r="AZ83" s="0"/>
      <c r="BA83" s="4" t="s">
        <v>639</v>
      </c>
      <c r="BB83" s="60" t="n">
        <v>955.8864</v>
      </c>
      <c r="BC83" s="4" t="s">
        <v>1000</v>
      </c>
      <c r="BD83" s="4" t="s">
        <v>1001</v>
      </c>
      <c r="BE83" s="0"/>
      <c r="BF83" s="0"/>
      <c r="BG83" s="0"/>
      <c r="BH83" s="57" t="s">
        <v>614</v>
      </c>
      <c r="BI83" s="0"/>
      <c r="BJ83" s="72" t="n">
        <v>2450.99076923077</v>
      </c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55" customFormat="true" ht="12.75" hidden="false" customHeight="false" outlineLevel="0" collapsed="false">
      <c r="A84" s="4" t="s">
        <v>326</v>
      </c>
      <c r="B84" s="4" t="s">
        <v>599</v>
      </c>
      <c r="C84" s="54" t="s">
        <v>599</v>
      </c>
      <c r="D84" s="4" t="s">
        <v>600</v>
      </c>
      <c r="E84" s="70" t="s">
        <v>600</v>
      </c>
      <c r="F84" s="70" t="s">
        <v>601</v>
      </c>
      <c r="G84" s="4" t="n">
        <v>75</v>
      </c>
      <c r="H84" s="55" t="s">
        <v>964</v>
      </c>
      <c r="I84" s="4" t="s">
        <v>965</v>
      </c>
      <c r="J84" s="4"/>
      <c r="K84" s="74"/>
      <c r="L84" s="4" t="s">
        <v>1002</v>
      </c>
      <c r="M84" s="78" t="s">
        <v>327</v>
      </c>
      <c r="N84" s="5" t="n">
        <v>41.354444</v>
      </c>
      <c r="O84" s="5" t="n">
        <v>24.366944</v>
      </c>
      <c r="P84" s="5" t="n">
        <v>41.354444</v>
      </c>
      <c r="Q84" s="5" t="n">
        <v>24.366944</v>
      </c>
      <c r="R84" s="4" t="n">
        <v>3</v>
      </c>
      <c r="S84" s="4" t="n">
        <v>3</v>
      </c>
      <c r="T84" s="56" t="s">
        <v>619</v>
      </c>
      <c r="U84" s="4" t="n">
        <v>384</v>
      </c>
      <c r="V84" s="4" t="n">
        <v>384</v>
      </c>
      <c r="W84" s="4"/>
      <c r="X84" s="4"/>
      <c r="Y84" s="56"/>
      <c r="Z84" s="4"/>
      <c r="AA84" s="4" t="n">
        <v>440</v>
      </c>
      <c r="AB84" s="4"/>
      <c r="AC84" s="57" t="n">
        <v>0.130713362232869</v>
      </c>
      <c r="AD84" s="57"/>
      <c r="AE84" s="4" t="n">
        <v>1997</v>
      </c>
      <c r="AF84" s="4"/>
      <c r="AG84" s="4" t="s">
        <v>1003</v>
      </c>
      <c r="AH84" s="4" t="n">
        <v>3991</v>
      </c>
      <c r="AI84" s="5" t="n">
        <v>41.353996</v>
      </c>
      <c r="AJ84" s="6" t="n">
        <v>24.366377</v>
      </c>
      <c r="AK84" s="58" t="n">
        <v>565</v>
      </c>
      <c r="AL84" s="4" t="s">
        <v>1004</v>
      </c>
      <c r="AM84" s="4" t="n">
        <v>3992</v>
      </c>
      <c r="AN84" s="6" t="n">
        <v>41.336469</v>
      </c>
      <c r="AO84" s="6" t="n">
        <v>24.462065</v>
      </c>
      <c r="AP84" s="56" t="n">
        <v>135</v>
      </c>
      <c r="AQ84" s="59" t="n">
        <v>3.82</v>
      </c>
      <c r="AR84" s="56"/>
      <c r="AS84" s="56"/>
      <c r="AT84" s="56"/>
      <c r="AU84" s="4"/>
      <c r="AV84" s="4"/>
      <c r="AW84" s="4" t="s">
        <v>1005</v>
      </c>
      <c r="AX84" s="4"/>
      <c r="AY84" s="4"/>
      <c r="AZ84" s="4"/>
      <c r="BA84" s="4" t="s">
        <v>609</v>
      </c>
      <c r="BB84" s="60" t="n">
        <v>3.82</v>
      </c>
      <c r="BC84" s="4" t="s">
        <v>1006</v>
      </c>
      <c r="BD84" s="4" t="s">
        <v>1007</v>
      </c>
      <c r="BE84" s="4" t="s">
        <v>783</v>
      </c>
      <c r="BF84" s="4"/>
      <c r="BG84" s="59"/>
      <c r="BH84" s="57" t="s">
        <v>614</v>
      </c>
      <c r="BI84" s="4"/>
      <c r="BJ84" s="72" t="n">
        <v>9.94791666666667</v>
      </c>
    </row>
    <row r="85" customFormat="false" ht="12.75" hidden="false" customHeight="false" outlineLevel="0" collapsed="false">
      <c r="A85" s="4" t="s">
        <v>329</v>
      </c>
      <c r="B85" s="4" t="s">
        <v>599</v>
      </c>
      <c r="C85" s="54" t="s">
        <v>599</v>
      </c>
      <c r="D85" s="4" t="s">
        <v>632</v>
      </c>
      <c r="E85" s="70" t="s">
        <v>632</v>
      </c>
      <c r="F85" s="70" t="s">
        <v>633</v>
      </c>
      <c r="G85" s="4" t="n">
        <v>76</v>
      </c>
      <c r="H85" s="55" t="s">
        <v>602</v>
      </c>
      <c r="I85" s="4" t="s">
        <v>603</v>
      </c>
      <c r="J85" s="0"/>
      <c r="K85" s="0"/>
      <c r="L85" s="4" t="s">
        <v>1008</v>
      </c>
      <c r="M85" s="7" t="s">
        <v>330</v>
      </c>
      <c r="N85" s="5" t="n">
        <v>44.471644</v>
      </c>
      <c r="O85" s="5" t="n">
        <v>6.270618</v>
      </c>
      <c r="P85" s="5" t="n">
        <v>44.471644</v>
      </c>
      <c r="Q85" s="5" t="n">
        <v>6.270618</v>
      </c>
      <c r="R85" s="4" t="n">
        <v>4</v>
      </c>
      <c r="S85" s="0"/>
      <c r="T85" s="56" t="s">
        <v>619</v>
      </c>
      <c r="U85" s="4" t="n">
        <v>380</v>
      </c>
      <c r="V85" s="0"/>
      <c r="W85" s="0"/>
      <c r="X85" s="0"/>
      <c r="Y85" s="0"/>
      <c r="Z85" s="0"/>
      <c r="AA85" s="4" t="n">
        <v>700</v>
      </c>
      <c r="AB85" s="0"/>
      <c r="AC85" s="57" t="n">
        <v>0.210142056029876</v>
      </c>
      <c r="AD85" s="0"/>
      <c r="AE85" s="4" t="n">
        <v>1960</v>
      </c>
      <c r="AF85" s="0"/>
      <c r="AG85" s="4" t="s">
        <v>329</v>
      </c>
      <c r="AH85" s="4" t="n">
        <v>3433</v>
      </c>
      <c r="AI85" s="5" t="n">
        <v>44.471885</v>
      </c>
      <c r="AJ85" s="6" t="n">
        <v>6.270648</v>
      </c>
      <c r="AK85" s="58" t="n">
        <v>1270</v>
      </c>
      <c r="AL85" s="0"/>
      <c r="AM85" s="0"/>
      <c r="AN85" s="0"/>
      <c r="AO85" s="0"/>
      <c r="AP85" s="56" t="n">
        <v>128</v>
      </c>
      <c r="AQ85" s="0"/>
      <c r="AR85" s="56" t="n">
        <v>300</v>
      </c>
      <c r="AS85" s="0"/>
      <c r="AT85" s="0"/>
      <c r="AU85" s="0"/>
      <c r="AV85" s="0"/>
      <c r="AW85" s="0"/>
      <c r="AX85" s="0"/>
      <c r="AY85" s="0"/>
      <c r="AZ85" s="0"/>
      <c r="BA85" s="4" t="s">
        <v>639</v>
      </c>
      <c r="BB85" s="60" t="n">
        <v>385.38912</v>
      </c>
      <c r="BC85" s="4" t="s">
        <v>1009</v>
      </c>
      <c r="BD85" s="4" t="s">
        <v>1010</v>
      </c>
      <c r="BE85" s="0"/>
      <c r="BF85" s="0"/>
      <c r="BG85" s="0"/>
      <c r="BH85" s="57" t="s">
        <v>614</v>
      </c>
      <c r="BI85" s="0"/>
      <c r="BJ85" s="72" t="n">
        <v>1014.18189473684</v>
      </c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75" hidden="false" customHeight="false" outlineLevel="0" collapsed="false">
      <c r="A86" s="4" t="s">
        <v>332</v>
      </c>
      <c r="B86" s="4" t="s">
        <v>599</v>
      </c>
      <c r="C86" s="54" t="s">
        <v>599</v>
      </c>
      <c r="D86" s="76" t="s">
        <v>632</v>
      </c>
      <c r="E86" s="77" t="s">
        <v>632</v>
      </c>
      <c r="F86" s="70" t="s">
        <v>633</v>
      </c>
      <c r="G86" s="4" t="n">
        <v>77</v>
      </c>
      <c r="H86" s="55" t="s">
        <v>651</v>
      </c>
      <c r="I86" s="4" t="s">
        <v>652</v>
      </c>
      <c r="J86" s="4" t="s">
        <v>1011</v>
      </c>
      <c r="K86" s="0"/>
      <c r="L86" s="4" t="s">
        <v>1012</v>
      </c>
      <c r="M86" s="0"/>
      <c r="N86" s="5" t="n">
        <v>61.305857</v>
      </c>
      <c r="O86" s="5" t="n">
        <v>7.791126</v>
      </c>
      <c r="P86" s="5" t="n">
        <v>61.305857</v>
      </c>
      <c r="Q86" s="5" t="n">
        <v>7.791126</v>
      </c>
      <c r="R86" s="4" t="n">
        <v>2</v>
      </c>
      <c r="S86" s="0"/>
      <c r="T86" s="56" t="s">
        <v>638</v>
      </c>
      <c r="U86" s="4" t="n">
        <v>380</v>
      </c>
      <c r="V86" s="0"/>
      <c r="W86" s="0"/>
      <c r="X86" s="0"/>
      <c r="Y86" s="0"/>
      <c r="Z86" s="0"/>
      <c r="AA86" s="4" t="n">
        <v>1400</v>
      </c>
      <c r="AB86" s="0"/>
      <c r="AC86" s="57" t="n">
        <v>0.420284112059752</v>
      </c>
      <c r="AD86" s="0"/>
      <c r="AE86" s="4" t="n">
        <v>2004</v>
      </c>
      <c r="AF86" s="0"/>
      <c r="AG86" s="4" t="s">
        <v>332</v>
      </c>
      <c r="AH86" s="49"/>
      <c r="AI86" s="5" t="n">
        <v>61.29888</v>
      </c>
      <c r="AJ86" s="6" t="n">
        <v>8.209627</v>
      </c>
      <c r="AK86" s="58" t="n">
        <v>313</v>
      </c>
      <c r="AL86" s="4" t="s">
        <v>1013</v>
      </c>
      <c r="AM86" s="0"/>
      <c r="AN86" s="6" t="n">
        <v>61.289566</v>
      </c>
      <c r="AO86" s="6" t="n">
        <v>7.749575</v>
      </c>
      <c r="AP86" s="56" t="n">
        <v>1047</v>
      </c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4" t="s">
        <v>639</v>
      </c>
      <c r="BB86" s="60" t="n">
        <v>776.92085325</v>
      </c>
      <c r="BC86" s="4" t="s">
        <v>1014</v>
      </c>
      <c r="BD86" s="4" t="s">
        <v>1015</v>
      </c>
      <c r="BE86" s="4" t="s">
        <v>1016</v>
      </c>
      <c r="BF86" s="0"/>
      <c r="BG86" s="0"/>
      <c r="BH86" s="57" t="s">
        <v>614</v>
      </c>
      <c r="BI86" s="0"/>
      <c r="BJ86" s="72" t="n">
        <v>2044.52856118421</v>
      </c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2.75" hidden="false" customHeight="false" outlineLevel="0" collapsed="false">
      <c r="A87" s="4" t="s">
        <v>334</v>
      </c>
      <c r="B87" s="4" t="s">
        <v>599</v>
      </c>
      <c r="C87" s="54" t="s">
        <v>599</v>
      </c>
      <c r="D87" s="4" t="s">
        <v>600</v>
      </c>
      <c r="E87" s="70" t="s">
        <v>600</v>
      </c>
      <c r="F87" s="70" t="s">
        <v>601</v>
      </c>
      <c r="G87" s="4" t="n">
        <v>78</v>
      </c>
      <c r="H87" s="55" t="s">
        <v>642</v>
      </c>
      <c r="I87" s="4" t="s">
        <v>643</v>
      </c>
      <c r="J87" s="4" t="s">
        <v>644</v>
      </c>
      <c r="K87" s="0"/>
      <c r="L87" s="4" t="s">
        <v>1017</v>
      </c>
      <c r="M87" s="7" t="s">
        <v>335</v>
      </c>
      <c r="N87" s="5" t="n">
        <v>36.908369</v>
      </c>
      <c r="O87" s="5" t="n">
        <v>-4.762892</v>
      </c>
      <c r="P87" s="5" t="n">
        <v>36.922</v>
      </c>
      <c r="Q87" s="5" t="n">
        <v>-4.777</v>
      </c>
      <c r="R87" s="4" t="n">
        <v>4</v>
      </c>
      <c r="S87" s="4" t="n">
        <v>4</v>
      </c>
      <c r="T87" s="56" t="s">
        <v>775</v>
      </c>
      <c r="U87" s="4" t="n">
        <v>380</v>
      </c>
      <c r="V87" s="4" t="n">
        <v>360</v>
      </c>
      <c r="W87" s="0"/>
      <c r="X87" s="0"/>
      <c r="Y87" s="0"/>
      <c r="Z87" s="0"/>
      <c r="AA87" s="0"/>
      <c r="AB87" s="0"/>
      <c r="AC87" s="0"/>
      <c r="AD87" s="59"/>
      <c r="AE87" s="4" t="n">
        <v>1977</v>
      </c>
      <c r="AF87" s="0"/>
      <c r="AG87" s="4" t="s">
        <v>336</v>
      </c>
      <c r="AH87" s="49"/>
      <c r="AI87" s="5" t="n">
        <v>36.90377</v>
      </c>
      <c r="AJ87" s="6" t="n">
        <v>-4.778094</v>
      </c>
      <c r="AK87" s="58" t="n">
        <v>4</v>
      </c>
      <c r="AL87" s="4" t="s">
        <v>1018</v>
      </c>
      <c r="AM87" s="0"/>
      <c r="AN87" s="6" t="n">
        <v>36.907858</v>
      </c>
      <c r="AO87" s="6" t="n">
        <v>-4.76258</v>
      </c>
      <c r="AP87" s="56" t="n">
        <v>341</v>
      </c>
      <c r="AQ87" s="59" t="n">
        <v>1</v>
      </c>
      <c r="AR87" s="56" t="n">
        <v>108.8</v>
      </c>
      <c r="AS87" s="0"/>
      <c r="AT87" s="0"/>
      <c r="AU87" s="4" t="n">
        <v>98</v>
      </c>
      <c r="AV87" s="0"/>
      <c r="AW87" s="0"/>
      <c r="AX87" s="0"/>
      <c r="AY87" s="0"/>
      <c r="AZ87" s="0"/>
      <c r="BA87" s="4" t="s">
        <v>609</v>
      </c>
      <c r="BB87" s="60" t="n">
        <v>1</v>
      </c>
      <c r="BC87" s="4" t="s">
        <v>610</v>
      </c>
      <c r="BD87" s="4" t="s">
        <v>1019</v>
      </c>
      <c r="BE87" s="4" t="s">
        <v>1020</v>
      </c>
      <c r="BF87" s="4" t="s">
        <v>1021</v>
      </c>
      <c r="BG87" s="59" t="s">
        <v>1022</v>
      </c>
      <c r="BH87" s="57" t="s">
        <v>614</v>
      </c>
      <c r="BI87" s="0"/>
      <c r="BJ87" s="72" t="n">
        <v>2.63157894736842</v>
      </c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75" hidden="false" customHeight="false" outlineLevel="0" collapsed="false">
      <c r="A88" s="4" t="s">
        <v>138</v>
      </c>
      <c r="B88" s="4" t="s">
        <v>599</v>
      </c>
      <c r="C88" s="54" t="s">
        <v>599</v>
      </c>
      <c r="D88" s="4" t="s">
        <v>668</v>
      </c>
      <c r="E88" s="70" t="s">
        <v>668</v>
      </c>
      <c r="F88" s="70" t="s">
        <v>669</v>
      </c>
      <c r="G88" s="4" t="n">
        <v>79</v>
      </c>
      <c r="H88" s="55" t="s">
        <v>828</v>
      </c>
      <c r="I88" s="4" t="s">
        <v>829</v>
      </c>
      <c r="J88" s="0"/>
      <c r="K88" s="74"/>
      <c r="L88" s="4" t="s">
        <v>950</v>
      </c>
      <c r="M88" s="78"/>
      <c r="N88" s="5" t="n">
        <v>41.48975</v>
      </c>
      <c r="O88" s="5" t="n">
        <v>-6.263919</v>
      </c>
      <c r="P88" s="5" t="n">
        <v>41.48975</v>
      </c>
      <c r="Q88" s="5" t="n">
        <v>-6.263919</v>
      </c>
      <c r="R88" s="4" t="n">
        <v>4</v>
      </c>
      <c r="S88" s="0"/>
      <c r="T88" s="56" t="s">
        <v>619</v>
      </c>
      <c r="U88" s="4" t="n">
        <v>369.52</v>
      </c>
      <c r="V88" s="0"/>
      <c r="W88" s="0"/>
      <c r="X88" s="0"/>
      <c r="Y88" s="0"/>
      <c r="Z88" s="0"/>
      <c r="AA88" s="4" t="n">
        <v>897.8</v>
      </c>
      <c r="AB88" s="0"/>
      <c r="AC88" s="57" t="n">
        <v>0.277166147602205</v>
      </c>
      <c r="AD88" s="0"/>
      <c r="AE88" s="4" t="n">
        <v>1960</v>
      </c>
      <c r="AF88" s="4" t="n">
        <v>1995</v>
      </c>
      <c r="AG88" s="4" t="s">
        <v>138</v>
      </c>
      <c r="AH88" s="4" t="n">
        <v>2727</v>
      </c>
      <c r="AI88" s="5" t="n">
        <v>41.489981</v>
      </c>
      <c r="AJ88" s="6" t="n">
        <v>-6.264244</v>
      </c>
      <c r="AK88" s="58" t="n">
        <v>6.66</v>
      </c>
      <c r="AL88" s="0"/>
      <c r="AM88" s="0"/>
      <c r="AN88" s="0"/>
      <c r="AO88" s="0"/>
      <c r="AP88" s="56" t="n">
        <v>54.0604568088331</v>
      </c>
      <c r="AQ88" s="0"/>
      <c r="AR88" s="56" t="n">
        <v>470</v>
      </c>
      <c r="AS88" s="0"/>
      <c r="AT88" s="0"/>
      <c r="AU88" s="0"/>
      <c r="AV88" s="0"/>
      <c r="AW88" s="0"/>
      <c r="AX88" s="0"/>
      <c r="AY88" s="0"/>
      <c r="AZ88" s="0"/>
      <c r="BA88" s="4" t="s">
        <v>639</v>
      </c>
      <c r="BB88" s="60" t="n">
        <v>0.853571094343743</v>
      </c>
      <c r="BC88" s="4" t="s">
        <v>1023</v>
      </c>
      <c r="BD88" s="0"/>
      <c r="BE88" s="0"/>
      <c r="BF88" s="0"/>
      <c r="BG88" s="0"/>
      <c r="BH88" s="57" t="s">
        <v>614</v>
      </c>
      <c r="BI88" s="0"/>
      <c r="BJ88" s="72" t="n">
        <v>2.30994558980229</v>
      </c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2.75" hidden="false" customHeight="false" outlineLevel="0" collapsed="false">
      <c r="A89" s="71" t="s">
        <v>139</v>
      </c>
      <c r="B89" s="4" t="s">
        <v>599</v>
      </c>
      <c r="C89" s="54" t="s">
        <v>599</v>
      </c>
      <c r="D89" s="76" t="s">
        <v>668</v>
      </c>
      <c r="E89" s="89" t="s">
        <v>668</v>
      </c>
      <c r="F89" s="70" t="s">
        <v>669</v>
      </c>
      <c r="G89" s="4" t="n">
        <v>80</v>
      </c>
      <c r="H89" s="55" t="s">
        <v>836</v>
      </c>
      <c r="I89" s="4" t="s">
        <v>837</v>
      </c>
      <c r="J89" s="4" t="s">
        <v>838</v>
      </c>
      <c r="K89" s="74"/>
      <c r="L89" s="4" t="s">
        <v>1024</v>
      </c>
      <c r="M89" s="78" t="s">
        <v>338</v>
      </c>
      <c r="N89" s="5" t="n">
        <v>49.6068444</v>
      </c>
      <c r="O89" s="5" t="n">
        <v>14.1812253</v>
      </c>
      <c r="P89" s="5" t="n">
        <v>49.563</v>
      </c>
      <c r="Q89" s="5" t="n">
        <v>14.21</v>
      </c>
      <c r="R89" s="4" t="n">
        <v>4</v>
      </c>
      <c r="S89" s="0"/>
      <c r="T89" s="56" t="s">
        <v>817</v>
      </c>
      <c r="U89" s="4" t="n">
        <v>364</v>
      </c>
      <c r="V89" s="0"/>
      <c r="W89" s="4" t="n">
        <v>128</v>
      </c>
      <c r="X89" s="0"/>
      <c r="Y89" s="0"/>
      <c r="Z89" s="0"/>
      <c r="AA89" s="4" t="n">
        <v>300</v>
      </c>
      <c r="AB89" s="0"/>
      <c r="AC89" s="57" t="n">
        <v>0.0940196012064595</v>
      </c>
      <c r="AD89" s="0"/>
      <c r="AE89" s="4" t="n">
        <v>1961</v>
      </c>
      <c r="AF89" s="4" t="n">
        <v>2002</v>
      </c>
      <c r="AG89" s="4" t="s">
        <v>139</v>
      </c>
      <c r="AH89" s="4" t="n">
        <v>3263</v>
      </c>
      <c r="AI89" s="5" t="n">
        <v>49.6068444</v>
      </c>
      <c r="AJ89" s="6" t="n">
        <v>14.1812253</v>
      </c>
      <c r="AK89" s="58" t="n">
        <v>703.8</v>
      </c>
      <c r="AL89" s="0"/>
      <c r="AM89" s="0"/>
      <c r="AN89" s="0"/>
      <c r="AO89" s="0"/>
      <c r="AP89" s="56" t="n">
        <v>70.5</v>
      </c>
      <c r="AQ89" s="0"/>
      <c r="AR89" s="56" t="n">
        <v>200</v>
      </c>
      <c r="AS89" s="0"/>
      <c r="AT89" s="0"/>
      <c r="AU89" s="0"/>
      <c r="AV89" s="0"/>
      <c r="AW89" s="0"/>
      <c r="AX89" s="0"/>
      <c r="AY89" s="0"/>
      <c r="AZ89" s="4" t="s">
        <v>1025</v>
      </c>
      <c r="BA89" s="4" t="s">
        <v>639</v>
      </c>
      <c r="BB89" s="60" t="n">
        <v>117.631636425</v>
      </c>
      <c r="BC89" s="4" t="s">
        <v>1026</v>
      </c>
      <c r="BD89" s="4" t="s">
        <v>1027</v>
      </c>
      <c r="BE89" s="4" t="s">
        <v>1028</v>
      </c>
      <c r="BF89" s="4" t="s">
        <v>1029</v>
      </c>
      <c r="BG89" s="0"/>
      <c r="BH89" s="57" t="s">
        <v>614</v>
      </c>
      <c r="BI89" s="0"/>
      <c r="BJ89" s="72" t="n">
        <v>323.163836332418</v>
      </c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1.25" hidden="false" customHeight="true" outlineLevel="0" collapsed="false">
      <c r="A90" s="4" t="s">
        <v>340</v>
      </c>
      <c r="B90" s="4" t="s">
        <v>599</v>
      </c>
      <c r="C90" s="54" t="s">
        <v>599</v>
      </c>
      <c r="D90" s="4" t="s">
        <v>632</v>
      </c>
      <c r="E90" s="70" t="s">
        <v>632</v>
      </c>
      <c r="F90" s="70" t="s">
        <v>633</v>
      </c>
      <c r="G90" s="4" t="n">
        <v>81</v>
      </c>
      <c r="H90" s="55" t="s">
        <v>602</v>
      </c>
      <c r="I90" s="4" t="s">
        <v>603</v>
      </c>
      <c r="J90" s="4" t="s">
        <v>604</v>
      </c>
      <c r="K90" s="0"/>
      <c r="L90" s="4" t="s">
        <v>1030</v>
      </c>
      <c r="M90" s="7" t="s">
        <v>341</v>
      </c>
      <c r="N90" s="5" t="n">
        <v>44.961181</v>
      </c>
      <c r="O90" s="5" t="n">
        <v>5.688751</v>
      </c>
      <c r="P90" s="5" t="n">
        <v>44.961181</v>
      </c>
      <c r="Q90" s="5" t="n">
        <v>5.688751</v>
      </c>
      <c r="R90" s="4" t="n">
        <v>4</v>
      </c>
      <c r="S90" s="0"/>
      <c r="T90" s="56" t="s">
        <v>619</v>
      </c>
      <c r="U90" s="4" t="n">
        <v>364</v>
      </c>
      <c r="V90" s="0"/>
      <c r="W90" s="0"/>
      <c r="X90" s="0"/>
      <c r="Y90" s="0"/>
      <c r="Z90" s="0"/>
      <c r="AA90" s="4" t="n">
        <v>480</v>
      </c>
      <c r="AB90" s="0"/>
      <c r="AC90" s="57" t="n">
        <v>0.150431361930335</v>
      </c>
      <c r="AD90" s="0"/>
      <c r="AE90" s="4" t="n">
        <v>1963</v>
      </c>
      <c r="AF90" s="0"/>
      <c r="AG90" s="4" t="s">
        <v>340</v>
      </c>
      <c r="AH90" s="4" t="n">
        <v>3421</v>
      </c>
      <c r="AI90" s="5" t="n">
        <v>44.961091</v>
      </c>
      <c r="AJ90" s="6" t="n">
        <v>5.689054</v>
      </c>
      <c r="AK90" s="58" t="n">
        <v>275</v>
      </c>
      <c r="AL90" s="0"/>
      <c r="AM90" s="0"/>
      <c r="AN90" s="0"/>
      <c r="AO90" s="0"/>
      <c r="AP90" s="56" t="n">
        <v>120</v>
      </c>
      <c r="AQ90" s="0"/>
      <c r="AR90" s="56" t="n">
        <v>338</v>
      </c>
      <c r="AS90" s="0"/>
      <c r="AT90" s="0"/>
      <c r="AU90" s="0"/>
      <c r="AV90" s="0"/>
      <c r="AW90" s="0"/>
      <c r="AX90" s="0"/>
      <c r="AY90" s="0"/>
      <c r="AZ90" s="0"/>
      <c r="BA90" s="4" t="s">
        <v>639</v>
      </c>
      <c r="BB90" s="60" t="n">
        <v>78.23475</v>
      </c>
      <c r="BC90" s="4" t="s">
        <v>1031</v>
      </c>
      <c r="BD90" s="4" t="s">
        <v>1032</v>
      </c>
      <c r="BE90" s="0"/>
      <c r="BF90" s="0"/>
      <c r="BG90" s="0"/>
      <c r="BH90" s="57" t="s">
        <v>614</v>
      </c>
      <c r="BI90" s="0"/>
      <c r="BJ90" s="72" t="n">
        <v>214.930631868132</v>
      </c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2.75" hidden="false" customHeight="false" outlineLevel="0" collapsed="false">
      <c r="A91" s="4" t="s">
        <v>343</v>
      </c>
      <c r="B91" s="4" t="s">
        <v>599</v>
      </c>
      <c r="C91" s="54" t="s">
        <v>599</v>
      </c>
      <c r="D91" s="113" t="s">
        <v>600</v>
      </c>
      <c r="E91" s="70" t="s">
        <v>600</v>
      </c>
      <c r="F91" s="70" t="s">
        <v>601</v>
      </c>
      <c r="G91" s="4" t="n">
        <v>82</v>
      </c>
      <c r="H91" s="55" t="s">
        <v>797</v>
      </c>
      <c r="I91" s="4" t="s">
        <v>798</v>
      </c>
      <c r="J91" s="4" t="s">
        <v>799</v>
      </c>
      <c r="K91" s="26" t="s">
        <v>343</v>
      </c>
      <c r="L91" s="0"/>
      <c r="M91" s="26" t="s">
        <v>344</v>
      </c>
      <c r="N91" s="5" t="n">
        <v>47.146111</v>
      </c>
      <c r="O91" s="5" t="n">
        <v>11.967222</v>
      </c>
      <c r="P91" s="0"/>
      <c r="Q91" s="0"/>
      <c r="R91" s="71" t="n">
        <v>2</v>
      </c>
      <c r="S91" s="100" t="n">
        <v>2</v>
      </c>
      <c r="T91" s="102" t="s">
        <v>619</v>
      </c>
      <c r="U91" s="71" t="n">
        <v>360</v>
      </c>
      <c r="V91" s="71" t="n">
        <v>360</v>
      </c>
      <c r="W91" s="0"/>
      <c r="X91" s="0"/>
      <c r="Y91" s="0"/>
      <c r="Z91" s="100"/>
      <c r="AA91" s="4" t="n">
        <v>175.2</v>
      </c>
      <c r="AB91" s="0"/>
      <c r="AC91" s="57" t="n">
        <v>0.0555175298501787</v>
      </c>
      <c r="AD91" s="0"/>
      <c r="AE91" s="4" t="n">
        <v>1988</v>
      </c>
      <c r="AF91" s="102"/>
      <c r="AG91" s="4" t="s">
        <v>345</v>
      </c>
      <c r="AH91" s="4" t="n">
        <v>3302</v>
      </c>
      <c r="AI91" s="5" t="n">
        <v>47.121366</v>
      </c>
      <c r="AJ91" s="6" t="n">
        <v>12.061754</v>
      </c>
      <c r="AK91" s="58" t="n">
        <v>68.7</v>
      </c>
      <c r="AL91" s="4" t="s">
        <v>1033</v>
      </c>
      <c r="AM91" s="0"/>
      <c r="AN91" s="6" t="n">
        <v>47.121466</v>
      </c>
      <c r="AO91" s="6" t="n">
        <v>11.867184</v>
      </c>
      <c r="AP91" s="56" t="n">
        <v>726</v>
      </c>
      <c r="AQ91" s="59" t="n">
        <v>11.17</v>
      </c>
      <c r="AR91" s="0"/>
      <c r="AS91" s="0"/>
      <c r="AT91" s="0"/>
      <c r="AU91" s="0"/>
      <c r="AV91" s="0"/>
      <c r="AW91" s="0"/>
      <c r="AX91" s="0"/>
      <c r="AY91" s="0"/>
      <c r="AZ91" s="101"/>
      <c r="BA91" s="4" t="s">
        <v>609</v>
      </c>
      <c r="BB91" s="60" t="n">
        <v>11.17</v>
      </c>
      <c r="BC91" s="26" t="s">
        <v>1034</v>
      </c>
      <c r="BD91" s="4" t="s">
        <v>1035</v>
      </c>
      <c r="BE91" s="4" t="s">
        <v>1036</v>
      </c>
      <c r="BF91" s="0"/>
      <c r="BG91" s="0"/>
      <c r="BH91" s="57" t="s">
        <v>614</v>
      </c>
      <c r="BI91" s="0"/>
      <c r="BJ91" s="72" t="n">
        <v>31.0277777777778</v>
      </c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2.75" hidden="false" customHeight="false" outlineLevel="0" collapsed="false">
      <c r="A92" s="4" t="s">
        <v>346</v>
      </c>
      <c r="B92" s="4" t="s">
        <v>599</v>
      </c>
      <c r="C92" s="54" t="s">
        <v>599</v>
      </c>
      <c r="D92" s="4" t="s">
        <v>632</v>
      </c>
      <c r="E92" s="70" t="s">
        <v>632</v>
      </c>
      <c r="F92" s="70" t="s">
        <v>633</v>
      </c>
      <c r="G92" s="4" t="n">
        <v>83</v>
      </c>
      <c r="H92" s="55" t="s">
        <v>602</v>
      </c>
      <c r="I92" s="4" t="s">
        <v>603</v>
      </c>
      <c r="J92" s="4" t="s">
        <v>604</v>
      </c>
      <c r="K92" s="26"/>
      <c r="L92" s="4" t="s">
        <v>346</v>
      </c>
      <c r="M92" s="26" t="s">
        <v>347</v>
      </c>
      <c r="N92" s="5" t="n">
        <v>45.21293</v>
      </c>
      <c r="O92" s="5" t="n">
        <v>6.71526</v>
      </c>
      <c r="P92" s="5" t="n">
        <v>45.21293</v>
      </c>
      <c r="Q92" s="5" t="n">
        <v>6.71526</v>
      </c>
      <c r="R92" s="71" t="n">
        <v>2</v>
      </c>
      <c r="S92" s="100"/>
      <c r="T92" s="102" t="s">
        <v>638</v>
      </c>
      <c r="U92" s="71" t="n">
        <v>357</v>
      </c>
      <c r="V92" s="71"/>
      <c r="W92" s="0"/>
      <c r="X92" s="0"/>
      <c r="Y92" s="0"/>
      <c r="Z92" s="100"/>
      <c r="AA92" s="4" t="n">
        <v>578</v>
      </c>
      <c r="AB92" s="0"/>
      <c r="AC92" s="57" t="n">
        <v>0.184696283258912</v>
      </c>
      <c r="AD92" s="0"/>
      <c r="AE92" s="4" t="n">
        <v>1968</v>
      </c>
      <c r="AF92" s="102"/>
      <c r="AG92" s="4" t="s">
        <v>348</v>
      </c>
      <c r="AH92" s="4" t="n">
        <v>3411</v>
      </c>
      <c r="AI92" s="5" t="n">
        <v>45.22875</v>
      </c>
      <c r="AJ92" s="6" t="n">
        <v>6.94625</v>
      </c>
      <c r="AK92" s="58" t="n">
        <v>332.2</v>
      </c>
      <c r="AL92" s="0"/>
      <c r="AM92" s="0"/>
      <c r="AN92" s="0"/>
      <c r="AO92" s="0"/>
      <c r="AP92" s="56" t="n">
        <v>880</v>
      </c>
      <c r="AQ92" s="0"/>
      <c r="AR92" s="56" t="n">
        <v>73</v>
      </c>
      <c r="AS92" s="0"/>
      <c r="AT92" s="0"/>
      <c r="AU92" s="0"/>
      <c r="AV92" s="0"/>
      <c r="AW92" s="0"/>
      <c r="AX92" s="0"/>
      <c r="AY92" s="0"/>
      <c r="AZ92" s="100"/>
      <c r="BA92" s="4" t="s">
        <v>639</v>
      </c>
      <c r="BB92" s="60" t="n">
        <v>693.055572</v>
      </c>
      <c r="BC92" s="26" t="s">
        <v>1037</v>
      </c>
      <c r="BD92" s="4" t="s">
        <v>1038</v>
      </c>
      <c r="BE92" s="0"/>
      <c r="BF92" s="0"/>
      <c r="BG92" s="0"/>
      <c r="BH92" s="57" t="s">
        <v>614</v>
      </c>
      <c r="BI92" s="0"/>
      <c r="BJ92" s="72" t="n">
        <v>1941.33213445378</v>
      </c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2.75" hidden="false" customHeight="false" outlineLevel="0" collapsed="false">
      <c r="A93" s="114" t="s">
        <v>70</v>
      </c>
      <c r="B93" s="4" t="s">
        <v>599</v>
      </c>
      <c r="C93" s="54" t="s">
        <v>599</v>
      </c>
      <c r="D93" s="4" t="s">
        <v>600</v>
      </c>
      <c r="E93" s="70" t="s">
        <v>600</v>
      </c>
      <c r="F93" s="70" t="s">
        <v>601</v>
      </c>
      <c r="G93" s="4" t="n">
        <v>84</v>
      </c>
      <c r="H93" s="55" t="s">
        <v>694</v>
      </c>
      <c r="I93" s="4" t="s">
        <v>695</v>
      </c>
      <c r="J93" s="4" t="s">
        <v>717</v>
      </c>
      <c r="K93" s="74"/>
      <c r="L93" s="4" t="s">
        <v>1039</v>
      </c>
      <c r="M93" s="26"/>
      <c r="N93" s="5" t="n">
        <v>47.565607</v>
      </c>
      <c r="O93" s="5" t="n">
        <v>7.95363</v>
      </c>
      <c r="P93" s="5" t="n">
        <v>47.565607</v>
      </c>
      <c r="Q93" s="5" t="n">
        <v>7.95363</v>
      </c>
      <c r="R93" s="4" t="n">
        <v>4</v>
      </c>
      <c r="S93" s="4" t="n">
        <v>4</v>
      </c>
      <c r="T93" s="56" t="s">
        <v>1040</v>
      </c>
      <c r="U93" s="4" t="n">
        <v>360</v>
      </c>
      <c r="V93" s="4" t="n">
        <v>300</v>
      </c>
      <c r="W93" s="0"/>
      <c r="X93" s="0"/>
      <c r="Y93" s="0"/>
      <c r="Z93" s="0"/>
      <c r="AA93" s="0"/>
      <c r="AB93" s="0"/>
      <c r="AC93" s="0"/>
      <c r="AD93" s="0"/>
      <c r="AE93" s="4" t="n">
        <v>1964</v>
      </c>
      <c r="AF93" s="0"/>
      <c r="AG93" s="4" t="s">
        <v>350</v>
      </c>
      <c r="AH93" s="49"/>
      <c r="AI93" s="5" t="n">
        <v>47.580926</v>
      </c>
      <c r="AJ93" s="6" t="n">
        <v>7.959681</v>
      </c>
      <c r="AK93" s="58" t="n">
        <v>2.1</v>
      </c>
      <c r="AL93" s="4" t="s">
        <v>1041</v>
      </c>
      <c r="AM93" s="0"/>
      <c r="AN93" s="0"/>
      <c r="AO93" s="0"/>
      <c r="AP93" s="56" t="n">
        <v>413</v>
      </c>
      <c r="AQ93" s="59" t="n">
        <v>2.064</v>
      </c>
      <c r="AR93" s="0"/>
      <c r="AS93" s="0"/>
      <c r="AT93" s="0"/>
      <c r="AU93" s="0"/>
      <c r="AV93" s="0"/>
      <c r="AW93" s="0"/>
      <c r="AX93" s="0"/>
      <c r="AY93" s="0"/>
      <c r="AZ93" s="0"/>
      <c r="BA93" s="4" t="s">
        <v>609</v>
      </c>
      <c r="BB93" s="60" t="n">
        <v>2.064</v>
      </c>
      <c r="BC93" s="4" t="s">
        <v>1042</v>
      </c>
      <c r="BD93" s="4" t="s">
        <v>1043</v>
      </c>
      <c r="BE93" s="4" t="s">
        <v>783</v>
      </c>
      <c r="BF93" s="0"/>
      <c r="BG93" s="0"/>
      <c r="BH93" s="57" t="s">
        <v>614</v>
      </c>
      <c r="BI93" s="0"/>
      <c r="BJ93" s="72" t="n">
        <v>5.73333333333333</v>
      </c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2.75" hidden="false" customHeight="false" outlineLevel="0" collapsed="false">
      <c r="A94" s="4" t="s">
        <v>351</v>
      </c>
      <c r="B94" s="4" t="s">
        <v>599</v>
      </c>
      <c r="C94" s="54" t="s">
        <v>599</v>
      </c>
      <c r="D94" s="26" t="s">
        <v>600</v>
      </c>
      <c r="E94" s="70" t="s">
        <v>600</v>
      </c>
      <c r="F94" s="70" t="s">
        <v>601</v>
      </c>
      <c r="G94" s="4" t="n">
        <v>85</v>
      </c>
      <c r="H94" s="73" t="s">
        <v>615</v>
      </c>
      <c r="I94" s="4" t="s">
        <v>616</v>
      </c>
      <c r="J94" s="4" t="s">
        <v>617</v>
      </c>
      <c r="K94" s="0"/>
      <c r="L94" s="4" t="s">
        <v>618</v>
      </c>
      <c r="M94" s="26"/>
      <c r="N94" s="5" t="n">
        <v>52.980833</v>
      </c>
      <c r="O94" s="5" t="n">
        <v>-3.968889</v>
      </c>
      <c r="P94" s="16"/>
      <c r="Q94" s="16"/>
      <c r="R94" s="4" t="n">
        <v>4</v>
      </c>
      <c r="S94" s="4" t="n">
        <v>4</v>
      </c>
      <c r="T94" s="0"/>
      <c r="U94" s="4" t="n">
        <v>360</v>
      </c>
      <c r="V94" s="4" t="n">
        <v>300</v>
      </c>
      <c r="W94" s="4" t="n">
        <v>60</v>
      </c>
      <c r="X94" s="0"/>
      <c r="Y94" s="0"/>
      <c r="Z94" s="0"/>
      <c r="AA94" s="0"/>
      <c r="AB94" s="0"/>
      <c r="AC94" s="0"/>
      <c r="AD94" s="0"/>
      <c r="AE94" s="4" t="n">
        <v>1963</v>
      </c>
      <c r="AF94" s="0"/>
      <c r="AG94" s="4" t="s">
        <v>352</v>
      </c>
      <c r="AH94" s="49"/>
      <c r="AI94" s="5" t="n">
        <v>52.98094</v>
      </c>
      <c r="AJ94" s="6" t="n">
        <v>-3.989971</v>
      </c>
      <c r="AK94" s="58" t="n">
        <v>1.7</v>
      </c>
      <c r="AL94" s="4" t="s">
        <v>1044</v>
      </c>
      <c r="AM94" s="49"/>
      <c r="AN94" s="6" t="n">
        <v>52.981066</v>
      </c>
      <c r="AO94" s="6" t="n">
        <v>-3.966496</v>
      </c>
      <c r="AP94" s="56" t="n">
        <v>307.5</v>
      </c>
      <c r="AQ94" s="59" t="n">
        <v>1.3</v>
      </c>
      <c r="AR94" s="56" t="n">
        <v>27</v>
      </c>
      <c r="AS94" s="0"/>
      <c r="AT94" s="0"/>
      <c r="AU94" s="4" t="n">
        <v>22</v>
      </c>
      <c r="AV94" s="0"/>
      <c r="AW94" s="0"/>
      <c r="AX94" s="0"/>
      <c r="AY94" s="0"/>
      <c r="AZ94" s="4" t="s">
        <v>1045</v>
      </c>
      <c r="BA94" s="4" t="s">
        <v>609</v>
      </c>
      <c r="BB94" s="60" t="n">
        <v>1.3</v>
      </c>
      <c r="BC94" s="4" t="s">
        <v>610</v>
      </c>
      <c r="BD94" s="4" t="s">
        <v>1046</v>
      </c>
      <c r="BE94" s="4" t="s">
        <v>1047</v>
      </c>
      <c r="BF94" s="0"/>
      <c r="BG94" s="0"/>
      <c r="BH94" s="57" t="s">
        <v>614</v>
      </c>
      <c r="BI94" s="0"/>
      <c r="BJ94" s="72" t="n">
        <v>3.61111111111111</v>
      </c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2.75" hidden="false" customHeight="false" outlineLevel="0" collapsed="false">
      <c r="A95" s="4" t="s">
        <v>353</v>
      </c>
      <c r="B95" s="4" t="s">
        <v>599</v>
      </c>
      <c r="C95" s="54" t="s">
        <v>599</v>
      </c>
      <c r="D95" s="4" t="s">
        <v>600</v>
      </c>
      <c r="E95" s="70" t="s">
        <v>600</v>
      </c>
      <c r="F95" s="70" t="s">
        <v>601</v>
      </c>
      <c r="G95" s="4" t="n">
        <v>86</v>
      </c>
      <c r="H95" s="55" t="s">
        <v>660</v>
      </c>
      <c r="I95" s="4" t="s">
        <v>661</v>
      </c>
      <c r="J95" s="0"/>
      <c r="K95" s="0"/>
      <c r="L95" s="0"/>
      <c r="M95" s="0"/>
      <c r="N95" s="5" t="n">
        <v>46.067702</v>
      </c>
      <c r="O95" s="5" t="n">
        <v>10.982814</v>
      </c>
      <c r="P95" s="5" t="n">
        <v>46.067702</v>
      </c>
      <c r="Q95" s="5" t="n">
        <v>10.982814</v>
      </c>
      <c r="R95" s="4" t="n">
        <v>15</v>
      </c>
      <c r="S95" s="4" t="n">
        <v>2</v>
      </c>
      <c r="T95" s="56" t="s">
        <v>1048</v>
      </c>
      <c r="U95" s="4" t="n">
        <v>350</v>
      </c>
      <c r="V95" s="4" t="n">
        <v>350</v>
      </c>
      <c r="W95" s="0"/>
      <c r="X95" s="0"/>
      <c r="Y95" s="0"/>
      <c r="Z95" s="0"/>
      <c r="AA95" s="0"/>
      <c r="AB95" s="0"/>
      <c r="AC95" s="0"/>
      <c r="AD95" s="59"/>
      <c r="AE95" s="0"/>
      <c r="AF95" s="0"/>
      <c r="AG95" s="4" t="s">
        <v>354</v>
      </c>
      <c r="AH95" s="49"/>
      <c r="AI95" s="5" t="n">
        <v>46.123626</v>
      </c>
      <c r="AJ95" s="6" t="n">
        <v>10.957356</v>
      </c>
      <c r="AK95" s="58" t="n">
        <v>32.7</v>
      </c>
      <c r="AL95" s="4" t="s">
        <v>1049</v>
      </c>
      <c r="AM95" s="0"/>
      <c r="AN95" s="6" t="n">
        <v>46.06676</v>
      </c>
      <c r="AO95" s="6" t="n">
        <v>10.983506</v>
      </c>
      <c r="AP95" s="56" t="n">
        <v>580.9</v>
      </c>
      <c r="AQ95" s="0"/>
      <c r="AR95" s="56" t="n">
        <v>41</v>
      </c>
      <c r="AS95" s="0"/>
      <c r="AT95" s="0"/>
      <c r="AU95" s="0"/>
      <c r="AV95" s="0"/>
      <c r="AW95" s="0"/>
      <c r="AX95" s="0"/>
      <c r="AY95" s="0"/>
      <c r="AZ95" s="0"/>
      <c r="BA95" s="4" t="s">
        <v>639</v>
      </c>
      <c r="BB95" s="60" t="n">
        <v>45.0334156725</v>
      </c>
      <c r="BC95" s="4" t="s">
        <v>610</v>
      </c>
      <c r="BD95" s="4" t="s">
        <v>1050</v>
      </c>
      <c r="BE95" s="0"/>
      <c r="BF95" s="0"/>
      <c r="BG95" s="0"/>
      <c r="BH95" s="57" t="s">
        <v>614</v>
      </c>
      <c r="BI95" s="0"/>
      <c r="BJ95" s="72" t="n">
        <v>128.666901921429</v>
      </c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2.75" hidden="false" customHeight="false" outlineLevel="0" collapsed="false">
      <c r="A96" s="4" t="s">
        <v>140</v>
      </c>
      <c r="B96" s="4" t="s">
        <v>599</v>
      </c>
      <c r="C96" s="54" t="s">
        <v>599</v>
      </c>
      <c r="D96" s="4" t="s">
        <v>668</v>
      </c>
      <c r="E96" s="70" t="s">
        <v>668</v>
      </c>
      <c r="F96" s="70" t="s">
        <v>669</v>
      </c>
      <c r="G96" s="4" t="n">
        <v>87</v>
      </c>
      <c r="H96" s="55" t="s">
        <v>602</v>
      </c>
      <c r="I96" s="4" t="s">
        <v>603</v>
      </c>
      <c r="J96" s="4" t="s">
        <v>1051</v>
      </c>
      <c r="K96" s="0"/>
      <c r="L96" s="4" t="s">
        <v>1052</v>
      </c>
      <c r="M96" s="7" t="s">
        <v>355</v>
      </c>
      <c r="N96" s="5" t="n">
        <v>44.303735</v>
      </c>
      <c r="O96" s="5" t="n">
        <v>4.742425</v>
      </c>
      <c r="P96" s="5" t="n">
        <v>44.303735</v>
      </c>
      <c r="Q96" s="5" t="n">
        <v>4.651</v>
      </c>
      <c r="R96" s="4" t="n">
        <v>6</v>
      </c>
      <c r="S96" s="0"/>
      <c r="T96" s="56" t="s">
        <v>817</v>
      </c>
      <c r="U96" s="4" t="n">
        <v>348</v>
      </c>
      <c r="V96" s="0"/>
      <c r="W96" s="0"/>
      <c r="X96" s="0"/>
      <c r="Y96" s="0"/>
      <c r="Z96" s="0"/>
      <c r="AA96" s="4" t="n">
        <v>739.8</v>
      </c>
      <c r="AB96" s="0"/>
      <c r="AC96" s="57" t="n">
        <v>0.242512214118813</v>
      </c>
      <c r="AD96" s="0"/>
      <c r="AE96" s="4" t="n">
        <v>1952</v>
      </c>
      <c r="AF96" s="0"/>
      <c r="AG96" s="4" t="s">
        <v>356</v>
      </c>
      <c r="AH96" s="49"/>
      <c r="AI96" s="5" t="n">
        <v>44.303735</v>
      </c>
      <c r="AJ96" s="6" t="n">
        <v>4.742425</v>
      </c>
      <c r="AK96" s="58" t="n">
        <v>0.2</v>
      </c>
      <c r="AL96" s="0"/>
      <c r="AM96" s="0"/>
      <c r="AN96" s="0"/>
      <c r="AO96" s="0"/>
      <c r="AP96" s="56" t="n">
        <v>23</v>
      </c>
      <c r="AQ96" s="0"/>
      <c r="AR96" s="56" t="n">
        <v>1980</v>
      </c>
      <c r="AS96" s="0"/>
      <c r="AT96" s="0"/>
      <c r="AU96" s="0"/>
      <c r="AV96" s="0"/>
      <c r="AW96" s="0"/>
      <c r="AX96" s="0"/>
      <c r="AY96" s="0"/>
      <c r="AZ96" s="0"/>
      <c r="BA96" s="4" t="s">
        <v>639</v>
      </c>
      <c r="BB96" s="115" t="n">
        <v>0.01090545</v>
      </c>
      <c r="BC96" s="4" t="s">
        <v>1053</v>
      </c>
      <c r="BD96" s="4" t="s">
        <v>1054</v>
      </c>
      <c r="BE96" s="0"/>
      <c r="BF96" s="0"/>
      <c r="BG96" s="0"/>
      <c r="BH96" s="57" t="s">
        <v>614</v>
      </c>
      <c r="BI96" s="0"/>
      <c r="BJ96" s="72" t="n">
        <v>0.0313375</v>
      </c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2.75" hidden="false" customHeight="false" outlineLevel="0" collapsed="false">
      <c r="A97" s="4" t="s">
        <v>357</v>
      </c>
      <c r="B97" s="4" t="s">
        <v>599</v>
      </c>
      <c r="C97" s="54" t="s">
        <v>599</v>
      </c>
      <c r="D97" s="4" t="s">
        <v>600</v>
      </c>
      <c r="E97" s="70" t="s">
        <v>600</v>
      </c>
      <c r="F97" s="70" t="s">
        <v>601</v>
      </c>
      <c r="G97" s="4" t="n">
        <v>88</v>
      </c>
      <c r="H97" s="55" t="s">
        <v>634</v>
      </c>
      <c r="I97" s="4" t="s">
        <v>635</v>
      </c>
      <c r="J97" s="4" t="s">
        <v>1055</v>
      </c>
      <c r="K97" s="4" t="s">
        <v>384</v>
      </c>
      <c r="L97" s="4" t="s">
        <v>384</v>
      </c>
      <c r="M97" s="7" t="s">
        <v>358</v>
      </c>
      <c r="N97" s="5" t="n">
        <v>46.565359106344</v>
      </c>
      <c r="O97" s="5" t="n">
        <v>8.3277561798095</v>
      </c>
      <c r="P97" s="5" t="n">
        <v>46.565359106344</v>
      </c>
      <c r="Q97" s="5" t="n">
        <v>8.3277561798095</v>
      </c>
      <c r="R97" s="4" t="n">
        <v>4</v>
      </c>
      <c r="S97" s="4" t="n">
        <v>4</v>
      </c>
      <c r="T97" s="56" t="s">
        <v>619</v>
      </c>
      <c r="U97" s="4" t="n">
        <v>348</v>
      </c>
      <c r="V97" s="4" t="n">
        <v>352</v>
      </c>
      <c r="W97" s="0"/>
      <c r="X97" s="0"/>
      <c r="Y97" s="0"/>
      <c r="Z97" s="0"/>
      <c r="AA97" s="4" t="n">
        <v>600</v>
      </c>
      <c r="AB97" s="4" t="n">
        <v>720</v>
      </c>
      <c r="AC97" s="57" t="n">
        <v>0.196684682983628</v>
      </c>
      <c r="AD97" s="57" t="n">
        <v>0.233339555721486</v>
      </c>
      <c r="AE97" s="4" t="n">
        <v>1980</v>
      </c>
      <c r="AF97" s="0"/>
      <c r="AG97" s="4" t="s">
        <v>359</v>
      </c>
      <c r="AH97" s="4" t="n">
        <v>3330</v>
      </c>
      <c r="AI97" s="5" t="n">
        <v>46.547083</v>
      </c>
      <c r="AJ97" s="6" t="n">
        <v>8.27125</v>
      </c>
      <c r="AK97" s="58" t="n">
        <v>61</v>
      </c>
      <c r="AL97" s="4" t="s">
        <v>384</v>
      </c>
      <c r="AM97" s="4" t="n">
        <v>3323</v>
      </c>
      <c r="AN97" s="6" t="n">
        <v>46.547083</v>
      </c>
      <c r="AO97" s="6" t="n">
        <v>8.27125</v>
      </c>
      <c r="AP97" s="56" t="n">
        <v>400</v>
      </c>
      <c r="AQ97" s="59" t="n">
        <v>53.42</v>
      </c>
      <c r="AR97" s="56" t="n">
        <v>96.7</v>
      </c>
      <c r="AS97" s="0"/>
      <c r="AT97" s="0"/>
      <c r="AU97" s="4" t="n">
        <v>74.8</v>
      </c>
      <c r="AV97" s="0"/>
      <c r="AW97" s="4" t="s">
        <v>608</v>
      </c>
      <c r="AX97" s="0"/>
      <c r="AY97" s="0"/>
      <c r="AZ97" s="74"/>
      <c r="BA97" s="4" t="s">
        <v>609</v>
      </c>
      <c r="BB97" s="60" t="n">
        <v>53.42</v>
      </c>
      <c r="BC97" s="71" t="s">
        <v>1056</v>
      </c>
      <c r="BD97" s="4" t="s">
        <v>1057</v>
      </c>
      <c r="BE97" s="4" t="s">
        <v>959</v>
      </c>
      <c r="BF97" s="0"/>
      <c r="BG97" s="0"/>
      <c r="BH97" s="57" t="s">
        <v>614</v>
      </c>
      <c r="BI97" s="0"/>
      <c r="BJ97" s="72" t="n">
        <v>153.505747126437</v>
      </c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2.75" hidden="false" customHeight="false" outlineLevel="0" collapsed="false">
      <c r="A98" s="4" t="s">
        <v>141</v>
      </c>
      <c r="B98" s="4" t="s">
        <v>599</v>
      </c>
      <c r="C98" s="54" t="s">
        <v>599</v>
      </c>
      <c r="D98" s="76" t="s">
        <v>668</v>
      </c>
      <c r="E98" s="70" t="s">
        <v>668</v>
      </c>
      <c r="F98" s="70" t="s">
        <v>669</v>
      </c>
      <c r="G98" s="4" t="n">
        <v>89</v>
      </c>
      <c r="H98" s="55" t="s">
        <v>634</v>
      </c>
      <c r="I98" s="4" t="s">
        <v>635</v>
      </c>
      <c r="J98" s="4" t="s">
        <v>1058</v>
      </c>
      <c r="K98" s="0"/>
      <c r="L98" s="0"/>
      <c r="M98" s="26"/>
      <c r="N98" s="5" t="n">
        <v>46.3321</v>
      </c>
      <c r="O98" s="5" t="n">
        <v>8.01196</v>
      </c>
      <c r="P98" s="5" t="n">
        <v>44.3</v>
      </c>
      <c r="Q98" s="5" t="n">
        <v>22.604</v>
      </c>
      <c r="R98" s="4" t="n">
        <v>3</v>
      </c>
      <c r="S98" s="0"/>
      <c r="T98" s="56" t="s">
        <v>638</v>
      </c>
      <c r="U98" s="4" t="n">
        <v>340</v>
      </c>
      <c r="V98" s="0"/>
      <c r="W98" s="0"/>
      <c r="X98" s="0"/>
      <c r="Y98" s="0"/>
      <c r="Z98" s="0"/>
      <c r="AA98" s="4" t="n">
        <v>564</v>
      </c>
      <c r="AB98" s="0"/>
      <c r="AC98" s="57" t="n">
        <v>0.189233804404719</v>
      </c>
      <c r="AD98" s="0"/>
      <c r="AE98" s="4" t="n">
        <v>1969</v>
      </c>
      <c r="AF98" s="0"/>
      <c r="AG98" s="4" t="s">
        <v>360</v>
      </c>
      <c r="AH98" s="49"/>
      <c r="AI98" s="5" t="n">
        <v>46.371959</v>
      </c>
      <c r="AJ98" s="6" t="n">
        <v>8.002218</v>
      </c>
      <c r="AK98" s="58" t="n">
        <v>9.2</v>
      </c>
      <c r="AL98" s="0"/>
      <c r="AM98" s="0"/>
      <c r="AN98" s="0"/>
      <c r="AO98" s="0"/>
      <c r="AP98" s="56" t="n">
        <v>750</v>
      </c>
      <c r="AQ98" s="0"/>
      <c r="AR98" s="56" t="n">
        <v>55</v>
      </c>
      <c r="AS98" s="0"/>
      <c r="AT98" s="0"/>
      <c r="AU98" s="0"/>
      <c r="AV98" s="0"/>
      <c r="AW98" s="0"/>
      <c r="AX98" s="0"/>
      <c r="AY98" s="0"/>
      <c r="AZ98" s="0"/>
      <c r="BA98" s="4" t="s">
        <v>639</v>
      </c>
      <c r="BB98" s="60" t="n">
        <v>16.358175</v>
      </c>
      <c r="BC98" s="4" t="s">
        <v>1059</v>
      </c>
      <c r="BD98" s="4" t="s">
        <v>1060</v>
      </c>
      <c r="BE98" s="4" t="s">
        <v>959</v>
      </c>
      <c r="BF98" s="0"/>
      <c r="BG98" s="0"/>
      <c r="BH98" s="57" t="s">
        <v>614</v>
      </c>
      <c r="BI98" s="0"/>
      <c r="BJ98" s="72" t="n">
        <v>48.1122794117647</v>
      </c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2.75" hidden="false" customHeight="false" outlineLevel="0" collapsed="false">
      <c r="A99" s="4" t="s">
        <v>361</v>
      </c>
      <c r="B99" s="4" t="s">
        <v>599</v>
      </c>
      <c r="C99" s="54" t="s">
        <v>599</v>
      </c>
      <c r="D99" s="4" t="s">
        <v>632</v>
      </c>
      <c r="E99" s="70" t="s">
        <v>632</v>
      </c>
      <c r="F99" s="70" t="s">
        <v>633</v>
      </c>
      <c r="G99" s="4" t="n">
        <v>90</v>
      </c>
      <c r="H99" s="55" t="s">
        <v>602</v>
      </c>
      <c r="I99" s="4" t="s">
        <v>603</v>
      </c>
      <c r="J99" s="4" t="s">
        <v>604</v>
      </c>
      <c r="K99" s="0"/>
      <c r="L99" s="4" t="s">
        <v>1061</v>
      </c>
      <c r="M99" s="7" t="s">
        <v>362</v>
      </c>
      <c r="N99" s="5" t="n">
        <v>45.625268</v>
      </c>
      <c r="O99" s="5" t="n">
        <v>6.791353</v>
      </c>
      <c r="P99" s="5" t="n">
        <v>45.625268</v>
      </c>
      <c r="Q99" s="5" t="n">
        <v>6.791353</v>
      </c>
      <c r="R99" s="4" t="n">
        <v>4</v>
      </c>
      <c r="S99" s="0"/>
      <c r="T99" s="56" t="s">
        <v>638</v>
      </c>
      <c r="U99" s="4" t="n">
        <v>332</v>
      </c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4" t="s">
        <v>363</v>
      </c>
      <c r="AH99" s="4" t="n">
        <v>3398</v>
      </c>
      <c r="AI99" s="5" t="n">
        <v>45.493203</v>
      </c>
      <c r="AJ99" s="6" t="n">
        <v>6.933006</v>
      </c>
      <c r="AK99" s="58" t="n">
        <v>230</v>
      </c>
      <c r="AL99" s="0"/>
      <c r="AM99" s="0"/>
      <c r="AN99" s="0"/>
      <c r="AO99" s="0"/>
      <c r="AP99" s="56" t="n">
        <v>750</v>
      </c>
      <c r="AQ99" s="0"/>
      <c r="AR99" s="0"/>
      <c r="AS99" s="0"/>
      <c r="AT99" s="0"/>
      <c r="AU99" s="0"/>
      <c r="AV99" s="0"/>
      <c r="AW99" s="0"/>
      <c r="AX99" s="0"/>
      <c r="AY99" s="0"/>
      <c r="AZ99" s="4" t="s">
        <v>1062</v>
      </c>
      <c r="BA99" s="4" t="s">
        <v>639</v>
      </c>
      <c r="BB99" s="60" t="n">
        <v>408.954375</v>
      </c>
      <c r="BC99" s="4" t="s">
        <v>1063</v>
      </c>
      <c r="BD99" s="4" t="s">
        <v>1064</v>
      </c>
      <c r="BE99" s="0"/>
      <c r="BF99" s="0"/>
      <c r="BG99" s="0"/>
      <c r="BH99" s="57" t="s">
        <v>614</v>
      </c>
      <c r="BI99" s="0"/>
      <c r="BJ99" s="72" t="n">
        <v>1231.79028614458</v>
      </c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2.75" hidden="false" customHeight="false" outlineLevel="0" collapsed="false">
      <c r="A100" s="4" t="s">
        <v>364</v>
      </c>
      <c r="B100" s="4" t="s">
        <v>599</v>
      </c>
      <c r="C100" s="54" t="s">
        <v>599</v>
      </c>
      <c r="D100" s="4" t="s">
        <v>632</v>
      </c>
      <c r="E100" s="70" t="s">
        <v>632</v>
      </c>
      <c r="F100" s="70" t="s">
        <v>633</v>
      </c>
      <c r="G100" s="4" t="n">
        <v>91</v>
      </c>
      <c r="H100" s="55" t="s">
        <v>642</v>
      </c>
      <c r="I100" s="4" t="s">
        <v>643</v>
      </c>
      <c r="J100" s="0"/>
      <c r="K100" s="0"/>
      <c r="L100" s="4" t="s">
        <v>364</v>
      </c>
      <c r="M100" s="26" t="s">
        <v>365</v>
      </c>
      <c r="N100" s="5" t="n">
        <v>41.368983</v>
      </c>
      <c r="O100" s="5" t="n">
        <v>0.273381</v>
      </c>
      <c r="P100" s="5" t="n">
        <v>41.368983</v>
      </c>
      <c r="Q100" s="5" t="n">
        <v>0.273381</v>
      </c>
      <c r="R100" s="4" t="n">
        <v>4</v>
      </c>
      <c r="S100" s="0"/>
      <c r="T100" s="56" t="s">
        <v>619</v>
      </c>
      <c r="U100" s="4" t="n">
        <v>324</v>
      </c>
      <c r="V100" s="0"/>
      <c r="W100" s="0"/>
      <c r="X100" s="0"/>
      <c r="Y100" s="0"/>
      <c r="Z100" s="0"/>
      <c r="AA100" s="4" t="n">
        <v>743</v>
      </c>
      <c r="AB100" s="0"/>
      <c r="AC100" s="57" t="n">
        <v>0.261602769398039</v>
      </c>
      <c r="AD100" s="0"/>
      <c r="AE100" s="4" t="n">
        <v>1966</v>
      </c>
      <c r="AF100" s="4" t="n">
        <v>2010</v>
      </c>
      <c r="AG100" s="4" t="s">
        <v>364</v>
      </c>
      <c r="AH100" s="4" t="n">
        <v>3503</v>
      </c>
      <c r="AI100" s="5" t="n">
        <v>41.369221</v>
      </c>
      <c r="AJ100" s="6" t="n">
        <v>0.272796</v>
      </c>
      <c r="AK100" s="58" t="n">
        <v>1533.8</v>
      </c>
      <c r="AL100" s="0"/>
      <c r="AM100" s="0"/>
      <c r="AN100" s="0"/>
      <c r="AO100" s="0"/>
      <c r="AP100" s="56" t="n">
        <v>47</v>
      </c>
      <c r="AQ100" s="0"/>
      <c r="AR100" s="56" t="n">
        <v>600</v>
      </c>
      <c r="AS100" s="0"/>
      <c r="AT100" s="0"/>
      <c r="AU100" s="0"/>
      <c r="AV100" s="0"/>
      <c r="AW100" s="0"/>
      <c r="AX100" s="0"/>
      <c r="AY100" s="0"/>
      <c r="AZ100" s="0"/>
      <c r="BA100" s="4" t="s">
        <v>639</v>
      </c>
      <c r="BB100" s="60" t="n">
        <v>170.90404845</v>
      </c>
      <c r="BC100" s="4" t="s">
        <v>1065</v>
      </c>
      <c r="BD100" s="4" t="s">
        <v>1066</v>
      </c>
      <c r="BE100" s="4" t="s">
        <v>1067</v>
      </c>
      <c r="BF100" s="0"/>
      <c r="BG100" s="0"/>
      <c r="BH100" s="57" t="s">
        <v>614</v>
      </c>
      <c r="BI100" s="0"/>
      <c r="BJ100" s="72" t="n">
        <v>527.481631018518</v>
      </c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2.75" hidden="false" customHeight="false" outlineLevel="0" collapsed="false">
      <c r="A101" s="116" t="s">
        <v>142</v>
      </c>
      <c r="B101" s="4" t="s">
        <v>599</v>
      </c>
      <c r="C101" s="54" t="s">
        <v>599</v>
      </c>
      <c r="D101" s="76" t="s">
        <v>668</v>
      </c>
      <c r="E101" s="89" t="s">
        <v>668</v>
      </c>
      <c r="F101" s="70" t="s">
        <v>669</v>
      </c>
      <c r="G101" s="4" t="n">
        <v>92</v>
      </c>
      <c r="H101" s="55" t="s">
        <v>670</v>
      </c>
      <c r="I101" s="4" t="s">
        <v>671</v>
      </c>
      <c r="J101" s="4" t="s">
        <v>672</v>
      </c>
      <c r="K101" s="71" t="s">
        <v>673</v>
      </c>
      <c r="L101" s="4" t="s">
        <v>1068</v>
      </c>
      <c r="M101" s="78" t="s">
        <v>171</v>
      </c>
      <c r="N101" s="5" t="n">
        <v>44.308028</v>
      </c>
      <c r="O101" s="5" t="n">
        <v>22.5680646</v>
      </c>
      <c r="P101" s="5" t="n">
        <v>44.3</v>
      </c>
      <c r="Q101" s="5" t="n">
        <v>22.604</v>
      </c>
      <c r="R101" s="4" t="n">
        <v>10</v>
      </c>
      <c r="S101" s="0"/>
      <c r="T101" s="56" t="s">
        <v>817</v>
      </c>
      <c r="U101" s="4" t="n">
        <v>321</v>
      </c>
      <c r="V101" s="0"/>
      <c r="W101" s="0"/>
      <c r="X101" s="0"/>
      <c r="Y101" s="0"/>
      <c r="Z101" s="0"/>
      <c r="AA101" s="4" t="n">
        <v>1300</v>
      </c>
      <c r="AB101" s="0"/>
      <c r="AC101" s="57" t="n">
        <v>0.461994551307338</v>
      </c>
      <c r="AD101" s="0"/>
      <c r="AE101" s="4" t="n">
        <v>1984</v>
      </c>
      <c r="AF101" s="0"/>
      <c r="AG101" s="4" t="s">
        <v>1069</v>
      </c>
      <c r="AH101" s="4" t="n">
        <v>3891</v>
      </c>
      <c r="AI101" s="5" t="n">
        <v>44.305433</v>
      </c>
      <c r="AJ101" s="6" t="n">
        <v>22.563907</v>
      </c>
      <c r="AK101" s="58" t="n">
        <v>868</v>
      </c>
      <c r="AL101" s="0"/>
      <c r="AM101" s="0"/>
      <c r="AN101" s="0"/>
      <c r="AO101" s="0"/>
      <c r="AP101" s="56" t="n">
        <v>35</v>
      </c>
      <c r="AQ101" s="0"/>
      <c r="AR101" s="56" t="n">
        <v>8700</v>
      </c>
      <c r="AS101" s="0"/>
      <c r="AT101" s="0"/>
      <c r="AU101" s="0"/>
      <c r="AV101" s="4" t="s">
        <v>129</v>
      </c>
      <c r="AW101" s="4" t="s">
        <v>608</v>
      </c>
      <c r="AX101" s="0"/>
      <c r="AY101" s="0"/>
      <c r="AZ101" s="0"/>
      <c r="BA101" s="4" t="s">
        <v>639</v>
      </c>
      <c r="BB101" s="60" t="n">
        <v>72.023385</v>
      </c>
      <c r="BC101" s="4" t="s">
        <v>1070</v>
      </c>
      <c r="BD101" s="4" t="s">
        <v>1071</v>
      </c>
      <c r="BE101" s="4" t="s">
        <v>677</v>
      </c>
      <c r="BF101" s="0"/>
      <c r="BG101" s="0"/>
      <c r="BH101" s="57" t="s">
        <v>614</v>
      </c>
      <c r="BI101" s="0"/>
      <c r="BJ101" s="72" t="n">
        <v>224.37191588785</v>
      </c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2.75" hidden="false" customHeight="false" outlineLevel="0" collapsed="false">
      <c r="A102" s="4" t="s">
        <v>368</v>
      </c>
      <c r="B102" s="4" t="s">
        <v>599</v>
      </c>
      <c r="C102" s="54" t="s">
        <v>599</v>
      </c>
      <c r="D102" s="76" t="s">
        <v>632</v>
      </c>
      <c r="E102" s="77" t="s">
        <v>632</v>
      </c>
      <c r="F102" s="70" t="s">
        <v>633</v>
      </c>
      <c r="G102" s="4" t="n">
        <v>93</v>
      </c>
      <c r="H102" s="55" t="s">
        <v>651</v>
      </c>
      <c r="I102" s="4" t="s">
        <v>652</v>
      </c>
      <c r="J102" s="4" t="s">
        <v>653</v>
      </c>
      <c r="K102" s="0"/>
      <c r="L102" s="4" t="s">
        <v>368</v>
      </c>
      <c r="M102" s="0"/>
      <c r="N102" s="5" t="n">
        <v>59.617115</v>
      </c>
      <c r="O102" s="5" t="n">
        <v>7.856431</v>
      </c>
      <c r="P102" s="5" t="n">
        <v>59.617115</v>
      </c>
      <c r="Q102" s="5" t="n">
        <v>7.856431</v>
      </c>
      <c r="R102" s="4" t="n">
        <v>3</v>
      </c>
      <c r="S102" s="0"/>
      <c r="T102" s="56" t="s">
        <v>619</v>
      </c>
      <c r="U102" s="4" t="n">
        <v>300</v>
      </c>
      <c r="V102" s="0"/>
      <c r="W102" s="0"/>
      <c r="X102" s="0"/>
      <c r="Y102" s="0"/>
      <c r="Z102" s="0"/>
      <c r="AA102" s="4" t="n">
        <v>1017</v>
      </c>
      <c r="AB102" s="0"/>
      <c r="AC102" s="57" t="n">
        <v>0.386721423682409</v>
      </c>
      <c r="AD102" s="0"/>
      <c r="AE102" s="4" t="n">
        <v>1964</v>
      </c>
      <c r="AF102" s="0"/>
      <c r="AG102" s="4" t="s">
        <v>369</v>
      </c>
      <c r="AH102" s="49"/>
      <c r="AI102" s="5" t="n">
        <v>59.70317</v>
      </c>
      <c r="AJ102" s="6" t="n">
        <v>7.90303</v>
      </c>
      <c r="AK102" s="58" t="n">
        <v>2360</v>
      </c>
      <c r="AL102" s="4" t="s">
        <v>317</v>
      </c>
      <c r="AM102" s="0"/>
      <c r="AN102" s="6" t="n">
        <v>59.609687</v>
      </c>
      <c r="AO102" s="6" t="n">
        <v>7.854322</v>
      </c>
      <c r="AP102" s="56" t="n">
        <v>278</v>
      </c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4" t="s">
        <v>639</v>
      </c>
      <c r="BB102" s="60" t="n">
        <v>1555.40166</v>
      </c>
      <c r="BC102" s="4" t="s">
        <v>1072</v>
      </c>
      <c r="BD102" s="4" t="s">
        <v>1073</v>
      </c>
      <c r="BE102" s="0"/>
      <c r="BF102" s="4" t="s">
        <v>1074</v>
      </c>
      <c r="BG102" s="0"/>
      <c r="BH102" s="57" t="s">
        <v>614</v>
      </c>
      <c r="BI102" s="0"/>
      <c r="BJ102" s="72" t="n">
        <v>5184.6722</v>
      </c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5" hidden="false" customHeight="false" outlineLevel="0" collapsed="false">
      <c r="A103" s="50" t="s">
        <v>370</v>
      </c>
      <c r="B103" s="4" t="s">
        <v>599</v>
      </c>
      <c r="C103" s="54" t="s">
        <v>599</v>
      </c>
      <c r="D103" s="76" t="s">
        <v>632</v>
      </c>
      <c r="E103" s="89" t="s">
        <v>632</v>
      </c>
      <c r="F103" s="70" t="s">
        <v>633</v>
      </c>
      <c r="G103" s="4" t="n">
        <v>94</v>
      </c>
      <c r="H103" s="55" t="s">
        <v>723</v>
      </c>
      <c r="I103" s="50" t="s">
        <v>724</v>
      </c>
      <c r="J103" s="50" t="s">
        <v>696</v>
      </c>
      <c r="K103" s="101"/>
      <c r="L103" s="100" t="s">
        <v>370</v>
      </c>
      <c r="M103" s="50" t="s">
        <v>371</v>
      </c>
      <c r="N103" s="5" t="n">
        <v>63.539774</v>
      </c>
      <c r="O103" s="5" t="n">
        <v>16.761383</v>
      </c>
      <c r="P103" s="5" t="n">
        <v>63.548</v>
      </c>
      <c r="Q103" s="5" t="n">
        <v>16.643</v>
      </c>
      <c r="R103" s="4" t="n">
        <v>3</v>
      </c>
      <c r="S103" s="50"/>
      <c r="T103" s="56" t="s">
        <v>619</v>
      </c>
      <c r="U103" s="4" t="n">
        <v>296</v>
      </c>
      <c r="V103" s="0"/>
      <c r="W103" s="0"/>
      <c r="X103" s="50"/>
      <c r="Y103" s="0"/>
      <c r="Z103" s="50"/>
      <c r="AA103" s="50" t="n">
        <v>970</v>
      </c>
      <c r="AB103" s="0"/>
      <c r="AC103" s="57" t="n">
        <v>0.373833792724963</v>
      </c>
      <c r="AD103" s="0"/>
      <c r="AE103" s="50" t="n">
        <v>1954</v>
      </c>
      <c r="AF103" s="50"/>
      <c r="AG103" s="50" t="s">
        <v>372</v>
      </c>
      <c r="AH103" s="49"/>
      <c r="AI103" s="5" t="n">
        <v>63.563923</v>
      </c>
      <c r="AJ103" s="6" t="n">
        <v>16.65055</v>
      </c>
      <c r="AK103" s="58" t="n">
        <v>0</v>
      </c>
      <c r="AL103" s="50" t="s">
        <v>1075</v>
      </c>
      <c r="AM103" s="0"/>
      <c r="AN103" s="0"/>
      <c r="AO103" s="0"/>
      <c r="AP103" s="56" t="n">
        <v>99</v>
      </c>
      <c r="AQ103" s="0"/>
      <c r="AR103" s="0"/>
      <c r="AS103" s="0"/>
      <c r="AT103" s="0"/>
      <c r="AU103" s="50"/>
      <c r="AV103" s="50"/>
      <c r="AW103" s="50"/>
      <c r="AX103" s="50"/>
      <c r="AY103" s="50"/>
      <c r="AZ103" s="50"/>
      <c r="BA103" s="4" t="s">
        <v>639</v>
      </c>
      <c r="BB103" s="60" t="n">
        <v>0</v>
      </c>
      <c r="BC103" s="103" t="s">
        <v>1076</v>
      </c>
      <c r="BD103" s="50" t="s">
        <v>1077</v>
      </c>
      <c r="BE103" s="50"/>
      <c r="BF103" s="50" t="s">
        <v>1078</v>
      </c>
      <c r="BG103" s="0"/>
      <c r="BH103" s="57" t="s">
        <v>614</v>
      </c>
      <c r="BI103" s="0"/>
      <c r="BJ103" s="72" t="n">
        <v>0</v>
      </c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2.75" hidden="false" customHeight="false" outlineLevel="0" collapsed="false">
      <c r="A104" s="30" t="s">
        <v>373</v>
      </c>
      <c r="B104" s="4" t="s">
        <v>599</v>
      </c>
      <c r="C104" s="54" t="s">
        <v>599</v>
      </c>
      <c r="D104" s="4" t="s">
        <v>632</v>
      </c>
      <c r="E104" s="70" t="s">
        <v>632</v>
      </c>
      <c r="F104" s="70" t="s">
        <v>633</v>
      </c>
      <c r="G104" s="4" t="n">
        <v>95</v>
      </c>
      <c r="H104" s="55" t="s">
        <v>634</v>
      </c>
      <c r="I104" s="4" t="s">
        <v>635</v>
      </c>
      <c r="J104" s="4" t="s">
        <v>636</v>
      </c>
      <c r="K104" s="74" t="s">
        <v>637</v>
      </c>
      <c r="L104" s="4" t="s">
        <v>999</v>
      </c>
      <c r="M104" s="7" t="s">
        <v>162</v>
      </c>
      <c r="N104" s="5" t="n">
        <v>46.033152</v>
      </c>
      <c r="O104" s="5" t="n">
        <v>7.30791</v>
      </c>
      <c r="P104" s="5" t="n">
        <v>46.033152</v>
      </c>
      <c r="Q104" s="5" t="n">
        <v>7.30791</v>
      </c>
      <c r="R104" s="4" t="n">
        <v>6</v>
      </c>
      <c r="S104" s="0"/>
      <c r="T104" s="56" t="s">
        <v>638</v>
      </c>
      <c r="U104" s="4" t="n">
        <v>290</v>
      </c>
      <c r="V104" s="0"/>
      <c r="W104" s="0"/>
      <c r="X104" s="0"/>
      <c r="Y104" s="0"/>
      <c r="Z104" s="0"/>
      <c r="AA104" s="4" t="n">
        <v>733.953</v>
      </c>
      <c r="AB104" s="0"/>
      <c r="AC104" s="57" t="n">
        <v>0.288714626259765</v>
      </c>
      <c r="AD104" s="0"/>
      <c r="AE104" s="4" t="s">
        <v>775</v>
      </c>
      <c r="AF104" s="0"/>
      <c r="AG104" s="4" t="s">
        <v>163</v>
      </c>
      <c r="AH104" s="4" t="n">
        <v>3371</v>
      </c>
      <c r="AI104" s="5" t="n">
        <v>46.080327</v>
      </c>
      <c r="AJ104" s="6" t="n">
        <v>7.40326</v>
      </c>
      <c r="AK104" s="58" t="n">
        <v>400</v>
      </c>
      <c r="AL104" s="0"/>
      <c r="AM104" s="0"/>
      <c r="AN104" s="0"/>
      <c r="AO104" s="0"/>
      <c r="AP104" s="56" t="n">
        <v>874</v>
      </c>
      <c r="AQ104" s="0"/>
      <c r="AR104" s="56" t="n">
        <v>45</v>
      </c>
      <c r="AS104" s="0"/>
      <c r="AT104" s="0"/>
      <c r="AU104" s="0"/>
      <c r="AV104" s="0"/>
      <c r="AW104" s="4" t="s">
        <v>608</v>
      </c>
      <c r="AX104" s="0"/>
      <c r="AY104" s="0"/>
      <c r="AZ104" s="0"/>
      <c r="BA104" s="4" t="s">
        <v>639</v>
      </c>
      <c r="BB104" s="60" t="n">
        <v>828.8142</v>
      </c>
      <c r="BC104" s="71" t="s">
        <v>1079</v>
      </c>
      <c r="BD104" s="4" t="s">
        <v>1080</v>
      </c>
      <c r="BE104" s="0"/>
      <c r="BF104" s="0"/>
      <c r="BG104" s="0"/>
      <c r="BH104" s="57" t="s">
        <v>614</v>
      </c>
      <c r="BI104" s="0"/>
      <c r="BJ104" s="72" t="n">
        <v>2857.98</v>
      </c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2.75" hidden="false" customHeight="false" outlineLevel="0" collapsed="false">
      <c r="A105" s="4" t="s">
        <v>374</v>
      </c>
      <c r="B105" s="4" t="s">
        <v>599</v>
      </c>
      <c r="C105" s="54" t="s">
        <v>599</v>
      </c>
      <c r="D105" s="4" t="s">
        <v>600</v>
      </c>
      <c r="E105" s="70" t="s">
        <v>600</v>
      </c>
      <c r="F105" s="70" t="s">
        <v>601</v>
      </c>
      <c r="G105" s="4" t="n">
        <v>96</v>
      </c>
      <c r="H105" s="55" t="s">
        <v>797</v>
      </c>
      <c r="I105" s="4" t="s">
        <v>798</v>
      </c>
      <c r="J105" s="4" t="s">
        <v>884</v>
      </c>
      <c r="K105" s="26" t="s">
        <v>885</v>
      </c>
      <c r="L105" s="4" t="s">
        <v>374</v>
      </c>
      <c r="M105" s="26"/>
      <c r="N105" s="5" t="n">
        <v>47.209374</v>
      </c>
      <c r="O105" s="5" t="n">
        <v>11.005618</v>
      </c>
      <c r="P105" s="5" t="n">
        <v>47.209374</v>
      </c>
      <c r="Q105" s="5" t="n">
        <v>11.005618</v>
      </c>
      <c r="R105" s="4" t="n">
        <v>2</v>
      </c>
      <c r="S105" s="26" t="n">
        <v>2</v>
      </c>
      <c r="T105" s="56" t="s">
        <v>619</v>
      </c>
      <c r="U105" s="4" t="n">
        <v>289</v>
      </c>
      <c r="V105" s="4" t="n">
        <v>250</v>
      </c>
      <c r="W105" s="0"/>
      <c r="X105" s="0"/>
      <c r="Y105" s="0"/>
      <c r="Z105" s="26" t="n">
        <v>12.6</v>
      </c>
      <c r="AA105" s="4" t="n">
        <v>55.5</v>
      </c>
      <c r="AB105" s="0"/>
      <c r="AC105" s="57" t="n">
        <v>0.0219075430631245</v>
      </c>
      <c r="AD105" s="0"/>
      <c r="AE105" s="4" t="n">
        <v>1981</v>
      </c>
      <c r="AF105" s="56"/>
      <c r="AG105" s="4" t="s">
        <v>375</v>
      </c>
      <c r="AH105" s="4" t="n">
        <v>3295</v>
      </c>
      <c r="AI105" s="5" t="n">
        <v>47.197917</v>
      </c>
      <c r="AJ105" s="6" t="n">
        <v>11.02125</v>
      </c>
      <c r="AK105" s="58" t="n">
        <v>60</v>
      </c>
      <c r="AL105" s="4" t="s">
        <v>271</v>
      </c>
      <c r="AM105" s="0"/>
      <c r="AN105" s="6" t="n">
        <v>47.212035</v>
      </c>
      <c r="AO105" s="6" t="n">
        <v>11.000964</v>
      </c>
      <c r="AP105" s="56" t="n">
        <v>380</v>
      </c>
      <c r="AQ105" s="59" t="n">
        <v>2.69</v>
      </c>
      <c r="AR105" s="0"/>
      <c r="AS105" s="0"/>
      <c r="AT105" s="0"/>
      <c r="AU105" s="4" t="n">
        <v>132</v>
      </c>
      <c r="AV105" s="0"/>
      <c r="AW105" s="0"/>
      <c r="AX105" s="0"/>
      <c r="AY105" s="0"/>
      <c r="AZ105" s="100" t="s">
        <v>1081</v>
      </c>
      <c r="BA105" s="4" t="s">
        <v>621</v>
      </c>
      <c r="BB105" s="60" t="n">
        <v>3.6414</v>
      </c>
      <c r="BC105" s="26" t="s">
        <v>886</v>
      </c>
      <c r="BD105" s="4" t="s">
        <v>887</v>
      </c>
      <c r="BE105" s="4" t="s">
        <v>783</v>
      </c>
      <c r="BF105" s="0"/>
      <c r="BG105" s="0"/>
      <c r="BH105" s="57" t="s">
        <v>614</v>
      </c>
      <c r="BI105" s="0"/>
      <c r="BJ105" s="72" t="n">
        <v>12.6</v>
      </c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2.75" hidden="false" customHeight="false" outlineLevel="0" collapsed="false">
      <c r="A106" s="4" t="s">
        <v>376</v>
      </c>
      <c r="B106" s="4" t="s">
        <v>599</v>
      </c>
      <c r="C106" s="54" t="s">
        <v>599</v>
      </c>
      <c r="D106" s="4" t="s">
        <v>600</v>
      </c>
      <c r="E106" s="70" t="s">
        <v>600</v>
      </c>
      <c r="F106" s="70" t="s">
        <v>601</v>
      </c>
      <c r="G106" s="4" t="n">
        <v>97</v>
      </c>
      <c r="H106" s="55" t="s">
        <v>651</v>
      </c>
      <c r="I106" s="4" t="s">
        <v>652</v>
      </c>
      <c r="J106" s="4" t="s">
        <v>772</v>
      </c>
      <c r="K106" s="4" t="s">
        <v>221</v>
      </c>
      <c r="L106" s="4" t="s">
        <v>221</v>
      </c>
      <c r="M106" s="7" t="s">
        <v>221</v>
      </c>
      <c r="N106" s="5" t="n">
        <v>60.883145</v>
      </c>
      <c r="O106" s="5" t="n">
        <v>7.248314</v>
      </c>
      <c r="P106" s="5" t="n">
        <v>60.883145</v>
      </c>
      <c r="Q106" s="5" t="n">
        <v>7.248314</v>
      </c>
      <c r="R106" s="4" t="n">
        <v>2</v>
      </c>
      <c r="S106" s="4" t="n">
        <v>2</v>
      </c>
      <c r="T106" s="56" t="s">
        <v>619</v>
      </c>
      <c r="U106" s="4" t="n">
        <v>270</v>
      </c>
      <c r="V106" s="4" t="n">
        <v>270</v>
      </c>
      <c r="W106" s="0"/>
      <c r="X106" s="0"/>
      <c r="Y106" s="0"/>
      <c r="Z106" s="0"/>
      <c r="AA106" s="4" t="n">
        <v>350</v>
      </c>
      <c r="AB106" s="4" t="n">
        <v>285</v>
      </c>
      <c r="AC106" s="57" t="n">
        <v>0.147877743132135</v>
      </c>
      <c r="AD106" s="57" t="n">
        <v>0.12041473369331</v>
      </c>
      <c r="AE106" s="4" t="n">
        <v>1975</v>
      </c>
      <c r="AF106" s="0"/>
      <c r="AG106" s="4" t="s">
        <v>377</v>
      </c>
      <c r="AH106" s="4" t="n">
        <v>3107</v>
      </c>
      <c r="AI106" s="5" t="n">
        <v>60.805293</v>
      </c>
      <c r="AJ106" s="6" t="n">
        <v>7.74972</v>
      </c>
      <c r="AK106" s="58" t="n">
        <v>448</v>
      </c>
      <c r="AL106" s="4" t="s">
        <v>393</v>
      </c>
      <c r="AM106" s="0"/>
      <c r="AN106" s="6" t="n">
        <v>60.790472</v>
      </c>
      <c r="AO106" s="6" t="n">
        <v>7.5625</v>
      </c>
      <c r="AP106" s="56" t="n">
        <v>400</v>
      </c>
      <c r="AQ106" s="59" t="n">
        <v>9.44</v>
      </c>
      <c r="AR106" s="56" t="n">
        <v>79</v>
      </c>
      <c r="AS106" s="0"/>
      <c r="AT106" s="0"/>
      <c r="AU106" s="0"/>
      <c r="AV106" s="0"/>
      <c r="AW106" s="4" t="s">
        <v>775</v>
      </c>
      <c r="AX106" s="0"/>
      <c r="AY106" s="0"/>
      <c r="AZ106" s="0"/>
      <c r="BA106" s="4" t="s">
        <v>609</v>
      </c>
      <c r="BB106" s="60" t="n">
        <v>9.44</v>
      </c>
      <c r="BC106" s="4" t="s">
        <v>776</v>
      </c>
      <c r="BD106" s="4" t="s">
        <v>777</v>
      </c>
      <c r="BE106" s="4" t="s">
        <v>1082</v>
      </c>
      <c r="BF106" s="4" t="s">
        <v>1083</v>
      </c>
      <c r="BG106" s="0"/>
      <c r="BH106" s="57" t="s">
        <v>614</v>
      </c>
      <c r="BI106" s="0"/>
      <c r="BJ106" s="72" t="n">
        <v>34.962962962963</v>
      </c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2.75" hidden="false" customHeight="false" outlineLevel="0" collapsed="false">
      <c r="A107" s="4" t="s">
        <v>143</v>
      </c>
      <c r="B107" s="4" t="s">
        <v>599</v>
      </c>
      <c r="C107" s="54" t="s">
        <v>599</v>
      </c>
      <c r="D107" s="76" t="s">
        <v>668</v>
      </c>
      <c r="E107" s="89" t="s">
        <v>668</v>
      </c>
      <c r="F107" s="70" t="s">
        <v>669</v>
      </c>
      <c r="G107" s="4" t="n">
        <v>98</v>
      </c>
      <c r="H107" s="55" t="s">
        <v>751</v>
      </c>
      <c r="I107" s="4" t="s">
        <v>752</v>
      </c>
      <c r="J107" s="4" t="s">
        <v>753</v>
      </c>
      <c r="K107" s="0"/>
      <c r="L107" s="4" t="s">
        <v>143</v>
      </c>
      <c r="M107" s="7" t="s">
        <v>212</v>
      </c>
      <c r="N107" s="5" t="n">
        <v>56.7405</v>
      </c>
      <c r="O107" s="5" t="n">
        <v>24.7113</v>
      </c>
      <c r="P107" s="5" t="n">
        <v>56.758</v>
      </c>
      <c r="Q107" s="5" t="n">
        <v>24.7113</v>
      </c>
      <c r="R107" s="4" t="n">
        <v>7</v>
      </c>
      <c r="S107" s="0"/>
      <c r="T107" s="56" t="s">
        <v>817</v>
      </c>
      <c r="U107" s="4" t="n">
        <v>264.1</v>
      </c>
      <c r="V107" s="0"/>
      <c r="W107" s="0"/>
      <c r="X107" s="0"/>
      <c r="Y107" s="0"/>
      <c r="Z107" s="0"/>
      <c r="AA107" s="4" t="n">
        <v>551.4</v>
      </c>
      <c r="AB107" s="0"/>
      <c r="AC107" s="57" t="n">
        <v>0.238175395056267</v>
      </c>
      <c r="AD107" s="0"/>
      <c r="AE107" s="4" t="n">
        <v>1940</v>
      </c>
      <c r="AF107" s="4" t="n">
        <v>2001</v>
      </c>
      <c r="AG107" s="4" t="s">
        <v>143</v>
      </c>
      <c r="AH107" s="4" t="n">
        <v>3736</v>
      </c>
      <c r="AI107" s="5" t="n">
        <v>56.737166</v>
      </c>
      <c r="AJ107" s="6" t="n">
        <v>24.713374</v>
      </c>
      <c r="AK107" s="58" t="n">
        <v>157</v>
      </c>
      <c r="AL107" s="4" t="s">
        <v>212</v>
      </c>
      <c r="AM107" s="0"/>
      <c r="AN107" s="0"/>
      <c r="AO107" s="0"/>
      <c r="AP107" s="56" t="n">
        <v>14</v>
      </c>
      <c r="AQ107" s="0"/>
      <c r="AR107" s="0"/>
      <c r="AS107" s="0"/>
      <c r="AT107" s="0"/>
      <c r="AU107" s="0"/>
      <c r="AV107" s="4" t="s">
        <v>1084</v>
      </c>
      <c r="AW107" s="0"/>
      <c r="AX107" s="0"/>
      <c r="AY107" s="0"/>
      <c r="AZ107" s="74"/>
      <c r="BA107" s="4" t="s">
        <v>639</v>
      </c>
      <c r="BB107" s="60" t="n">
        <v>5.2109085</v>
      </c>
      <c r="BC107" s="4" t="s">
        <v>755</v>
      </c>
      <c r="BD107" s="4" t="s">
        <v>1085</v>
      </c>
      <c r="BE107" s="4" t="s">
        <v>1086</v>
      </c>
      <c r="BF107" s="0"/>
      <c r="BG107" s="0"/>
      <c r="BH107" s="57" t="s">
        <v>614</v>
      </c>
      <c r="BI107" s="0"/>
      <c r="BJ107" s="72" t="n">
        <v>19.7308159787959</v>
      </c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2.75" hidden="false" customHeight="false" outlineLevel="0" collapsed="false">
      <c r="A108" s="4" t="s">
        <v>146</v>
      </c>
      <c r="B108" s="4" t="s">
        <v>599</v>
      </c>
      <c r="C108" s="54" t="s">
        <v>599</v>
      </c>
      <c r="D108" s="4" t="s">
        <v>632</v>
      </c>
      <c r="E108" s="70" t="s">
        <v>668</v>
      </c>
      <c r="F108" s="70" t="s">
        <v>669</v>
      </c>
      <c r="G108" s="4" t="n">
        <v>99</v>
      </c>
      <c r="H108" s="55" t="s">
        <v>642</v>
      </c>
      <c r="I108" s="4" t="s">
        <v>643</v>
      </c>
      <c r="J108" s="0"/>
      <c r="K108" s="0"/>
      <c r="L108" s="0"/>
      <c r="M108" s="7" t="s">
        <v>365</v>
      </c>
      <c r="N108" s="5" t="n">
        <v>41.242384</v>
      </c>
      <c r="O108" s="5" t="n">
        <v>0.43076</v>
      </c>
      <c r="P108" s="5" t="n">
        <v>41.265</v>
      </c>
      <c r="Q108" s="5" t="n">
        <v>0.435</v>
      </c>
      <c r="R108" s="4" t="n">
        <v>4</v>
      </c>
      <c r="S108" s="0"/>
      <c r="T108" s="56" t="s">
        <v>817</v>
      </c>
      <c r="U108" s="4" t="n">
        <v>262.8</v>
      </c>
      <c r="V108" s="0"/>
      <c r="W108" s="0"/>
      <c r="X108" s="0"/>
      <c r="Y108" s="0"/>
      <c r="Z108" s="0"/>
      <c r="AA108" s="4" t="n">
        <v>287.3</v>
      </c>
      <c r="AB108" s="0"/>
      <c r="AC108" s="57" t="n">
        <v>0.124712159300966</v>
      </c>
      <c r="AD108" s="0"/>
      <c r="AE108" s="4" t="n">
        <v>1969</v>
      </c>
      <c r="AF108" s="0"/>
      <c r="AG108" s="4" t="s">
        <v>146</v>
      </c>
      <c r="AH108" s="4" t="n">
        <v>3505</v>
      </c>
      <c r="AI108" s="5" t="n">
        <v>41.243912</v>
      </c>
      <c r="AJ108" s="6" t="n">
        <v>0.432408</v>
      </c>
      <c r="AK108" s="58" t="n">
        <v>206.9</v>
      </c>
      <c r="AL108" s="0"/>
      <c r="AM108" s="0"/>
      <c r="AN108" s="0"/>
      <c r="AO108" s="0"/>
      <c r="AP108" s="56" t="n">
        <v>27</v>
      </c>
      <c r="AQ108" s="0"/>
      <c r="AR108" s="56" t="n">
        <v>900</v>
      </c>
      <c r="AS108" s="0"/>
      <c r="AT108" s="0"/>
      <c r="AU108" s="0"/>
      <c r="AV108" s="0"/>
      <c r="AW108" s="0"/>
      <c r="AX108" s="0"/>
      <c r="AY108" s="0"/>
      <c r="AZ108" s="0"/>
      <c r="BA108" s="4" t="s">
        <v>639</v>
      </c>
      <c r="BB108" s="60" t="n">
        <v>13.243720725</v>
      </c>
      <c r="BC108" s="4" t="s">
        <v>1087</v>
      </c>
      <c r="BD108" s="4" t="s">
        <v>1088</v>
      </c>
      <c r="BE108" s="0"/>
      <c r="BF108" s="0"/>
      <c r="BG108" s="0"/>
      <c r="BH108" s="57" t="s">
        <v>614</v>
      </c>
      <c r="BI108" s="0"/>
      <c r="BJ108" s="72" t="n">
        <v>50.3946755136986</v>
      </c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1.25" hidden="false" customHeight="true" outlineLevel="0" collapsed="false">
      <c r="A109" s="4" t="s">
        <v>380</v>
      </c>
      <c r="B109" s="4" t="s">
        <v>599</v>
      </c>
      <c r="C109" s="54" t="s">
        <v>599</v>
      </c>
      <c r="D109" s="4" t="s">
        <v>632</v>
      </c>
      <c r="E109" s="70" t="s">
        <v>632</v>
      </c>
      <c r="F109" s="70" t="s">
        <v>633</v>
      </c>
      <c r="G109" s="4" t="n">
        <v>100</v>
      </c>
      <c r="H109" s="55" t="s">
        <v>634</v>
      </c>
      <c r="I109" s="4" t="s">
        <v>635</v>
      </c>
      <c r="J109" s="4" t="s">
        <v>1055</v>
      </c>
      <c r="K109" s="4" t="s">
        <v>1089</v>
      </c>
      <c r="L109" s="4" t="s">
        <v>1089</v>
      </c>
      <c r="M109" s="7" t="s">
        <v>358</v>
      </c>
      <c r="N109" s="5" t="n">
        <v>46.7021</v>
      </c>
      <c r="O109" s="5" t="n">
        <v>8.2353</v>
      </c>
      <c r="P109" s="5" t="n">
        <v>46.7021</v>
      </c>
      <c r="Q109" s="5" t="n">
        <v>8.2353</v>
      </c>
      <c r="R109" s="4" t="n">
        <v>5</v>
      </c>
      <c r="S109" s="0"/>
      <c r="T109" s="56" t="s">
        <v>638</v>
      </c>
      <c r="U109" s="30" t="n">
        <v>393</v>
      </c>
      <c r="V109" s="0"/>
      <c r="W109" s="0"/>
      <c r="X109" s="0"/>
      <c r="Y109" s="0"/>
      <c r="Z109" s="0"/>
      <c r="AA109" s="4" t="n">
        <v>700</v>
      </c>
      <c r="AB109" s="0"/>
      <c r="AC109" s="57" t="n">
        <v>0.313152867809227</v>
      </c>
      <c r="AD109" s="0"/>
      <c r="AE109" s="4" t="n">
        <v>1942</v>
      </c>
      <c r="AF109" s="4" t="n">
        <v>2007</v>
      </c>
      <c r="AG109" s="4" t="s">
        <v>381</v>
      </c>
      <c r="AH109" s="4" t="n">
        <v>3319</v>
      </c>
      <c r="AI109" s="5" t="n">
        <v>46.612083</v>
      </c>
      <c r="AJ109" s="6" t="n">
        <v>8.322083</v>
      </c>
      <c r="AK109" s="58" t="n">
        <v>14</v>
      </c>
      <c r="AL109" s="0"/>
      <c r="AM109" s="0"/>
      <c r="AN109" s="0"/>
      <c r="AO109" s="0"/>
      <c r="AP109" s="56" t="n">
        <v>664</v>
      </c>
      <c r="AQ109" s="0"/>
      <c r="AR109" s="56" t="n">
        <v>46.5</v>
      </c>
      <c r="AS109" s="0"/>
      <c r="AT109" s="0"/>
      <c r="AU109" s="0"/>
      <c r="AV109" s="0"/>
      <c r="AW109" s="4" t="s">
        <v>608</v>
      </c>
      <c r="AX109" s="0"/>
      <c r="AY109" s="0"/>
      <c r="AZ109" s="74"/>
      <c r="BA109" s="4" t="s">
        <v>639</v>
      </c>
      <c r="BB109" s="60" t="n">
        <v>22.038492</v>
      </c>
      <c r="BC109" s="71" t="s">
        <v>1090</v>
      </c>
      <c r="BD109" s="71" t="s">
        <v>1091</v>
      </c>
      <c r="BE109" s="4" t="s">
        <v>1057</v>
      </c>
      <c r="BF109" s="4" t="s">
        <v>1092</v>
      </c>
      <c r="BG109" s="59" t="s">
        <v>959</v>
      </c>
      <c r="BH109" s="57" t="s">
        <v>614</v>
      </c>
      <c r="BI109" s="0"/>
      <c r="BJ109" s="80" t="n">
        <v>544.753709923664</v>
      </c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38" customFormat="true" ht="12.75" hidden="false" customHeight="false" outlineLevel="0" collapsed="false">
      <c r="A110" s="38" t="s">
        <v>382</v>
      </c>
      <c r="C110" s="54" t="s">
        <v>599</v>
      </c>
      <c r="D110" s="43"/>
      <c r="E110" s="104"/>
      <c r="F110" s="82" t="s">
        <v>633</v>
      </c>
      <c r="G110" s="43" t="n">
        <v>100</v>
      </c>
      <c r="H110" s="55" t="s">
        <v>634</v>
      </c>
      <c r="I110" s="43" t="s">
        <v>635</v>
      </c>
      <c r="J110" s="43"/>
      <c r="K110" s="43"/>
      <c r="L110" s="43"/>
      <c r="M110" s="39"/>
      <c r="N110" s="40"/>
      <c r="O110" s="40"/>
      <c r="P110" s="40"/>
      <c r="Q110" s="40"/>
      <c r="R110" s="43"/>
      <c r="S110" s="43"/>
      <c r="T110" s="105"/>
      <c r="U110" s="43"/>
      <c r="V110" s="43"/>
      <c r="W110" s="43"/>
      <c r="X110" s="43"/>
      <c r="Y110" s="105"/>
      <c r="Z110" s="43"/>
      <c r="AA110" s="43"/>
      <c r="AB110" s="43"/>
      <c r="AC110" s="106"/>
      <c r="AD110" s="106"/>
      <c r="AE110" s="43"/>
      <c r="AF110" s="43"/>
      <c r="AG110" s="21" t="s">
        <v>383</v>
      </c>
      <c r="AH110" s="43" t="n">
        <v>3320</v>
      </c>
      <c r="AI110" s="40" t="n">
        <v>46.58197</v>
      </c>
      <c r="AJ110" s="42" t="n">
        <v>8.331369</v>
      </c>
      <c r="AK110" s="107" t="n">
        <v>27</v>
      </c>
      <c r="AL110" s="43"/>
      <c r="AM110" s="43"/>
      <c r="AN110" s="42"/>
      <c r="AO110" s="42"/>
      <c r="AP110" s="105"/>
      <c r="AQ110" s="108"/>
      <c r="AR110" s="105"/>
      <c r="AS110" s="105"/>
      <c r="AT110" s="105"/>
      <c r="AU110" s="43"/>
      <c r="AV110" s="43"/>
      <c r="AW110" s="43"/>
      <c r="AX110" s="43"/>
      <c r="AY110" s="43"/>
      <c r="AZ110" s="43"/>
      <c r="BA110" s="4" t="s">
        <v>639</v>
      </c>
      <c r="BB110" s="60" t="n">
        <v>42.502806</v>
      </c>
      <c r="BC110" s="117" t="s">
        <v>959</v>
      </c>
      <c r="BD110" s="117"/>
      <c r="BE110" s="43"/>
      <c r="BF110" s="43"/>
      <c r="BG110" s="108"/>
      <c r="BH110" s="57" t="s">
        <v>614</v>
      </c>
      <c r="BI110" s="43"/>
      <c r="BJ110" s="72"/>
    </row>
    <row r="111" s="38" customFormat="true" ht="12.75" hidden="false" customHeight="false" outlineLevel="0" collapsed="false">
      <c r="A111" s="38" t="s">
        <v>382</v>
      </c>
      <c r="C111" s="54" t="s">
        <v>599</v>
      </c>
      <c r="D111" s="43"/>
      <c r="E111" s="104"/>
      <c r="F111" s="82" t="s">
        <v>633</v>
      </c>
      <c r="G111" s="43" t="n">
        <v>100</v>
      </c>
      <c r="H111" s="55" t="s">
        <v>634</v>
      </c>
      <c r="I111" s="43" t="s">
        <v>635</v>
      </c>
      <c r="J111" s="43"/>
      <c r="K111" s="43"/>
      <c r="L111" s="43"/>
      <c r="M111" s="39"/>
      <c r="N111" s="40"/>
      <c r="O111" s="40"/>
      <c r="P111" s="40"/>
      <c r="Q111" s="40"/>
      <c r="R111" s="43"/>
      <c r="S111" s="43"/>
      <c r="T111" s="105"/>
      <c r="U111" s="43"/>
      <c r="V111" s="43"/>
      <c r="W111" s="43"/>
      <c r="X111" s="43"/>
      <c r="Y111" s="105"/>
      <c r="Z111" s="43"/>
      <c r="AA111" s="43"/>
      <c r="AB111" s="43"/>
      <c r="AC111" s="106"/>
      <c r="AD111" s="106"/>
      <c r="AE111" s="43"/>
      <c r="AF111" s="43"/>
      <c r="AG111" s="21" t="s">
        <v>384</v>
      </c>
      <c r="AH111" s="43" t="n">
        <v>3323</v>
      </c>
      <c r="AI111" s="40" t="n">
        <v>46.547083</v>
      </c>
      <c r="AJ111" s="42" t="n">
        <v>8.27125</v>
      </c>
      <c r="AK111" s="107" t="n">
        <v>95</v>
      </c>
      <c r="AL111" s="43"/>
      <c r="AM111" s="43"/>
      <c r="AN111" s="42"/>
      <c r="AO111" s="42"/>
      <c r="AP111" s="105"/>
      <c r="AQ111" s="108"/>
      <c r="AR111" s="105"/>
      <c r="AS111" s="105"/>
      <c r="AT111" s="105"/>
      <c r="AU111" s="43"/>
      <c r="AV111" s="43"/>
      <c r="AW111" s="43"/>
      <c r="AX111" s="43"/>
      <c r="AY111" s="43"/>
      <c r="AZ111" s="43"/>
      <c r="BA111" s="4" t="s">
        <v>639</v>
      </c>
      <c r="BB111" s="60" t="n">
        <v>149.54691</v>
      </c>
      <c r="BC111" s="117" t="s">
        <v>959</v>
      </c>
      <c r="BD111" s="117"/>
      <c r="BE111" s="43"/>
      <c r="BF111" s="43"/>
      <c r="BG111" s="108"/>
      <c r="BH111" s="57" t="s">
        <v>614</v>
      </c>
      <c r="BI111" s="43"/>
      <c r="BJ111" s="72"/>
    </row>
    <row r="112" customFormat="false" ht="15" hidden="false" customHeight="false" outlineLevel="0" collapsed="false">
      <c r="A112" s="4" t="s">
        <v>144</v>
      </c>
      <c r="B112" s="4" t="s">
        <v>599</v>
      </c>
      <c r="C112" s="54" t="s">
        <v>599</v>
      </c>
      <c r="D112" s="76" t="s">
        <v>668</v>
      </c>
      <c r="E112" s="70" t="s">
        <v>632</v>
      </c>
      <c r="F112" s="70" t="s">
        <v>633</v>
      </c>
      <c r="G112" s="4" t="n">
        <v>101</v>
      </c>
      <c r="H112" s="55" t="s">
        <v>660</v>
      </c>
      <c r="I112" s="4" t="s">
        <v>661</v>
      </c>
      <c r="J112" s="4" t="s">
        <v>978</v>
      </c>
      <c r="K112" s="0"/>
      <c r="L112" s="0"/>
      <c r="M112" s="0"/>
      <c r="N112" s="5" t="n">
        <v>46.4851</v>
      </c>
      <c r="O112" s="5" t="n">
        <v>10.353352</v>
      </c>
      <c r="P112" s="5" t="n">
        <v>46.4851</v>
      </c>
      <c r="Q112" s="5" t="n">
        <v>10.353352</v>
      </c>
      <c r="R112" s="4" t="n">
        <v>6</v>
      </c>
      <c r="S112" s="0"/>
      <c r="T112" s="56" t="s">
        <v>638</v>
      </c>
      <c r="U112" s="4" t="n">
        <v>226</v>
      </c>
      <c r="V112" s="0"/>
      <c r="W112" s="0"/>
      <c r="X112" s="0"/>
      <c r="Y112" s="0"/>
      <c r="Z112" s="0"/>
      <c r="AA112" s="4" t="n">
        <v>385.3</v>
      </c>
      <c r="AB112" s="0"/>
      <c r="AC112" s="57" t="n">
        <v>0.194486340022492</v>
      </c>
      <c r="AD112" s="0"/>
      <c r="AE112" s="4" t="n">
        <v>1956</v>
      </c>
      <c r="AF112" s="0"/>
      <c r="AG112" s="4" t="s">
        <v>385</v>
      </c>
      <c r="AH112" s="4" t="n">
        <v>3312</v>
      </c>
      <c r="AI112" s="5" t="n">
        <v>46.51766</v>
      </c>
      <c r="AJ112" s="6" t="n">
        <v>10.31837</v>
      </c>
      <c r="AK112" s="58" t="n">
        <v>187</v>
      </c>
      <c r="AL112" s="4" t="s">
        <v>319</v>
      </c>
      <c r="AM112" s="0"/>
      <c r="AN112" s="6" t="n">
        <v>46.328836</v>
      </c>
      <c r="AO112" s="6" t="n">
        <v>10.24729</v>
      </c>
      <c r="AP112" s="56" t="n">
        <v>646.7</v>
      </c>
      <c r="AQ112" s="0"/>
      <c r="AR112" s="0"/>
      <c r="AS112" s="0"/>
      <c r="AT112" s="0"/>
      <c r="AU112" s="0"/>
      <c r="AV112" s="0"/>
      <c r="AW112" s="0"/>
      <c r="AX112" s="0"/>
      <c r="AY112" s="0"/>
      <c r="AZ112" s="4" t="s">
        <v>1093</v>
      </c>
      <c r="BA112" s="4" t="s">
        <v>639</v>
      </c>
      <c r="BB112" s="60" t="n">
        <v>286.701672675</v>
      </c>
      <c r="BC112" s="79" t="s">
        <v>1094</v>
      </c>
      <c r="BD112" s="4" t="s">
        <v>1095</v>
      </c>
      <c r="BE112" s="4" t="s">
        <v>1096</v>
      </c>
      <c r="BF112" s="0"/>
      <c r="BG112" s="0"/>
      <c r="BH112" s="57" t="s">
        <v>614</v>
      </c>
      <c r="BI112" s="0"/>
      <c r="BJ112" s="72" t="n">
        <v>1268.59147201327</v>
      </c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5" hidden="false" customHeight="false" outlineLevel="0" collapsed="false">
      <c r="A113" s="4" t="s">
        <v>386</v>
      </c>
      <c r="B113" s="4" t="s">
        <v>599</v>
      </c>
      <c r="C113" s="54" t="s">
        <v>599</v>
      </c>
      <c r="D113" s="76" t="s">
        <v>632</v>
      </c>
      <c r="E113" s="77" t="s">
        <v>632</v>
      </c>
      <c r="F113" s="70" t="s">
        <v>633</v>
      </c>
      <c r="G113" s="4" t="n">
        <v>102</v>
      </c>
      <c r="H113" s="55" t="s">
        <v>651</v>
      </c>
      <c r="I113" s="4" t="s">
        <v>652</v>
      </c>
      <c r="J113" s="4" t="s">
        <v>772</v>
      </c>
      <c r="K113" s="4" t="s">
        <v>221</v>
      </c>
      <c r="L113" s="4" t="s">
        <v>221</v>
      </c>
      <c r="M113" s="7" t="s">
        <v>221</v>
      </c>
      <c r="N113" s="5" t="n">
        <v>60.874956</v>
      </c>
      <c r="O113" s="5" t="n">
        <v>7.322253</v>
      </c>
      <c r="P113" s="5" t="n">
        <v>60.874956</v>
      </c>
      <c r="Q113" s="5" t="n">
        <v>7.322253</v>
      </c>
      <c r="R113" s="4" t="n">
        <v>3</v>
      </c>
      <c r="S113" s="0"/>
      <c r="T113" s="56" t="s">
        <v>775</v>
      </c>
      <c r="U113" s="4" t="n">
        <v>174</v>
      </c>
      <c r="V113" s="0"/>
      <c r="W113" s="0"/>
      <c r="X113" s="0"/>
      <c r="Y113" s="0"/>
      <c r="Z113" s="0"/>
      <c r="AA113" s="4" t="n">
        <v>396</v>
      </c>
      <c r="AB113" s="0"/>
      <c r="AC113" s="57" t="n">
        <v>0.259623781538389</v>
      </c>
      <c r="AD113" s="0"/>
      <c r="AE113" s="4" t="n">
        <v>1982</v>
      </c>
      <c r="AF113" s="0"/>
      <c r="AG113" s="4" t="s">
        <v>387</v>
      </c>
      <c r="AH113" s="49"/>
      <c r="AI113" s="5" t="n">
        <v>60.704036</v>
      </c>
      <c r="AJ113" s="6" t="n">
        <v>7.491667</v>
      </c>
      <c r="AK113" s="58" t="n">
        <v>199</v>
      </c>
      <c r="AL113" s="4" t="s">
        <v>222</v>
      </c>
      <c r="AM113" s="4" t="n">
        <v>3104</v>
      </c>
      <c r="AN113" s="6" t="n">
        <v>60.817415</v>
      </c>
      <c r="AO113" s="6" t="n">
        <v>7.254368</v>
      </c>
      <c r="AP113" s="56" t="n">
        <v>295</v>
      </c>
      <c r="AQ113" s="0"/>
      <c r="AR113" s="0"/>
      <c r="AS113" s="0"/>
      <c r="AT113" s="0"/>
      <c r="AU113" s="0"/>
      <c r="AV113" s="4" t="s">
        <v>376</v>
      </c>
      <c r="AW113" s="4" t="s">
        <v>1097</v>
      </c>
      <c r="AX113" s="0"/>
      <c r="AY113" s="0"/>
      <c r="AZ113" s="0"/>
      <c r="BA113" s="4" t="s">
        <v>639</v>
      </c>
      <c r="BB113" s="60" t="n">
        <v>139.17487875</v>
      </c>
      <c r="BC113" s="79" t="s">
        <v>776</v>
      </c>
      <c r="BD113" s="79" t="s">
        <v>777</v>
      </c>
      <c r="BE113" s="79" t="s">
        <v>1098</v>
      </c>
      <c r="BF113" s="79" t="s">
        <v>1099</v>
      </c>
      <c r="BG113" s="0"/>
      <c r="BH113" s="57" t="s">
        <v>614</v>
      </c>
      <c r="BI113" s="0"/>
      <c r="BJ113" s="80" t="n">
        <v>7039.3022609375</v>
      </c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38" customFormat="true" ht="15" hidden="false" customHeight="false" outlineLevel="0" collapsed="false">
      <c r="A114" s="38" t="s">
        <v>388</v>
      </c>
      <c r="C114" s="54" t="s">
        <v>599</v>
      </c>
      <c r="D114" s="43"/>
      <c r="E114" s="104"/>
      <c r="F114" s="82" t="s">
        <v>633</v>
      </c>
      <c r="G114" s="43" t="n">
        <v>102</v>
      </c>
      <c r="H114" s="55" t="s">
        <v>651</v>
      </c>
      <c r="I114" s="43" t="s">
        <v>652</v>
      </c>
      <c r="J114" s="43"/>
      <c r="K114" s="43"/>
      <c r="L114" s="43"/>
      <c r="M114" s="39"/>
      <c r="N114" s="40"/>
      <c r="O114" s="40"/>
      <c r="P114" s="40"/>
      <c r="Q114" s="40"/>
      <c r="R114" s="43"/>
      <c r="S114" s="43"/>
      <c r="T114" s="105"/>
      <c r="U114" s="43"/>
      <c r="V114" s="43"/>
      <c r="W114" s="43"/>
      <c r="X114" s="43"/>
      <c r="Y114" s="105"/>
      <c r="Z114" s="43"/>
      <c r="AA114" s="43"/>
      <c r="AB114" s="43"/>
      <c r="AC114" s="106"/>
      <c r="AD114" s="106"/>
      <c r="AE114" s="43"/>
      <c r="AF114" s="43"/>
      <c r="AG114" s="21" t="s">
        <v>389</v>
      </c>
      <c r="AH114" s="43" t="n">
        <v>3167</v>
      </c>
      <c r="AI114" s="40" t="n">
        <v>59.155174</v>
      </c>
      <c r="AJ114" s="42" t="n">
        <v>6.89266</v>
      </c>
      <c r="AK114" s="107" t="n">
        <v>1400</v>
      </c>
      <c r="AL114" s="43"/>
      <c r="AM114" s="43"/>
      <c r="AN114" s="42"/>
      <c r="AO114" s="42"/>
      <c r="AP114" s="105"/>
      <c r="AQ114" s="108"/>
      <c r="AR114" s="105"/>
      <c r="AS114" s="105"/>
      <c r="AT114" s="105"/>
      <c r="AU114" s="43"/>
      <c r="AV114" s="43"/>
      <c r="AW114" s="43"/>
      <c r="AX114" s="43"/>
      <c r="AY114" s="43"/>
      <c r="AZ114" s="43"/>
      <c r="BA114" s="4" t="s">
        <v>639</v>
      </c>
      <c r="BB114" s="60" t="n">
        <v>979.11975</v>
      </c>
      <c r="BC114" s="111" t="s">
        <v>1100</v>
      </c>
      <c r="BD114" s="111" t="s">
        <v>1101</v>
      </c>
      <c r="BE114" s="43"/>
      <c r="BF114" s="43"/>
      <c r="BG114" s="108"/>
      <c r="BH114" s="57" t="s">
        <v>614</v>
      </c>
      <c r="BI114" s="43"/>
      <c r="BJ114" s="72"/>
    </row>
    <row r="115" customFormat="false" ht="12.75" hidden="false" customHeight="false" outlineLevel="0" collapsed="false">
      <c r="A115" s="38" t="s">
        <v>388</v>
      </c>
      <c r="B115" s="38"/>
      <c r="C115" s="54" t="s">
        <v>599</v>
      </c>
      <c r="D115" s="43"/>
      <c r="E115" s="104"/>
      <c r="F115" s="82" t="s">
        <v>633</v>
      </c>
      <c r="G115" s="43" t="n">
        <v>102</v>
      </c>
      <c r="H115" s="55" t="s">
        <v>651</v>
      </c>
      <c r="I115" s="43" t="s">
        <v>652</v>
      </c>
      <c r="J115" s="43"/>
      <c r="K115" s="43"/>
      <c r="L115" s="43"/>
      <c r="M115" s="39"/>
      <c r="N115" s="40"/>
      <c r="O115" s="40"/>
      <c r="P115" s="40"/>
      <c r="Q115" s="40"/>
      <c r="R115" s="43"/>
      <c r="S115" s="43"/>
      <c r="T115" s="105"/>
      <c r="U115" s="43"/>
      <c r="V115" s="43"/>
      <c r="W115" s="43"/>
      <c r="X115" s="43"/>
      <c r="Y115" s="105"/>
      <c r="Z115" s="43"/>
      <c r="AA115" s="43"/>
      <c r="AB115" s="43"/>
      <c r="AC115" s="106"/>
      <c r="AD115" s="106"/>
      <c r="AE115" s="43"/>
      <c r="AF115" s="43"/>
      <c r="AG115" s="21" t="s">
        <v>177</v>
      </c>
      <c r="AH115" s="43" t="n">
        <v>3111</v>
      </c>
      <c r="AI115" s="40" t="n">
        <v>60.552735</v>
      </c>
      <c r="AJ115" s="42" t="n">
        <v>7.126417</v>
      </c>
      <c r="AK115" s="107" t="n">
        <v>142.3</v>
      </c>
      <c r="AL115" s="43"/>
      <c r="AM115" s="43"/>
      <c r="AN115" s="42"/>
      <c r="AO115" s="42"/>
      <c r="AP115" s="105"/>
      <c r="AQ115" s="108"/>
      <c r="AR115" s="105"/>
      <c r="AS115" s="105"/>
      <c r="AT115" s="105"/>
      <c r="AU115" s="43"/>
      <c r="AV115" s="43"/>
      <c r="AW115" s="43"/>
      <c r="AX115" s="43"/>
      <c r="AY115" s="43"/>
      <c r="AZ115" s="43"/>
      <c r="BA115" s="4" t="s">
        <v>639</v>
      </c>
      <c r="BB115" s="60" t="n">
        <v>99.520528875</v>
      </c>
      <c r="BC115" s="117" t="s">
        <v>1102</v>
      </c>
      <c r="BD115" s="117"/>
      <c r="BE115" s="43"/>
      <c r="BF115" s="43"/>
      <c r="BG115" s="108"/>
      <c r="BH115" s="57" t="s">
        <v>614</v>
      </c>
      <c r="BI115" s="43"/>
      <c r="BJ115" s="72"/>
    </row>
    <row r="116" customFormat="false" ht="12.75" hidden="false" customHeight="false" outlineLevel="0" collapsed="false">
      <c r="A116" s="38" t="s">
        <v>388</v>
      </c>
      <c r="B116" s="38"/>
      <c r="C116" s="54" t="s">
        <v>599</v>
      </c>
      <c r="D116" s="43"/>
      <c r="E116" s="104"/>
      <c r="F116" s="82" t="s">
        <v>633</v>
      </c>
      <c r="G116" s="43" t="n">
        <v>102</v>
      </c>
      <c r="H116" s="55" t="s">
        <v>651</v>
      </c>
      <c r="I116" s="43" t="s">
        <v>652</v>
      </c>
      <c r="J116" s="43"/>
      <c r="K116" s="43"/>
      <c r="L116" s="43"/>
      <c r="M116" s="39"/>
      <c r="N116" s="40"/>
      <c r="O116" s="40"/>
      <c r="P116" s="40"/>
      <c r="Q116" s="40"/>
      <c r="R116" s="43"/>
      <c r="S116" s="43"/>
      <c r="T116" s="105"/>
      <c r="U116" s="43"/>
      <c r="V116" s="43"/>
      <c r="W116" s="43"/>
      <c r="X116" s="43"/>
      <c r="Y116" s="105"/>
      <c r="Z116" s="43"/>
      <c r="AA116" s="43"/>
      <c r="AB116" s="43"/>
      <c r="AC116" s="106"/>
      <c r="AD116" s="106"/>
      <c r="AE116" s="43"/>
      <c r="AF116" s="43"/>
      <c r="AG116" s="21" t="s">
        <v>390</v>
      </c>
      <c r="AH116" s="49"/>
      <c r="AI116" s="40" t="n">
        <v>60.7934</v>
      </c>
      <c r="AJ116" s="42" t="n">
        <v>7.4774</v>
      </c>
      <c r="AK116" s="107" t="n">
        <v>0.0425</v>
      </c>
      <c r="AL116" s="43"/>
      <c r="AM116" s="43"/>
      <c r="AN116" s="42"/>
      <c r="AO116" s="42"/>
      <c r="AP116" s="105"/>
      <c r="AQ116" s="108"/>
      <c r="AR116" s="105"/>
      <c r="AS116" s="105"/>
      <c r="AT116" s="105"/>
      <c r="AU116" s="43"/>
      <c r="AV116" s="43"/>
      <c r="AW116" s="43"/>
      <c r="AX116" s="43"/>
      <c r="AY116" s="43"/>
      <c r="AZ116" s="43"/>
      <c r="BA116" s="4" t="s">
        <v>639</v>
      </c>
      <c r="BB116" s="60" t="n">
        <v>0.029723278125</v>
      </c>
      <c r="BC116" s="117" t="s">
        <v>1103</v>
      </c>
      <c r="BD116" s="117"/>
      <c r="BE116" s="43"/>
      <c r="BF116" s="43"/>
      <c r="BG116" s="108"/>
      <c r="BH116" s="57" t="s">
        <v>614</v>
      </c>
      <c r="BI116" s="43"/>
      <c r="BJ116" s="72"/>
    </row>
    <row r="117" customFormat="false" ht="12.75" hidden="false" customHeight="false" outlineLevel="0" collapsed="false">
      <c r="A117" s="38" t="s">
        <v>388</v>
      </c>
      <c r="B117" s="38"/>
      <c r="C117" s="54" t="s">
        <v>599</v>
      </c>
      <c r="D117" s="43"/>
      <c r="E117" s="104"/>
      <c r="F117" s="82" t="s">
        <v>633</v>
      </c>
      <c r="G117" s="43" t="n">
        <v>102</v>
      </c>
      <c r="H117" s="55" t="s">
        <v>651</v>
      </c>
      <c r="I117" s="43" t="s">
        <v>652</v>
      </c>
      <c r="J117" s="43"/>
      <c r="K117" s="43"/>
      <c r="L117" s="43"/>
      <c r="M117" s="39"/>
      <c r="N117" s="40"/>
      <c r="O117" s="40"/>
      <c r="P117" s="40"/>
      <c r="Q117" s="40"/>
      <c r="R117" s="43"/>
      <c r="S117" s="43"/>
      <c r="T117" s="105"/>
      <c r="U117" s="43"/>
      <c r="V117" s="43"/>
      <c r="W117" s="43"/>
      <c r="X117" s="43"/>
      <c r="Y117" s="105"/>
      <c r="Z117" s="43"/>
      <c r="AA117" s="43"/>
      <c r="AB117" s="43"/>
      <c r="AC117" s="106"/>
      <c r="AD117" s="106"/>
      <c r="AE117" s="43"/>
      <c r="AF117" s="43"/>
      <c r="AG117" s="21" t="s">
        <v>391</v>
      </c>
      <c r="AH117" s="49"/>
      <c r="AI117" s="40"/>
      <c r="AJ117" s="42"/>
      <c r="AK117" s="107"/>
      <c r="AL117" s="43"/>
      <c r="AM117" s="43"/>
      <c r="AN117" s="42"/>
      <c r="AO117" s="42"/>
      <c r="AP117" s="105"/>
      <c r="AQ117" s="108"/>
      <c r="AR117" s="105"/>
      <c r="AS117" s="105"/>
      <c r="AT117" s="105"/>
      <c r="AU117" s="43"/>
      <c r="AV117" s="43"/>
      <c r="AW117" s="43"/>
      <c r="AX117" s="43"/>
      <c r="AY117" s="43"/>
      <c r="AZ117" s="43"/>
      <c r="BA117" s="4" t="s">
        <v>639</v>
      </c>
      <c r="BB117" s="60" t="n">
        <v>0</v>
      </c>
      <c r="BC117" s="43"/>
      <c r="BD117" s="43"/>
      <c r="BE117" s="43"/>
      <c r="BF117" s="43"/>
      <c r="BG117" s="108"/>
      <c r="BH117" s="57" t="s">
        <v>614</v>
      </c>
      <c r="BI117" s="43"/>
      <c r="BJ117" s="72"/>
    </row>
    <row r="118" customFormat="false" ht="12.75" hidden="false" customHeight="false" outlineLevel="0" collapsed="false">
      <c r="A118" s="38" t="s">
        <v>388</v>
      </c>
      <c r="B118" s="38"/>
      <c r="C118" s="54" t="s">
        <v>599</v>
      </c>
      <c r="D118" s="43"/>
      <c r="E118" s="104"/>
      <c r="F118" s="82" t="s">
        <v>633</v>
      </c>
      <c r="G118" s="43" t="n">
        <v>102</v>
      </c>
      <c r="H118" s="55" t="s">
        <v>651</v>
      </c>
      <c r="I118" s="43" t="s">
        <v>652</v>
      </c>
      <c r="J118" s="43"/>
      <c r="K118" s="43"/>
      <c r="L118" s="43"/>
      <c r="M118" s="39"/>
      <c r="N118" s="40"/>
      <c r="O118" s="40"/>
      <c r="P118" s="40"/>
      <c r="Q118" s="40"/>
      <c r="R118" s="43"/>
      <c r="S118" s="43"/>
      <c r="T118" s="105"/>
      <c r="U118" s="43"/>
      <c r="V118" s="43"/>
      <c r="W118" s="43"/>
      <c r="X118" s="43"/>
      <c r="Y118" s="105"/>
      <c r="Z118" s="43"/>
      <c r="AA118" s="43"/>
      <c r="AB118" s="43"/>
      <c r="AC118" s="106"/>
      <c r="AD118" s="106"/>
      <c r="AE118" s="43"/>
      <c r="AF118" s="43"/>
      <c r="AG118" s="21" t="s">
        <v>392</v>
      </c>
      <c r="AH118" s="49"/>
      <c r="AI118" s="40"/>
      <c r="AJ118" s="42"/>
      <c r="AK118" s="107"/>
      <c r="AL118" s="43"/>
      <c r="AM118" s="43"/>
      <c r="AN118" s="42"/>
      <c r="AO118" s="42"/>
      <c r="AP118" s="105"/>
      <c r="AQ118" s="108"/>
      <c r="AR118" s="105"/>
      <c r="AS118" s="105"/>
      <c r="AT118" s="105"/>
      <c r="AU118" s="43"/>
      <c r="AV118" s="43"/>
      <c r="AW118" s="43"/>
      <c r="AX118" s="43"/>
      <c r="AY118" s="43"/>
      <c r="AZ118" s="43"/>
      <c r="BA118" s="4" t="s">
        <v>639</v>
      </c>
      <c r="BB118" s="60" t="n">
        <v>0</v>
      </c>
      <c r="BC118" s="43" t="s">
        <v>1104</v>
      </c>
      <c r="BD118" s="43"/>
      <c r="BE118" s="43"/>
      <c r="BF118" s="43"/>
      <c r="BG118" s="108"/>
      <c r="BH118" s="57" t="s">
        <v>614</v>
      </c>
      <c r="BI118" s="43"/>
      <c r="BJ118" s="72"/>
    </row>
    <row r="119" customFormat="false" ht="12.75" hidden="false" customHeight="false" outlineLevel="0" collapsed="false">
      <c r="A119" s="38" t="s">
        <v>388</v>
      </c>
      <c r="B119" s="38"/>
      <c r="C119" s="54" t="s">
        <v>599</v>
      </c>
      <c r="D119" s="43"/>
      <c r="E119" s="104"/>
      <c r="F119" s="82" t="s">
        <v>633</v>
      </c>
      <c r="G119" s="43" t="n">
        <v>102</v>
      </c>
      <c r="H119" s="55" t="s">
        <v>651</v>
      </c>
      <c r="I119" s="43" t="s">
        <v>652</v>
      </c>
      <c r="J119" s="43"/>
      <c r="K119" s="43"/>
      <c r="L119" s="43"/>
      <c r="M119" s="39"/>
      <c r="N119" s="40"/>
      <c r="O119" s="40"/>
      <c r="P119" s="40"/>
      <c r="Q119" s="40"/>
      <c r="R119" s="43"/>
      <c r="S119" s="43"/>
      <c r="T119" s="105"/>
      <c r="U119" s="43"/>
      <c r="V119" s="43"/>
      <c r="W119" s="43"/>
      <c r="X119" s="43"/>
      <c r="Y119" s="105"/>
      <c r="Z119" s="43"/>
      <c r="AA119" s="43"/>
      <c r="AB119" s="43"/>
      <c r="AC119" s="106"/>
      <c r="AD119" s="106"/>
      <c r="AE119" s="43"/>
      <c r="AF119" s="43"/>
      <c r="AG119" s="21" t="s">
        <v>393</v>
      </c>
      <c r="AH119" s="49"/>
      <c r="AI119" s="40" t="n">
        <v>60.790472</v>
      </c>
      <c r="AJ119" s="42" t="n">
        <v>7.5625</v>
      </c>
      <c r="AK119" s="107" t="n">
        <v>10</v>
      </c>
      <c r="AL119" s="43"/>
      <c r="AM119" s="43"/>
      <c r="AN119" s="42"/>
      <c r="AO119" s="42"/>
      <c r="AP119" s="105"/>
      <c r="AQ119" s="108"/>
      <c r="AR119" s="105"/>
      <c r="AS119" s="105"/>
      <c r="AT119" s="105"/>
      <c r="AU119" s="43"/>
      <c r="AV119" s="43"/>
      <c r="AW119" s="43"/>
      <c r="AX119" s="43"/>
      <c r="AY119" s="43"/>
      <c r="AZ119" s="43"/>
      <c r="BA119" s="4" t="s">
        <v>639</v>
      </c>
      <c r="BB119" s="60" t="n">
        <v>6.9937125</v>
      </c>
      <c r="BC119" s="43"/>
      <c r="BD119" s="43"/>
      <c r="BE119" s="117"/>
      <c r="BF119" s="43"/>
      <c r="BG119" s="108"/>
      <c r="BH119" s="57" t="s">
        <v>614</v>
      </c>
      <c r="BI119" s="43"/>
      <c r="BJ119" s="72"/>
    </row>
    <row r="120" customFormat="false" ht="12.75" hidden="false" customHeight="false" outlineLevel="0" collapsed="false">
      <c r="A120" s="4" t="s">
        <v>394</v>
      </c>
      <c r="B120" s="4" t="s">
        <v>599</v>
      </c>
      <c r="C120" s="54" t="s">
        <v>599</v>
      </c>
      <c r="D120" s="76" t="s">
        <v>632</v>
      </c>
      <c r="E120" s="77" t="s">
        <v>632</v>
      </c>
      <c r="F120" s="70" t="s">
        <v>633</v>
      </c>
      <c r="G120" s="4" t="n">
        <v>103</v>
      </c>
      <c r="H120" s="55" t="s">
        <v>651</v>
      </c>
      <c r="I120" s="4" t="s">
        <v>652</v>
      </c>
      <c r="J120" s="4" t="s">
        <v>653</v>
      </c>
      <c r="K120" s="4" t="s">
        <v>654</v>
      </c>
      <c r="L120" s="4" t="s">
        <v>655</v>
      </c>
      <c r="M120" s="7" t="s">
        <v>167</v>
      </c>
      <c r="N120" s="5" t="n">
        <v>58.61666</v>
      </c>
      <c r="O120" s="5" t="n">
        <v>6.083333</v>
      </c>
      <c r="P120" s="5" t="n">
        <v>58.61666</v>
      </c>
      <c r="Q120" s="5" t="n">
        <v>6.105</v>
      </c>
      <c r="R120" s="4" t="n">
        <v>2</v>
      </c>
      <c r="S120" s="0"/>
      <c r="T120" s="56" t="s">
        <v>619</v>
      </c>
      <c r="U120" s="4" t="n">
        <v>160</v>
      </c>
      <c r="V120" s="0"/>
      <c r="W120" s="0"/>
      <c r="X120" s="0"/>
      <c r="Y120" s="0"/>
      <c r="Z120" s="0"/>
      <c r="AA120" s="4" t="n">
        <v>583</v>
      </c>
      <c r="AB120" s="0"/>
      <c r="AC120" s="57" t="n">
        <v>0.415668491900525</v>
      </c>
      <c r="AD120" s="0"/>
      <c r="AE120" s="4" t="n">
        <v>1980</v>
      </c>
      <c r="AF120" s="0"/>
      <c r="AG120" s="4" t="s">
        <v>395</v>
      </c>
      <c r="AH120" s="49"/>
      <c r="AI120" s="5" t="n">
        <v>59.496033</v>
      </c>
      <c r="AJ120" s="6" t="n">
        <v>6.539516</v>
      </c>
      <c r="AK120" s="58" t="n">
        <v>44</v>
      </c>
      <c r="AL120" s="0"/>
      <c r="AM120" s="0"/>
      <c r="AN120" s="0"/>
      <c r="AO120" s="0"/>
      <c r="AP120" s="56" t="n">
        <v>68.5</v>
      </c>
      <c r="AQ120" s="0"/>
      <c r="AR120" s="0"/>
      <c r="AS120" s="0"/>
      <c r="AT120" s="0"/>
      <c r="AU120" s="0"/>
      <c r="AV120" s="4" t="s">
        <v>242</v>
      </c>
      <c r="AW120" s="4" t="s">
        <v>608</v>
      </c>
      <c r="AX120" s="0"/>
      <c r="AY120" s="0"/>
      <c r="AZ120" s="74"/>
      <c r="BA120" s="4" t="s">
        <v>639</v>
      </c>
      <c r="BB120" s="60" t="n">
        <v>7.1454405</v>
      </c>
      <c r="BC120" s="4" t="s">
        <v>656</v>
      </c>
      <c r="BD120" s="0"/>
      <c r="BE120" s="0"/>
      <c r="BF120" s="0"/>
      <c r="BG120" s="0"/>
      <c r="BH120" s="57" t="s">
        <v>614</v>
      </c>
      <c r="BI120" s="0"/>
      <c r="BJ120" s="72" t="n">
        <v>44.659003125</v>
      </c>
    </row>
    <row r="121" customFormat="false" ht="15" hidden="false" customHeight="false" outlineLevel="0" collapsed="false">
      <c r="A121" s="4" t="s">
        <v>302</v>
      </c>
      <c r="B121" s="4" t="s">
        <v>599</v>
      </c>
      <c r="C121" s="54" t="s">
        <v>599</v>
      </c>
      <c r="D121" s="4" t="s">
        <v>600</v>
      </c>
      <c r="E121" s="70" t="s">
        <v>600</v>
      </c>
      <c r="F121" s="70" t="s">
        <v>601</v>
      </c>
      <c r="G121" s="4" t="n">
        <v>104</v>
      </c>
      <c r="H121" s="55" t="s">
        <v>660</v>
      </c>
      <c r="I121" s="4" t="s">
        <v>661</v>
      </c>
      <c r="J121" s="4" t="s">
        <v>662</v>
      </c>
      <c r="K121" s="0"/>
      <c r="L121" s="4" t="s">
        <v>940</v>
      </c>
      <c r="M121" s="26"/>
      <c r="N121" s="5" t="n">
        <v>42.51124</v>
      </c>
      <c r="O121" s="5" t="n">
        <v>13.41059</v>
      </c>
      <c r="P121" s="5" t="n">
        <v>42.51124</v>
      </c>
      <c r="Q121" s="5" t="n">
        <v>13.41059</v>
      </c>
      <c r="R121" s="4" t="n">
        <v>3</v>
      </c>
      <c r="S121" s="4" t="n">
        <v>3</v>
      </c>
      <c r="T121" s="56" t="s">
        <v>619</v>
      </c>
      <c r="U121" s="4" t="n">
        <v>141</v>
      </c>
      <c r="V121" s="4" t="n">
        <v>141</v>
      </c>
      <c r="W121" s="0"/>
      <c r="X121" s="0"/>
      <c r="Y121" s="0"/>
      <c r="Z121" s="0"/>
      <c r="AA121" s="4" t="n">
        <v>70.46</v>
      </c>
      <c r="AB121" s="0"/>
      <c r="AC121" s="57" t="n">
        <v>0.0570061957628037</v>
      </c>
      <c r="AD121" s="0"/>
      <c r="AE121" s="4" t="n">
        <v>1949</v>
      </c>
      <c r="AF121" s="0"/>
      <c r="AG121" s="4" t="s">
        <v>396</v>
      </c>
      <c r="AH121" s="48" t="n">
        <v>3477</v>
      </c>
      <c r="AI121" s="5" t="n">
        <v>42.532934</v>
      </c>
      <c r="AJ121" s="6" t="n">
        <v>13.387402</v>
      </c>
      <c r="AK121" s="58" t="n">
        <v>217</v>
      </c>
      <c r="AL121" s="4" t="s">
        <v>302</v>
      </c>
      <c r="AM121" s="0"/>
      <c r="AN121" s="6" t="n">
        <v>42.507602</v>
      </c>
      <c r="AO121" s="6" t="n">
        <v>13.405393</v>
      </c>
      <c r="AP121" s="56" t="n">
        <v>287.5</v>
      </c>
      <c r="AQ121" s="0"/>
      <c r="AR121" s="56" t="n">
        <v>61.8</v>
      </c>
      <c r="AS121" s="0"/>
      <c r="AT121" s="0"/>
      <c r="AU121" s="4" t="n">
        <v>32.5</v>
      </c>
      <c r="AV121" s="0"/>
      <c r="AW121" s="0"/>
      <c r="AX121" s="0"/>
      <c r="AY121" s="0"/>
      <c r="AZ121" s="0"/>
      <c r="BA121" s="4" t="s">
        <v>639</v>
      </c>
      <c r="BB121" s="60" t="n">
        <v>147.905165625</v>
      </c>
      <c r="BC121" s="4" t="s">
        <v>943</v>
      </c>
      <c r="BD121" s="4" t="s">
        <v>1105</v>
      </c>
      <c r="BE121" s="4" t="s">
        <v>783</v>
      </c>
      <c r="BF121" s="79" t="s">
        <v>1106</v>
      </c>
      <c r="BG121" s="0"/>
      <c r="BH121" s="57" t="s">
        <v>614</v>
      </c>
      <c r="BI121" s="0"/>
      <c r="BJ121" s="72" t="n">
        <v>1048.97280585106</v>
      </c>
    </row>
    <row r="122" customFormat="false" ht="12.75" hidden="false" customHeight="false" outlineLevel="0" collapsed="false">
      <c r="A122" s="4" t="s">
        <v>397</v>
      </c>
      <c r="B122" s="4" t="s">
        <v>599</v>
      </c>
      <c r="C122" s="54" t="s">
        <v>599</v>
      </c>
      <c r="D122" s="4" t="s">
        <v>600</v>
      </c>
      <c r="E122" s="70" t="s">
        <v>600</v>
      </c>
      <c r="F122" s="70" t="s">
        <v>601</v>
      </c>
      <c r="G122" s="4" t="n">
        <v>105</v>
      </c>
      <c r="H122" s="55" t="s">
        <v>660</v>
      </c>
      <c r="I122" s="71" t="s">
        <v>661</v>
      </c>
      <c r="J122" s="74" t="s">
        <v>662</v>
      </c>
      <c r="K122" s="71" t="s">
        <v>663</v>
      </c>
      <c r="L122" s="4" t="s">
        <v>663</v>
      </c>
      <c r="M122" s="0"/>
      <c r="N122" s="5" t="n">
        <v>44.224722</v>
      </c>
      <c r="O122" s="5" t="n">
        <v>7.386111</v>
      </c>
      <c r="P122" s="0"/>
      <c r="Q122" s="0"/>
      <c r="R122" s="4" t="n">
        <v>1</v>
      </c>
      <c r="S122" s="4" t="n">
        <v>1</v>
      </c>
      <c r="T122" s="56" t="s">
        <v>619</v>
      </c>
      <c r="U122" s="4" t="n">
        <v>133.67</v>
      </c>
      <c r="V122" s="4" t="n">
        <v>125</v>
      </c>
      <c r="W122" s="0"/>
      <c r="X122" s="0"/>
      <c r="Y122" s="0"/>
      <c r="Z122" s="0"/>
      <c r="AA122" s="4" t="n">
        <v>115.555555555556</v>
      </c>
      <c r="AB122" s="0"/>
      <c r="AC122" s="57" t="n">
        <v>0.0986178239742354</v>
      </c>
      <c r="AD122" s="0"/>
      <c r="AE122" s="4" t="n">
        <v>1982</v>
      </c>
      <c r="AF122" s="0"/>
      <c r="AG122" s="4" t="s">
        <v>398</v>
      </c>
      <c r="AH122" s="49"/>
      <c r="AI122" s="5" t="n">
        <v>44.176062</v>
      </c>
      <c r="AJ122" s="6" t="n">
        <v>7.342861</v>
      </c>
      <c r="AK122" s="58" t="n">
        <v>1.2</v>
      </c>
      <c r="AL122" s="4" t="s">
        <v>664</v>
      </c>
      <c r="AM122" s="0"/>
      <c r="AN122" s="6" t="n">
        <v>44.222801</v>
      </c>
      <c r="AO122" s="6" t="n">
        <v>7.389314</v>
      </c>
      <c r="AP122" s="56" t="n">
        <v>598</v>
      </c>
      <c r="AQ122" s="59" t="n">
        <v>2</v>
      </c>
      <c r="AR122" s="56" t="n">
        <v>128</v>
      </c>
      <c r="AS122" s="0"/>
      <c r="AT122" s="0"/>
      <c r="AU122" s="4" t="n">
        <v>120</v>
      </c>
      <c r="AV122" s="0"/>
      <c r="AW122" s="4" t="s">
        <v>608</v>
      </c>
      <c r="AX122" s="0"/>
      <c r="AY122" s="0"/>
      <c r="AZ122" s="74"/>
      <c r="BA122" s="4" t="s">
        <v>609</v>
      </c>
      <c r="BB122" s="60" t="n">
        <v>2</v>
      </c>
      <c r="BC122" s="71" t="s">
        <v>665</v>
      </c>
      <c r="BD122" s="4" t="s">
        <v>666</v>
      </c>
      <c r="BE122" s="0"/>
      <c r="BF122" s="0"/>
      <c r="BG122" s="0"/>
      <c r="BH122" s="57" t="s">
        <v>614</v>
      </c>
      <c r="BI122" s="0"/>
      <c r="BJ122" s="72" t="n">
        <v>14.9622203935064</v>
      </c>
    </row>
    <row r="123" customFormat="false" ht="12.75" hidden="false" customHeight="false" outlineLevel="0" collapsed="false">
      <c r="A123" s="4" t="s">
        <v>399</v>
      </c>
      <c r="B123" s="4" t="s">
        <v>599</v>
      </c>
      <c r="C123" s="54" t="s">
        <v>599</v>
      </c>
      <c r="D123" s="4" t="s">
        <v>632</v>
      </c>
      <c r="E123" s="70" t="s">
        <v>632</v>
      </c>
      <c r="F123" s="70" t="s">
        <v>633</v>
      </c>
      <c r="G123" s="4" t="n">
        <v>106</v>
      </c>
      <c r="H123" s="55" t="s">
        <v>602</v>
      </c>
      <c r="I123" s="4" t="s">
        <v>603</v>
      </c>
      <c r="J123" s="4" t="s">
        <v>604</v>
      </c>
      <c r="K123" s="0"/>
      <c r="L123" s="4" t="s">
        <v>1061</v>
      </c>
      <c r="M123" s="7" t="s">
        <v>362</v>
      </c>
      <c r="N123" s="5" t="n">
        <v>45.503785</v>
      </c>
      <c r="O123" s="5" t="n">
        <v>6.925622</v>
      </c>
      <c r="P123" s="0"/>
      <c r="Q123" s="0"/>
      <c r="R123" s="4" t="n">
        <v>3</v>
      </c>
      <c r="S123" s="0"/>
      <c r="T123" s="56" t="s">
        <v>619</v>
      </c>
      <c r="U123" s="4" t="n">
        <v>96</v>
      </c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4" t="s">
        <v>363</v>
      </c>
      <c r="AH123" s="4" t="n">
        <v>3398</v>
      </c>
      <c r="AI123" s="5" t="n">
        <v>45.493203</v>
      </c>
      <c r="AJ123" s="6" t="n">
        <v>6.933006</v>
      </c>
      <c r="AK123" s="58" t="n">
        <v>230</v>
      </c>
      <c r="AL123" s="0"/>
      <c r="AM123" s="0"/>
      <c r="AN123" s="0"/>
      <c r="AO123" s="0"/>
      <c r="AP123" s="56" t="n">
        <v>233</v>
      </c>
      <c r="AQ123" s="0"/>
      <c r="AR123" s="0"/>
      <c r="AS123" s="0"/>
      <c r="AT123" s="0"/>
      <c r="AU123" s="0"/>
      <c r="AV123" s="0"/>
      <c r="AW123" s="0"/>
      <c r="AX123" s="0"/>
      <c r="AY123" s="0"/>
      <c r="AZ123" s="4" t="s">
        <v>1062</v>
      </c>
      <c r="BA123" s="4" t="s">
        <v>639</v>
      </c>
      <c r="BB123" s="60" t="n">
        <v>127.0484925</v>
      </c>
      <c r="BC123" s="4" t="s">
        <v>1063</v>
      </c>
      <c r="BD123" s="4" t="s">
        <v>1064</v>
      </c>
      <c r="BE123" s="0"/>
      <c r="BF123" s="0"/>
      <c r="BG123" s="0"/>
      <c r="BH123" s="57" t="s">
        <v>614</v>
      </c>
      <c r="BI123" s="0"/>
      <c r="BJ123" s="72" t="n">
        <v>1323.421796875</v>
      </c>
    </row>
    <row r="124" s="4" customFormat="true" ht="15" hidden="false" customHeight="true" outlineLevel="0" collapsed="false">
      <c r="A124" s="4" t="s">
        <v>8</v>
      </c>
      <c r="B124" s="0"/>
      <c r="D124" s="4" t="s">
        <v>1107</v>
      </c>
      <c r="E124" s="4" t="s">
        <v>668</v>
      </c>
      <c r="F124" s="0"/>
      <c r="G124" s="4" t="n">
        <v>107</v>
      </c>
      <c r="H124" s="55" t="s">
        <v>615</v>
      </c>
      <c r="I124" s="4" t="s">
        <v>1108</v>
      </c>
      <c r="J124" s="4" t="s">
        <v>1109</v>
      </c>
      <c r="K124" s="0"/>
      <c r="L124" s="0"/>
      <c r="M124" s="4" t="s">
        <v>400</v>
      </c>
      <c r="N124" s="5" t="n">
        <v>52.9129249999999</v>
      </c>
      <c r="O124" s="5" t="n">
        <v>-1.20495660000005</v>
      </c>
      <c r="P124" s="5" t="n">
        <v>52.943</v>
      </c>
      <c r="Q124" s="5" t="n">
        <v>-1.174</v>
      </c>
      <c r="R124" s="0"/>
      <c r="S124" s="0"/>
      <c r="T124" s="0"/>
      <c r="U124" s="4" t="n">
        <v>1.66</v>
      </c>
      <c r="V124" s="0"/>
      <c r="W124" s="0"/>
      <c r="X124" s="0"/>
      <c r="Y124" s="0"/>
      <c r="Z124" s="0"/>
      <c r="AA124" s="4" t="n">
        <v>5.26</v>
      </c>
      <c r="AB124" s="0"/>
      <c r="AC124" s="0"/>
      <c r="AD124" s="0"/>
      <c r="AE124" s="0"/>
      <c r="AF124" s="0"/>
      <c r="AG124" s="0"/>
      <c r="AH124" s="0"/>
      <c r="AI124" s="5" t="n">
        <v>52.943</v>
      </c>
      <c r="AJ124" s="5" t="n">
        <v>-1.174</v>
      </c>
      <c r="AK124" s="118"/>
      <c r="AL124" s="0"/>
      <c r="AM124" s="0"/>
      <c r="AN124" s="0"/>
      <c r="AO124" s="0"/>
      <c r="AP124" s="0"/>
      <c r="AQ124" s="0"/>
      <c r="AR124" s="56" t="n">
        <v>60</v>
      </c>
      <c r="AS124" s="56" t="n">
        <v>0</v>
      </c>
      <c r="AT124" s="0"/>
      <c r="AU124" s="0"/>
      <c r="AV124" s="0"/>
      <c r="AW124" s="0"/>
      <c r="AX124" s="0"/>
      <c r="AY124" s="0"/>
      <c r="AZ124" s="0"/>
      <c r="BA124" s="0"/>
      <c r="BB124" s="0"/>
      <c r="BC124" s="4" t="s">
        <v>1110</v>
      </c>
      <c r="BD124" s="4" t="s">
        <v>1111</v>
      </c>
      <c r="BE124" s="0"/>
      <c r="BF124" s="0"/>
      <c r="BG124" s="0"/>
      <c r="BH124" s="0"/>
      <c r="BI124" s="0"/>
      <c r="BJ124" s="0"/>
    </row>
    <row r="125" customFormat="false" ht="12.75" hidden="false" customHeight="false" outlineLevel="0" collapsed="false">
      <c r="A125" s="4" t="s">
        <v>9</v>
      </c>
      <c r="B125" s="0"/>
      <c r="C125" s="0"/>
      <c r="D125" s="4" t="s">
        <v>668</v>
      </c>
      <c r="E125" s="0"/>
      <c r="F125" s="0"/>
      <c r="G125" s="4" t="n">
        <v>108</v>
      </c>
      <c r="H125" s="55" t="s">
        <v>797</v>
      </c>
      <c r="I125" s="4" t="s">
        <v>798</v>
      </c>
      <c r="J125" s="4" t="s">
        <v>799</v>
      </c>
      <c r="K125" s="0"/>
      <c r="L125" s="4" t="s">
        <v>1112</v>
      </c>
      <c r="M125" s="7" t="s">
        <v>402</v>
      </c>
      <c r="N125" s="5" t="n">
        <v>48.383</v>
      </c>
      <c r="O125" s="5" t="n">
        <v>15.85</v>
      </c>
      <c r="P125" s="5" t="n">
        <v>48.383</v>
      </c>
      <c r="Q125" s="5" t="n">
        <v>15.85</v>
      </c>
      <c r="R125" s="4" t="n">
        <v>9</v>
      </c>
      <c r="S125" s="0"/>
      <c r="T125" s="56" t="s">
        <v>817</v>
      </c>
      <c r="U125" s="4" t="n">
        <v>328</v>
      </c>
      <c r="V125" s="0"/>
      <c r="W125" s="0"/>
      <c r="X125" s="0"/>
      <c r="Y125" s="0"/>
      <c r="Z125" s="0"/>
      <c r="AA125" s="4" t="n">
        <v>2004.196</v>
      </c>
      <c r="AB125" s="0"/>
      <c r="AC125" s="0"/>
      <c r="AD125" s="0"/>
      <c r="AE125" s="0"/>
      <c r="AF125" s="0"/>
      <c r="AG125" s="4" t="s">
        <v>403</v>
      </c>
      <c r="AH125" s="0"/>
      <c r="AI125" s="5" t="n">
        <v>48.383</v>
      </c>
      <c r="AJ125" s="5" t="n">
        <v>15.85</v>
      </c>
      <c r="AK125" s="107" t="n">
        <v>93</v>
      </c>
      <c r="AL125" s="0"/>
      <c r="AM125" s="0"/>
      <c r="AN125" s="0"/>
      <c r="AO125" s="0"/>
      <c r="AP125" s="56" t="n">
        <v>15</v>
      </c>
      <c r="AQ125" s="0"/>
      <c r="AR125" s="56" t="n">
        <v>2700</v>
      </c>
      <c r="AS125" s="56" t="n">
        <v>9.5679012345679</v>
      </c>
      <c r="AT125" s="56" t="n">
        <v>3</v>
      </c>
      <c r="AU125" s="0"/>
      <c r="AV125" s="4" t="s">
        <v>1113</v>
      </c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</row>
    <row r="126" customFormat="false" ht="12.75" hidden="false" customHeight="false" outlineLevel="0" collapsed="false">
      <c r="A126" s="4" t="s">
        <v>10</v>
      </c>
      <c r="B126" s="0"/>
      <c r="C126" s="0"/>
      <c r="D126" s="43" t="s">
        <v>668</v>
      </c>
      <c r="E126" s="0"/>
      <c r="F126" s="0"/>
      <c r="G126" s="4" t="n">
        <v>109</v>
      </c>
      <c r="H126" s="55" t="s">
        <v>602</v>
      </c>
      <c r="I126" s="4" t="s">
        <v>603</v>
      </c>
      <c r="J126" s="4" t="s">
        <v>604</v>
      </c>
      <c r="K126" s="0"/>
      <c r="L126" s="4" t="s">
        <v>1114</v>
      </c>
      <c r="M126" s="7" t="s">
        <v>404</v>
      </c>
      <c r="N126" s="5" t="n">
        <v>45.151</v>
      </c>
      <c r="O126" s="5" t="n">
        <v>2.01</v>
      </c>
      <c r="P126" s="5" t="n">
        <v>45.151</v>
      </c>
      <c r="Q126" s="5" t="n">
        <v>2.01</v>
      </c>
      <c r="R126" s="4" t="n">
        <v>3</v>
      </c>
      <c r="S126" s="0"/>
      <c r="T126" s="56" t="s">
        <v>817</v>
      </c>
      <c r="U126" s="4" t="n">
        <v>290</v>
      </c>
      <c r="V126" s="0"/>
      <c r="W126" s="0"/>
      <c r="X126" s="0"/>
      <c r="Y126" s="0"/>
      <c r="Z126" s="0"/>
      <c r="AA126" s="4" t="n">
        <v>590.633</v>
      </c>
      <c r="AB126" s="0"/>
      <c r="AC126" s="0"/>
      <c r="AD126" s="0"/>
      <c r="AE126" s="4" t="n">
        <v>1952</v>
      </c>
      <c r="AF126" s="0"/>
      <c r="AG126" s="4" t="s">
        <v>1115</v>
      </c>
      <c r="AH126" s="4" t="n">
        <v>3413</v>
      </c>
      <c r="AI126" s="5" t="n">
        <v>45.162493</v>
      </c>
      <c r="AJ126" s="6" t="n">
        <v>2.008824</v>
      </c>
      <c r="AK126" s="107" t="n">
        <v>187</v>
      </c>
      <c r="AL126" s="0"/>
      <c r="AM126" s="0"/>
      <c r="AN126" s="0"/>
      <c r="AO126" s="0"/>
      <c r="AP126" s="56" t="n">
        <v>75</v>
      </c>
      <c r="AQ126" s="0"/>
      <c r="AR126" s="119" t="n">
        <v>533</v>
      </c>
      <c r="AS126" s="56" t="n">
        <v>97.4567437982072</v>
      </c>
      <c r="AT126" s="56" t="n">
        <v>5</v>
      </c>
      <c r="AU126" s="0"/>
      <c r="AV126" s="0"/>
      <c r="AW126" s="0"/>
      <c r="AX126" s="0"/>
      <c r="AY126" s="0"/>
      <c r="AZ126" s="0"/>
      <c r="BA126" s="0"/>
      <c r="BB126" s="0"/>
      <c r="BC126" s="4" t="s">
        <v>1116</v>
      </c>
      <c r="BD126" s="4" t="s">
        <v>1117</v>
      </c>
      <c r="BE126" s="0"/>
      <c r="BF126" s="0"/>
      <c r="BG126" s="0"/>
      <c r="BH126" s="0"/>
      <c r="BI126" s="0"/>
      <c r="BJ126" s="0"/>
    </row>
    <row r="127" customFormat="false" ht="12.75" hidden="false" customHeight="false" outlineLevel="0" collapsed="false">
      <c r="A127" s="4" t="s">
        <v>11</v>
      </c>
      <c r="B127" s="0"/>
      <c r="C127" s="0"/>
      <c r="D127" s="4" t="s">
        <v>668</v>
      </c>
      <c r="E127" s="0"/>
      <c r="F127" s="0"/>
      <c r="G127" s="4" t="n">
        <v>110</v>
      </c>
      <c r="H127" s="55" t="s">
        <v>797</v>
      </c>
      <c r="I127" s="4" t="s">
        <v>798</v>
      </c>
      <c r="J127" s="4" t="s">
        <v>799</v>
      </c>
      <c r="K127" s="0"/>
      <c r="L127" s="4" t="s">
        <v>11</v>
      </c>
      <c r="M127" s="7" t="s">
        <v>402</v>
      </c>
      <c r="N127" s="5" t="n">
        <v>48.3553</v>
      </c>
      <c r="O127" s="5" t="n">
        <v>16.2424</v>
      </c>
      <c r="P127" s="5" t="n">
        <v>48.3553</v>
      </c>
      <c r="Q127" s="5" t="n">
        <v>16.2424</v>
      </c>
      <c r="R127" s="4" t="n">
        <v>9</v>
      </c>
      <c r="S127" s="0"/>
      <c r="T127" s="56" t="s">
        <v>817</v>
      </c>
      <c r="U127" s="4" t="n">
        <v>293</v>
      </c>
      <c r="V127" s="0"/>
      <c r="W127" s="0"/>
      <c r="X127" s="0"/>
      <c r="Y127" s="0"/>
      <c r="Z127" s="0"/>
      <c r="AA127" s="4" t="n">
        <v>1717.3</v>
      </c>
      <c r="AB127" s="0"/>
      <c r="AC127" s="0"/>
      <c r="AD127" s="0"/>
      <c r="AE127" s="4" t="n">
        <v>1985</v>
      </c>
      <c r="AF127" s="0"/>
      <c r="AG127" s="4" t="s">
        <v>11</v>
      </c>
      <c r="AH127" s="0"/>
      <c r="AI127" s="5" t="n">
        <v>48.3553</v>
      </c>
      <c r="AJ127" s="5" t="n">
        <v>16.2424</v>
      </c>
      <c r="AK127" s="118" t="n">
        <v>87</v>
      </c>
      <c r="AL127" s="0"/>
      <c r="AM127" s="0"/>
      <c r="AN127" s="0"/>
      <c r="AO127" s="0"/>
      <c r="AP127" s="56" t="n">
        <v>10.9</v>
      </c>
      <c r="AQ127" s="0"/>
      <c r="AR127" s="56" t="n">
        <v>3150</v>
      </c>
      <c r="AS127" s="56" t="n">
        <v>7.67195767195767</v>
      </c>
      <c r="AT127" s="56" t="n">
        <v>3</v>
      </c>
      <c r="AU127" s="0"/>
      <c r="AV127" s="4" t="s">
        <v>1112</v>
      </c>
      <c r="AW127" s="0"/>
      <c r="AX127" s="0"/>
      <c r="AY127" s="4" t="s">
        <v>1118</v>
      </c>
      <c r="AZ127" s="4" t="s">
        <v>1119</v>
      </c>
      <c r="BA127" s="0"/>
      <c r="BB127" s="0"/>
      <c r="BC127" s="0"/>
      <c r="BD127" s="0"/>
      <c r="BE127" s="0"/>
      <c r="BF127" s="0"/>
      <c r="BG127" s="0"/>
      <c r="BH127" s="0"/>
      <c r="BI127" s="0"/>
      <c r="BJ127" s="0"/>
    </row>
    <row r="128" customFormat="false" ht="12.75" hidden="false" customHeight="false" outlineLevel="0" collapsed="false">
      <c r="A128" s="4" t="s">
        <v>12</v>
      </c>
      <c r="B128" s="0"/>
      <c r="C128" s="0"/>
      <c r="D128" s="4" t="s">
        <v>668</v>
      </c>
      <c r="E128" s="0"/>
      <c r="F128" s="0"/>
      <c r="G128" s="4" t="n">
        <v>111</v>
      </c>
      <c r="H128" s="55" t="s">
        <v>797</v>
      </c>
      <c r="I128" s="4" t="s">
        <v>798</v>
      </c>
      <c r="J128" s="4" t="s">
        <v>799</v>
      </c>
      <c r="K128" s="0"/>
      <c r="L128" s="4" t="s">
        <v>12</v>
      </c>
      <c r="M128" s="7" t="s">
        <v>407</v>
      </c>
      <c r="N128" s="5" t="n">
        <v>48.3853</v>
      </c>
      <c r="O128" s="5" t="n">
        <v>14.023</v>
      </c>
      <c r="P128" s="5" t="n">
        <v>48.3853</v>
      </c>
      <c r="Q128" s="5" t="n">
        <v>14.023</v>
      </c>
      <c r="R128" s="4" t="n">
        <v>4</v>
      </c>
      <c r="S128" s="0"/>
      <c r="T128" s="56" t="s">
        <v>817</v>
      </c>
      <c r="U128" s="4" t="n">
        <v>287</v>
      </c>
      <c r="V128" s="0"/>
      <c r="W128" s="0"/>
      <c r="X128" s="0"/>
      <c r="Y128" s="0"/>
      <c r="Z128" s="0"/>
      <c r="AA128" s="4" t="n">
        <v>1686</v>
      </c>
      <c r="AB128" s="0"/>
      <c r="AC128" s="0"/>
      <c r="AD128" s="0"/>
      <c r="AE128" s="4" t="n">
        <v>1964</v>
      </c>
      <c r="AF128" s="0"/>
      <c r="AG128" s="4" t="s">
        <v>12</v>
      </c>
      <c r="AH128" s="0"/>
      <c r="AI128" s="5" t="n">
        <v>48.3853</v>
      </c>
      <c r="AJ128" s="5" t="n">
        <v>14.023</v>
      </c>
      <c r="AK128" s="107" t="n">
        <v>114</v>
      </c>
      <c r="AL128" s="0"/>
      <c r="AM128" s="0"/>
      <c r="AN128" s="0"/>
      <c r="AO128" s="0"/>
      <c r="AP128" s="56" t="n">
        <v>14.9</v>
      </c>
      <c r="AQ128" s="0"/>
      <c r="AR128" s="56" t="n">
        <v>2480</v>
      </c>
      <c r="AS128" s="56" t="n">
        <v>12.7688172043011</v>
      </c>
      <c r="AT128" s="56" t="n">
        <v>4</v>
      </c>
      <c r="AU128" s="0"/>
      <c r="AV128" s="4" t="s">
        <v>1120</v>
      </c>
      <c r="AW128" s="0"/>
      <c r="AX128" s="0"/>
      <c r="AY128" s="0"/>
      <c r="AZ128" s="4" t="s">
        <v>1121</v>
      </c>
      <c r="BA128" s="0"/>
      <c r="BB128" s="0"/>
      <c r="BC128" s="4" t="s">
        <v>1122</v>
      </c>
      <c r="BD128" s="4" t="s">
        <v>1123</v>
      </c>
      <c r="BE128" s="0"/>
      <c r="BF128" s="0"/>
      <c r="BG128" s="0"/>
      <c r="BH128" s="0"/>
      <c r="BI128" s="0"/>
      <c r="BJ128" s="0"/>
    </row>
    <row r="129" customFormat="false" ht="15" hidden="false" customHeight="false" outlineLevel="0" collapsed="false">
      <c r="A129" s="4" t="s">
        <v>13</v>
      </c>
      <c r="B129" s="0"/>
      <c r="C129" s="0"/>
      <c r="D129" s="4" t="s">
        <v>668</v>
      </c>
      <c r="E129" s="0"/>
      <c r="F129" s="0"/>
      <c r="G129" s="4" t="n">
        <v>112</v>
      </c>
      <c r="H129" s="55" t="s">
        <v>651</v>
      </c>
      <c r="I129" s="4" t="s">
        <v>652</v>
      </c>
      <c r="J129" s="4" t="s">
        <v>1124</v>
      </c>
      <c r="K129" s="0"/>
      <c r="L129" s="4" t="s">
        <v>1125</v>
      </c>
      <c r="M129" s="7" t="s">
        <v>409</v>
      </c>
      <c r="N129" s="5" t="n">
        <v>59.5794705</v>
      </c>
      <c r="O129" s="5" t="n">
        <v>11.1018297</v>
      </c>
      <c r="P129" s="5" t="n">
        <v>59.573</v>
      </c>
      <c r="Q129" s="5" t="n">
        <v>11.296</v>
      </c>
      <c r="R129" s="4" t="n">
        <v>4</v>
      </c>
      <c r="S129" s="0"/>
      <c r="T129" s="56" t="s">
        <v>817</v>
      </c>
      <c r="U129" s="4" t="n">
        <v>230</v>
      </c>
      <c r="V129" s="0"/>
      <c r="W129" s="0"/>
      <c r="X129" s="0"/>
      <c r="Y129" s="0"/>
      <c r="Z129" s="0"/>
      <c r="AA129" s="4" t="n">
        <v>1265</v>
      </c>
      <c r="AB129" s="0"/>
      <c r="AC129" s="0"/>
      <c r="AD129" s="0"/>
      <c r="AE129" s="4" t="n">
        <v>1963</v>
      </c>
      <c r="AF129" s="0"/>
      <c r="AG129" s="0"/>
      <c r="AH129" s="4" t="n">
        <v>3151</v>
      </c>
      <c r="AI129" s="5" t="n">
        <v>59.5794705</v>
      </c>
      <c r="AJ129" s="5" t="n">
        <v>11.1018297</v>
      </c>
      <c r="AK129" s="118"/>
      <c r="AL129" s="0"/>
      <c r="AM129" s="0"/>
      <c r="AN129" s="0"/>
      <c r="AO129" s="0"/>
      <c r="AP129" s="56" t="n">
        <v>26.5</v>
      </c>
      <c r="AQ129" s="0"/>
      <c r="AR129" s="56" t="n">
        <v>1025</v>
      </c>
      <c r="AS129" s="56" t="n">
        <v>0</v>
      </c>
      <c r="AT129" s="0"/>
      <c r="AU129" s="0"/>
      <c r="AV129" s="4" t="s">
        <v>1126</v>
      </c>
      <c r="AW129" s="0"/>
      <c r="AX129" s="0"/>
      <c r="AY129" s="0"/>
      <c r="AZ129" s="0"/>
      <c r="BA129" s="0"/>
      <c r="BB129" s="0"/>
      <c r="BC129" s="120" t="s">
        <v>1127</v>
      </c>
      <c r="BD129" s="0"/>
      <c r="BE129" s="0"/>
      <c r="BF129" s="0"/>
      <c r="BG129" s="0"/>
      <c r="BH129" s="0"/>
      <c r="BI129" s="0"/>
      <c r="BJ129" s="0"/>
    </row>
    <row r="130" customFormat="false" ht="12.75" hidden="false" customHeight="false" outlineLevel="0" collapsed="false">
      <c r="A130" s="4" t="s">
        <v>14</v>
      </c>
      <c r="B130" s="0"/>
      <c r="C130" s="0"/>
      <c r="D130" s="4" t="s">
        <v>668</v>
      </c>
      <c r="E130" s="0"/>
      <c r="F130" s="0"/>
      <c r="G130" s="4" t="n">
        <v>113</v>
      </c>
      <c r="H130" s="55" t="s">
        <v>651</v>
      </c>
      <c r="I130" s="4" t="s">
        <v>652</v>
      </c>
      <c r="J130" s="4" t="s">
        <v>1128</v>
      </c>
      <c r="K130" s="0"/>
      <c r="L130" s="4" t="s">
        <v>1129</v>
      </c>
      <c r="M130" s="7" t="s">
        <v>409</v>
      </c>
      <c r="N130" s="5" t="n">
        <v>59.637092</v>
      </c>
      <c r="O130" s="5" t="n">
        <v>11.15521</v>
      </c>
      <c r="P130" s="5" t="n">
        <v>59.635</v>
      </c>
      <c r="Q130" s="5" t="n">
        <v>11.3</v>
      </c>
      <c r="R130" s="4" t="n">
        <v>13</v>
      </c>
      <c r="S130" s="0"/>
      <c r="T130" s="56" t="s">
        <v>619</v>
      </c>
      <c r="U130" s="4" t="n">
        <v>108</v>
      </c>
      <c r="V130" s="0"/>
      <c r="W130" s="0"/>
      <c r="X130" s="0"/>
      <c r="Y130" s="0"/>
      <c r="Z130" s="0"/>
      <c r="AA130" s="4" t="n">
        <v>350</v>
      </c>
      <c r="AB130" s="0"/>
      <c r="AC130" s="0"/>
      <c r="AD130" s="0"/>
      <c r="AE130" s="0"/>
      <c r="AF130" s="0"/>
      <c r="AG130" s="4" t="s">
        <v>411</v>
      </c>
      <c r="AH130" s="4" t="n">
        <v>3150</v>
      </c>
      <c r="AI130" s="5" t="n">
        <v>59.641723</v>
      </c>
      <c r="AJ130" s="6" t="n">
        <v>11.158891</v>
      </c>
      <c r="AK130" s="58" t="n">
        <v>0.003364</v>
      </c>
      <c r="AL130" s="0"/>
      <c r="AM130" s="0"/>
      <c r="AN130" s="0"/>
      <c r="AO130" s="0"/>
      <c r="AP130" s="56" t="n">
        <v>14</v>
      </c>
      <c r="AQ130" s="0"/>
      <c r="AR130" s="56" t="n">
        <v>650</v>
      </c>
      <c r="AS130" s="56" t="n">
        <v>0.00143760683760684</v>
      </c>
      <c r="AT130" s="56" t="n">
        <v>1</v>
      </c>
      <c r="AU130" s="0"/>
      <c r="AV130" s="0"/>
      <c r="AW130" s="0"/>
      <c r="AX130" s="0"/>
      <c r="AY130" s="4" t="s">
        <v>1130</v>
      </c>
      <c r="AZ130" s="0"/>
      <c r="BA130" s="0"/>
      <c r="BB130" s="0"/>
      <c r="BC130" s="4" t="s">
        <v>1131</v>
      </c>
      <c r="BD130" s="4" t="s">
        <v>1132</v>
      </c>
      <c r="BE130" s="0"/>
      <c r="BF130" s="0"/>
      <c r="BG130" s="0"/>
      <c r="BH130" s="0"/>
      <c r="BI130" s="0"/>
      <c r="BJ130" s="0"/>
    </row>
    <row r="131" customFormat="false" ht="12.75" hidden="false" customHeight="false" outlineLevel="0" collapsed="false">
      <c r="A131" s="4" t="s">
        <v>15</v>
      </c>
      <c r="B131" s="0"/>
      <c r="C131" s="0"/>
      <c r="D131" s="4" t="s">
        <v>668</v>
      </c>
      <c r="E131" s="0"/>
      <c r="F131" s="0"/>
      <c r="G131" s="4" t="n">
        <v>114</v>
      </c>
      <c r="H131" s="55" t="s">
        <v>651</v>
      </c>
      <c r="I131" s="4" t="s">
        <v>652</v>
      </c>
      <c r="J131" s="4" t="s">
        <v>1128</v>
      </c>
      <c r="K131" s="0"/>
      <c r="L131" s="4" t="s">
        <v>1129</v>
      </c>
      <c r="M131" s="7" t="s">
        <v>409</v>
      </c>
      <c r="N131" s="5" t="n">
        <v>59.636935</v>
      </c>
      <c r="O131" s="5" t="n">
        <v>11.157029</v>
      </c>
      <c r="P131" s="5" t="n">
        <v>59.633</v>
      </c>
      <c r="Q131" s="5" t="n">
        <v>11.301</v>
      </c>
      <c r="R131" s="4" t="n">
        <v>1</v>
      </c>
      <c r="S131" s="0"/>
      <c r="T131" s="56" t="s">
        <v>817</v>
      </c>
      <c r="U131" s="4" t="n">
        <v>100</v>
      </c>
      <c r="V131" s="0"/>
      <c r="W131" s="0"/>
      <c r="X131" s="0"/>
      <c r="Y131" s="0"/>
      <c r="Z131" s="0"/>
      <c r="AA131" s="4" t="n">
        <v>550</v>
      </c>
      <c r="AB131" s="0"/>
      <c r="AC131" s="0"/>
      <c r="AD131" s="0"/>
      <c r="AE131" s="0"/>
      <c r="AF131" s="0"/>
      <c r="AG131" s="4" t="s">
        <v>411</v>
      </c>
      <c r="AH131" s="4" t="n">
        <v>3150</v>
      </c>
      <c r="AI131" s="5" t="n">
        <v>59.641723</v>
      </c>
      <c r="AJ131" s="6" t="n">
        <v>11.158891</v>
      </c>
      <c r="AK131" s="58" t="n">
        <v>0.003364</v>
      </c>
      <c r="AL131" s="0"/>
      <c r="AM131" s="0"/>
      <c r="AN131" s="0"/>
      <c r="AO131" s="0"/>
      <c r="AP131" s="56" t="n">
        <v>20</v>
      </c>
      <c r="AQ131" s="0"/>
      <c r="AR131" s="56" t="n">
        <v>630</v>
      </c>
      <c r="AS131" s="56" t="n">
        <v>0.00148324514991182</v>
      </c>
      <c r="AT131" s="56" t="n">
        <v>1</v>
      </c>
      <c r="AU131" s="0"/>
      <c r="AV131" s="0"/>
      <c r="AW131" s="0"/>
      <c r="AX131" s="0"/>
      <c r="AY131" s="4" t="s">
        <v>1130</v>
      </c>
      <c r="AZ131" s="0"/>
      <c r="BA131" s="0"/>
      <c r="BB131" s="0"/>
      <c r="BC131" s="4" t="s">
        <v>1131</v>
      </c>
      <c r="BD131" s="4" t="s">
        <v>1132</v>
      </c>
      <c r="BE131" s="0"/>
      <c r="BF131" s="0"/>
      <c r="BG131" s="0"/>
      <c r="BH131" s="0"/>
      <c r="BI131" s="0"/>
      <c r="BJ131" s="0"/>
    </row>
    <row r="132" customFormat="false" ht="15" hidden="false" customHeight="false" outlineLevel="0" collapsed="false">
      <c r="A132" s="4" t="s">
        <v>16</v>
      </c>
      <c r="B132" s="0"/>
      <c r="C132" s="0"/>
      <c r="D132" s="4" t="s">
        <v>668</v>
      </c>
      <c r="E132" s="0"/>
      <c r="F132" s="0"/>
      <c r="G132" s="4" t="n">
        <v>115</v>
      </c>
      <c r="H132" s="55" t="s">
        <v>651</v>
      </c>
      <c r="I132" s="4" t="s">
        <v>652</v>
      </c>
      <c r="J132" s="4" t="s">
        <v>1124</v>
      </c>
      <c r="K132" s="0"/>
      <c r="L132" s="4" t="s">
        <v>1133</v>
      </c>
      <c r="M132" s="7" t="s">
        <v>409</v>
      </c>
      <c r="N132" s="5" t="n">
        <v>59.54224</v>
      </c>
      <c r="O132" s="5" t="n">
        <v>11.170379</v>
      </c>
      <c r="P132" s="5" t="n">
        <v>59.528</v>
      </c>
      <c r="Q132" s="5" t="n">
        <v>11.295</v>
      </c>
      <c r="R132" s="4" t="n">
        <v>11</v>
      </c>
      <c r="S132" s="0"/>
      <c r="T132" s="56" t="s">
        <v>1134</v>
      </c>
      <c r="U132" s="4" t="n">
        <v>215</v>
      </c>
      <c r="V132" s="0"/>
      <c r="W132" s="0"/>
      <c r="X132" s="0"/>
      <c r="Y132" s="0"/>
      <c r="Z132" s="0"/>
      <c r="AA132" s="4" t="n">
        <v>1350</v>
      </c>
      <c r="AB132" s="0"/>
      <c r="AC132" s="0"/>
      <c r="AD132" s="0"/>
      <c r="AE132" s="0"/>
      <c r="AF132" s="0"/>
      <c r="AG132" s="4" t="s">
        <v>16</v>
      </c>
      <c r="AH132" s="4" t="n">
        <v>3154</v>
      </c>
      <c r="AI132" s="5" t="n">
        <v>59.538822</v>
      </c>
      <c r="AJ132" s="6" t="n">
        <v>11.169856</v>
      </c>
      <c r="AK132" s="118"/>
      <c r="AL132" s="0"/>
      <c r="AM132" s="0"/>
      <c r="AN132" s="0"/>
      <c r="AO132" s="0"/>
      <c r="AP132" s="56" t="n">
        <v>28.5</v>
      </c>
      <c r="AQ132" s="0"/>
      <c r="AR132" s="56" t="n">
        <v>950</v>
      </c>
      <c r="AS132" s="56" t="n">
        <v>0</v>
      </c>
      <c r="AT132" s="0"/>
      <c r="AU132" s="0"/>
      <c r="AV132" s="4" t="s">
        <v>13</v>
      </c>
      <c r="AW132" s="0"/>
      <c r="AX132" s="0"/>
      <c r="AY132" s="4" t="s">
        <v>1135</v>
      </c>
      <c r="AZ132" s="0"/>
      <c r="BA132" s="0"/>
      <c r="BB132" s="0"/>
      <c r="BC132" s="120" t="s">
        <v>1136</v>
      </c>
      <c r="BD132" s="0"/>
      <c r="BE132" s="0"/>
      <c r="BF132" s="0"/>
      <c r="BG132" s="0"/>
      <c r="BH132" s="0"/>
      <c r="BI132" s="0"/>
      <c r="BJ132" s="0"/>
    </row>
    <row r="133" customFormat="false" ht="15" hidden="false" customHeight="false" outlineLevel="0" collapsed="false">
      <c r="A133" s="4" t="s">
        <v>17</v>
      </c>
      <c r="B133" s="0"/>
      <c r="C133" s="0"/>
      <c r="D133" s="4" t="s">
        <v>668</v>
      </c>
      <c r="E133" s="0"/>
      <c r="F133" s="0"/>
      <c r="G133" s="4" t="n">
        <v>116</v>
      </c>
      <c r="H133" s="55" t="s">
        <v>828</v>
      </c>
      <c r="I133" s="4" t="s">
        <v>829</v>
      </c>
      <c r="J133" s="4" t="s">
        <v>1137</v>
      </c>
      <c r="K133" s="0"/>
      <c r="L133" s="4" t="s">
        <v>1138</v>
      </c>
      <c r="M133" s="7" t="s">
        <v>165</v>
      </c>
      <c r="N133" s="5" t="n">
        <v>41.1605</v>
      </c>
      <c r="O133" s="5" t="n">
        <v>-7.3742</v>
      </c>
      <c r="P133" s="5" t="n">
        <v>41.174</v>
      </c>
      <c r="Q133" s="5" t="n">
        <v>7.382</v>
      </c>
      <c r="R133" s="4" t="n">
        <v>3</v>
      </c>
      <c r="S133" s="0"/>
      <c r="T133" s="56" t="s">
        <v>817</v>
      </c>
      <c r="U133" s="4" t="n">
        <v>240</v>
      </c>
      <c r="V133" s="0"/>
      <c r="W133" s="0"/>
      <c r="X133" s="0"/>
      <c r="Y133" s="0"/>
      <c r="Z133" s="0"/>
      <c r="AA133" s="4" t="n">
        <v>610.7</v>
      </c>
      <c r="AB133" s="0"/>
      <c r="AC133" s="0"/>
      <c r="AD133" s="0"/>
      <c r="AE133" s="4" t="n">
        <v>1976</v>
      </c>
      <c r="AF133" s="0"/>
      <c r="AG133" s="4" t="s">
        <v>17</v>
      </c>
      <c r="AH133" s="4" t="n">
        <v>2736</v>
      </c>
      <c r="AI133" s="5" t="n">
        <v>41.158334</v>
      </c>
      <c r="AJ133" s="6" t="n">
        <v>-7.374111</v>
      </c>
      <c r="AK133" s="58" t="n">
        <v>13.04</v>
      </c>
      <c r="AL133" s="0"/>
      <c r="AM133" s="0"/>
      <c r="AN133" s="0"/>
      <c r="AO133" s="0"/>
      <c r="AP133" s="56" t="n">
        <v>23.5</v>
      </c>
      <c r="AQ133" s="0"/>
      <c r="AR133" s="56" t="n">
        <v>1080</v>
      </c>
      <c r="AS133" s="56" t="n">
        <v>3.35390946502058</v>
      </c>
      <c r="AT133" s="56" t="n">
        <v>2</v>
      </c>
      <c r="AU133" s="0"/>
      <c r="AV133" s="4" t="s">
        <v>27</v>
      </c>
      <c r="AW133" s="0"/>
      <c r="AX133" s="4" t="n">
        <v>18000</v>
      </c>
      <c r="AY133" s="0"/>
      <c r="AZ133" s="4" t="s">
        <v>1139</v>
      </c>
      <c r="BA133" s="0"/>
      <c r="BB133" s="0"/>
      <c r="BC133" s="120" t="s">
        <v>1140</v>
      </c>
      <c r="BD133" s="4" t="s">
        <v>1141</v>
      </c>
      <c r="BE133" s="0"/>
      <c r="BF133" s="0"/>
      <c r="BG133" s="0"/>
      <c r="BH133" s="0"/>
      <c r="BI133" s="0"/>
      <c r="BJ133" s="0"/>
    </row>
    <row r="134" customFormat="false" ht="15" hidden="false" customHeight="false" outlineLevel="0" collapsed="false">
      <c r="A134" s="4" t="s">
        <v>18</v>
      </c>
      <c r="B134" s="0"/>
      <c r="C134" s="0"/>
      <c r="D134" s="4" t="s">
        <v>668</v>
      </c>
      <c r="E134" s="0"/>
      <c r="F134" s="0"/>
      <c r="G134" s="4" t="n">
        <v>117</v>
      </c>
      <c r="H134" s="55" t="s">
        <v>797</v>
      </c>
      <c r="I134" s="4" t="s">
        <v>798</v>
      </c>
      <c r="J134" s="4" t="s">
        <v>799</v>
      </c>
      <c r="K134" s="0"/>
      <c r="L134" s="4" t="s">
        <v>1142</v>
      </c>
      <c r="M134" s="7" t="s">
        <v>414</v>
      </c>
      <c r="N134" s="5" t="n">
        <v>48.190226</v>
      </c>
      <c r="O134" s="5" t="n">
        <v>15.069517</v>
      </c>
      <c r="P134" s="5" t="n">
        <v>48.190226</v>
      </c>
      <c r="Q134" s="5" t="n">
        <v>15.069517</v>
      </c>
      <c r="R134" s="4" t="n">
        <v>7</v>
      </c>
      <c r="S134" s="0"/>
      <c r="T134" s="56" t="s">
        <v>817</v>
      </c>
      <c r="U134" s="4" t="n">
        <v>236.5</v>
      </c>
      <c r="V134" s="0"/>
      <c r="W134" s="0"/>
      <c r="X134" s="0"/>
      <c r="Y134" s="0"/>
      <c r="Z134" s="0"/>
      <c r="AA134" s="4" t="n">
        <v>1336</v>
      </c>
      <c r="AB134" s="0"/>
      <c r="AC134" s="0"/>
      <c r="AD134" s="0"/>
      <c r="AE134" s="4" t="n">
        <v>1959</v>
      </c>
      <c r="AF134" s="0"/>
      <c r="AG134" s="4" t="s">
        <v>415</v>
      </c>
      <c r="AH134" s="0"/>
      <c r="AI134" s="5" t="n">
        <v>48.194071</v>
      </c>
      <c r="AJ134" s="6" t="n">
        <v>15.064691</v>
      </c>
      <c r="AK134" s="58" t="n">
        <v>74</v>
      </c>
      <c r="AL134" s="0"/>
      <c r="AM134" s="0"/>
      <c r="AN134" s="0"/>
      <c r="AO134" s="0"/>
      <c r="AP134" s="56" t="n">
        <v>10.9</v>
      </c>
      <c r="AQ134" s="0"/>
      <c r="AR134" s="56" t="n">
        <v>2650</v>
      </c>
      <c r="AS134" s="56" t="n">
        <v>7.75681341719078</v>
      </c>
      <c r="AT134" s="56" t="n">
        <v>3</v>
      </c>
      <c r="AU134" s="0"/>
      <c r="AV134" s="4" t="s">
        <v>1143</v>
      </c>
      <c r="AW134" s="0"/>
      <c r="AX134" s="0"/>
      <c r="AY134" s="0"/>
      <c r="AZ134" s="4" t="s">
        <v>1144</v>
      </c>
      <c r="BA134" s="0"/>
      <c r="BB134" s="0"/>
      <c r="BC134" s="120" t="s">
        <v>1145</v>
      </c>
      <c r="BD134" s="120" t="s">
        <v>1146</v>
      </c>
      <c r="BE134" s="0"/>
      <c r="BF134" s="0"/>
      <c r="BG134" s="0"/>
      <c r="BH134" s="0"/>
      <c r="BI134" s="0"/>
      <c r="BJ134" s="0"/>
    </row>
    <row r="135" customFormat="false" ht="12.75" hidden="false" customHeight="false" outlineLevel="0" collapsed="false">
      <c r="A135" s="4" t="s">
        <v>19</v>
      </c>
      <c r="B135" s="0"/>
      <c r="C135" s="0"/>
      <c r="D135" s="4" t="s">
        <v>668</v>
      </c>
      <c r="E135" s="0"/>
      <c r="F135" s="0"/>
      <c r="G135" s="4" t="n">
        <v>118</v>
      </c>
      <c r="H135" s="55" t="s">
        <v>1147</v>
      </c>
      <c r="I135" s="4" t="s">
        <v>1148</v>
      </c>
      <c r="J135" s="4" t="s">
        <v>1149</v>
      </c>
      <c r="K135" s="0"/>
      <c r="L135" s="4" t="s">
        <v>19</v>
      </c>
      <c r="M135" s="7" t="s">
        <v>416</v>
      </c>
      <c r="N135" s="5" t="n">
        <v>61.1669</v>
      </c>
      <c r="O135" s="5" t="n">
        <v>28.7745</v>
      </c>
      <c r="P135" s="5" t="n">
        <v>61.184</v>
      </c>
      <c r="Q135" s="5" t="n">
        <v>28.702</v>
      </c>
      <c r="R135" s="4" t="n">
        <v>7</v>
      </c>
      <c r="S135" s="0"/>
      <c r="T135" s="56" t="s">
        <v>1150</v>
      </c>
      <c r="U135" s="4" t="n">
        <v>192</v>
      </c>
      <c r="V135" s="0"/>
      <c r="W135" s="0"/>
      <c r="X135" s="0"/>
      <c r="Y135" s="0"/>
      <c r="Z135" s="0"/>
      <c r="AA135" s="4" t="n">
        <v>1000</v>
      </c>
      <c r="AB135" s="0"/>
      <c r="AC135" s="0"/>
      <c r="AD135" s="0"/>
      <c r="AE135" s="4" t="n">
        <v>1928</v>
      </c>
      <c r="AF135" s="0"/>
      <c r="AG135" s="4" t="s">
        <v>417</v>
      </c>
      <c r="AH135" s="0"/>
      <c r="AI135" s="5" t="n">
        <v>61.177598</v>
      </c>
      <c r="AJ135" s="6" t="n">
        <v>28.785125</v>
      </c>
      <c r="AK135" s="118"/>
      <c r="AL135" s="0"/>
      <c r="AM135" s="0"/>
      <c r="AN135" s="0"/>
      <c r="AO135" s="0"/>
      <c r="AP135" s="56" t="n">
        <v>24</v>
      </c>
      <c r="AQ135" s="0"/>
      <c r="AR135" s="56" t="n">
        <v>930</v>
      </c>
      <c r="AS135" s="56" t="n">
        <v>0</v>
      </c>
      <c r="AT135" s="0"/>
      <c r="AU135" s="0"/>
      <c r="AV135" s="4" t="s">
        <v>1151</v>
      </c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</row>
    <row r="136" customFormat="false" ht="12.75" hidden="false" customHeight="false" outlineLevel="0" collapsed="false">
      <c r="A136" s="4" t="s">
        <v>20</v>
      </c>
      <c r="B136" s="0"/>
      <c r="C136" s="0"/>
      <c r="D136" s="4" t="s">
        <v>668</v>
      </c>
      <c r="E136" s="0"/>
      <c r="F136" s="0"/>
      <c r="G136" s="4" t="n">
        <v>119</v>
      </c>
      <c r="H136" s="55" t="s">
        <v>1147</v>
      </c>
      <c r="I136" s="4" t="s">
        <v>1148</v>
      </c>
      <c r="J136" s="4" t="s">
        <v>1149</v>
      </c>
      <c r="K136" s="0"/>
      <c r="L136" s="0"/>
      <c r="M136" s="7" t="s">
        <v>416</v>
      </c>
      <c r="N136" s="5" t="n">
        <v>61.210436</v>
      </c>
      <c r="O136" s="5" t="n">
        <v>28.78404</v>
      </c>
      <c r="P136" s="5" t="n">
        <v>61.18</v>
      </c>
      <c r="Q136" s="5" t="n">
        <v>28.731</v>
      </c>
      <c r="R136" s="4" t="n">
        <v>4</v>
      </c>
      <c r="S136" s="0"/>
      <c r="T136" s="56" t="s">
        <v>1152</v>
      </c>
      <c r="U136" s="4" t="n">
        <v>62</v>
      </c>
      <c r="V136" s="0"/>
      <c r="W136" s="0"/>
      <c r="X136" s="0"/>
      <c r="Y136" s="0"/>
      <c r="Z136" s="0"/>
      <c r="AA136" s="4" t="n">
        <v>300</v>
      </c>
      <c r="AB136" s="0"/>
      <c r="AC136" s="0"/>
      <c r="AD136" s="0"/>
      <c r="AE136" s="0"/>
      <c r="AF136" s="0"/>
      <c r="AG136" s="4" t="s">
        <v>418</v>
      </c>
      <c r="AH136" s="0"/>
      <c r="AI136" s="5" t="n">
        <v>61.229279</v>
      </c>
      <c r="AJ136" s="6" t="n">
        <v>28.794222</v>
      </c>
      <c r="AK136" s="118"/>
      <c r="AL136" s="0"/>
      <c r="AM136" s="0"/>
      <c r="AN136" s="0"/>
      <c r="AO136" s="0"/>
      <c r="AP136" s="56" t="n">
        <v>7.8</v>
      </c>
      <c r="AQ136" s="0"/>
      <c r="AR136" s="56" t="n">
        <v>940</v>
      </c>
      <c r="AS136" s="56" t="n">
        <v>0</v>
      </c>
      <c r="AT136" s="0"/>
      <c r="AU136" s="0"/>
      <c r="AV136" s="4" t="s">
        <v>19</v>
      </c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</row>
    <row r="137" customFormat="false" ht="12.75" hidden="false" customHeight="false" outlineLevel="0" collapsed="false">
      <c r="A137" s="4" t="s">
        <v>21</v>
      </c>
      <c r="B137" s="0"/>
      <c r="C137" s="0"/>
      <c r="D137" s="4" t="s">
        <v>668</v>
      </c>
      <c r="E137" s="0"/>
      <c r="F137" s="0"/>
      <c r="G137" s="4" t="n">
        <v>120</v>
      </c>
      <c r="H137" s="55" t="s">
        <v>723</v>
      </c>
      <c r="I137" s="4" t="s">
        <v>724</v>
      </c>
      <c r="J137" s="4" t="s">
        <v>653</v>
      </c>
      <c r="K137" s="0"/>
      <c r="L137" s="4" t="s">
        <v>21</v>
      </c>
      <c r="M137" s="7" t="s">
        <v>419</v>
      </c>
      <c r="N137" s="5" t="n">
        <v>64.018633</v>
      </c>
      <c r="O137" s="5" t="n">
        <v>19.5609</v>
      </c>
      <c r="P137" s="5" t="n">
        <v>64.448</v>
      </c>
      <c r="Q137" s="5" t="n">
        <v>19.08</v>
      </c>
      <c r="R137" s="4" t="n">
        <v>3</v>
      </c>
      <c r="S137" s="0"/>
      <c r="T137" s="56" t="s">
        <v>619</v>
      </c>
      <c r="U137" s="4" t="n">
        <v>223</v>
      </c>
      <c r="V137" s="0"/>
      <c r="W137" s="0"/>
      <c r="X137" s="0"/>
      <c r="Y137" s="0"/>
      <c r="Z137" s="0"/>
      <c r="AA137" s="4" t="n">
        <v>970</v>
      </c>
      <c r="AB137" s="0"/>
      <c r="AC137" s="0"/>
      <c r="AD137" s="0"/>
      <c r="AE137" s="4" t="n">
        <v>1957</v>
      </c>
      <c r="AF137" s="0"/>
      <c r="AG137" s="4" t="s">
        <v>21</v>
      </c>
      <c r="AH137" s="0"/>
      <c r="AI137" s="5" t="n">
        <v>64.046443</v>
      </c>
      <c r="AJ137" s="6" t="n">
        <v>19.554892</v>
      </c>
      <c r="AK137" s="118"/>
      <c r="AL137" s="0"/>
      <c r="AM137" s="0"/>
      <c r="AN137" s="0"/>
      <c r="AO137" s="0"/>
      <c r="AP137" s="56" t="n">
        <v>55</v>
      </c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121" t="s">
        <v>1153</v>
      </c>
      <c r="BD137" s="0"/>
      <c r="BE137" s="0"/>
      <c r="BF137" s="0"/>
      <c r="BG137" s="0"/>
      <c r="BH137" s="0"/>
      <c r="BI137" s="0"/>
      <c r="BJ137" s="0"/>
    </row>
    <row r="138" customFormat="false" ht="15" hidden="false" customHeight="false" outlineLevel="0" collapsed="false">
      <c r="A138" s="4" t="s">
        <v>22</v>
      </c>
      <c r="B138" s="0"/>
      <c r="C138" s="0"/>
      <c r="D138" s="4" t="s">
        <v>668</v>
      </c>
      <c r="E138" s="0"/>
      <c r="F138" s="0"/>
      <c r="G138" s="4" t="n">
        <v>121</v>
      </c>
      <c r="H138" s="55" t="s">
        <v>602</v>
      </c>
      <c r="I138" s="4" t="s">
        <v>603</v>
      </c>
      <c r="J138" s="4" t="s">
        <v>1154</v>
      </c>
      <c r="K138" s="0"/>
      <c r="L138" s="4" t="s">
        <v>1155</v>
      </c>
      <c r="M138" s="7" t="s">
        <v>162</v>
      </c>
      <c r="N138" s="5" t="n">
        <v>43.824249</v>
      </c>
      <c r="O138" s="5" t="n">
        <v>4.643226</v>
      </c>
      <c r="P138" s="5" t="n">
        <v>43.824249</v>
      </c>
      <c r="Q138" s="5" t="n">
        <v>4.643226</v>
      </c>
      <c r="R138" s="4" t="n">
        <v>6</v>
      </c>
      <c r="S138" s="0"/>
      <c r="T138" s="56" t="s">
        <v>1156</v>
      </c>
      <c r="U138" s="4" t="n">
        <v>210</v>
      </c>
      <c r="V138" s="0"/>
      <c r="W138" s="0"/>
      <c r="X138" s="0"/>
      <c r="Y138" s="0"/>
      <c r="Z138" s="0"/>
      <c r="AA138" s="4" t="n">
        <v>1300</v>
      </c>
      <c r="AB138" s="0"/>
      <c r="AC138" s="0"/>
      <c r="AD138" s="0"/>
      <c r="AE138" s="0"/>
      <c r="AF138" s="0"/>
      <c r="AG138" s="0"/>
      <c r="AH138" s="0"/>
      <c r="AI138" s="5" t="n">
        <v>43.824249</v>
      </c>
      <c r="AJ138" s="5" t="n">
        <v>4.643226</v>
      </c>
      <c r="AK138" s="107" t="n">
        <v>70</v>
      </c>
      <c r="AL138" s="0"/>
      <c r="AM138" s="0"/>
      <c r="AN138" s="0"/>
      <c r="AO138" s="0"/>
      <c r="AP138" s="56" t="n">
        <v>13.5</v>
      </c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120" t="s">
        <v>1157</v>
      </c>
      <c r="BD138" s="0"/>
      <c r="BE138" s="0"/>
      <c r="BF138" s="0"/>
      <c r="BG138" s="0"/>
      <c r="BH138" s="0"/>
      <c r="BI138" s="0"/>
      <c r="BJ138" s="0"/>
    </row>
    <row r="139" customFormat="false" ht="12.75" hidden="false" customHeight="false" outlineLevel="0" collapsed="false">
      <c r="A139" s="4" t="s">
        <v>23</v>
      </c>
      <c r="B139" s="0"/>
      <c r="C139" s="0"/>
      <c r="D139" s="4" t="s">
        <v>1107</v>
      </c>
      <c r="E139" s="4" t="s">
        <v>668</v>
      </c>
      <c r="F139" s="0"/>
      <c r="G139" s="4" t="n">
        <v>122</v>
      </c>
      <c r="H139" s="55" t="s">
        <v>797</v>
      </c>
      <c r="I139" s="4" t="s">
        <v>798</v>
      </c>
      <c r="J139" s="4" t="s">
        <v>799</v>
      </c>
      <c r="K139" s="0"/>
      <c r="L139" s="4" t="s">
        <v>1158</v>
      </c>
      <c r="M139" s="7" t="s">
        <v>171</v>
      </c>
      <c r="N139" s="5" t="n">
        <v>48.167831</v>
      </c>
      <c r="O139" s="5" t="n">
        <v>14.694679</v>
      </c>
      <c r="P139" s="5" t="n">
        <v>48.187</v>
      </c>
      <c r="Q139" s="5" t="n">
        <v>14.694679</v>
      </c>
      <c r="R139" s="4" t="n">
        <v>6</v>
      </c>
      <c r="S139" s="0"/>
      <c r="T139" s="56" t="s">
        <v>817</v>
      </c>
      <c r="U139" s="4" t="n">
        <v>210</v>
      </c>
      <c r="V139" s="0"/>
      <c r="W139" s="0"/>
      <c r="X139" s="0"/>
      <c r="Y139" s="0"/>
      <c r="Z139" s="0"/>
      <c r="AA139" s="4" t="n">
        <v>1342.26</v>
      </c>
      <c r="AB139" s="0"/>
      <c r="AC139" s="0"/>
      <c r="AD139" s="0"/>
      <c r="AE139" s="4" t="n">
        <v>1969</v>
      </c>
      <c r="AF139" s="0"/>
      <c r="AG139" s="4" t="s">
        <v>422</v>
      </c>
      <c r="AH139" s="0"/>
      <c r="AI139" s="5" t="n">
        <v>48.167831</v>
      </c>
      <c r="AJ139" s="5" t="n">
        <v>14.694679</v>
      </c>
      <c r="AK139" s="58" t="n">
        <v>52.5</v>
      </c>
      <c r="AL139" s="0"/>
      <c r="AM139" s="0"/>
      <c r="AN139" s="0"/>
      <c r="AO139" s="0"/>
      <c r="AP139" s="56" t="n">
        <v>10.8</v>
      </c>
      <c r="AQ139" s="0"/>
      <c r="AR139" s="56" t="n">
        <v>2700</v>
      </c>
      <c r="AS139" s="56" t="n">
        <v>5.40123456790124</v>
      </c>
      <c r="AT139" s="56" t="n">
        <v>3</v>
      </c>
      <c r="AU139" s="0"/>
      <c r="AV139" s="0"/>
      <c r="AW139" s="0"/>
      <c r="AX139" s="4" t="s">
        <v>1159</v>
      </c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</row>
    <row r="140" customFormat="false" ht="15" hidden="false" customHeight="false" outlineLevel="0" collapsed="false">
      <c r="A140" s="4" t="s">
        <v>24</v>
      </c>
      <c r="B140" s="0"/>
      <c r="C140" s="0"/>
      <c r="D140" s="4" t="s">
        <v>668</v>
      </c>
      <c r="E140" s="0"/>
      <c r="F140" s="0"/>
      <c r="G140" s="4" t="n">
        <v>123</v>
      </c>
      <c r="H140" s="55" t="s">
        <v>828</v>
      </c>
      <c r="I140" s="4" t="s">
        <v>829</v>
      </c>
      <c r="J140" s="4" t="s">
        <v>830</v>
      </c>
      <c r="K140" s="0"/>
      <c r="L140" s="4" t="s">
        <v>1160</v>
      </c>
      <c r="M140" s="7" t="s">
        <v>165</v>
      </c>
      <c r="N140" s="5" t="n">
        <v>41.085766</v>
      </c>
      <c r="O140" s="5" t="n">
        <v>-8.130666</v>
      </c>
      <c r="P140" s="5" t="n">
        <v>41.085766</v>
      </c>
      <c r="Q140" s="5" t="n">
        <v>-8.130666</v>
      </c>
      <c r="R140" s="4" t="n">
        <v>3</v>
      </c>
      <c r="S140" s="0"/>
      <c r="T140" s="56" t="s">
        <v>817</v>
      </c>
      <c r="U140" s="4" t="n">
        <v>201</v>
      </c>
      <c r="V140" s="0"/>
      <c r="W140" s="0"/>
      <c r="X140" s="0"/>
      <c r="Y140" s="0"/>
      <c r="Z140" s="0"/>
      <c r="AA140" s="4" t="n">
        <v>806.1</v>
      </c>
      <c r="AB140" s="0"/>
      <c r="AC140" s="0"/>
      <c r="AD140" s="0"/>
      <c r="AE140" s="4" t="n">
        <v>1971</v>
      </c>
      <c r="AF140" s="0"/>
      <c r="AG140" s="4" t="s">
        <v>24</v>
      </c>
      <c r="AH140" s="4" t="n">
        <v>2742</v>
      </c>
      <c r="AI140" s="5" t="n">
        <v>41.089071</v>
      </c>
      <c r="AJ140" s="6" t="n">
        <v>-8.117201</v>
      </c>
      <c r="AK140" s="58" t="n">
        <v>15.6</v>
      </c>
      <c r="AL140" s="0"/>
      <c r="AM140" s="0"/>
      <c r="AN140" s="0"/>
      <c r="AO140" s="0"/>
      <c r="AP140" s="56" t="n">
        <v>28.5</v>
      </c>
      <c r="AQ140" s="0"/>
      <c r="AR140" s="56" t="n">
        <v>870</v>
      </c>
      <c r="AS140" s="56" t="n">
        <v>4.98084291187739</v>
      </c>
      <c r="AT140" s="56" t="n">
        <v>3</v>
      </c>
      <c r="AU140" s="0"/>
      <c r="AV140" s="4" t="s">
        <v>1161</v>
      </c>
      <c r="AW140" s="0"/>
      <c r="AX140" s="4" t="n">
        <v>22000</v>
      </c>
      <c r="AY140" s="0"/>
      <c r="AZ140" s="4" t="s">
        <v>1162</v>
      </c>
      <c r="BA140" s="0"/>
      <c r="BB140" s="0"/>
      <c r="BC140" s="120" t="s">
        <v>1163</v>
      </c>
      <c r="BD140" s="0"/>
      <c r="BE140" s="0"/>
      <c r="BF140" s="0"/>
      <c r="BG140" s="0"/>
      <c r="BH140" s="0"/>
      <c r="BI140" s="0"/>
      <c r="BJ140" s="0"/>
    </row>
    <row r="141" customFormat="false" ht="15" hidden="false" customHeight="false" outlineLevel="0" collapsed="false">
      <c r="A141" s="4" t="s">
        <v>25</v>
      </c>
      <c r="B141" s="0"/>
      <c r="C141" s="0"/>
      <c r="D141" s="4" t="s">
        <v>668</v>
      </c>
      <c r="E141" s="0"/>
      <c r="F141" s="0"/>
      <c r="G141" s="4" t="n">
        <v>124</v>
      </c>
      <c r="H141" s="55" t="s">
        <v>602</v>
      </c>
      <c r="I141" s="4" t="s">
        <v>603</v>
      </c>
      <c r="J141" s="4" t="s">
        <v>1154</v>
      </c>
      <c r="K141" s="0"/>
      <c r="L141" s="4" t="s">
        <v>25</v>
      </c>
      <c r="M141" s="7" t="s">
        <v>162</v>
      </c>
      <c r="N141" s="5" t="n">
        <v>44.824</v>
      </c>
      <c r="O141" s="5" t="n">
        <v>4.811</v>
      </c>
      <c r="P141" s="5" t="n">
        <v>44.824</v>
      </c>
      <c r="Q141" s="5" t="n">
        <v>4.811</v>
      </c>
      <c r="R141" s="4" t="n">
        <v>6</v>
      </c>
      <c r="S141" s="0"/>
      <c r="T141" s="56" t="s">
        <v>817</v>
      </c>
      <c r="U141" s="4" t="n">
        <v>198</v>
      </c>
      <c r="V141" s="0"/>
      <c r="W141" s="0"/>
      <c r="X141" s="0"/>
      <c r="Y141" s="0"/>
      <c r="Z141" s="0"/>
      <c r="AA141" s="4" t="n">
        <v>1211</v>
      </c>
      <c r="AB141" s="0"/>
      <c r="AC141" s="0"/>
      <c r="AD141" s="0"/>
      <c r="AE141" s="0"/>
      <c r="AF141" s="0"/>
      <c r="AG141" s="0"/>
      <c r="AH141" s="0"/>
      <c r="AI141" s="5" t="n">
        <v>44.824</v>
      </c>
      <c r="AJ141" s="5" t="n">
        <v>4.811</v>
      </c>
      <c r="AK141" s="118"/>
      <c r="AL141" s="0"/>
      <c r="AM141" s="0"/>
      <c r="AN141" s="0"/>
      <c r="AO141" s="0"/>
      <c r="AP141" s="56" t="n">
        <v>11.82</v>
      </c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79" t="s">
        <v>1164</v>
      </c>
      <c r="BD141" s="4" t="s">
        <v>1165</v>
      </c>
      <c r="BE141" s="0"/>
      <c r="BF141" s="0"/>
      <c r="BG141" s="0"/>
      <c r="BH141" s="0"/>
      <c r="BI141" s="0"/>
      <c r="BJ141" s="0"/>
    </row>
    <row r="142" customFormat="false" ht="12.75" hidden="false" customHeight="false" outlineLevel="0" collapsed="false">
      <c r="A142" s="4" t="s">
        <v>26</v>
      </c>
      <c r="B142" s="0"/>
      <c r="C142" s="0"/>
      <c r="D142" s="4" t="s">
        <v>668</v>
      </c>
      <c r="E142" s="0"/>
      <c r="F142" s="0"/>
      <c r="G142" s="4" t="n">
        <v>125</v>
      </c>
      <c r="H142" s="55" t="s">
        <v>797</v>
      </c>
      <c r="I142" s="4" t="s">
        <v>798</v>
      </c>
      <c r="J142" s="4" t="s">
        <v>799</v>
      </c>
      <c r="K142" s="0"/>
      <c r="L142" s="4" t="s">
        <v>1166</v>
      </c>
      <c r="M142" s="7" t="s">
        <v>402</v>
      </c>
      <c r="N142" s="5" t="n">
        <v>48.224858</v>
      </c>
      <c r="O142" s="5" t="n">
        <v>15.304427</v>
      </c>
      <c r="P142" s="5" t="n">
        <v>48.224858</v>
      </c>
      <c r="Q142" s="5" t="n">
        <v>15.304427</v>
      </c>
      <c r="R142" s="4" t="n">
        <v>9</v>
      </c>
      <c r="S142" s="0"/>
      <c r="T142" s="56" t="s">
        <v>817</v>
      </c>
      <c r="U142" s="4" t="n">
        <v>187</v>
      </c>
      <c r="V142" s="0"/>
      <c r="W142" s="0"/>
      <c r="X142" s="0"/>
      <c r="Y142" s="0"/>
      <c r="Z142" s="0"/>
      <c r="AA142" s="4" t="n">
        <v>1235</v>
      </c>
      <c r="AB142" s="0"/>
      <c r="AC142" s="0"/>
      <c r="AD142" s="0"/>
      <c r="AE142" s="0"/>
      <c r="AF142" s="0"/>
      <c r="AG142" s="4" t="s">
        <v>1113</v>
      </c>
      <c r="AH142" s="0"/>
      <c r="AI142" s="5" t="n">
        <v>48.223729</v>
      </c>
      <c r="AJ142" s="6" t="n">
        <v>15.293527</v>
      </c>
      <c r="AK142" s="107" t="n">
        <v>45</v>
      </c>
      <c r="AL142" s="0"/>
      <c r="AM142" s="0"/>
      <c r="AN142" s="0"/>
      <c r="AO142" s="0"/>
      <c r="AP142" s="56" t="n">
        <v>9.6</v>
      </c>
      <c r="AQ142" s="0"/>
      <c r="AR142" s="56" t="n">
        <v>2700</v>
      </c>
      <c r="AS142" s="56" t="n">
        <v>4.62962962962963</v>
      </c>
      <c r="AT142" s="56" t="n">
        <v>2</v>
      </c>
      <c r="AU142" s="0"/>
      <c r="AV142" s="4" t="s">
        <v>18</v>
      </c>
      <c r="AW142" s="0"/>
      <c r="AX142" s="0"/>
      <c r="AY142" s="0"/>
      <c r="AZ142" s="4" t="s">
        <v>1167</v>
      </c>
      <c r="BA142" s="0"/>
      <c r="BB142" s="0"/>
      <c r="BC142" s="0"/>
      <c r="BD142" s="0"/>
      <c r="BE142" s="0"/>
      <c r="BF142" s="0"/>
      <c r="BG142" s="0"/>
      <c r="BH142" s="0"/>
      <c r="BI142" s="0"/>
      <c r="BJ142" s="0"/>
    </row>
    <row r="143" customFormat="false" ht="15" hidden="false" customHeight="false" outlineLevel="0" collapsed="false">
      <c r="A143" s="4" t="s">
        <v>27</v>
      </c>
      <c r="B143" s="0"/>
      <c r="C143" s="0"/>
      <c r="D143" s="4" t="s">
        <v>668</v>
      </c>
      <c r="E143" s="0"/>
      <c r="F143" s="0"/>
      <c r="G143" s="4" t="n">
        <v>126</v>
      </c>
      <c r="H143" s="55" t="s">
        <v>828</v>
      </c>
      <c r="I143" s="4" t="s">
        <v>829</v>
      </c>
      <c r="J143" s="4" t="s">
        <v>830</v>
      </c>
      <c r="K143" s="0"/>
      <c r="L143" s="4" t="s">
        <v>1168</v>
      </c>
      <c r="M143" s="7" t="s">
        <v>165</v>
      </c>
      <c r="N143" s="5" t="n">
        <v>41.13526</v>
      </c>
      <c r="O143" s="5" t="n">
        <v>-7.113862</v>
      </c>
      <c r="P143" s="5" t="n">
        <v>41.13526</v>
      </c>
      <c r="Q143" s="5" t="n">
        <v>-7.113862</v>
      </c>
      <c r="R143" s="4" t="n">
        <v>3</v>
      </c>
      <c r="S143" s="0"/>
      <c r="T143" s="56" t="s">
        <v>817</v>
      </c>
      <c r="U143" s="4" t="n">
        <v>186</v>
      </c>
      <c r="V143" s="0"/>
      <c r="W143" s="0"/>
      <c r="X143" s="0"/>
      <c r="Y143" s="0"/>
      <c r="Z143" s="0"/>
      <c r="AA143" s="4" t="n">
        <v>408.4</v>
      </c>
      <c r="AB143" s="0"/>
      <c r="AC143" s="0"/>
      <c r="AD143" s="0"/>
      <c r="AE143" s="4" t="n">
        <v>1983</v>
      </c>
      <c r="AF143" s="0"/>
      <c r="AG143" s="4" t="s">
        <v>1169</v>
      </c>
      <c r="AH143" s="4" t="n">
        <v>2739</v>
      </c>
      <c r="AI143" s="5" t="n">
        <v>41.135551</v>
      </c>
      <c r="AJ143" s="6" t="n">
        <v>-7.099829</v>
      </c>
      <c r="AK143" s="58" t="n">
        <v>12</v>
      </c>
      <c r="AL143" s="0"/>
      <c r="AM143" s="0"/>
      <c r="AN143" s="0"/>
      <c r="AO143" s="0"/>
      <c r="AP143" s="56" t="n">
        <v>18.55</v>
      </c>
      <c r="AQ143" s="0"/>
      <c r="AR143" s="56" t="n">
        <v>1170</v>
      </c>
      <c r="AS143" s="56" t="n">
        <v>2.84900284900285</v>
      </c>
      <c r="AT143" s="56" t="n">
        <v>2</v>
      </c>
      <c r="AU143" s="0"/>
      <c r="AV143" s="43" t="s">
        <v>1170</v>
      </c>
      <c r="AW143" s="0"/>
      <c r="AX143" s="4" t="n">
        <v>15000</v>
      </c>
      <c r="AY143" s="0"/>
      <c r="AZ143" s="0"/>
      <c r="BA143" s="0"/>
      <c r="BB143" s="0"/>
      <c r="BC143" s="120" t="s">
        <v>1171</v>
      </c>
      <c r="BD143" s="120" t="s">
        <v>1172</v>
      </c>
      <c r="BE143" s="0"/>
      <c r="BF143" s="0"/>
      <c r="BG143" s="0"/>
      <c r="BH143" s="0"/>
      <c r="BI143" s="0"/>
      <c r="BJ143" s="0"/>
    </row>
    <row r="144" customFormat="false" ht="12.75" hidden="false" customHeight="false" outlineLevel="0" collapsed="false">
      <c r="A144" s="4" t="s">
        <v>28</v>
      </c>
      <c r="B144" s="0"/>
      <c r="C144" s="0"/>
      <c r="D144" s="4" t="s">
        <v>668</v>
      </c>
      <c r="E144" s="0"/>
      <c r="F144" s="0"/>
      <c r="G144" s="4" t="n">
        <v>127</v>
      </c>
      <c r="H144" s="55" t="s">
        <v>602</v>
      </c>
      <c r="I144" s="4" t="s">
        <v>603</v>
      </c>
      <c r="J144" s="4" t="s">
        <v>1154</v>
      </c>
      <c r="K144" s="0"/>
      <c r="L144" s="4" t="s">
        <v>1173</v>
      </c>
      <c r="M144" s="7" t="s">
        <v>162</v>
      </c>
      <c r="N144" s="5" t="n">
        <v>45.011</v>
      </c>
      <c r="O144" s="5" t="n">
        <v>4.839</v>
      </c>
      <c r="P144" s="5" t="n">
        <v>45.011</v>
      </c>
      <c r="Q144" s="5" t="n">
        <v>4.818</v>
      </c>
      <c r="R144" s="4" t="n">
        <v>6</v>
      </c>
      <c r="S144" s="0"/>
      <c r="T144" s="56" t="s">
        <v>817</v>
      </c>
      <c r="U144" s="4" t="n">
        <v>180</v>
      </c>
      <c r="V144" s="0"/>
      <c r="W144" s="0"/>
      <c r="X144" s="0"/>
      <c r="Y144" s="0"/>
      <c r="Z144" s="0"/>
      <c r="AA144" s="4" t="n">
        <v>1082</v>
      </c>
      <c r="AB144" s="0"/>
      <c r="AC144" s="0"/>
      <c r="AD144" s="0"/>
      <c r="AE144" s="4" t="n">
        <v>1968</v>
      </c>
      <c r="AF144" s="0"/>
      <c r="AG144" s="0"/>
      <c r="AH144" s="0"/>
      <c r="AI144" s="5" t="n">
        <v>45.011</v>
      </c>
      <c r="AJ144" s="5" t="n">
        <v>4.839</v>
      </c>
      <c r="AK144" s="0"/>
      <c r="AL144" s="0"/>
      <c r="AM144" s="0"/>
      <c r="AN144" s="0"/>
      <c r="AO144" s="0"/>
      <c r="AP144" s="56" t="n">
        <v>11.7</v>
      </c>
      <c r="AQ144" s="0"/>
      <c r="AR144" s="0"/>
      <c r="AS144" s="0"/>
      <c r="AT144" s="0"/>
      <c r="AU144" s="0"/>
      <c r="AV144" s="4" t="s">
        <v>1174</v>
      </c>
      <c r="AW144" s="0"/>
      <c r="AX144" s="0"/>
      <c r="AY144" s="0"/>
      <c r="AZ144" s="0"/>
      <c r="BA144" s="0"/>
      <c r="BB144" s="0"/>
      <c r="BC144" s="4" t="s">
        <v>1164</v>
      </c>
      <c r="BD144" s="0"/>
      <c r="BE144" s="0"/>
      <c r="BF144" s="0"/>
      <c r="BG144" s="0"/>
      <c r="BH144" s="0"/>
      <c r="BI144" s="0"/>
      <c r="BJ144" s="0"/>
    </row>
    <row r="145" customFormat="false" ht="12.75" hidden="false" customHeight="false" outlineLevel="0" collapsed="false">
      <c r="A145" s="4" t="s">
        <v>29</v>
      </c>
      <c r="B145" s="0"/>
      <c r="C145" s="0"/>
      <c r="D145" s="4" t="s">
        <v>668</v>
      </c>
      <c r="E145" s="0"/>
      <c r="F145" s="0"/>
      <c r="G145" s="4" t="n">
        <v>128</v>
      </c>
      <c r="H145" s="55" t="s">
        <v>828</v>
      </c>
      <c r="I145" s="4" t="s">
        <v>829</v>
      </c>
      <c r="J145" s="4" t="s">
        <v>830</v>
      </c>
      <c r="K145" s="0"/>
      <c r="L145" s="4" t="s">
        <v>1175</v>
      </c>
      <c r="M145" s="7" t="s">
        <v>165</v>
      </c>
      <c r="N145" s="5" t="n">
        <v>41.1461</v>
      </c>
      <c r="O145" s="5" t="n">
        <v>-7.74</v>
      </c>
      <c r="P145" s="5" t="n">
        <v>41.1461</v>
      </c>
      <c r="Q145" s="5" t="n">
        <v>-7.74</v>
      </c>
      <c r="R145" s="4" t="n">
        <v>3</v>
      </c>
      <c r="S145" s="0"/>
      <c r="T145" s="56" t="s">
        <v>817</v>
      </c>
      <c r="U145" s="4" t="n">
        <v>180</v>
      </c>
      <c r="V145" s="0"/>
      <c r="W145" s="0"/>
      <c r="X145" s="0"/>
      <c r="Y145" s="0"/>
      <c r="Z145" s="0"/>
      <c r="AA145" s="4" t="n">
        <v>581.1</v>
      </c>
      <c r="AB145" s="0"/>
      <c r="AC145" s="0"/>
      <c r="AD145" s="0"/>
      <c r="AE145" s="4" t="n">
        <v>1973</v>
      </c>
      <c r="AF145" s="0"/>
      <c r="AG145" s="4" t="s">
        <v>1176</v>
      </c>
      <c r="AH145" s="4" t="n">
        <v>2738</v>
      </c>
      <c r="AI145" s="5" t="n">
        <v>41.145085</v>
      </c>
      <c r="AJ145" s="6" t="n">
        <v>-7.733517</v>
      </c>
      <c r="AK145" s="58" t="n">
        <v>12</v>
      </c>
      <c r="AL145" s="0"/>
      <c r="AM145" s="0"/>
      <c r="AN145" s="0"/>
      <c r="AO145" s="0"/>
      <c r="AP145" s="56" t="n">
        <v>23.75</v>
      </c>
      <c r="AQ145" s="0"/>
      <c r="AR145" s="56" t="n">
        <v>948</v>
      </c>
      <c r="AS145" s="56" t="n">
        <v>3.51617440225035</v>
      </c>
      <c r="AT145" s="56" t="n">
        <v>2</v>
      </c>
      <c r="AU145" s="0"/>
      <c r="AV145" s="4" t="s">
        <v>17</v>
      </c>
      <c r="AW145" s="0"/>
      <c r="AX145" s="4" t="n">
        <v>21980</v>
      </c>
      <c r="AY145" s="0"/>
      <c r="AZ145" s="4" t="s">
        <v>1177</v>
      </c>
      <c r="BA145" s="0"/>
      <c r="BB145" s="0"/>
      <c r="BC145" s="4" t="s">
        <v>1178</v>
      </c>
      <c r="BD145" s="0"/>
      <c r="BE145" s="0"/>
      <c r="BF145" s="0"/>
      <c r="BG145" s="0"/>
      <c r="BH145" s="0"/>
      <c r="BI145" s="0"/>
      <c r="BJ145" s="0"/>
    </row>
    <row r="146" customFormat="false" ht="15" hidden="false" customHeight="false" outlineLevel="0" collapsed="false">
      <c r="A146" s="4" t="s">
        <v>30</v>
      </c>
      <c r="B146" s="0"/>
      <c r="C146" s="0"/>
      <c r="D146" s="4" t="s">
        <v>1107</v>
      </c>
      <c r="E146" s="4" t="s">
        <v>668</v>
      </c>
      <c r="F146" s="0"/>
      <c r="G146" s="4" t="n">
        <v>129</v>
      </c>
      <c r="H146" s="55" t="s">
        <v>797</v>
      </c>
      <c r="I146" s="4" t="s">
        <v>798</v>
      </c>
      <c r="J146" s="4" t="s">
        <v>799</v>
      </c>
      <c r="K146" s="0"/>
      <c r="L146" s="4" t="s">
        <v>1179</v>
      </c>
      <c r="M146" s="7" t="s">
        <v>171</v>
      </c>
      <c r="N146" s="5" t="n">
        <v>48.31663</v>
      </c>
      <c r="O146" s="5" t="n">
        <v>14.1512</v>
      </c>
      <c r="P146" s="5" t="n">
        <v>48.31663</v>
      </c>
      <c r="Q146" s="5" t="n">
        <v>14.1512</v>
      </c>
      <c r="R146" s="4" t="n">
        <v>9</v>
      </c>
      <c r="S146" s="0"/>
      <c r="T146" s="56" t="s">
        <v>817</v>
      </c>
      <c r="U146" s="4" t="n">
        <v>179</v>
      </c>
      <c r="V146" s="0"/>
      <c r="W146" s="0"/>
      <c r="X146" s="0"/>
      <c r="Y146" s="0"/>
      <c r="Z146" s="0"/>
      <c r="AA146" s="4" t="n">
        <v>1153</v>
      </c>
      <c r="AB146" s="0"/>
      <c r="AC146" s="0"/>
      <c r="AD146" s="0"/>
      <c r="AE146" s="4" t="n">
        <v>1975</v>
      </c>
      <c r="AF146" s="0"/>
      <c r="AG146" s="4" t="s">
        <v>429</v>
      </c>
      <c r="AH146" s="0"/>
      <c r="AI146" s="5" t="n">
        <v>48.322787</v>
      </c>
      <c r="AJ146" s="6" t="n">
        <v>14.162621</v>
      </c>
      <c r="AK146" s="107" t="n">
        <v>34</v>
      </c>
      <c r="AL146" s="0"/>
      <c r="AM146" s="0"/>
      <c r="AN146" s="0"/>
      <c r="AO146" s="0"/>
      <c r="AP146" s="56" t="n">
        <v>10.5</v>
      </c>
      <c r="AQ146" s="0"/>
      <c r="AR146" s="56" t="n">
        <v>2250</v>
      </c>
      <c r="AS146" s="56" t="n">
        <v>4.19753086419753</v>
      </c>
      <c r="AT146" s="56" t="n">
        <v>2</v>
      </c>
      <c r="AU146" s="0"/>
      <c r="AV146" s="4" t="s">
        <v>12</v>
      </c>
      <c r="AW146" s="0"/>
      <c r="AX146" s="0"/>
      <c r="AY146" s="0"/>
      <c r="AZ146" s="4" t="s">
        <v>1180</v>
      </c>
      <c r="BA146" s="0"/>
      <c r="BB146" s="0"/>
      <c r="BC146" s="122" t="s">
        <v>1181</v>
      </c>
      <c r="BD146" s="122" t="s">
        <v>1182</v>
      </c>
      <c r="BE146" s="120" t="s">
        <v>1183</v>
      </c>
      <c r="BF146" s="120" t="s">
        <v>1184</v>
      </c>
      <c r="BG146" s="0"/>
      <c r="BH146" s="0"/>
      <c r="BI146" s="0"/>
      <c r="BJ146" s="0"/>
    </row>
    <row r="147" customFormat="false" ht="15" hidden="false" customHeight="false" outlineLevel="0" collapsed="false">
      <c r="A147" s="4" t="s">
        <v>31</v>
      </c>
      <c r="B147" s="0"/>
      <c r="C147" s="0"/>
      <c r="D147" s="4" t="s">
        <v>668</v>
      </c>
      <c r="E147" s="0"/>
      <c r="F147" s="0"/>
      <c r="G147" s="4" t="n">
        <v>130</v>
      </c>
      <c r="H147" s="55" t="e">
        <f aca="false">{nan}</f>
        <v>#N/A</v>
      </c>
      <c r="I147" s="0"/>
      <c r="J147" s="4" t="s">
        <v>604</v>
      </c>
      <c r="K147" s="0"/>
      <c r="L147" s="4" t="s">
        <v>31</v>
      </c>
      <c r="M147" s="7" t="s">
        <v>162</v>
      </c>
      <c r="N147" s="5" t="n">
        <v>48.685315</v>
      </c>
      <c r="O147" s="5" t="n">
        <v>7.91442</v>
      </c>
      <c r="P147" s="5" t="n">
        <v>48.699</v>
      </c>
      <c r="Q147" s="5" t="n">
        <v>7.937</v>
      </c>
      <c r="R147" s="4" t="n">
        <v>4</v>
      </c>
      <c r="S147" s="0"/>
      <c r="T147" s="56" t="s">
        <v>1156</v>
      </c>
      <c r="U147" s="4" t="n">
        <v>100</v>
      </c>
      <c r="V147" s="0"/>
      <c r="W147" s="0"/>
      <c r="X147" s="0"/>
      <c r="Y147" s="0"/>
      <c r="Z147" s="0"/>
      <c r="AA147" s="4" t="n">
        <v>656</v>
      </c>
      <c r="AB147" s="0"/>
      <c r="AC147" s="0"/>
      <c r="AD147" s="0"/>
      <c r="AE147" s="4" t="n">
        <v>1974</v>
      </c>
      <c r="AF147" s="0"/>
      <c r="AG147" s="0"/>
      <c r="AH147" s="0"/>
      <c r="AI147" s="5" t="n">
        <v>48.699</v>
      </c>
      <c r="AJ147" s="5" t="n">
        <v>7.937</v>
      </c>
      <c r="AK147" s="107"/>
      <c r="AL147" s="0"/>
      <c r="AM147" s="0"/>
      <c r="AN147" s="0"/>
      <c r="AO147" s="0"/>
      <c r="AP147" s="56" t="n">
        <v>11.4</v>
      </c>
      <c r="AQ147" s="0"/>
      <c r="AR147" s="56" t="n">
        <v>1100</v>
      </c>
      <c r="AS147" s="56" t="n">
        <v>0</v>
      </c>
      <c r="AT147" s="0"/>
      <c r="AU147" s="0"/>
      <c r="AV147" s="0"/>
      <c r="AW147" s="0"/>
      <c r="AX147" s="0"/>
      <c r="AY147" s="0"/>
      <c r="AZ147" s="0"/>
      <c r="BA147" s="0"/>
      <c r="BB147" s="0"/>
      <c r="BC147" s="123" t="s">
        <v>1185</v>
      </c>
      <c r="BD147" s="120" t="s">
        <v>1186</v>
      </c>
      <c r="BE147" s="120"/>
      <c r="BF147" s="120"/>
      <c r="BG147" s="0"/>
      <c r="BH147" s="0"/>
      <c r="BI147" s="0"/>
      <c r="BJ147" s="0"/>
    </row>
    <row r="148" customFormat="false" ht="12.75" hidden="false" customHeight="false" outlineLevel="0" collapsed="false">
      <c r="A148" s="4" t="s">
        <v>32</v>
      </c>
      <c r="B148" s="0"/>
      <c r="C148" s="0"/>
      <c r="D148" s="4" t="s">
        <v>668</v>
      </c>
      <c r="E148" s="0"/>
      <c r="F148" s="0"/>
      <c r="G148" s="4" t="n">
        <v>131</v>
      </c>
      <c r="H148" s="55" t="s">
        <v>602</v>
      </c>
      <c r="I148" s="4" t="s">
        <v>603</v>
      </c>
      <c r="J148" s="4" t="s">
        <v>604</v>
      </c>
      <c r="K148" s="0"/>
      <c r="L148" s="4" t="s">
        <v>32</v>
      </c>
      <c r="M148" s="7" t="s">
        <v>162</v>
      </c>
      <c r="N148" s="5" t="n">
        <v>48.526354</v>
      </c>
      <c r="O148" s="5" t="n">
        <v>7.796538</v>
      </c>
      <c r="P148" s="5" t="n">
        <v>48.526354</v>
      </c>
      <c r="Q148" s="5" t="n">
        <v>7.796538</v>
      </c>
      <c r="R148" s="4" t="n">
        <v>6</v>
      </c>
      <c r="S148" s="0"/>
      <c r="T148" s="56" t="s">
        <v>1156</v>
      </c>
      <c r="U148" s="4" t="n">
        <v>150</v>
      </c>
      <c r="V148" s="0"/>
      <c r="W148" s="0"/>
      <c r="X148" s="0"/>
      <c r="Y148" s="0"/>
      <c r="Z148" s="0"/>
      <c r="AA148" s="0"/>
      <c r="AB148" s="0"/>
      <c r="AC148" s="0"/>
      <c r="AD148" s="0"/>
      <c r="AE148" s="4" t="n">
        <v>1970</v>
      </c>
      <c r="AF148" s="0"/>
      <c r="AG148" s="0"/>
      <c r="AH148" s="0"/>
      <c r="AI148" s="5" t="n">
        <v>48.526354</v>
      </c>
      <c r="AJ148" s="5" t="n">
        <v>7.796538</v>
      </c>
      <c r="AK148" s="0"/>
      <c r="AL148" s="0"/>
      <c r="AM148" s="0"/>
      <c r="AN148" s="0"/>
      <c r="AO148" s="0"/>
      <c r="AP148" s="56" t="n">
        <v>13.25</v>
      </c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123" t="s">
        <v>1185</v>
      </c>
      <c r="BD148" s="0"/>
      <c r="BE148" s="0"/>
      <c r="BF148" s="0"/>
      <c r="BG148" s="0"/>
      <c r="BH148" s="0"/>
      <c r="BI148" s="0"/>
      <c r="BJ148" s="0"/>
    </row>
    <row r="149" customFormat="false" ht="12.75" hidden="false" customHeight="false" outlineLevel="0" collapsed="false">
      <c r="A149" s="4" t="s">
        <v>33</v>
      </c>
      <c r="B149" s="0"/>
      <c r="C149" s="0"/>
      <c r="D149" s="4" t="s">
        <v>668</v>
      </c>
      <c r="E149" s="0"/>
      <c r="F149" s="0"/>
      <c r="G149" s="4" t="n">
        <v>132</v>
      </c>
      <c r="H149" s="55" t="s">
        <v>602</v>
      </c>
      <c r="I149" s="4" t="s">
        <v>603</v>
      </c>
      <c r="J149" s="4" t="s">
        <v>604</v>
      </c>
      <c r="K149" s="0"/>
      <c r="L149" s="4" t="s">
        <v>33</v>
      </c>
      <c r="M149" s="7" t="s">
        <v>162</v>
      </c>
      <c r="N149" s="5" t="n">
        <v>48.404242</v>
      </c>
      <c r="O149" s="5" t="n">
        <v>7.728319</v>
      </c>
      <c r="P149" s="5" t="n">
        <v>48.404242</v>
      </c>
      <c r="Q149" s="5" t="n">
        <v>7.728319</v>
      </c>
      <c r="R149" s="4" t="n">
        <v>6</v>
      </c>
      <c r="S149" s="0"/>
      <c r="T149" s="56" t="s">
        <v>1156</v>
      </c>
      <c r="U149" s="4" t="n">
        <v>140</v>
      </c>
      <c r="V149" s="0"/>
      <c r="W149" s="0"/>
      <c r="X149" s="0"/>
      <c r="Y149" s="0"/>
      <c r="Z149" s="0"/>
      <c r="AA149" s="0"/>
      <c r="AB149" s="0"/>
      <c r="AC149" s="0"/>
      <c r="AD149" s="0"/>
      <c r="AE149" s="4" t="n">
        <v>1967</v>
      </c>
      <c r="AF149" s="0"/>
      <c r="AG149" s="0"/>
      <c r="AH149" s="0"/>
      <c r="AI149" s="5" t="n">
        <v>48.404242</v>
      </c>
      <c r="AJ149" s="5" t="n">
        <v>7.728319</v>
      </c>
      <c r="AK149" s="0"/>
      <c r="AL149" s="0"/>
      <c r="AM149" s="0"/>
      <c r="AN149" s="0"/>
      <c r="AO149" s="0"/>
      <c r="AP149" s="56" t="n">
        <v>11.75</v>
      </c>
      <c r="AQ149" s="0"/>
      <c r="AR149" s="0"/>
      <c r="AS149" s="0"/>
      <c r="AT149" s="0"/>
      <c r="AU149" s="0"/>
      <c r="AV149" s="4" t="s">
        <v>32</v>
      </c>
      <c r="AW149" s="0"/>
      <c r="AX149" s="0"/>
      <c r="AY149" s="0"/>
      <c r="AZ149" s="0"/>
      <c r="BA149" s="0"/>
      <c r="BB149" s="0"/>
      <c r="BC149" s="123" t="s">
        <v>1185</v>
      </c>
      <c r="BD149" s="0"/>
      <c r="BE149" s="0"/>
      <c r="BF149" s="0"/>
      <c r="BG149" s="0"/>
      <c r="BH149" s="0"/>
      <c r="BI149" s="0"/>
      <c r="BJ149" s="0"/>
    </row>
    <row r="150" customFormat="false" ht="12.75" hidden="false" customHeight="false" outlineLevel="0" collapsed="false">
      <c r="A150" s="4" t="s">
        <v>34</v>
      </c>
      <c r="B150" s="0"/>
      <c r="C150" s="0"/>
      <c r="D150" s="4" t="s">
        <v>668</v>
      </c>
      <c r="E150" s="0"/>
      <c r="F150" s="0"/>
      <c r="G150" s="4" t="n">
        <v>133</v>
      </c>
      <c r="H150" s="55" t="s">
        <v>602</v>
      </c>
      <c r="I150" s="4" t="s">
        <v>603</v>
      </c>
      <c r="J150" s="4" t="s">
        <v>604</v>
      </c>
      <c r="K150" s="0"/>
      <c r="L150" s="4" t="s">
        <v>34</v>
      </c>
      <c r="M150" s="7" t="s">
        <v>162</v>
      </c>
      <c r="N150" s="5" t="n">
        <v>48.284678</v>
      </c>
      <c r="O150" s="5" t="n">
        <v>7.677619</v>
      </c>
      <c r="P150" s="5" t="n">
        <v>48.284678</v>
      </c>
      <c r="Q150" s="5" t="n">
        <v>7.677619</v>
      </c>
      <c r="R150" s="4" t="n">
        <v>4</v>
      </c>
      <c r="S150" s="0"/>
      <c r="T150" s="56" t="s">
        <v>817</v>
      </c>
      <c r="U150" s="4" t="n">
        <v>150</v>
      </c>
      <c r="V150" s="0"/>
      <c r="W150" s="0"/>
      <c r="X150" s="0"/>
      <c r="Y150" s="0"/>
      <c r="Z150" s="0"/>
      <c r="AA150" s="0"/>
      <c r="AB150" s="0"/>
      <c r="AC150" s="0"/>
      <c r="AD150" s="0"/>
      <c r="AE150" s="4" t="n">
        <v>1963</v>
      </c>
      <c r="AF150" s="0"/>
      <c r="AG150" s="0"/>
      <c r="AH150" s="0"/>
      <c r="AI150" s="5" t="n">
        <v>48.284678</v>
      </c>
      <c r="AJ150" s="5" t="n">
        <v>7.677619</v>
      </c>
      <c r="AK150" s="0"/>
      <c r="AL150" s="0"/>
      <c r="AM150" s="0"/>
      <c r="AN150" s="0"/>
      <c r="AO150" s="0"/>
      <c r="AP150" s="56" t="n">
        <v>13.3</v>
      </c>
      <c r="AQ150" s="0"/>
      <c r="AR150" s="0"/>
      <c r="AS150" s="0"/>
      <c r="AT150" s="0"/>
      <c r="AU150" s="0"/>
      <c r="AV150" s="4" t="s">
        <v>33</v>
      </c>
      <c r="AW150" s="0"/>
      <c r="AX150" s="0"/>
      <c r="AY150" s="0"/>
      <c r="AZ150" s="0"/>
      <c r="BA150" s="0"/>
      <c r="BB150" s="0"/>
      <c r="BC150" s="123" t="s">
        <v>1185</v>
      </c>
      <c r="BD150" s="0"/>
      <c r="BE150" s="0"/>
      <c r="BF150" s="0"/>
      <c r="BG150" s="0"/>
      <c r="BH150" s="0"/>
      <c r="BI150" s="0"/>
      <c r="BJ150" s="0"/>
    </row>
    <row r="151" customFormat="false" ht="12.75" hidden="false" customHeight="false" outlineLevel="0" collapsed="false">
      <c r="A151" s="4" t="s">
        <v>35</v>
      </c>
      <c r="B151" s="0"/>
      <c r="C151" s="0"/>
      <c r="D151" s="4" t="s">
        <v>668</v>
      </c>
      <c r="E151" s="0"/>
      <c r="F151" s="0"/>
      <c r="G151" s="4" t="n">
        <v>134</v>
      </c>
      <c r="H151" s="55" t="s">
        <v>602</v>
      </c>
      <c r="I151" s="4" t="s">
        <v>603</v>
      </c>
      <c r="J151" s="4" t="s">
        <v>604</v>
      </c>
      <c r="K151" s="0"/>
      <c r="L151" s="4" t="s">
        <v>35</v>
      </c>
      <c r="M151" s="7" t="s">
        <v>162</v>
      </c>
      <c r="N151" s="5" t="n">
        <v>48.154177</v>
      </c>
      <c r="O151" s="5" t="n">
        <v>7.5899</v>
      </c>
      <c r="P151" s="5" t="n">
        <v>48.165</v>
      </c>
      <c r="Q151" s="5" t="n">
        <v>7.624</v>
      </c>
      <c r="R151" s="4" t="n">
        <v>4</v>
      </c>
      <c r="S151" s="0"/>
      <c r="T151" s="56" t="s">
        <v>817</v>
      </c>
      <c r="U151" s="4" t="n">
        <v>150</v>
      </c>
      <c r="V151" s="0"/>
      <c r="W151" s="0"/>
      <c r="X151" s="0"/>
      <c r="Y151" s="0"/>
      <c r="Z151" s="0"/>
      <c r="AA151" s="0"/>
      <c r="AB151" s="0"/>
      <c r="AC151" s="0"/>
      <c r="AD151" s="0"/>
      <c r="AE151" s="4" t="n">
        <v>1961</v>
      </c>
      <c r="AF151" s="0"/>
      <c r="AG151" s="0"/>
      <c r="AH151" s="0"/>
      <c r="AI151" s="5" t="n">
        <v>48.165</v>
      </c>
      <c r="AJ151" s="5" t="n">
        <v>7.624</v>
      </c>
      <c r="AK151" s="0"/>
      <c r="AL151" s="0"/>
      <c r="AM151" s="0"/>
      <c r="AN151" s="0"/>
      <c r="AO151" s="0"/>
      <c r="AP151" s="56" t="n">
        <v>13.2</v>
      </c>
      <c r="AQ151" s="0"/>
      <c r="AR151" s="0"/>
      <c r="AS151" s="0"/>
      <c r="AT151" s="0"/>
      <c r="AU151" s="0"/>
      <c r="AV151" s="4" t="s">
        <v>34</v>
      </c>
      <c r="AW151" s="0"/>
      <c r="AX151" s="0"/>
      <c r="AY151" s="0"/>
      <c r="AZ151" s="0"/>
      <c r="BA151" s="0"/>
      <c r="BB151" s="0"/>
      <c r="BC151" s="123" t="s">
        <v>1185</v>
      </c>
      <c r="BD151" s="0"/>
      <c r="BE151" s="0"/>
      <c r="BF151" s="0"/>
      <c r="BG151" s="0"/>
      <c r="BH151" s="0"/>
      <c r="BI151" s="0"/>
      <c r="BJ151" s="0"/>
    </row>
    <row r="152" customFormat="false" ht="12.75" hidden="false" customHeight="false" outlineLevel="0" collapsed="false">
      <c r="A152" s="4" t="s">
        <v>36</v>
      </c>
      <c r="B152" s="0"/>
      <c r="C152" s="0"/>
      <c r="D152" s="4" t="s">
        <v>668</v>
      </c>
      <c r="E152" s="0"/>
      <c r="F152" s="0"/>
      <c r="G152" s="4" t="n">
        <v>135</v>
      </c>
      <c r="H152" s="55" t="s">
        <v>602</v>
      </c>
      <c r="I152" s="4" t="s">
        <v>603</v>
      </c>
      <c r="J152" s="4" t="s">
        <v>604</v>
      </c>
      <c r="K152" s="0"/>
      <c r="L152" s="4" t="s">
        <v>36</v>
      </c>
      <c r="M152" s="7" t="s">
        <v>162</v>
      </c>
      <c r="N152" s="5" t="n">
        <v>48.020472</v>
      </c>
      <c r="O152" s="5" t="n">
        <v>7.573904</v>
      </c>
      <c r="P152" s="5" t="n">
        <v>48.020472</v>
      </c>
      <c r="Q152" s="5" t="n">
        <v>7.573904</v>
      </c>
      <c r="R152" s="4" t="n">
        <v>4</v>
      </c>
      <c r="S152" s="0"/>
      <c r="T152" s="56" t="s">
        <v>817</v>
      </c>
      <c r="U152" s="4" t="n">
        <v>140</v>
      </c>
      <c r="V152" s="0"/>
      <c r="W152" s="0"/>
      <c r="X152" s="0"/>
      <c r="Y152" s="0"/>
      <c r="Z152" s="0"/>
      <c r="AA152" s="0"/>
      <c r="AB152" s="0"/>
      <c r="AC152" s="0"/>
      <c r="AD152" s="0"/>
      <c r="AE152" s="4" t="n">
        <v>1959</v>
      </c>
      <c r="AF152" s="0"/>
      <c r="AG152" s="0"/>
      <c r="AH152" s="0"/>
      <c r="AI152" s="5" t="n">
        <v>48.020472</v>
      </c>
      <c r="AJ152" s="5" t="n">
        <v>7.573904</v>
      </c>
      <c r="AK152" s="0"/>
      <c r="AL152" s="0"/>
      <c r="AM152" s="0"/>
      <c r="AN152" s="0"/>
      <c r="AO152" s="0"/>
      <c r="AP152" s="56" t="n">
        <v>12.3</v>
      </c>
      <c r="AQ152" s="0"/>
      <c r="AR152" s="0"/>
      <c r="AS152" s="0"/>
      <c r="AT152" s="0"/>
      <c r="AU152" s="0"/>
      <c r="AV152" s="4" t="s">
        <v>35</v>
      </c>
      <c r="AW152" s="0"/>
      <c r="AX152" s="0"/>
      <c r="AY152" s="0"/>
      <c r="AZ152" s="0"/>
      <c r="BA152" s="0"/>
      <c r="BB152" s="0"/>
      <c r="BC152" s="123" t="s">
        <v>1185</v>
      </c>
      <c r="BD152" s="0"/>
      <c r="BE152" s="0"/>
      <c r="BF152" s="0"/>
      <c r="BG152" s="0"/>
      <c r="BH152" s="0"/>
      <c r="BI152" s="0"/>
      <c r="BJ152" s="0"/>
    </row>
    <row r="153" customFormat="false" ht="12.75" hidden="false" customHeight="false" outlineLevel="0" collapsed="false">
      <c r="A153" s="4" t="s">
        <v>37</v>
      </c>
      <c r="B153" s="0"/>
      <c r="C153" s="0"/>
      <c r="D153" s="4" t="s">
        <v>668</v>
      </c>
      <c r="E153" s="0"/>
      <c r="F153" s="0"/>
      <c r="G153" s="4" t="n">
        <v>136</v>
      </c>
      <c r="H153" s="55" t="s">
        <v>602</v>
      </c>
      <c r="I153" s="4" t="s">
        <v>603</v>
      </c>
      <c r="J153" s="4" t="s">
        <v>604</v>
      </c>
      <c r="K153" s="0"/>
      <c r="L153" s="4" t="s">
        <v>37</v>
      </c>
      <c r="M153" s="7" t="s">
        <v>162</v>
      </c>
      <c r="N153" s="5" t="n">
        <v>47.915</v>
      </c>
      <c r="O153" s="5" t="n">
        <v>7.571</v>
      </c>
      <c r="P153" s="5" t="n">
        <v>47.89</v>
      </c>
      <c r="Q153" s="5" t="n">
        <v>7.571</v>
      </c>
      <c r="R153" s="4" t="n">
        <v>4</v>
      </c>
      <c r="S153" s="0"/>
      <c r="T153" s="56" t="s">
        <v>817</v>
      </c>
      <c r="U153" s="4" t="n">
        <v>180</v>
      </c>
      <c r="V153" s="0"/>
      <c r="W153" s="0"/>
      <c r="X153" s="0"/>
      <c r="Y153" s="0"/>
      <c r="Z153" s="0"/>
      <c r="AA153" s="4" t="n">
        <v>1020</v>
      </c>
      <c r="AB153" s="0"/>
      <c r="AC153" s="0"/>
      <c r="AD153" s="0"/>
      <c r="AE153" s="4" t="n">
        <v>1956</v>
      </c>
      <c r="AF153" s="0"/>
      <c r="AG153" s="0"/>
      <c r="AH153" s="0"/>
      <c r="AI153" s="5" t="n">
        <v>47.89</v>
      </c>
      <c r="AJ153" s="5" t="n">
        <v>7.571</v>
      </c>
      <c r="AK153" s="0"/>
      <c r="AL153" s="0"/>
      <c r="AM153" s="0"/>
      <c r="AN153" s="0"/>
      <c r="AO153" s="0"/>
      <c r="AP153" s="56" t="n">
        <v>15.7</v>
      </c>
      <c r="AQ153" s="0"/>
      <c r="AR153" s="0"/>
      <c r="AS153" s="0"/>
      <c r="AT153" s="0"/>
      <c r="AU153" s="0"/>
      <c r="AV153" s="4" t="s">
        <v>36</v>
      </c>
      <c r="AW153" s="0"/>
      <c r="AX153" s="0"/>
      <c r="AY153" s="0"/>
      <c r="AZ153" s="0"/>
      <c r="BA153" s="0"/>
      <c r="BB153" s="0"/>
      <c r="BC153" s="123" t="s">
        <v>1185</v>
      </c>
      <c r="BD153" s="0"/>
      <c r="BE153" s="0"/>
      <c r="BF153" s="0"/>
      <c r="BG153" s="0"/>
      <c r="BH153" s="0"/>
      <c r="BI153" s="0"/>
      <c r="BJ153" s="0"/>
    </row>
    <row r="154" customFormat="false" ht="12.75" hidden="false" customHeight="false" outlineLevel="0" collapsed="false">
      <c r="A154" s="4" t="s">
        <v>38</v>
      </c>
      <c r="B154" s="0"/>
      <c r="C154" s="0"/>
      <c r="D154" s="4" t="s">
        <v>668</v>
      </c>
      <c r="E154" s="0"/>
      <c r="F154" s="0"/>
      <c r="G154" s="4" t="n">
        <v>137</v>
      </c>
      <c r="H154" s="55" t="s">
        <v>602</v>
      </c>
      <c r="I154" s="4" t="s">
        <v>603</v>
      </c>
      <c r="J154" s="4" t="s">
        <v>604</v>
      </c>
      <c r="K154" s="0"/>
      <c r="L154" s="4" t="s">
        <v>1187</v>
      </c>
      <c r="M154" s="7" t="s">
        <v>162</v>
      </c>
      <c r="N154" s="5" t="n">
        <v>47.774312</v>
      </c>
      <c r="O154" s="5" t="n">
        <v>7.522379</v>
      </c>
      <c r="P154" s="5" t="n">
        <v>47.774312</v>
      </c>
      <c r="Q154" s="5" t="n">
        <v>7.522379</v>
      </c>
      <c r="R154" s="4" t="n">
        <v>4</v>
      </c>
      <c r="S154" s="0"/>
      <c r="T154" s="56" t="s">
        <v>817</v>
      </c>
      <c r="U154" s="4" t="n">
        <v>160</v>
      </c>
      <c r="V154" s="0"/>
      <c r="W154" s="0"/>
      <c r="X154" s="0"/>
      <c r="Y154" s="0"/>
      <c r="Z154" s="0"/>
      <c r="AA154" s="0"/>
      <c r="AB154" s="0"/>
      <c r="AC154" s="0"/>
      <c r="AD154" s="0"/>
      <c r="AE154" s="4" t="n">
        <v>1952</v>
      </c>
      <c r="AF154" s="0"/>
      <c r="AG154" s="0"/>
      <c r="AH154" s="0"/>
      <c r="AI154" s="5" t="n">
        <v>47.774312</v>
      </c>
      <c r="AJ154" s="5" t="n">
        <v>7.522379</v>
      </c>
      <c r="AK154" s="0"/>
      <c r="AL154" s="0"/>
      <c r="AM154" s="0"/>
      <c r="AN154" s="0"/>
      <c r="AO154" s="0"/>
      <c r="AP154" s="56" t="n">
        <v>15.5</v>
      </c>
      <c r="AQ154" s="0"/>
      <c r="AR154" s="0"/>
      <c r="AS154" s="0"/>
      <c r="AT154" s="0"/>
      <c r="AU154" s="0"/>
      <c r="AV154" s="4" t="s">
        <v>37</v>
      </c>
      <c r="AW154" s="0"/>
      <c r="AX154" s="0"/>
      <c r="AY154" s="0"/>
      <c r="AZ154" s="0"/>
      <c r="BA154" s="0"/>
      <c r="BB154" s="0"/>
      <c r="BC154" s="123" t="s">
        <v>1185</v>
      </c>
      <c r="BD154" s="0"/>
      <c r="BE154" s="0"/>
      <c r="BF154" s="0"/>
      <c r="BG154" s="0"/>
      <c r="BH154" s="0"/>
      <c r="BI154" s="0"/>
      <c r="BJ154" s="0"/>
    </row>
    <row r="155" customFormat="false" ht="12.75" hidden="false" customHeight="false" outlineLevel="0" collapsed="false">
      <c r="A155" s="4" t="s">
        <v>39</v>
      </c>
      <c r="B155" s="0"/>
      <c r="C155" s="0"/>
      <c r="D155" s="4" t="s">
        <v>668</v>
      </c>
      <c r="E155" s="0"/>
      <c r="F155" s="0"/>
      <c r="G155" s="4" t="n">
        <v>138</v>
      </c>
      <c r="H155" s="55" t="s">
        <v>602</v>
      </c>
      <c r="I155" s="4" t="s">
        <v>603</v>
      </c>
      <c r="J155" s="4" t="s">
        <v>604</v>
      </c>
      <c r="K155" s="0"/>
      <c r="L155" s="4" t="s">
        <v>39</v>
      </c>
      <c r="M155" s="7" t="s">
        <v>162</v>
      </c>
      <c r="N155" s="5" t="n">
        <v>47.655372</v>
      </c>
      <c r="O155" s="5" t="n">
        <v>7.5191655</v>
      </c>
      <c r="P155" s="5" t="n">
        <v>47.655372</v>
      </c>
      <c r="Q155" s="5" t="n">
        <v>7.5191655</v>
      </c>
      <c r="R155" s="4" t="n">
        <v>6</v>
      </c>
      <c r="S155" s="0"/>
      <c r="T155" s="56" t="s">
        <v>1188</v>
      </c>
      <c r="U155" s="4" t="n">
        <v>160</v>
      </c>
      <c r="V155" s="0"/>
      <c r="W155" s="0"/>
      <c r="X155" s="0"/>
      <c r="Y155" s="0"/>
      <c r="Z155" s="0"/>
      <c r="AA155" s="4" t="n">
        <v>900</v>
      </c>
      <c r="AB155" s="0"/>
      <c r="AC155" s="0"/>
      <c r="AD155" s="0"/>
      <c r="AE155" s="4" t="n">
        <v>1932</v>
      </c>
      <c r="AF155" s="0"/>
      <c r="AG155" s="0"/>
      <c r="AH155" s="0"/>
      <c r="AI155" s="5" t="n">
        <v>47.655372</v>
      </c>
      <c r="AJ155" s="5" t="n">
        <v>7.5191655</v>
      </c>
      <c r="AK155" s="58" t="n">
        <v>9</v>
      </c>
      <c r="AL155" s="0"/>
      <c r="AM155" s="0"/>
      <c r="AN155" s="0"/>
      <c r="AO155" s="0"/>
      <c r="AP155" s="56" t="n">
        <v>14.2</v>
      </c>
      <c r="AQ155" s="0"/>
      <c r="AR155" s="56" t="n">
        <v>1500</v>
      </c>
      <c r="AS155" s="56" t="n">
        <v>1.66666666666667</v>
      </c>
      <c r="AT155" s="56" t="n">
        <v>2</v>
      </c>
      <c r="AU155" s="0"/>
      <c r="AV155" s="4" t="s">
        <v>38</v>
      </c>
      <c r="AW155" s="0"/>
      <c r="AX155" s="0"/>
      <c r="AY155" s="0"/>
      <c r="AZ155" s="4" t="s">
        <v>1189</v>
      </c>
      <c r="BA155" s="0"/>
      <c r="BB155" s="0"/>
      <c r="BC155" s="123" t="s">
        <v>1185</v>
      </c>
      <c r="BD155" s="0"/>
      <c r="BE155" s="0"/>
      <c r="BF155" s="0"/>
      <c r="BG155" s="0"/>
      <c r="BH155" s="0"/>
      <c r="BI155" s="0"/>
      <c r="BJ155" s="0"/>
    </row>
    <row r="156" customFormat="false" ht="15" hidden="false" customHeight="false" outlineLevel="0" collapsed="false">
      <c r="A156" s="4" t="s">
        <v>439</v>
      </c>
      <c r="B156" s="0"/>
      <c r="C156" s="0"/>
      <c r="D156" s="4" t="s">
        <v>668</v>
      </c>
      <c r="E156" s="0"/>
      <c r="F156" s="0"/>
      <c r="G156" s="4" t="n">
        <v>139</v>
      </c>
      <c r="H156" s="55" t="s">
        <v>828</v>
      </c>
      <c r="I156" s="4" t="s">
        <v>829</v>
      </c>
      <c r="J156" s="4" t="s">
        <v>830</v>
      </c>
      <c r="K156" s="0"/>
      <c r="L156" s="4" t="s">
        <v>1190</v>
      </c>
      <c r="M156" s="7" t="s">
        <v>205</v>
      </c>
      <c r="N156" s="7" t="n">
        <v>39.543279</v>
      </c>
      <c r="O156" s="5" t="n">
        <v>-7.802563</v>
      </c>
      <c r="P156" s="24"/>
      <c r="Q156" s="24"/>
      <c r="R156" s="4" t="n">
        <v>3</v>
      </c>
      <c r="S156" s="0"/>
      <c r="T156" s="56" t="s">
        <v>817</v>
      </c>
      <c r="U156" s="4" t="n">
        <v>132</v>
      </c>
      <c r="V156" s="0"/>
      <c r="W156" s="0"/>
      <c r="X156" s="0"/>
      <c r="Y156" s="0"/>
      <c r="Z156" s="0"/>
      <c r="AA156" s="4" t="n">
        <v>357.9</v>
      </c>
      <c r="AB156" s="0"/>
      <c r="AC156" s="0"/>
      <c r="AD156" s="0"/>
      <c r="AE156" s="4" t="n">
        <v>1974</v>
      </c>
      <c r="AF156" s="0"/>
      <c r="AG156" s="4" t="s">
        <v>439</v>
      </c>
      <c r="AH156" s="0"/>
      <c r="AI156" s="5" t="n">
        <v>39.545949</v>
      </c>
      <c r="AJ156" s="6" t="n">
        <v>-7.795014</v>
      </c>
      <c r="AK156" s="58" t="n">
        <v>21</v>
      </c>
      <c r="AL156" s="0"/>
      <c r="AM156" s="0"/>
      <c r="AN156" s="0"/>
      <c r="AO156" s="0"/>
      <c r="AP156" s="56" t="n">
        <v>23.3</v>
      </c>
      <c r="AQ156" s="0"/>
      <c r="AR156" s="56" t="n">
        <v>750</v>
      </c>
      <c r="AS156" s="56" t="n">
        <v>7.77777777777778</v>
      </c>
      <c r="AT156" s="56" t="n">
        <v>3</v>
      </c>
      <c r="AU156" s="0"/>
      <c r="AV156" s="0"/>
      <c r="AW156" s="0"/>
      <c r="AX156" s="4" t="n">
        <v>16500</v>
      </c>
      <c r="AY156" s="0"/>
      <c r="AZ156" s="0"/>
      <c r="BA156" s="0"/>
      <c r="BB156" s="0"/>
      <c r="BC156" s="120" t="s">
        <v>1191</v>
      </c>
      <c r="BD156" s="0"/>
      <c r="BE156" s="0"/>
      <c r="BF156" s="0"/>
      <c r="BG156" s="0"/>
      <c r="BH156" s="0"/>
      <c r="BI156" s="0"/>
      <c r="BJ156" s="0"/>
    </row>
    <row r="157" customFormat="false" ht="15" hidden="false" customHeight="false" outlineLevel="0" collapsed="false">
      <c r="A157" s="4" t="s">
        <v>40</v>
      </c>
      <c r="B157" s="0"/>
      <c r="C157" s="0"/>
      <c r="D157" s="4" t="s">
        <v>668</v>
      </c>
      <c r="E157" s="0"/>
      <c r="F157" s="0"/>
      <c r="G157" s="4" t="n">
        <v>140</v>
      </c>
      <c r="H157" s="55" t="s">
        <v>1192</v>
      </c>
      <c r="I157" s="4" t="s">
        <v>1193</v>
      </c>
      <c r="J157" s="4" t="s">
        <v>1194</v>
      </c>
      <c r="K157" s="0"/>
      <c r="L157" s="4" t="s">
        <v>40</v>
      </c>
      <c r="M157" s="7" t="s">
        <v>441</v>
      </c>
      <c r="N157" s="7" t="n">
        <v>46.40277</v>
      </c>
      <c r="O157" s="5" t="n">
        <v>16.033688</v>
      </c>
      <c r="P157" s="7" t="n">
        <v>46.386</v>
      </c>
      <c r="Q157" s="5" t="n">
        <v>16.033688</v>
      </c>
      <c r="R157" s="4" t="n">
        <v>2</v>
      </c>
      <c r="S157" s="0"/>
      <c r="T157" s="56" t="s">
        <v>817</v>
      </c>
      <c r="U157" s="4" t="n">
        <v>116</v>
      </c>
      <c r="V157" s="0"/>
      <c r="W157" s="0"/>
      <c r="X157" s="0"/>
      <c r="Y157" s="0"/>
      <c r="Z157" s="0"/>
      <c r="AA157" s="4" t="n">
        <v>548</v>
      </c>
      <c r="AB157" s="0"/>
      <c r="AC157" s="0"/>
      <c r="AD157" s="0"/>
      <c r="AE157" s="4" t="n">
        <v>1978</v>
      </c>
      <c r="AF157" s="0"/>
      <c r="AG157" s="4" t="s">
        <v>442</v>
      </c>
      <c r="AH157" s="0"/>
      <c r="AI157" s="5" t="n">
        <v>46.38966</v>
      </c>
      <c r="AJ157" s="6" t="n">
        <v>15.92044</v>
      </c>
      <c r="AK157" s="58" t="n">
        <v>4.5</v>
      </c>
      <c r="AL157" s="0"/>
      <c r="AM157" s="0"/>
      <c r="AN157" s="0"/>
      <c r="AO157" s="0"/>
      <c r="AP157" s="56" t="n">
        <v>29</v>
      </c>
      <c r="AQ157" s="0"/>
      <c r="AR157" s="56" t="n">
        <v>500</v>
      </c>
      <c r="AS157" s="56" t="n">
        <v>2.5</v>
      </c>
      <c r="AT157" s="56" t="n">
        <v>2</v>
      </c>
      <c r="AU157" s="0"/>
      <c r="AV157" s="0"/>
      <c r="AW157" s="0"/>
      <c r="AX157" s="4" t="n">
        <v>4200</v>
      </c>
      <c r="AY157" s="0"/>
      <c r="AZ157" s="0"/>
      <c r="BA157" s="0"/>
      <c r="BB157" s="0"/>
      <c r="BC157" s="120" t="s">
        <v>1195</v>
      </c>
      <c r="BD157" s="0"/>
      <c r="BE157" s="0"/>
      <c r="BF157" s="0"/>
      <c r="BG157" s="0"/>
      <c r="BH157" s="0"/>
      <c r="BI157" s="0"/>
      <c r="BJ157" s="0"/>
    </row>
    <row r="158" customFormat="false" ht="15" hidden="false" customHeight="false" outlineLevel="0" collapsed="false">
      <c r="A158" s="4" t="s">
        <v>41</v>
      </c>
      <c r="B158" s="0"/>
      <c r="C158" s="0"/>
      <c r="D158" s="4" t="s">
        <v>668</v>
      </c>
      <c r="E158" s="0"/>
      <c r="F158" s="0"/>
      <c r="G158" s="4" t="n">
        <v>141</v>
      </c>
      <c r="H158" s="55" t="s">
        <v>1192</v>
      </c>
      <c r="I158" s="4" t="s">
        <v>1193</v>
      </c>
      <c r="J158" s="4" t="s">
        <v>1194</v>
      </c>
      <c r="K158" s="0"/>
      <c r="L158" s="4" t="s">
        <v>1196</v>
      </c>
      <c r="M158" s="7" t="s">
        <v>441</v>
      </c>
      <c r="N158" s="7" t="n">
        <v>46.3882</v>
      </c>
      <c r="O158" s="5" t="n">
        <v>15.9267</v>
      </c>
      <c r="P158" s="7" t="n">
        <v>46.3882</v>
      </c>
      <c r="Q158" s="5" t="n">
        <v>15.9267</v>
      </c>
      <c r="R158" s="4" t="n">
        <v>2</v>
      </c>
      <c r="S158" s="0"/>
      <c r="T158" s="0"/>
      <c r="U158" s="4" t="n">
        <v>0.775</v>
      </c>
      <c r="V158" s="0"/>
      <c r="W158" s="0"/>
      <c r="X158" s="0"/>
      <c r="Y158" s="0"/>
      <c r="Z158" s="0"/>
      <c r="AA158" s="4" t="n">
        <v>4.74</v>
      </c>
      <c r="AB158" s="0"/>
      <c r="AC158" s="0"/>
      <c r="AD158" s="0"/>
      <c r="AE158" s="4" t="n">
        <v>2012</v>
      </c>
      <c r="AF158" s="0"/>
      <c r="AG158" s="4" t="s">
        <v>442</v>
      </c>
      <c r="AH158" s="0"/>
      <c r="AI158" s="5" t="n">
        <v>46.38966</v>
      </c>
      <c r="AJ158" s="6" t="n">
        <v>15.92044</v>
      </c>
      <c r="AK158" s="58" t="s">
        <v>1197</v>
      </c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4" t="s">
        <v>1198</v>
      </c>
      <c r="BA158" s="0"/>
      <c r="BB158" s="0"/>
      <c r="BC158" s="120" t="s">
        <v>1199</v>
      </c>
      <c r="BD158" s="0"/>
      <c r="BE158" s="0"/>
      <c r="BF158" s="0"/>
      <c r="BG158" s="0"/>
      <c r="BH158" s="0"/>
      <c r="BI158" s="0"/>
      <c r="BJ158" s="0"/>
    </row>
    <row r="159" customFormat="false" ht="15" hidden="false" customHeight="false" outlineLevel="0" collapsed="false">
      <c r="A159" s="4" t="s">
        <v>42</v>
      </c>
      <c r="B159" s="0"/>
      <c r="C159" s="0"/>
      <c r="D159" s="4" t="s">
        <v>668</v>
      </c>
      <c r="E159" s="0"/>
      <c r="F159" s="0"/>
      <c r="G159" s="4" t="n">
        <v>142</v>
      </c>
      <c r="H159" s="55" t="s">
        <v>1192</v>
      </c>
      <c r="I159" s="4" t="s">
        <v>1193</v>
      </c>
      <c r="J159" s="4" t="s">
        <v>1194</v>
      </c>
      <c r="K159" s="0"/>
      <c r="L159" s="4" t="s">
        <v>42</v>
      </c>
      <c r="M159" s="7" t="s">
        <v>441</v>
      </c>
      <c r="N159" s="7" t="n">
        <v>46.448</v>
      </c>
      <c r="O159" s="5" t="n">
        <v>15.787</v>
      </c>
      <c r="P159" s="7" t="n">
        <v>46.448</v>
      </c>
      <c r="Q159" s="5" t="n">
        <v>15.787</v>
      </c>
      <c r="R159" s="4" t="n">
        <v>2</v>
      </c>
      <c r="S159" s="0"/>
      <c r="T159" s="56" t="s">
        <v>817</v>
      </c>
      <c r="U159" s="4" t="n">
        <v>126</v>
      </c>
      <c r="V159" s="0"/>
      <c r="W159" s="0"/>
      <c r="X159" s="0"/>
      <c r="Y159" s="0"/>
      <c r="Z159" s="0"/>
      <c r="AA159" s="4" t="n">
        <v>577</v>
      </c>
      <c r="AB159" s="0"/>
      <c r="AC159" s="0"/>
      <c r="AD159" s="0"/>
      <c r="AE159" s="4" t="n">
        <v>1969</v>
      </c>
      <c r="AF159" s="0"/>
      <c r="AG159" s="4" t="s">
        <v>443</v>
      </c>
      <c r="AH159" s="0"/>
      <c r="AI159" s="5" t="n">
        <v>46.558875</v>
      </c>
      <c r="AJ159" s="6" t="n">
        <v>15.671343</v>
      </c>
      <c r="AK159" s="58" t="n">
        <v>4.5</v>
      </c>
      <c r="AL159" s="0"/>
      <c r="AM159" s="0"/>
      <c r="AN159" s="0"/>
      <c r="AO159" s="0"/>
      <c r="AP159" s="56" t="n">
        <v>33</v>
      </c>
      <c r="AQ159" s="0"/>
      <c r="AR159" s="56" t="n">
        <v>530</v>
      </c>
      <c r="AS159" s="56" t="n">
        <v>2.35849056603774</v>
      </c>
      <c r="AT159" s="56" t="n">
        <v>2</v>
      </c>
      <c r="AU159" s="0"/>
      <c r="AV159" s="0"/>
      <c r="AW159" s="0"/>
      <c r="AX159" s="4" t="n">
        <v>4200</v>
      </c>
      <c r="AY159" s="0"/>
      <c r="AZ159" s="0"/>
      <c r="BA159" s="0"/>
      <c r="BB159" s="0"/>
      <c r="BC159" s="120" t="s">
        <v>1200</v>
      </c>
      <c r="BD159" s="0"/>
      <c r="BE159" s="0"/>
      <c r="BF159" s="0"/>
      <c r="BG159" s="0"/>
      <c r="BH159" s="0"/>
      <c r="BI159" s="0"/>
      <c r="BJ159" s="0"/>
    </row>
    <row r="160" customFormat="false" ht="15" hidden="false" customHeight="false" outlineLevel="0" collapsed="false">
      <c r="A160" s="4" t="s">
        <v>43</v>
      </c>
      <c r="B160" s="0"/>
      <c r="C160" s="0"/>
      <c r="D160" s="4" t="s">
        <v>668</v>
      </c>
      <c r="E160" s="0"/>
      <c r="F160" s="0"/>
      <c r="G160" s="4" t="n">
        <v>143</v>
      </c>
      <c r="H160" s="55" t="s">
        <v>1192</v>
      </c>
      <c r="I160" s="4" t="s">
        <v>1193</v>
      </c>
      <c r="J160" s="4" t="s">
        <v>1194</v>
      </c>
      <c r="K160" s="0"/>
      <c r="L160" s="4" t="s">
        <v>1201</v>
      </c>
      <c r="M160" s="7" t="s">
        <v>441</v>
      </c>
      <c r="N160" s="7" t="n">
        <v>46.560291</v>
      </c>
      <c r="O160" s="5" t="n">
        <v>15.674084</v>
      </c>
      <c r="P160" s="7" t="n">
        <v>46.560291</v>
      </c>
      <c r="Q160" s="5" t="n">
        <v>15.674084</v>
      </c>
      <c r="R160" s="0"/>
      <c r="S160" s="0"/>
      <c r="T160" s="0"/>
      <c r="U160" s="4" t="n">
        <v>2.26</v>
      </c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4" t="s">
        <v>443</v>
      </c>
      <c r="AH160" s="0"/>
      <c r="AI160" s="5" t="n">
        <v>46.558875</v>
      </c>
      <c r="AJ160" s="6" t="n">
        <v>15.671343</v>
      </c>
      <c r="AK160" s="58" t="s">
        <v>1197</v>
      </c>
      <c r="AL160" s="0"/>
      <c r="AM160" s="0"/>
      <c r="AN160" s="0"/>
      <c r="AO160" s="0"/>
      <c r="AP160" s="0"/>
      <c r="AQ160" s="0"/>
      <c r="AR160" s="56" t="n">
        <v>30</v>
      </c>
      <c r="AS160" s="0"/>
      <c r="AT160" s="0"/>
      <c r="AU160" s="0"/>
      <c r="AV160" s="0"/>
      <c r="AW160" s="0"/>
      <c r="AX160" s="0"/>
      <c r="AY160" s="0"/>
      <c r="AZ160" s="4" t="s">
        <v>1202</v>
      </c>
      <c r="BA160" s="0"/>
      <c r="BB160" s="0"/>
      <c r="BC160" s="120" t="s">
        <v>1203</v>
      </c>
      <c r="BD160" s="0"/>
      <c r="BE160" s="0"/>
      <c r="BF160" s="0"/>
      <c r="BG160" s="0"/>
      <c r="BH160" s="0"/>
      <c r="BI160" s="0"/>
      <c r="BJ160" s="0"/>
    </row>
    <row r="161" customFormat="false" ht="12.75" hidden="false" customHeight="false" outlineLevel="0" collapsed="false">
      <c r="A161" s="4" t="s">
        <v>44</v>
      </c>
      <c r="B161" s="0"/>
      <c r="C161" s="0"/>
      <c r="D161" s="4" t="s">
        <v>668</v>
      </c>
      <c r="E161" s="0"/>
      <c r="F161" s="0"/>
      <c r="G161" s="4" t="n">
        <v>144</v>
      </c>
      <c r="H161" s="55" t="s">
        <v>1192</v>
      </c>
      <c r="I161" s="4" t="s">
        <v>1193</v>
      </c>
      <c r="J161" s="4" t="s">
        <v>1194</v>
      </c>
      <c r="K161" s="0"/>
      <c r="L161" s="4" t="s">
        <v>1204</v>
      </c>
      <c r="M161" s="7" t="s">
        <v>441</v>
      </c>
      <c r="N161" s="7" t="n">
        <v>46.5692</v>
      </c>
      <c r="O161" s="5" t="n">
        <v>15.6043</v>
      </c>
      <c r="P161" s="7" t="n">
        <v>46.5692</v>
      </c>
      <c r="Q161" s="5" t="n">
        <v>15.6043</v>
      </c>
      <c r="R161" s="4" t="n">
        <v>3</v>
      </c>
      <c r="S161" s="0"/>
      <c r="T161" s="56" t="s">
        <v>817</v>
      </c>
      <c r="U161" s="4" t="n">
        <v>60</v>
      </c>
      <c r="V161" s="0"/>
      <c r="W161" s="0"/>
      <c r="X161" s="0"/>
      <c r="Y161" s="0"/>
      <c r="Z161" s="0"/>
      <c r="AA161" s="4" t="n">
        <v>270</v>
      </c>
      <c r="AB161" s="0"/>
      <c r="AC161" s="0"/>
      <c r="AD161" s="0"/>
      <c r="AE161" s="0"/>
      <c r="AF161" s="0"/>
      <c r="AG161" s="4" t="s">
        <v>444</v>
      </c>
      <c r="AH161" s="0"/>
      <c r="AI161" s="5" t="n">
        <v>46.567351</v>
      </c>
      <c r="AJ161" s="6" t="n">
        <v>15.597804</v>
      </c>
      <c r="AK161" s="58" t="n">
        <v>2.1</v>
      </c>
      <c r="AL161" s="0"/>
      <c r="AM161" s="0"/>
      <c r="AN161" s="0"/>
      <c r="AO161" s="0"/>
      <c r="AP161" s="56" t="n">
        <v>14.2</v>
      </c>
      <c r="AQ161" s="0"/>
      <c r="AR161" s="56" t="n">
        <v>550</v>
      </c>
      <c r="AS161" s="56" t="n">
        <v>1.06060606060606</v>
      </c>
      <c r="AT161" s="56" t="n">
        <v>2</v>
      </c>
      <c r="AU161" s="0"/>
      <c r="AV161" s="4" t="s">
        <v>1205</v>
      </c>
      <c r="AW161" s="0"/>
      <c r="AX161" s="4" t="n">
        <v>5600</v>
      </c>
      <c r="AY161" s="0"/>
      <c r="AZ161" s="0"/>
      <c r="BA161" s="0"/>
      <c r="BB161" s="0"/>
      <c r="BC161" s="4" t="s">
        <v>1206</v>
      </c>
      <c r="BD161" s="0"/>
      <c r="BE161" s="0"/>
      <c r="BF161" s="0"/>
      <c r="BG161" s="0"/>
      <c r="BH161" s="0"/>
      <c r="BI161" s="0"/>
      <c r="BJ161" s="0"/>
    </row>
    <row r="162" customFormat="false" ht="15" hidden="false" customHeight="false" outlineLevel="0" collapsed="false">
      <c r="A162" s="4" t="s">
        <v>45</v>
      </c>
      <c r="B162" s="0"/>
      <c r="C162" s="0"/>
      <c r="D162" s="4" t="s">
        <v>668</v>
      </c>
      <c r="E162" s="0"/>
      <c r="F162" s="0"/>
      <c r="G162" s="4" t="n">
        <v>145</v>
      </c>
      <c r="H162" s="55" t="s">
        <v>1192</v>
      </c>
      <c r="I162" s="4" t="s">
        <v>1193</v>
      </c>
      <c r="J162" s="4" t="s">
        <v>1194</v>
      </c>
      <c r="K162" s="0"/>
      <c r="L162" s="4" t="s">
        <v>1207</v>
      </c>
      <c r="M162" s="7" t="s">
        <v>441</v>
      </c>
      <c r="N162" s="7" t="n">
        <v>46.5589</v>
      </c>
      <c r="O162" s="5" t="n">
        <v>15.456</v>
      </c>
      <c r="P162" s="7" t="n">
        <v>46.5589</v>
      </c>
      <c r="Q162" s="5" t="n">
        <v>15.456</v>
      </c>
      <c r="R162" s="4" t="n">
        <v>3</v>
      </c>
      <c r="S162" s="0"/>
      <c r="T162" s="56" t="s">
        <v>817</v>
      </c>
      <c r="U162" s="4" t="n">
        <v>58</v>
      </c>
      <c r="V162" s="0"/>
      <c r="W162" s="0"/>
      <c r="X162" s="0"/>
      <c r="Y162" s="0"/>
      <c r="Z162" s="0"/>
      <c r="AA162" s="4" t="n">
        <v>260</v>
      </c>
      <c r="AB162" s="0"/>
      <c r="AC162" s="0"/>
      <c r="AD162" s="0"/>
      <c r="AE162" s="0"/>
      <c r="AF162" s="0"/>
      <c r="AG162" s="4" t="s">
        <v>445</v>
      </c>
      <c r="AH162" s="0"/>
      <c r="AI162" s="5" t="n">
        <v>46.560048</v>
      </c>
      <c r="AJ162" s="6" t="n">
        <v>15.456825</v>
      </c>
      <c r="AK162" s="58" t="n">
        <v>0.9</v>
      </c>
      <c r="AL162" s="0"/>
      <c r="AM162" s="0"/>
      <c r="AN162" s="0"/>
      <c r="AO162" s="0"/>
      <c r="AP162" s="56" t="n">
        <v>14.6</v>
      </c>
      <c r="AQ162" s="0"/>
      <c r="AR162" s="56" t="n">
        <v>550</v>
      </c>
      <c r="AS162" s="56" t="n">
        <v>0.454545454545455</v>
      </c>
      <c r="AT162" s="56" t="n">
        <v>1</v>
      </c>
      <c r="AU162" s="0"/>
      <c r="AV162" s="4" t="s">
        <v>1208</v>
      </c>
      <c r="AW162" s="0"/>
      <c r="AX162" s="4" t="n">
        <v>4800</v>
      </c>
      <c r="AY162" s="0"/>
      <c r="AZ162" s="4" t="s">
        <v>1209</v>
      </c>
      <c r="BA162" s="0"/>
      <c r="BB162" s="0"/>
      <c r="BC162" s="120" t="s">
        <v>1210</v>
      </c>
      <c r="BD162" s="0"/>
      <c r="BE162" s="0"/>
      <c r="BF162" s="0"/>
      <c r="BG162" s="0"/>
      <c r="BH162" s="0"/>
      <c r="BI162" s="0"/>
      <c r="BJ162" s="0"/>
    </row>
    <row r="163" customFormat="false" ht="15" hidden="false" customHeight="false" outlineLevel="0" collapsed="false">
      <c r="A163" s="4" t="s">
        <v>46</v>
      </c>
      <c r="B163" s="0"/>
      <c r="C163" s="0"/>
      <c r="D163" s="4" t="s">
        <v>668</v>
      </c>
      <c r="E163" s="0"/>
      <c r="F163" s="0"/>
      <c r="G163" s="4" t="n">
        <v>146</v>
      </c>
      <c r="H163" s="55" t="s">
        <v>1192</v>
      </c>
      <c r="I163" s="4" t="s">
        <v>1193</v>
      </c>
      <c r="J163" s="4" t="s">
        <v>1194</v>
      </c>
      <c r="K163" s="0"/>
      <c r="L163" s="4" t="s">
        <v>46</v>
      </c>
      <c r="M163" s="7" t="s">
        <v>441</v>
      </c>
      <c r="N163" s="7" t="n">
        <v>46.5769</v>
      </c>
      <c r="O163" s="5" t="n">
        <v>15.4052</v>
      </c>
      <c r="P163" s="5" t="n">
        <v>46.595</v>
      </c>
      <c r="Q163" s="5" t="n">
        <v>15.4052</v>
      </c>
      <c r="R163" s="4" t="n">
        <v>3</v>
      </c>
      <c r="S163" s="0"/>
      <c r="T163" s="56" t="s">
        <v>817</v>
      </c>
      <c r="U163" s="4" t="n">
        <v>73.2</v>
      </c>
      <c r="V163" s="0"/>
      <c r="W163" s="0"/>
      <c r="X163" s="0"/>
      <c r="Y163" s="0"/>
      <c r="Z163" s="0"/>
      <c r="AA163" s="4" t="n">
        <v>305</v>
      </c>
      <c r="AB163" s="0"/>
      <c r="AC163" s="0"/>
      <c r="AD163" s="0"/>
      <c r="AE163" s="4" t="n">
        <v>1960</v>
      </c>
      <c r="AF163" s="0"/>
      <c r="AG163" s="4" t="s">
        <v>446</v>
      </c>
      <c r="AH163" s="0"/>
      <c r="AI163" s="5" t="n">
        <v>46.580634</v>
      </c>
      <c r="AJ163" s="6" t="n">
        <v>15.403701</v>
      </c>
      <c r="AK163" s="58" t="n">
        <v>1.4</v>
      </c>
      <c r="AL163" s="0"/>
      <c r="AM163" s="0"/>
      <c r="AN163" s="0"/>
      <c r="AO163" s="0"/>
      <c r="AP163" s="56" t="n">
        <v>17.42</v>
      </c>
      <c r="AQ163" s="0"/>
      <c r="AR163" s="56" t="n">
        <v>550</v>
      </c>
      <c r="AS163" s="56" t="n">
        <v>0.707070707070707</v>
      </c>
      <c r="AT163" s="56" t="n">
        <v>1</v>
      </c>
      <c r="AU163" s="0"/>
      <c r="AV163" s="4" t="s">
        <v>47</v>
      </c>
      <c r="AW163" s="0"/>
      <c r="AX163" s="4" t="n">
        <v>5800</v>
      </c>
      <c r="AY163" s="0"/>
      <c r="AZ163" s="4" t="s">
        <v>1211</v>
      </c>
      <c r="BA163" s="0"/>
      <c r="BB163" s="0"/>
      <c r="BC163" s="120" t="s">
        <v>1212</v>
      </c>
      <c r="BD163" s="0"/>
      <c r="BE163" s="0"/>
      <c r="BF163" s="0"/>
      <c r="BG163" s="0"/>
      <c r="BH163" s="0"/>
      <c r="BI163" s="0"/>
      <c r="BJ163" s="0"/>
    </row>
    <row r="164" customFormat="false" ht="15" hidden="false" customHeight="false" outlineLevel="0" collapsed="false">
      <c r="A164" s="4" t="s">
        <v>47</v>
      </c>
      <c r="B164" s="0"/>
      <c r="C164" s="0"/>
      <c r="D164" s="4" t="s">
        <v>668</v>
      </c>
      <c r="E164" s="0"/>
      <c r="F164" s="0"/>
      <c r="G164" s="4" t="n">
        <v>147</v>
      </c>
      <c r="H164" s="55" t="s">
        <v>1192</v>
      </c>
      <c r="I164" s="4" t="s">
        <v>1193</v>
      </c>
      <c r="J164" s="4" t="s">
        <v>1194</v>
      </c>
      <c r="K164" s="0"/>
      <c r="L164" s="4" t="s">
        <v>47</v>
      </c>
      <c r="M164" s="7" t="s">
        <v>441</v>
      </c>
      <c r="N164" s="7" t="n">
        <v>46.5876</v>
      </c>
      <c r="O164" s="5" t="n">
        <v>15.2755</v>
      </c>
      <c r="P164" s="7" t="n">
        <v>46.5876</v>
      </c>
      <c r="Q164" s="5" t="n">
        <v>15.2755</v>
      </c>
      <c r="R164" s="4" t="n">
        <v>3</v>
      </c>
      <c r="S164" s="0"/>
      <c r="T164" s="56" t="s">
        <v>817</v>
      </c>
      <c r="U164" s="4" t="n">
        <v>72.3</v>
      </c>
      <c r="V164" s="0"/>
      <c r="W164" s="0"/>
      <c r="X164" s="0"/>
      <c r="Y164" s="0"/>
      <c r="Z164" s="0"/>
      <c r="AA164" s="4" t="n">
        <v>297</v>
      </c>
      <c r="AB164" s="0"/>
      <c r="AC164" s="0"/>
      <c r="AD164" s="0"/>
      <c r="AE164" s="4" t="n">
        <v>1956</v>
      </c>
      <c r="AF164" s="0"/>
      <c r="AG164" s="4" t="s">
        <v>47</v>
      </c>
      <c r="AH164" s="4" t="n">
        <v>3835</v>
      </c>
      <c r="AI164" s="5" t="n">
        <v>46.580044</v>
      </c>
      <c r="AJ164" s="6" t="n">
        <v>15.40354</v>
      </c>
      <c r="AK164" s="58" t="n">
        <v>2.2</v>
      </c>
      <c r="AL164" s="0"/>
      <c r="AM164" s="0"/>
      <c r="AN164" s="0"/>
      <c r="AO164" s="0"/>
      <c r="AP164" s="56" t="n">
        <v>17.4</v>
      </c>
      <c r="AQ164" s="0"/>
      <c r="AR164" s="56" t="n">
        <v>550</v>
      </c>
      <c r="AS164" s="56" t="n">
        <v>1.11111111111111</v>
      </c>
      <c r="AT164" s="56" t="n">
        <v>2</v>
      </c>
      <c r="AU164" s="0"/>
      <c r="AV164" s="4" t="s">
        <v>48</v>
      </c>
      <c r="AW164" s="0"/>
      <c r="AX164" s="4" t="n">
        <v>5800</v>
      </c>
      <c r="AY164" s="0"/>
      <c r="AZ164" s="0"/>
      <c r="BA164" s="0"/>
      <c r="BB164" s="0"/>
      <c r="BC164" s="120" t="s">
        <v>1213</v>
      </c>
      <c r="BD164" s="0"/>
      <c r="BE164" s="0"/>
      <c r="BF164" s="0"/>
      <c r="BG164" s="0"/>
      <c r="BH164" s="0"/>
      <c r="BI164" s="0"/>
      <c r="BJ164" s="0"/>
    </row>
    <row r="165" customFormat="false" ht="15" hidden="false" customHeight="false" outlineLevel="0" collapsed="false">
      <c r="A165" s="4" t="s">
        <v>48</v>
      </c>
      <c r="B165" s="0"/>
      <c r="C165" s="0"/>
      <c r="D165" s="4" t="s">
        <v>668</v>
      </c>
      <c r="E165" s="0"/>
      <c r="F165" s="0"/>
      <c r="G165" s="4" t="n">
        <v>148</v>
      </c>
      <c r="H165" s="55" t="s">
        <v>1192</v>
      </c>
      <c r="I165" s="4" t="s">
        <v>1193</v>
      </c>
      <c r="J165" s="4" t="s">
        <v>1194</v>
      </c>
      <c r="K165" s="0"/>
      <c r="L165" s="4" t="s">
        <v>1214</v>
      </c>
      <c r="M165" s="7" t="s">
        <v>441</v>
      </c>
      <c r="N165" s="7" t="n">
        <v>46.5933</v>
      </c>
      <c r="O165" s="5" t="n">
        <v>15.1523</v>
      </c>
      <c r="P165" s="7" t="n">
        <v>46.5933</v>
      </c>
      <c r="Q165" s="5" t="n">
        <v>15.1523</v>
      </c>
      <c r="R165" s="4" t="n">
        <v>3</v>
      </c>
      <c r="S165" s="0"/>
      <c r="T165" s="56" t="s">
        <v>817</v>
      </c>
      <c r="U165" s="4" t="n">
        <v>55.6</v>
      </c>
      <c r="V165" s="0"/>
      <c r="W165" s="0"/>
      <c r="X165" s="0"/>
      <c r="Y165" s="0"/>
      <c r="Z165" s="0"/>
      <c r="AA165" s="4" t="n">
        <v>247</v>
      </c>
      <c r="AB165" s="0"/>
      <c r="AC165" s="0"/>
      <c r="AD165" s="0"/>
      <c r="AE165" s="4" t="n">
        <v>1953</v>
      </c>
      <c r="AF165" s="0"/>
      <c r="AG165" s="4" t="s">
        <v>48</v>
      </c>
      <c r="AH165" s="4" t="n">
        <v>3834</v>
      </c>
      <c r="AI165" s="5" t="n">
        <v>46.591664</v>
      </c>
      <c r="AJ165" s="6" t="n">
        <v>15.143259</v>
      </c>
      <c r="AK165" s="58" t="n">
        <v>1.8</v>
      </c>
      <c r="AL165" s="0"/>
      <c r="AM165" s="0"/>
      <c r="AN165" s="0"/>
      <c r="AO165" s="0"/>
      <c r="AP165" s="56" t="n">
        <v>13.73</v>
      </c>
      <c r="AQ165" s="0"/>
      <c r="AR165" s="56" t="n">
        <v>550</v>
      </c>
      <c r="AS165" s="56" t="n">
        <v>0.909090909090909</v>
      </c>
      <c r="AT165" s="56" t="n">
        <v>1</v>
      </c>
      <c r="AU165" s="0"/>
      <c r="AV165" s="4" t="s">
        <v>49</v>
      </c>
      <c r="AW165" s="0"/>
      <c r="AX165" s="4" t="n">
        <v>5600</v>
      </c>
      <c r="AY165" s="0"/>
      <c r="AZ165" s="0"/>
      <c r="BA165" s="0"/>
      <c r="BB165" s="0"/>
      <c r="BC165" s="120" t="s">
        <v>1215</v>
      </c>
      <c r="BD165" s="0"/>
      <c r="BE165" s="0"/>
      <c r="BF165" s="0"/>
      <c r="BG165" s="0"/>
      <c r="BH165" s="0"/>
      <c r="BI165" s="0"/>
      <c r="BJ165" s="0"/>
    </row>
    <row r="166" customFormat="false" ht="12.75" hidden="false" customHeight="false" outlineLevel="0" collapsed="false">
      <c r="A166" s="4" t="s">
        <v>49</v>
      </c>
      <c r="B166" s="0"/>
      <c r="C166" s="0"/>
      <c r="D166" s="4" t="s">
        <v>668</v>
      </c>
      <c r="E166" s="0"/>
      <c r="F166" s="0"/>
      <c r="G166" s="4" t="n">
        <v>149</v>
      </c>
      <c r="H166" s="55" t="s">
        <v>1192</v>
      </c>
      <c r="I166" s="4" t="s">
        <v>1193</v>
      </c>
      <c r="J166" s="4" t="s">
        <v>1194</v>
      </c>
      <c r="K166" s="0"/>
      <c r="L166" s="4" t="s">
        <v>49</v>
      </c>
      <c r="M166" s="7" t="s">
        <v>441</v>
      </c>
      <c r="N166" s="5" t="n">
        <v>46.5866</v>
      </c>
      <c r="O166" s="5" t="n">
        <v>15.0188</v>
      </c>
      <c r="P166" s="5" t="n">
        <v>46.5866</v>
      </c>
      <c r="Q166" s="5" t="n">
        <v>15.0188</v>
      </c>
      <c r="R166" s="4" t="n">
        <v>3</v>
      </c>
      <c r="S166" s="0"/>
      <c r="T166" s="56" t="s">
        <v>817</v>
      </c>
      <c r="U166" s="4" t="n">
        <v>26.2</v>
      </c>
      <c r="V166" s="0"/>
      <c r="W166" s="0"/>
      <c r="X166" s="0"/>
      <c r="Y166" s="0"/>
      <c r="Z166" s="0"/>
      <c r="AA166" s="4" t="n">
        <v>142</v>
      </c>
      <c r="AB166" s="0"/>
      <c r="AC166" s="0"/>
      <c r="AD166" s="0"/>
      <c r="AE166" s="4" t="n">
        <v>1944</v>
      </c>
      <c r="AF166" s="0"/>
      <c r="AG166" s="4" t="s">
        <v>49</v>
      </c>
      <c r="AH166" s="0"/>
      <c r="AI166" s="5" t="n">
        <v>46.584232</v>
      </c>
      <c r="AJ166" s="6" t="n">
        <v>15.014867</v>
      </c>
      <c r="AK166" s="124" t="n">
        <v>5.6</v>
      </c>
      <c r="AL166" s="0"/>
      <c r="AM166" s="0"/>
      <c r="AN166" s="0"/>
      <c r="AO166" s="0"/>
      <c r="AP166" s="56" t="n">
        <v>8.94</v>
      </c>
      <c r="AQ166" s="0"/>
      <c r="AR166" s="56" t="n">
        <v>420</v>
      </c>
      <c r="AS166" s="56" t="n">
        <v>3.7037037037037</v>
      </c>
      <c r="AT166" s="56" t="n">
        <v>2</v>
      </c>
      <c r="AU166" s="0"/>
      <c r="AV166" s="4" t="s">
        <v>1216</v>
      </c>
      <c r="AW166" s="0"/>
      <c r="AX166" s="4" t="n">
        <v>5400</v>
      </c>
      <c r="AY166" s="0"/>
      <c r="AZ166" s="4" t="s">
        <v>1217</v>
      </c>
      <c r="BA166" s="0"/>
      <c r="BB166" s="0"/>
      <c r="BC166" s="4" t="s">
        <v>1218</v>
      </c>
      <c r="BD166" s="0"/>
      <c r="BE166" s="0"/>
      <c r="BF166" s="0"/>
      <c r="BG166" s="0"/>
      <c r="BH166" s="0"/>
      <c r="BI166" s="0"/>
      <c r="BJ166" s="0"/>
    </row>
    <row r="167" customFormat="false" ht="12.75" hidden="false" customHeight="false" outlineLevel="0" collapsed="false">
      <c r="A167" s="4" t="s">
        <v>50</v>
      </c>
      <c r="B167" s="0"/>
      <c r="C167" s="0"/>
      <c r="D167" s="4" t="s">
        <v>668</v>
      </c>
      <c r="E167" s="0"/>
      <c r="F167" s="0"/>
      <c r="G167" s="4" t="n">
        <v>150</v>
      </c>
      <c r="H167" s="55" t="s">
        <v>602</v>
      </c>
      <c r="I167" s="4" t="s">
        <v>603</v>
      </c>
      <c r="J167" s="4" t="s">
        <v>1154</v>
      </c>
      <c r="K167" s="0"/>
      <c r="L167" s="4" t="s">
        <v>1219</v>
      </c>
      <c r="M167" s="7" t="s">
        <v>162</v>
      </c>
      <c r="N167" s="5" t="n">
        <v>44.096</v>
      </c>
      <c r="O167" s="5" t="n">
        <v>4.724</v>
      </c>
      <c r="P167" s="5" t="n">
        <v>44.096</v>
      </c>
      <c r="Q167" s="5" t="n">
        <v>4.724</v>
      </c>
      <c r="R167" s="4" t="n">
        <v>6</v>
      </c>
      <c r="S167" s="0"/>
      <c r="T167" s="56" t="s">
        <v>1156</v>
      </c>
      <c r="U167" s="4" t="n">
        <v>156</v>
      </c>
      <c r="V167" s="0"/>
      <c r="W167" s="0"/>
      <c r="X167" s="0"/>
      <c r="Y167" s="0"/>
      <c r="Z167" s="0"/>
      <c r="AA167" s="4" t="n">
        <v>843</v>
      </c>
      <c r="AB167" s="0"/>
      <c r="AC167" s="0"/>
      <c r="AD167" s="0"/>
      <c r="AE167" s="4" t="n">
        <v>1975</v>
      </c>
      <c r="AF167" s="0"/>
      <c r="AG167" s="0"/>
      <c r="AH167" s="0"/>
      <c r="AI167" s="5" t="n">
        <v>44.116307</v>
      </c>
      <c r="AJ167" s="6" t="n">
        <v>4.712234</v>
      </c>
      <c r="AK167" s="124"/>
      <c r="AL167" s="0"/>
      <c r="AM167" s="0"/>
      <c r="AN167" s="0"/>
      <c r="AO167" s="0"/>
      <c r="AP167" s="56" t="n">
        <v>8.6</v>
      </c>
      <c r="AQ167" s="0"/>
      <c r="AR167" s="56" t="n">
        <v>2280</v>
      </c>
      <c r="AS167" s="56" t="n">
        <v>0</v>
      </c>
      <c r="AT167" s="0"/>
      <c r="AU167" s="0"/>
      <c r="AV167" s="0"/>
      <c r="AW167" s="0"/>
      <c r="AX167" s="0"/>
      <c r="AY167" s="0"/>
      <c r="AZ167" s="0"/>
      <c r="BA167" s="0"/>
      <c r="BB167" s="0"/>
      <c r="BC167" s="4" t="s">
        <v>1164</v>
      </c>
      <c r="BD167" s="0"/>
      <c r="BE167" s="0"/>
      <c r="BF167" s="0"/>
      <c r="BG167" s="0"/>
      <c r="BH167" s="0"/>
      <c r="BI167" s="0"/>
      <c r="BJ167" s="0"/>
    </row>
    <row r="168" customFormat="false" ht="15" hidden="false" customHeight="false" outlineLevel="0" collapsed="false">
      <c r="A168" s="4" t="s">
        <v>51</v>
      </c>
      <c r="B168" s="0"/>
      <c r="C168" s="0"/>
      <c r="D168" s="4" t="s">
        <v>668</v>
      </c>
      <c r="E168" s="0"/>
      <c r="F168" s="0"/>
      <c r="G168" s="4" t="n">
        <v>151</v>
      </c>
      <c r="H168" s="55" t="s">
        <v>821</v>
      </c>
      <c r="I168" s="4" t="s">
        <v>822</v>
      </c>
      <c r="J168" s="4" t="s">
        <v>1220</v>
      </c>
      <c r="K168" s="0"/>
      <c r="L168" s="0"/>
      <c r="M168" s="7" t="s">
        <v>451</v>
      </c>
      <c r="N168" s="5" t="n">
        <v>52.6564</v>
      </c>
      <c r="O168" s="5" t="n">
        <v>19.1339</v>
      </c>
      <c r="P168" s="5" t="n">
        <v>52.6564</v>
      </c>
      <c r="Q168" s="5" t="n">
        <v>19.1339</v>
      </c>
      <c r="R168" s="4" t="n">
        <v>6</v>
      </c>
      <c r="S168" s="0"/>
      <c r="T168" s="56" t="s">
        <v>817</v>
      </c>
      <c r="U168" s="4" t="n">
        <v>160.2</v>
      </c>
      <c r="V168" s="0"/>
      <c r="W168" s="0"/>
      <c r="X168" s="0"/>
      <c r="Y168" s="56" t="n">
        <v>12</v>
      </c>
      <c r="Z168" s="0"/>
      <c r="AA168" s="4" t="n">
        <v>739</v>
      </c>
      <c r="AB168" s="0"/>
      <c r="AC168" s="0"/>
      <c r="AD168" s="0"/>
      <c r="AE168" s="0"/>
      <c r="AF168" s="0"/>
      <c r="AG168" s="4" t="s">
        <v>452</v>
      </c>
      <c r="AH168" s="4" t="n">
        <v>3742</v>
      </c>
      <c r="AI168" s="5" t="n">
        <v>52.65681</v>
      </c>
      <c r="AJ168" s="6" t="n">
        <v>19.166765</v>
      </c>
      <c r="AK168" s="107" t="n">
        <v>53.0035335689046</v>
      </c>
      <c r="AL168" s="0"/>
      <c r="AM168" s="0"/>
      <c r="AN168" s="0"/>
      <c r="AO168" s="0"/>
      <c r="AP168" s="56" t="n">
        <v>8.8</v>
      </c>
      <c r="AQ168" s="0"/>
      <c r="AR168" s="56" t="n">
        <v>2100</v>
      </c>
      <c r="AS168" s="56" t="n">
        <v>7.01104941387627</v>
      </c>
      <c r="AT168" s="56" t="n">
        <v>3</v>
      </c>
      <c r="AU168" s="0"/>
      <c r="AV168" s="0"/>
      <c r="AW168" s="0"/>
      <c r="AX168" s="0"/>
      <c r="AY168" s="0"/>
      <c r="AZ168" s="4" t="s">
        <v>1221</v>
      </c>
      <c r="BA168" s="0"/>
      <c r="BB168" s="0"/>
      <c r="BC168" s="120" t="s">
        <v>1222</v>
      </c>
      <c r="BD168" s="120" t="s">
        <v>1223</v>
      </c>
      <c r="BE168" s="0"/>
      <c r="BF168" s="0"/>
      <c r="BG168" s="0"/>
      <c r="BH168" s="0"/>
      <c r="BI168" s="0"/>
      <c r="BJ168" s="0"/>
    </row>
    <row r="169" customFormat="false" ht="15" hidden="false" customHeight="false" outlineLevel="0" collapsed="false">
      <c r="A169" s="4" t="s">
        <v>52</v>
      </c>
      <c r="B169" s="0"/>
      <c r="C169" s="0"/>
      <c r="D169" s="43" t="s">
        <v>668</v>
      </c>
      <c r="E169" s="4" t="s">
        <v>1224</v>
      </c>
      <c r="F169" s="0"/>
      <c r="G169" s="4" t="n">
        <v>152</v>
      </c>
      <c r="H169" s="55" t="s">
        <v>602</v>
      </c>
      <c r="I169" s="4" t="s">
        <v>603</v>
      </c>
      <c r="J169" s="4" t="s">
        <v>1225</v>
      </c>
      <c r="K169" s="0"/>
      <c r="L169" s="4" t="s">
        <v>1226</v>
      </c>
      <c r="M169" s="7" t="s">
        <v>404</v>
      </c>
      <c r="N169" s="5" t="n">
        <v>45.391534</v>
      </c>
      <c r="O169" s="5" t="n">
        <v>2.36455</v>
      </c>
      <c r="P169" s="5" t="n">
        <v>45.38</v>
      </c>
      <c r="Q169" s="5" t="n">
        <v>2.462</v>
      </c>
      <c r="R169" s="4" t="n">
        <v>5</v>
      </c>
      <c r="S169" s="0"/>
      <c r="T169" s="56" t="s">
        <v>619</v>
      </c>
      <c r="U169" s="4" t="n">
        <v>272</v>
      </c>
      <c r="V169" s="0"/>
      <c r="W169" s="0"/>
      <c r="X169" s="0"/>
      <c r="Y169" s="0"/>
      <c r="Z169" s="0"/>
      <c r="AA169" s="4" t="n">
        <v>338</v>
      </c>
      <c r="AB169" s="0"/>
      <c r="AC169" s="0"/>
      <c r="AD169" s="0"/>
      <c r="AE169" s="4" t="n">
        <v>1935</v>
      </c>
      <c r="AF169" s="0"/>
      <c r="AG169" s="4" t="s">
        <v>453</v>
      </c>
      <c r="AH169" s="0"/>
      <c r="AI169" s="5" t="n">
        <v>45.397877</v>
      </c>
      <c r="AJ169" s="6" t="n">
        <v>2.362919</v>
      </c>
      <c r="AK169" s="58" t="n">
        <v>47</v>
      </c>
      <c r="AL169" s="0"/>
      <c r="AM169" s="0"/>
      <c r="AN169" s="0"/>
      <c r="AO169" s="0"/>
      <c r="AP169" s="56" t="n">
        <v>82</v>
      </c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120" t="s">
        <v>1227</v>
      </c>
      <c r="BD169" s="0"/>
      <c r="BE169" s="0"/>
      <c r="BF169" s="0"/>
      <c r="BG169" s="0"/>
      <c r="BH169" s="0"/>
      <c r="BI169" s="0"/>
      <c r="BJ169" s="0"/>
    </row>
    <row r="170" customFormat="false" ht="15" hidden="false" customHeight="false" outlineLevel="0" collapsed="false">
      <c r="A170" s="4" t="s">
        <v>53</v>
      </c>
      <c r="B170" s="0"/>
      <c r="C170" s="0"/>
      <c r="D170" s="4" t="s">
        <v>668</v>
      </c>
      <c r="E170" s="0"/>
      <c r="F170" s="0"/>
      <c r="G170" s="4" t="n">
        <v>153</v>
      </c>
      <c r="H170" s="55" t="s">
        <v>694</v>
      </c>
      <c r="I170" s="4" t="s">
        <v>695</v>
      </c>
      <c r="J170" s="4" t="s">
        <v>1228</v>
      </c>
      <c r="K170" s="0"/>
      <c r="L170" s="0"/>
      <c r="M170" s="7" t="s">
        <v>454</v>
      </c>
      <c r="N170" s="5" t="n">
        <v>48.832482</v>
      </c>
      <c r="O170" s="5" t="n">
        <v>8.11138</v>
      </c>
      <c r="P170" s="5" t="n">
        <v>48.853</v>
      </c>
      <c r="Q170" s="5" t="n">
        <v>8.11138</v>
      </c>
      <c r="R170" s="4" t="n">
        <v>5</v>
      </c>
      <c r="S170" s="0"/>
      <c r="T170" s="56" t="s">
        <v>1229</v>
      </c>
      <c r="U170" s="4" t="n">
        <v>148</v>
      </c>
      <c r="V170" s="0"/>
      <c r="W170" s="0"/>
      <c r="X170" s="0"/>
      <c r="Y170" s="0"/>
      <c r="Z170" s="0"/>
      <c r="AA170" s="4" t="n">
        <v>870</v>
      </c>
      <c r="AB170" s="0"/>
      <c r="AC170" s="0"/>
      <c r="AD170" s="0"/>
      <c r="AE170" s="4" t="s">
        <v>1230</v>
      </c>
      <c r="AF170" s="0"/>
      <c r="AG170" s="4" t="s">
        <v>455</v>
      </c>
      <c r="AH170" s="0"/>
      <c r="AI170" s="5" t="n">
        <v>48.821107</v>
      </c>
      <c r="AJ170" s="6" t="n">
        <v>8.105936</v>
      </c>
      <c r="AK170" s="118"/>
      <c r="AL170" s="0"/>
      <c r="AM170" s="0"/>
      <c r="AN170" s="0"/>
      <c r="AO170" s="0"/>
      <c r="AP170" s="56" t="n">
        <v>11</v>
      </c>
      <c r="AQ170" s="0"/>
      <c r="AR170" s="56" t="n">
        <v>1500</v>
      </c>
      <c r="AS170" s="56" t="n">
        <v>0</v>
      </c>
      <c r="AT170" s="0"/>
      <c r="AU170" s="0"/>
      <c r="AV170" s="0"/>
      <c r="AW170" s="0"/>
      <c r="AX170" s="0"/>
      <c r="AY170" s="0"/>
      <c r="AZ170" s="0"/>
      <c r="BA170" s="0"/>
      <c r="BB170" s="0"/>
      <c r="BC170" s="120" t="s">
        <v>1186</v>
      </c>
      <c r="BD170" s="0"/>
      <c r="BE170" s="0"/>
      <c r="BF170" s="0"/>
      <c r="BG170" s="0"/>
      <c r="BH170" s="0"/>
      <c r="BI170" s="0"/>
      <c r="BJ170" s="0"/>
    </row>
    <row r="171" customFormat="false" ht="12.75" hidden="false" customHeight="false" outlineLevel="0" collapsed="false">
      <c r="A171" s="4" t="s">
        <v>54</v>
      </c>
      <c r="B171" s="0"/>
      <c r="C171" s="0"/>
      <c r="D171" s="4" t="s">
        <v>668</v>
      </c>
      <c r="E171" s="0"/>
      <c r="F171" s="0"/>
      <c r="G171" s="4" t="n">
        <v>154</v>
      </c>
      <c r="H171" s="55" t="s">
        <v>602</v>
      </c>
      <c r="I171" s="4" t="s">
        <v>603</v>
      </c>
      <c r="J171" s="4" t="s">
        <v>1154</v>
      </c>
      <c r="K171" s="0"/>
      <c r="L171" s="0"/>
      <c r="M171" s="7" t="s">
        <v>454</v>
      </c>
      <c r="N171" s="5" t="n">
        <v>44.675975</v>
      </c>
      <c r="O171" s="5" t="n">
        <v>4.78804166666666</v>
      </c>
      <c r="P171" s="5" t="n">
        <v>44.509</v>
      </c>
      <c r="Q171" s="5" t="n">
        <v>4.725</v>
      </c>
      <c r="R171" s="4" t="n">
        <v>6</v>
      </c>
      <c r="S171" s="0"/>
      <c r="T171" s="56" t="s">
        <v>817</v>
      </c>
      <c r="U171" s="4" t="n">
        <v>215</v>
      </c>
      <c r="V171" s="0"/>
      <c r="W171" s="0"/>
      <c r="X171" s="0"/>
      <c r="Y171" s="0"/>
      <c r="Z171" s="0"/>
      <c r="AA171" s="4" t="n">
        <v>1177</v>
      </c>
      <c r="AB171" s="0"/>
      <c r="AC171" s="0"/>
      <c r="AD171" s="0"/>
      <c r="AE171" s="4" t="n">
        <v>1960</v>
      </c>
      <c r="AF171" s="0"/>
      <c r="AG171" s="0"/>
      <c r="AH171" s="0"/>
      <c r="AI171" s="5" t="n">
        <v>44.509</v>
      </c>
      <c r="AJ171" s="5" t="n">
        <v>4.725</v>
      </c>
      <c r="AK171" s="0"/>
      <c r="AL171" s="0"/>
      <c r="AM171" s="0"/>
      <c r="AN171" s="0"/>
      <c r="AO171" s="0"/>
      <c r="AP171" s="56" t="n">
        <v>11.7</v>
      </c>
      <c r="AQ171" s="0"/>
      <c r="AR171" s="56" t="n">
        <v>2230</v>
      </c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4" t="s">
        <v>1231</v>
      </c>
      <c r="BD171" s="0"/>
      <c r="BE171" s="0"/>
      <c r="BF171" s="0"/>
      <c r="BG171" s="0"/>
      <c r="BH171" s="0"/>
      <c r="BI171" s="0"/>
      <c r="BJ171" s="0"/>
    </row>
    <row r="172" customFormat="false" ht="15" hidden="false" customHeight="false" outlineLevel="0" collapsed="false">
      <c r="A172" s="4" t="s">
        <v>55</v>
      </c>
      <c r="B172" s="0"/>
      <c r="C172" s="0"/>
      <c r="D172" s="4" t="s">
        <v>668</v>
      </c>
      <c r="E172" s="0"/>
      <c r="F172" s="0"/>
      <c r="G172" s="4" t="n">
        <v>155</v>
      </c>
      <c r="H172" s="55" t="s">
        <v>723</v>
      </c>
      <c r="I172" s="4" t="s">
        <v>724</v>
      </c>
      <c r="J172" s="4" t="s">
        <v>653</v>
      </c>
      <c r="K172" s="0"/>
      <c r="L172" s="7" t="s">
        <v>1232</v>
      </c>
      <c r="M172" s="0"/>
      <c r="N172" s="5" t="n">
        <v>64.749761</v>
      </c>
      <c r="O172" s="5" t="n">
        <v>20.866283</v>
      </c>
      <c r="P172" s="5" t="n">
        <v>64.698</v>
      </c>
      <c r="Q172" s="5" t="n">
        <v>20.866283</v>
      </c>
      <c r="R172" s="4" t="n">
        <v>2</v>
      </c>
      <c r="S172" s="0"/>
      <c r="T172" s="56" t="s">
        <v>817</v>
      </c>
      <c r="U172" s="4" t="n">
        <v>140</v>
      </c>
      <c r="V172" s="0"/>
      <c r="W172" s="0"/>
      <c r="X172" s="0"/>
      <c r="Y172" s="0"/>
      <c r="Z172" s="0"/>
      <c r="AA172" s="4" t="n">
        <v>600</v>
      </c>
      <c r="AB172" s="0"/>
      <c r="AC172" s="0"/>
      <c r="AD172" s="0"/>
      <c r="AE172" s="4" t="n">
        <v>1962</v>
      </c>
      <c r="AF172" s="0"/>
      <c r="AG172" s="0"/>
      <c r="AH172" s="0"/>
      <c r="AI172" s="5" t="n">
        <v>64.698</v>
      </c>
      <c r="AJ172" s="5" t="n">
        <v>20.866283</v>
      </c>
      <c r="AK172" s="58" t="n">
        <v>12</v>
      </c>
      <c r="AL172" s="0"/>
      <c r="AM172" s="0"/>
      <c r="AN172" s="6" t="n">
        <v>64.749056</v>
      </c>
      <c r="AO172" s="6" t="n">
        <v>20.851386</v>
      </c>
      <c r="AP172" s="56" t="n">
        <v>50</v>
      </c>
      <c r="AQ172" s="0"/>
      <c r="AR172" s="0"/>
      <c r="AS172" s="0"/>
      <c r="AT172" s="0"/>
      <c r="AU172" s="0"/>
      <c r="AV172" s="0"/>
      <c r="AW172" s="0"/>
      <c r="AX172" s="0"/>
      <c r="AY172" s="4" t="s">
        <v>1233</v>
      </c>
      <c r="AZ172" s="4" t="s">
        <v>1234</v>
      </c>
      <c r="BA172" s="0"/>
      <c r="BB172" s="0"/>
      <c r="BC172" s="120" t="s">
        <v>1235</v>
      </c>
      <c r="BD172" s="0"/>
      <c r="BE172" s="0"/>
      <c r="BF172" s="0"/>
      <c r="BG172" s="0"/>
      <c r="BH172" s="0"/>
      <c r="BI172" s="0"/>
      <c r="BJ172" s="0"/>
    </row>
    <row r="173" customFormat="false" ht="15" hidden="false" customHeight="false" outlineLevel="0" collapsed="false">
      <c r="A173" s="4" t="s">
        <v>56</v>
      </c>
      <c r="B173" s="0"/>
      <c r="C173" s="0"/>
      <c r="D173" s="4" t="s">
        <v>1107</v>
      </c>
      <c r="E173" s="4" t="s">
        <v>668</v>
      </c>
      <c r="F173" s="0"/>
      <c r="G173" s="4" t="n">
        <v>156</v>
      </c>
      <c r="H173" s="55" t="s">
        <v>797</v>
      </c>
      <c r="I173" s="4" t="s">
        <v>798</v>
      </c>
      <c r="J173" s="4" t="s">
        <v>799</v>
      </c>
      <c r="K173" s="0"/>
      <c r="L173" s="4" t="s">
        <v>1236</v>
      </c>
      <c r="M173" s="7" t="s">
        <v>171</v>
      </c>
      <c r="N173" s="5" t="n">
        <v>48.1766</v>
      </c>
      <c r="O173" s="5" t="n">
        <v>16.4814</v>
      </c>
      <c r="P173" s="5" t="n">
        <v>48.1766</v>
      </c>
      <c r="Q173" s="5" t="n">
        <v>16.4814</v>
      </c>
      <c r="R173" s="4" t="n">
        <v>6</v>
      </c>
      <c r="S173" s="0"/>
      <c r="T173" s="56" t="s">
        <v>1237</v>
      </c>
      <c r="U173" s="4" t="n">
        <v>172</v>
      </c>
      <c r="V173" s="0"/>
      <c r="W173" s="0"/>
      <c r="X173" s="0"/>
      <c r="Y173" s="0"/>
      <c r="Z173" s="0"/>
      <c r="AA173" s="4" t="n">
        <v>1052</v>
      </c>
      <c r="AB173" s="0"/>
      <c r="AC173" s="0"/>
      <c r="AD173" s="0"/>
      <c r="AE173" s="4" t="n">
        <v>1998</v>
      </c>
      <c r="AF173" s="0"/>
      <c r="AG173" s="4" t="s">
        <v>56</v>
      </c>
      <c r="AH173" s="0"/>
      <c r="AI173" s="5" t="n">
        <v>48.19493</v>
      </c>
      <c r="AJ173" s="6" t="n">
        <v>16.453142</v>
      </c>
      <c r="AK173" s="107" t="n">
        <v>55</v>
      </c>
      <c r="AL173" s="0"/>
      <c r="AM173" s="0"/>
      <c r="AN173" s="0"/>
      <c r="AO173" s="0"/>
      <c r="AP173" s="56" t="n">
        <v>8.6</v>
      </c>
      <c r="AQ173" s="0"/>
      <c r="AR173" s="56" t="n">
        <v>3000</v>
      </c>
      <c r="AS173" s="56" t="n">
        <v>5.09259259259259</v>
      </c>
      <c r="AT173" s="56" t="n">
        <v>3</v>
      </c>
      <c r="AU173" s="0"/>
      <c r="AV173" s="4" t="s">
        <v>11</v>
      </c>
      <c r="AW173" s="0"/>
      <c r="AX173" s="0"/>
      <c r="AY173" s="0"/>
      <c r="AZ173" s="0"/>
      <c r="BA173" s="0"/>
      <c r="BB173" s="0"/>
      <c r="BC173" s="120" t="s">
        <v>1238</v>
      </c>
      <c r="BD173" s="0"/>
      <c r="BE173" s="0"/>
      <c r="BF173" s="0"/>
      <c r="BG173" s="0"/>
      <c r="BH173" s="0"/>
      <c r="BI173" s="0"/>
      <c r="BJ173" s="0"/>
    </row>
    <row r="174" customFormat="false" ht="15" hidden="false" customHeight="false" outlineLevel="0" collapsed="false">
      <c r="A174" s="4" t="s">
        <v>57</v>
      </c>
      <c r="B174" s="0"/>
      <c r="C174" s="0"/>
      <c r="D174" s="4" t="s">
        <v>668</v>
      </c>
      <c r="E174" s="0"/>
      <c r="F174" s="0"/>
      <c r="G174" s="4" t="n">
        <v>157</v>
      </c>
      <c r="H174" s="55" t="s">
        <v>694</v>
      </c>
      <c r="I174" s="4" t="s">
        <v>695</v>
      </c>
      <c r="J174" s="0"/>
      <c r="K174" s="0"/>
      <c r="L174" s="0"/>
      <c r="M174" s="0"/>
      <c r="N174" s="5" t="n">
        <v>47.570706</v>
      </c>
      <c r="O174" s="5" t="n">
        <v>7.812025</v>
      </c>
      <c r="P174" s="5" t="n">
        <v>47.570706</v>
      </c>
      <c r="Q174" s="5" t="n">
        <v>7.812025</v>
      </c>
      <c r="R174" s="4" t="n">
        <v>4</v>
      </c>
      <c r="S174" s="0"/>
      <c r="T174" s="56" t="s">
        <v>1239</v>
      </c>
      <c r="U174" s="4" t="n">
        <v>100</v>
      </c>
      <c r="V174" s="0"/>
      <c r="W174" s="0"/>
      <c r="X174" s="0"/>
      <c r="Y174" s="0"/>
      <c r="Z174" s="0"/>
      <c r="AA174" s="4" t="n">
        <v>600</v>
      </c>
      <c r="AB174" s="0"/>
      <c r="AC174" s="0"/>
      <c r="AD174" s="0"/>
      <c r="AE174" s="0"/>
      <c r="AF174" s="0"/>
      <c r="AG174" s="0"/>
      <c r="AH174" s="0"/>
      <c r="AI174" s="5" t="n">
        <v>47.570706</v>
      </c>
      <c r="AJ174" s="5" t="n">
        <v>7.812025</v>
      </c>
      <c r="AK174" s="0"/>
      <c r="AL174" s="0"/>
      <c r="AM174" s="0"/>
      <c r="AN174" s="0"/>
      <c r="AO174" s="0"/>
      <c r="AP174" s="56" t="n">
        <v>7.7</v>
      </c>
      <c r="AQ174" s="0"/>
      <c r="AR174" s="56" t="n">
        <v>1500</v>
      </c>
      <c r="AS174" s="56" t="n">
        <v>0</v>
      </c>
      <c r="AT174" s="0"/>
      <c r="AU174" s="0"/>
      <c r="AV174" s="4" t="s">
        <v>1240</v>
      </c>
      <c r="AW174" s="0"/>
      <c r="AX174" s="4" t="n">
        <v>5400</v>
      </c>
      <c r="AY174" s="0"/>
      <c r="AZ174" s="0"/>
      <c r="BA174" s="0"/>
      <c r="BB174" s="0"/>
      <c r="BC174" s="120" t="s">
        <v>1241</v>
      </c>
      <c r="BD174" s="0"/>
      <c r="BE174" s="0"/>
      <c r="BF174" s="0"/>
      <c r="BG174" s="0"/>
      <c r="BH174" s="0"/>
      <c r="BI174" s="0"/>
      <c r="BJ174" s="0"/>
    </row>
    <row r="175" customFormat="false" ht="12.75" hidden="false" customHeight="false" outlineLevel="0" collapsed="false">
      <c r="A175" s="4" t="s">
        <v>58</v>
      </c>
      <c r="B175" s="0"/>
      <c r="C175" s="0"/>
      <c r="D175" s="4" t="s">
        <v>668</v>
      </c>
      <c r="E175" s="0"/>
      <c r="F175" s="0"/>
      <c r="G175" s="4" t="n">
        <v>158</v>
      </c>
      <c r="H175" s="55" t="s">
        <v>828</v>
      </c>
      <c r="I175" s="4" t="s">
        <v>829</v>
      </c>
      <c r="J175" s="4" t="s">
        <v>830</v>
      </c>
      <c r="K175" s="0"/>
      <c r="L175" s="4" t="s">
        <v>1242</v>
      </c>
      <c r="M175" s="7" t="s">
        <v>165</v>
      </c>
      <c r="N175" s="5" t="n">
        <v>41.0716</v>
      </c>
      <c r="O175" s="5" t="n">
        <v>-8.486</v>
      </c>
      <c r="P175" s="5" t="n">
        <v>41.0716</v>
      </c>
      <c r="Q175" s="5" t="n">
        <v>-8.486</v>
      </c>
      <c r="R175" s="4" t="n">
        <v>3</v>
      </c>
      <c r="S175" s="0"/>
      <c r="T175" s="56" t="s">
        <v>817</v>
      </c>
      <c r="U175" s="4" t="n">
        <v>117</v>
      </c>
      <c r="V175" s="0"/>
      <c r="W175" s="0"/>
      <c r="X175" s="0"/>
      <c r="Y175" s="0"/>
      <c r="Z175" s="0"/>
      <c r="AA175" s="4" t="n">
        <v>360</v>
      </c>
      <c r="AB175" s="0"/>
      <c r="AC175" s="0"/>
      <c r="AD175" s="0"/>
      <c r="AE175" s="30" t="n">
        <v>1985</v>
      </c>
      <c r="AF175" s="0"/>
      <c r="AG175" s="4" t="s">
        <v>58</v>
      </c>
      <c r="AH175" s="4" t="n">
        <v>2737</v>
      </c>
      <c r="AI175" s="5" t="n">
        <v>41.075275</v>
      </c>
      <c r="AJ175" s="6" t="n">
        <v>-8.47239</v>
      </c>
      <c r="AK175" s="58" t="n">
        <v>22.5</v>
      </c>
      <c r="AL175" s="0"/>
      <c r="AM175" s="0"/>
      <c r="AN175" s="0"/>
      <c r="AO175" s="0"/>
      <c r="AP175" s="56" t="n">
        <v>9.7</v>
      </c>
      <c r="AQ175" s="0"/>
      <c r="AR175" s="56" t="n">
        <v>1350</v>
      </c>
      <c r="AS175" s="56" t="n">
        <v>4.62962962962963</v>
      </c>
      <c r="AT175" s="56" t="n">
        <v>2</v>
      </c>
      <c r="AU175" s="0"/>
      <c r="AV175" s="4" t="s">
        <v>24</v>
      </c>
      <c r="AW175" s="0"/>
      <c r="AX175" s="4" t="n">
        <v>26000</v>
      </c>
      <c r="AY175" s="4" t="s">
        <v>1233</v>
      </c>
      <c r="AZ175" s="4" t="s">
        <v>1243</v>
      </c>
      <c r="BA175" s="0"/>
      <c r="BB175" s="0"/>
      <c r="BC175" s="4" t="s">
        <v>1244</v>
      </c>
      <c r="BD175" s="0"/>
      <c r="BE175" s="0"/>
      <c r="BF175" s="0"/>
      <c r="BG175" s="0"/>
      <c r="BH175" s="0"/>
      <c r="BI175" s="0"/>
      <c r="BJ175" s="0"/>
    </row>
    <row r="176" customFormat="false" ht="12.75" hidden="false" customHeight="false" outlineLevel="0" collapsed="false">
      <c r="A176" s="125" t="s">
        <v>59</v>
      </c>
      <c r="B176" s="125"/>
      <c r="C176" s="126"/>
      <c r="D176" s="125" t="s">
        <v>668</v>
      </c>
      <c r="E176" s="125"/>
      <c r="F176" s="125"/>
      <c r="G176" s="4" t="n">
        <v>159</v>
      </c>
      <c r="H176" s="55" t="s">
        <v>660</v>
      </c>
      <c r="I176" s="125" t="s">
        <v>661</v>
      </c>
      <c r="J176" s="125" t="s">
        <v>978</v>
      </c>
      <c r="K176" s="125"/>
      <c r="L176" s="125" t="s">
        <v>1245</v>
      </c>
      <c r="M176" s="127" t="s">
        <v>461</v>
      </c>
      <c r="N176" s="128" t="n">
        <v>39.177849</v>
      </c>
      <c r="O176" s="128" t="n">
        <v>16.782357</v>
      </c>
      <c r="P176" s="128" t="n">
        <v>39.177849</v>
      </c>
      <c r="Q176" s="128" t="n">
        <v>16.782357</v>
      </c>
      <c r="R176" s="125" t="n">
        <v>3</v>
      </c>
      <c r="S176" s="125"/>
      <c r="T176" s="129" t="s">
        <v>638</v>
      </c>
      <c r="U176" s="125" t="n">
        <v>213.5</v>
      </c>
      <c r="V176" s="125"/>
      <c r="W176" s="125"/>
      <c r="X176" s="125"/>
      <c r="Y176" s="129"/>
      <c r="Z176" s="125"/>
      <c r="AA176" s="125"/>
      <c r="AB176" s="125"/>
      <c r="AC176" s="130"/>
      <c r="AD176" s="130"/>
      <c r="AE176" s="125" t="n">
        <v>1927</v>
      </c>
      <c r="AF176" s="0"/>
      <c r="AG176" s="4" t="s">
        <v>59</v>
      </c>
      <c r="AH176" s="0"/>
      <c r="AI176" s="5" t="n">
        <v>39.177849</v>
      </c>
      <c r="AJ176" s="5" t="n">
        <v>16.782357</v>
      </c>
      <c r="AK176" s="0"/>
      <c r="AL176" s="0"/>
      <c r="AM176" s="0"/>
      <c r="AN176" s="0"/>
      <c r="AO176" s="0"/>
      <c r="AP176" s="119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</row>
    <row r="177" s="4" customFormat="true" ht="12.75" hidden="false" customHeight="false" outlineLevel="0" collapsed="false">
      <c r="A177" s="4" t="s">
        <v>60</v>
      </c>
      <c r="B177" s="0"/>
      <c r="C177" s="0"/>
      <c r="D177" s="4" t="s">
        <v>668</v>
      </c>
      <c r="E177" s="0"/>
      <c r="F177" s="0"/>
      <c r="G177" s="4" t="n">
        <v>160</v>
      </c>
      <c r="H177" s="55" t="s">
        <v>660</v>
      </c>
      <c r="I177" s="4" t="s">
        <v>661</v>
      </c>
      <c r="J177" s="4" t="s">
        <v>1246</v>
      </c>
      <c r="K177" s="0"/>
      <c r="L177" s="0"/>
      <c r="M177" s="7" t="s">
        <v>191</v>
      </c>
      <c r="N177" s="5" t="n">
        <v>46.063479</v>
      </c>
      <c r="O177" s="5" t="n">
        <v>10.350269</v>
      </c>
      <c r="P177" s="5" t="n">
        <v>46.063479</v>
      </c>
      <c r="Q177" s="5" t="n">
        <v>10.350269</v>
      </c>
      <c r="R177" s="4" t="n">
        <v>3</v>
      </c>
      <c r="S177" s="0"/>
      <c r="T177" s="0"/>
      <c r="U177" s="4" t="n">
        <v>72</v>
      </c>
      <c r="V177" s="0"/>
      <c r="W177" s="0"/>
      <c r="X177" s="0"/>
      <c r="Y177" s="0"/>
      <c r="Z177" s="0"/>
      <c r="AA177" s="0"/>
      <c r="AB177" s="0"/>
      <c r="AC177" s="0"/>
      <c r="AD177" s="0"/>
      <c r="AE177" s="4" t="n">
        <v>1950</v>
      </c>
      <c r="AF177" s="0"/>
      <c r="AG177" s="4" t="s">
        <v>463</v>
      </c>
      <c r="AH177" s="0"/>
      <c r="AI177" s="5" t="n">
        <v>46.063479</v>
      </c>
      <c r="AJ177" s="5" t="n">
        <v>10.350269</v>
      </c>
      <c r="AK177" s="0"/>
      <c r="AL177" s="0"/>
      <c r="AM177" s="0"/>
      <c r="AN177" s="0"/>
      <c r="AO177" s="0"/>
      <c r="AQ177" s="0"/>
      <c r="AR177" s="0"/>
      <c r="AS177" s="0"/>
      <c r="AT177" s="0"/>
      <c r="AU177" s="0"/>
      <c r="AV177" s="4" t="s">
        <v>1247</v>
      </c>
      <c r="AW177" s="0"/>
      <c r="AX177" s="0"/>
      <c r="AY177" s="0"/>
      <c r="AZ177" s="4" t="s">
        <v>1248</v>
      </c>
      <c r="BA177" s="0"/>
      <c r="BB177" s="0"/>
      <c r="BC177" s="0"/>
      <c r="BD177" s="0"/>
      <c r="BE177" s="0"/>
      <c r="BF177" s="0"/>
      <c r="BG177" s="0"/>
      <c r="BH177" s="0"/>
      <c r="BI177" s="0"/>
      <c r="BJ177" s="0"/>
    </row>
    <row r="178" customFormat="false" ht="12.75" hidden="false" customHeight="false" outlineLevel="0" collapsed="false">
      <c r="A178" s="4" t="s">
        <v>61</v>
      </c>
      <c r="B178" s="0"/>
      <c r="C178" s="0"/>
      <c r="D178" s="4" t="s">
        <v>668</v>
      </c>
      <c r="E178" s="4" t="s">
        <v>1249</v>
      </c>
      <c r="F178" s="0"/>
      <c r="G178" s="4" t="n">
        <v>161</v>
      </c>
      <c r="H178" s="55" t="s">
        <v>723</v>
      </c>
      <c r="I178" s="4" t="s">
        <v>724</v>
      </c>
      <c r="J178" s="4" t="s">
        <v>653</v>
      </c>
      <c r="K178" s="0"/>
      <c r="L178" s="4" t="s">
        <v>1250</v>
      </c>
      <c r="M178" s="0"/>
      <c r="N178" s="5" t="n">
        <v>64.444</v>
      </c>
      <c r="O178" s="5" t="n">
        <v>15.538</v>
      </c>
      <c r="P178" s="5" t="n">
        <v>64.444</v>
      </c>
      <c r="Q178" s="5" t="n">
        <v>15.538</v>
      </c>
      <c r="R178" s="0"/>
      <c r="S178" s="0"/>
      <c r="T178" s="56" t="s">
        <v>619</v>
      </c>
      <c r="U178" s="4" t="n">
        <v>130</v>
      </c>
      <c r="V178" s="0"/>
      <c r="W178" s="0"/>
      <c r="X178" s="0"/>
      <c r="Y178" s="0"/>
      <c r="Z178" s="0"/>
      <c r="AA178" s="4" t="n">
        <v>428</v>
      </c>
      <c r="AB178" s="0"/>
      <c r="AC178" s="0"/>
      <c r="AD178" s="0"/>
      <c r="AE178" s="0"/>
      <c r="AF178" s="0"/>
      <c r="AG178" s="0"/>
      <c r="AH178" s="0"/>
      <c r="AI178" s="5" t="n">
        <v>64.444</v>
      </c>
      <c r="AJ178" s="5" t="n">
        <v>15.538</v>
      </c>
      <c r="AK178" s="0"/>
      <c r="AL178" s="0"/>
      <c r="AM178" s="0"/>
      <c r="AN178" s="0"/>
      <c r="AO178" s="0"/>
      <c r="AP178" s="131" t="n">
        <v>113</v>
      </c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4" t="s">
        <v>1251</v>
      </c>
      <c r="BD178" s="0"/>
      <c r="BE178" s="0"/>
      <c r="BF178" s="0"/>
      <c r="BG178" s="0"/>
      <c r="BH178" s="0"/>
      <c r="BI178" s="0"/>
      <c r="BJ178" s="0"/>
    </row>
    <row r="179" customFormat="false" ht="12.75" hidden="false" customHeight="false" outlineLevel="0" collapsed="false">
      <c r="A179" s="10" t="s">
        <v>62</v>
      </c>
      <c r="B179" s="0"/>
      <c r="C179" s="0"/>
      <c r="D179" s="4" t="s">
        <v>1107</v>
      </c>
      <c r="E179" s="4" t="s">
        <v>668</v>
      </c>
      <c r="F179" s="0"/>
      <c r="G179" s="4" t="n">
        <v>162</v>
      </c>
      <c r="H179" s="55" t="s">
        <v>723</v>
      </c>
      <c r="I179" s="4" t="s">
        <v>724</v>
      </c>
      <c r="J179" s="4" t="s">
        <v>696</v>
      </c>
      <c r="K179" s="0"/>
      <c r="L179" s="0"/>
      <c r="M179" s="7" t="s">
        <v>465</v>
      </c>
      <c r="N179" s="5" t="n">
        <v>60.563818</v>
      </c>
      <c r="O179" s="5" t="n">
        <v>17.442137</v>
      </c>
      <c r="P179" s="5" t="n">
        <v>60.556</v>
      </c>
      <c r="Q179" s="5" t="n">
        <v>17.393</v>
      </c>
      <c r="R179" s="4" t="n">
        <v>5</v>
      </c>
      <c r="S179" s="0"/>
      <c r="T179" s="56" t="s">
        <v>619</v>
      </c>
      <c r="U179" s="4" t="n">
        <v>125</v>
      </c>
      <c r="V179" s="0"/>
      <c r="W179" s="0"/>
      <c r="X179" s="0"/>
      <c r="Y179" s="0"/>
      <c r="Z179" s="0"/>
      <c r="AA179" s="4" t="n">
        <v>510</v>
      </c>
      <c r="AB179" s="0"/>
      <c r="AC179" s="0"/>
      <c r="AD179" s="0"/>
      <c r="AE179" s="0"/>
      <c r="AF179" s="0"/>
      <c r="AG179" s="4" t="s">
        <v>1252</v>
      </c>
      <c r="AH179" s="0"/>
      <c r="AI179" s="5" t="n">
        <v>60.55673</v>
      </c>
      <c r="AJ179" s="6" t="n">
        <v>17.437663</v>
      </c>
      <c r="AK179" s="0"/>
      <c r="AL179" s="0"/>
      <c r="AM179" s="0"/>
      <c r="AN179" s="0"/>
      <c r="AO179" s="0"/>
      <c r="AP179" s="56" t="n">
        <v>23</v>
      </c>
      <c r="AQ179" s="0"/>
      <c r="AR179" s="56" t="n">
        <v>1865</v>
      </c>
      <c r="AS179" s="56" t="n">
        <v>0</v>
      </c>
      <c r="AT179" s="0"/>
      <c r="AU179" s="0"/>
      <c r="AV179" s="0"/>
      <c r="AW179" s="0"/>
      <c r="AX179" s="0"/>
      <c r="AY179" s="0"/>
      <c r="AZ179" s="0"/>
      <c r="BA179" s="0"/>
      <c r="BB179" s="0"/>
      <c r="BC179" s="4" t="s">
        <v>1253</v>
      </c>
      <c r="BD179" s="0"/>
      <c r="BE179" s="0"/>
      <c r="BF179" s="0"/>
      <c r="BG179" s="0"/>
      <c r="BH179" s="0"/>
      <c r="BI179" s="0"/>
      <c r="BJ179" s="0"/>
    </row>
    <row r="180" customFormat="false" ht="15" hidden="false" customHeight="false" outlineLevel="0" collapsed="false">
      <c r="A180" s="4" t="s">
        <v>63</v>
      </c>
      <c r="B180" s="0"/>
      <c r="C180" s="0"/>
      <c r="D180" s="4" t="s">
        <v>1107</v>
      </c>
      <c r="E180" s="4" t="s">
        <v>668</v>
      </c>
      <c r="F180" s="0"/>
      <c r="G180" s="4" t="n">
        <v>163</v>
      </c>
      <c r="H180" s="55" t="s">
        <v>634</v>
      </c>
      <c r="I180" s="4" t="s">
        <v>635</v>
      </c>
      <c r="J180" s="4" t="s">
        <v>1254</v>
      </c>
      <c r="K180" s="0"/>
      <c r="L180" s="4" t="s">
        <v>1255</v>
      </c>
      <c r="M180" s="7" t="s">
        <v>467</v>
      </c>
      <c r="N180" s="5" t="n">
        <v>46.364866</v>
      </c>
      <c r="O180" s="5" t="n">
        <v>8.928996</v>
      </c>
      <c r="P180" s="5" t="n">
        <v>46.364866</v>
      </c>
      <c r="Q180" s="5" t="n">
        <v>8.928996</v>
      </c>
      <c r="R180" s="4" t="n">
        <v>3</v>
      </c>
      <c r="S180" s="0"/>
      <c r="T180" s="56" t="s">
        <v>619</v>
      </c>
      <c r="U180" s="4" t="n">
        <v>141</v>
      </c>
      <c r="V180" s="0"/>
      <c r="W180" s="0"/>
      <c r="X180" s="0"/>
      <c r="Y180" s="0"/>
      <c r="Z180" s="0"/>
      <c r="AA180" s="4" t="n">
        <v>380</v>
      </c>
      <c r="AB180" s="0"/>
      <c r="AC180" s="0"/>
      <c r="AD180" s="0"/>
      <c r="AE180" s="4" t="n">
        <v>1967</v>
      </c>
      <c r="AF180" s="0"/>
      <c r="AG180" s="4" t="s">
        <v>468</v>
      </c>
      <c r="AH180" s="0"/>
      <c r="AI180" s="5" t="n">
        <v>46.360968</v>
      </c>
      <c r="AJ180" s="6" t="n">
        <v>8.924053</v>
      </c>
      <c r="AK180" s="58" t="n">
        <v>0.4</v>
      </c>
      <c r="AL180" s="0"/>
      <c r="AM180" s="0"/>
      <c r="AN180" s="0"/>
      <c r="AO180" s="0"/>
      <c r="AP180" s="56" t="n">
        <v>304</v>
      </c>
      <c r="AQ180" s="0"/>
      <c r="AR180" s="56" t="n">
        <v>54</v>
      </c>
      <c r="AS180" s="56" t="n">
        <v>2.05761316872428</v>
      </c>
      <c r="AT180" s="56" t="n">
        <v>2</v>
      </c>
      <c r="AU180" s="0"/>
      <c r="AV180" s="4" t="s">
        <v>1256</v>
      </c>
      <c r="AW180" s="0"/>
      <c r="AX180" s="0"/>
      <c r="AY180" s="0"/>
      <c r="AZ180" s="0"/>
      <c r="BA180" s="0"/>
      <c r="BB180" s="0"/>
      <c r="BC180" s="120" t="s">
        <v>1257</v>
      </c>
      <c r="BD180" s="0"/>
      <c r="BE180" s="0"/>
      <c r="BF180" s="0"/>
      <c r="BG180" s="0"/>
      <c r="BH180" s="0"/>
      <c r="BI180" s="0"/>
      <c r="BJ180" s="0"/>
    </row>
    <row r="181" customFormat="false" ht="15" hidden="false" customHeight="false" outlineLevel="0" collapsed="false">
      <c r="A181" s="11" t="s">
        <v>64</v>
      </c>
      <c r="B181" s="11"/>
      <c r="C181" s="132"/>
      <c r="D181" s="11"/>
      <c r="E181" s="11" t="s">
        <v>668</v>
      </c>
      <c r="F181" s="11"/>
      <c r="G181" s="11" t="n">
        <v>163</v>
      </c>
      <c r="H181" s="133" t="s">
        <v>634</v>
      </c>
      <c r="I181" s="11" t="s">
        <v>635</v>
      </c>
      <c r="J181" s="11"/>
      <c r="K181" s="11"/>
      <c r="L181" s="11" t="s">
        <v>1258</v>
      </c>
      <c r="M181" s="52"/>
      <c r="N181" s="12"/>
      <c r="O181" s="12"/>
      <c r="P181" s="12"/>
      <c r="Q181" s="12"/>
      <c r="R181" s="11"/>
      <c r="S181" s="11"/>
      <c r="T181" s="131"/>
      <c r="U181" s="11"/>
      <c r="V181" s="11"/>
      <c r="W181" s="11"/>
      <c r="X181" s="11"/>
      <c r="Y181" s="131"/>
      <c r="Z181" s="11"/>
      <c r="AA181" s="11"/>
      <c r="AB181" s="11"/>
      <c r="AC181" s="134"/>
      <c r="AD181" s="134"/>
      <c r="AE181" s="11"/>
      <c r="AF181" s="11"/>
      <c r="AG181" s="11" t="s">
        <v>469</v>
      </c>
      <c r="AH181" s="11"/>
      <c r="AI181" s="12" t="n">
        <v>46.437857</v>
      </c>
      <c r="AJ181" s="13" t="n">
        <v>8.842213</v>
      </c>
      <c r="AK181" s="135" t="n">
        <v>0.06</v>
      </c>
      <c r="AL181" s="11"/>
      <c r="AM181" s="49"/>
      <c r="AN181" s="13"/>
      <c r="AO181" s="13"/>
      <c r="AP181" s="131"/>
      <c r="AQ181" s="136"/>
      <c r="AR181" s="131"/>
      <c r="AS181" s="0"/>
      <c r="AT181" s="0"/>
      <c r="AU181" s="11"/>
      <c r="AV181" s="11"/>
      <c r="AW181" s="11"/>
      <c r="AX181" s="11"/>
      <c r="AY181" s="11"/>
      <c r="AZ181" s="11"/>
      <c r="BA181" s="11"/>
      <c r="BB181" s="137"/>
      <c r="BC181" s="120" t="s">
        <v>1257</v>
      </c>
      <c r="BD181" s="0"/>
      <c r="BE181" s="0"/>
      <c r="BF181" s="0"/>
      <c r="BG181" s="0"/>
      <c r="BH181" s="0"/>
      <c r="BI181" s="0"/>
      <c r="BJ181" s="0"/>
    </row>
    <row r="182" customFormat="false" ht="15" hidden="false" customHeight="false" outlineLevel="0" collapsed="false">
      <c r="A182" s="4" t="s">
        <v>65</v>
      </c>
      <c r="B182" s="0"/>
      <c r="C182" s="0"/>
      <c r="D182" s="4" t="s">
        <v>1107</v>
      </c>
      <c r="E182" s="4" t="s">
        <v>668</v>
      </c>
      <c r="F182" s="0"/>
      <c r="G182" s="4" t="n">
        <v>164</v>
      </c>
      <c r="H182" s="55" t="s">
        <v>634</v>
      </c>
      <c r="I182" s="4" t="s">
        <v>635</v>
      </c>
      <c r="J182" s="4" t="s">
        <v>1254</v>
      </c>
      <c r="K182" s="0"/>
      <c r="L182" s="4" t="s">
        <v>1258</v>
      </c>
      <c r="M182" s="7" t="s">
        <v>467</v>
      </c>
      <c r="N182" s="5" t="n">
        <v>46.438796</v>
      </c>
      <c r="O182" s="5" t="n">
        <v>8.842101</v>
      </c>
      <c r="P182" s="5" t="n">
        <v>46.438796</v>
      </c>
      <c r="Q182" s="5" t="n">
        <v>8.842101</v>
      </c>
      <c r="R182" s="4" t="n">
        <v>3</v>
      </c>
      <c r="S182" s="0"/>
      <c r="T182" s="56" t="s">
        <v>619</v>
      </c>
      <c r="U182" s="4" t="n">
        <v>72</v>
      </c>
      <c r="V182" s="0"/>
      <c r="W182" s="0"/>
      <c r="X182" s="0"/>
      <c r="Y182" s="0"/>
      <c r="Z182" s="0"/>
      <c r="AA182" s="4" t="n">
        <v>300</v>
      </c>
      <c r="AB182" s="0"/>
      <c r="AC182" s="0"/>
      <c r="AD182" s="0"/>
      <c r="AE182" s="4" t="n">
        <v>1932</v>
      </c>
      <c r="AF182" s="0"/>
      <c r="AG182" s="4" t="s">
        <v>470</v>
      </c>
      <c r="AH182" s="0"/>
      <c r="AI182" s="5" t="n">
        <v>46.492513</v>
      </c>
      <c r="AJ182" s="6" t="n">
        <v>8.737382</v>
      </c>
      <c r="AK182" s="58" t="n">
        <v>0.13</v>
      </c>
      <c r="AL182" s="0"/>
      <c r="AM182" s="0"/>
      <c r="AN182" s="0"/>
      <c r="AO182" s="0"/>
      <c r="AP182" s="56" t="n">
        <v>341</v>
      </c>
      <c r="AQ182" s="0"/>
      <c r="AR182" s="56" t="n">
        <v>24</v>
      </c>
      <c r="AS182" s="56" t="n">
        <v>1.50462962962963</v>
      </c>
      <c r="AT182" s="56" t="n">
        <v>2</v>
      </c>
      <c r="AU182" s="0"/>
      <c r="AV182" s="4" t="s">
        <v>66</v>
      </c>
      <c r="AW182" s="0"/>
      <c r="AX182" s="0"/>
      <c r="AY182" s="0"/>
      <c r="AZ182" s="0"/>
      <c r="BA182" s="0"/>
      <c r="BB182" s="0"/>
      <c r="BC182" s="120" t="s">
        <v>1259</v>
      </c>
      <c r="BD182" s="120" t="s">
        <v>1260</v>
      </c>
      <c r="BE182" s="0"/>
      <c r="BF182" s="0"/>
      <c r="BG182" s="0"/>
      <c r="BH182" s="0"/>
      <c r="BI182" s="0"/>
      <c r="BJ182" s="0"/>
    </row>
    <row r="183" customFormat="false" ht="15" hidden="false" customHeight="false" outlineLevel="0" collapsed="false">
      <c r="A183" s="4" t="s">
        <v>66</v>
      </c>
      <c r="B183" s="0"/>
      <c r="C183" s="0"/>
      <c r="D183" s="4" t="s">
        <v>1107</v>
      </c>
      <c r="E183" s="4" t="s">
        <v>1261</v>
      </c>
      <c r="F183" s="0"/>
      <c r="G183" s="4" t="n">
        <v>165</v>
      </c>
      <c r="H183" s="55" t="s">
        <v>634</v>
      </c>
      <c r="I183" s="4" t="s">
        <v>635</v>
      </c>
      <c r="J183" s="4" t="s">
        <v>1254</v>
      </c>
      <c r="K183" s="0"/>
      <c r="L183" s="0"/>
      <c r="M183" s="0"/>
      <c r="N183" s="5" t="n">
        <v>46.490349</v>
      </c>
      <c r="O183" s="5" t="n">
        <v>8.735992</v>
      </c>
      <c r="P183" s="5" t="n">
        <v>46.49</v>
      </c>
      <c r="Q183" s="5" t="n">
        <v>8.758</v>
      </c>
      <c r="R183" s="4" t="n">
        <v>1</v>
      </c>
      <c r="S183" s="0"/>
      <c r="T183" s="56" t="n">
        <v>1</v>
      </c>
      <c r="U183" s="4" t="n">
        <v>10</v>
      </c>
      <c r="V183" s="0"/>
      <c r="W183" s="0"/>
      <c r="X183" s="0"/>
      <c r="Y183" s="0"/>
      <c r="Z183" s="0"/>
      <c r="AA183" s="4" t="n">
        <v>7</v>
      </c>
      <c r="AB183" s="0"/>
      <c r="AC183" s="0"/>
      <c r="AD183" s="0"/>
      <c r="AE183" s="0"/>
      <c r="AF183" s="0"/>
      <c r="AG183" s="4" t="s">
        <v>471</v>
      </c>
      <c r="AH183" s="49"/>
      <c r="AI183" s="5" t="n">
        <v>46.480014</v>
      </c>
      <c r="AJ183" s="6" t="n">
        <v>8.720344</v>
      </c>
      <c r="AK183" s="58" t="n">
        <v>9</v>
      </c>
      <c r="AL183" s="0"/>
      <c r="AM183" s="0"/>
      <c r="AN183" s="0"/>
      <c r="AO183" s="0"/>
      <c r="AP183" s="56" t="n">
        <v>850</v>
      </c>
      <c r="AQ183" s="0"/>
      <c r="AR183" s="56" t="n">
        <v>1.6</v>
      </c>
      <c r="AS183" s="56" t="n">
        <v>1562.5</v>
      </c>
      <c r="AT183" s="56" t="n">
        <v>6</v>
      </c>
      <c r="AU183" s="0"/>
      <c r="AV183" s="0"/>
      <c r="AW183" s="0"/>
      <c r="AX183" s="0"/>
      <c r="AY183" s="0"/>
      <c r="AZ183" s="4" t="s">
        <v>1262</v>
      </c>
      <c r="BA183" s="0"/>
      <c r="BB183" s="0"/>
      <c r="BC183" s="120" t="s">
        <v>1263</v>
      </c>
      <c r="BD183" s="0"/>
      <c r="BE183" s="0"/>
      <c r="BF183" s="0"/>
      <c r="BG183" s="0"/>
      <c r="BH183" s="0"/>
      <c r="BI183" s="0"/>
      <c r="BJ183" s="0"/>
    </row>
    <row r="184" customFormat="false" ht="15" hidden="false" customHeight="false" outlineLevel="0" collapsed="false">
      <c r="A184" s="4" t="s">
        <v>67</v>
      </c>
      <c r="B184" s="0"/>
      <c r="C184" s="0"/>
      <c r="D184" s="4" t="s">
        <v>1107</v>
      </c>
      <c r="E184" s="4" t="s">
        <v>1264</v>
      </c>
      <c r="F184" s="0"/>
      <c r="G184" s="4" t="n">
        <v>166</v>
      </c>
      <c r="H184" s="55" t="s">
        <v>634</v>
      </c>
      <c r="I184" s="4" t="s">
        <v>635</v>
      </c>
      <c r="J184" s="4" t="s">
        <v>1265</v>
      </c>
      <c r="K184" s="0"/>
      <c r="L184" s="4" t="s">
        <v>1266</v>
      </c>
      <c r="M184" s="7" t="s">
        <v>472</v>
      </c>
      <c r="N184" s="5" t="n">
        <v>46.38487</v>
      </c>
      <c r="O184" s="5" t="n">
        <v>7.756611</v>
      </c>
      <c r="P184" s="5" t="n">
        <v>46.302</v>
      </c>
      <c r="Q184" s="5" t="n">
        <v>7.756611</v>
      </c>
      <c r="R184" s="4" t="n">
        <v>2</v>
      </c>
      <c r="S184" s="0"/>
      <c r="T184" s="56" t="s">
        <v>638</v>
      </c>
      <c r="U184" s="4" t="n">
        <v>122</v>
      </c>
      <c r="V184" s="0"/>
      <c r="W184" s="0"/>
      <c r="X184" s="0"/>
      <c r="Y184" s="0"/>
      <c r="Z184" s="0"/>
      <c r="AA184" s="4" t="n">
        <v>330</v>
      </c>
      <c r="AB184" s="0"/>
      <c r="AC184" s="0"/>
      <c r="AD184" s="0"/>
      <c r="AE184" s="4" t="n">
        <v>1976</v>
      </c>
      <c r="AF184" s="0"/>
      <c r="AG184" s="4" t="s">
        <v>473</v>
      </c>
      <c r="AH184" s="49"/>
      <c r="AI184" s="5" t="n">
        <v>46.387542</v>
      </c>
      <c r="AJ184" s="6" t="n">
        <v>7.756487</v>
      </c>
      <c r="AK184" s="58" t="n">
        <v>1.89</v>
      </c>
      <c r="AL184" s="0"/>
      <c r="AM184" s="0"/>
      <c r="AN184" s="0"/>
      <c r="AO184" s="0"/>
      <c r="AP184" s="56" t="n">
        <v>67</v>
      </c>
      <c r="AQ184" s="0"/>
      <c r="AR184" s="131" t="n">
        <v>21.5</v>
      </c>
      <c r="AS184" s="56" t="n">
        <v>24.4186046511628</v>
      </c>
      <c r="AT184" s="56" t="n">
        <v>4</v>
      </c>
      <c r="AU184" s="0"/>
      <c r="AV184" s="0"/>
      <c r="AW184" s="0"/>
      <c r="AX184" s="0"/>
      <c r="AY184" s="0"/>
      <c r="AZ184" s="0"/>
      <c r="BA184" s="0"/>
      <c r="BB184" s="0"/>
      <c r="BC184" s="120" t="s">
        <v>1267</v>
      </c>
      <c r="BD184" s="120" t="s">
        <v>1268</v>
      </c>
      <c r="BE184" s="0"/>
      <c r="BF184" s="0"/>
      <c r="BG184" s="0"/>
      <c r="BH184" s="0"/>
      <c r="BI184" s="0"/>
      <c r="BJ184" s="0"/>
    </row>
    <row r="185" customFormat="false" ht="15" hidden="false" customHeight="false" outlineLevel="0" collapsed="false">
      <c r="A185" s="4" t="s">
        <v>68</v>
      </c>
      <c r="B185" s="0"/>
      <c r="C185" s="0"/>
      <c r="D185" s="4" t="s">
        <v>1107</v>
      </c>
      <c r="E185" s="4" t="s">
        <v>668</v>
      </c>
      <c r="F185" s="0"/>
      <c r="G185" s="4" t="n">
        <v>167</v>
      </c>
      <c r="H185" s="55" t="e">
        <f aca="false">{nan}</f>
        <v>#N/A</v>
      </c>
      <c r="I185" s="4" t="s">
        <v>1269</v>
      </c>
      <c r="J185" s="4" t="s">
        <v>1270</v>
      </c>
      <c r="K185" s="0"/>
      <c r="L185" s="4" t="s">
        <v>57</v>
      </c>
      <c r="M185" s="7" t="s">
        <v>454</v>
      </c>
      <c r="N185" s="5" t="n">
        <v>47.585876</v>
      </c>
      <c r="O185" s="5" t="n">
        <v>7.833273</v>
      </c>
      <c r="P185" s="5" t="n">
        <v>47.571</v>
      </c>
      <c r="Q185" s="5" t="n">
        <v>7.839</v>
      </c>
      <c r="R185" s="4" t="n">
        <v>4</v>
      </c>
      <c r="S185" s="0"/>
      <c r="T185" s="56" t="s">
        <v>817</v>
      </c>
      <c r="U185" s="4" t="n">
        <v>120</v>
      </c>
      <c r="V185" s="0"/>
      <c r="W185" s="0"/>
      <c r="X185" s="0"/>
      <c r="Y185" s="0"/>
      <c r="Z185" s="0"/>
      <c r="AA185" s="4" t="n">
        <v>760</v>
      </c>
      <c r="AB185" s="0"/>
      <c r="AC185" s="0"/>
      <c r="AD185" s="0"/>
      <c r="AE185" s="4" t="n">
        <v>1931</v>
      </c>
      <c r="AF185" s="0"/>
      <c r="AG185" s="0"/>
      <c r="AH185" s="0"/>
      <c r="AI185" s="5" t="n">
        <v>47.582808</v>
      </c>
      <c r="AJ185" s="6" t="n">
        <v>7.845504</v>
      </c>
      <c r="AK185" s="118"/>
      <c r="AL185" s="0"/>
      <c r="AM185" s="0"/>
      <c r="AN185" s="0"/>
      <c r="AO185" s="0"/>
      <c r="AP185" s="56" t="n">
        <v>10</v>
      </c>
      <c r="AQ185" s="0"/>
      <c r="AR185" s="56" t="n">
        <v>1450</v>
      </c>
      <c r="AS185" s="56" t="n">
        <v>0</v>
      </c>
      <c r="AT185" s="0"/>
      <c r="AU185" s="0"/>
      <c r="AV185" s="0"/>
      <c r="AW185" s="0"/>
      <c r="AX185" s="0"/>
      <c r="AY185" s="0"/>
      <c r="AZ185" s="0"/>
      <c r="BA185" s="0"/>
      <c r="BB185" s="0"/>
      <c r="BC185" s="120" t="s">
        <v>1186</v>
      </c>
      <c r="BD185" s="120" t="s">
        <v>1271</v>
      </c>
      <c r="BE185" s="0"/>
      <c r="BF185" s="0"/>
      <c r="BG185" s="0"/>
      <c r="BH185" s="0"/>
      <c r="BI185" s="0"/>
      <c r="BJ185" s="0"/>
    </row>
    <row r="186" customFormat="false" ht="15" hidden="false" customHeight="false" outlineLevel="0" collapsed="false">
      <c r="A186" s="4" t="s">
        <v>69</v>
      </c>
      <c r="B186" s="0"/>
      <c r="C186" s="0"/>
      <c r="D186" s="4" t="s">
        <v>1107</v>
      </c>
      <c r="E186" s="4" t="s">
        <v>668</v>
      </c>
      <c r="F186" s="0"/>
      <c r="G186" s="4" t="n">
        <v>168</v>
      </c>
      <c r="H186" s="55" t="e">
        <f aca="false">{nan}</f>
        <v>#N/A</v>
      </c>
      <c r="I186" s="4" t="s">
        <v>1269</v>
      </c>
      <c r="J186" s="4" t="s">
        <v>1272</v>
      </c>
      <c r="K186" s="0"/>
      <c r="L186" s="4" t="s">
        <v>69</v>
      </c>
      <c r="M186" s="7" t="s">
        <v>454</v>
      </c>
      <c r="N186" s="5" t="n">
        <v>47.556662</v>
      </c>
      <c r="O186" s="5" t="n">
        <v>8.047721</v>
      </c>
      <c r="P186" s="5" t="n">
        <v>47.556662</v>
      </c>
      <c r="Q186" s="5" t="n">
        <v>8.047721</v>
      </c>
      <c r="R186" s="4" t="n">
        <v>10</v>
      </c>
      <c r="S186" s="0"/>
      <c r="T186" s="56" t="s">
        <v>1273</v>
      </c>
      <c r="U186" s="4" t="n">
        <v>110</v>
      </c>
      <c r="V186" s="0"/>
      <c r="W186" s="0"/>
      <c r="X186" s="0"/>
      <c r="Y186" s="0"/>
      <c r="Z186" s="0"/>
      <c r="AA186" s="4" t="n">
        <v>7</v>
      </c>
      <c r="AB186" s="0"/>
      <c r="AC186" s="0"/>
      <c r="AD186" s="0"/>
      <c r="AE186" s="0"/>
      <c r="AF186" s="0"/>
      <c r="AG186" s="4" t="s">
        <v>69</v>
      </c>
      <c r="AH186" s="0"/>
      <c r="AI186" s="5" t="n">
        <v>47.556893</v>
      </c>
      <c r="AJ186" s="6" t="n">
        <v>8.04961</v>
      </c>
      <c r="AK186" s="118"/>
      <c r="AL186" s="0"/>
      <c r="AM186" s="0"/>
      <c r="AN186" s="0"/>
      <c r="AO186" s="0"/>
      <c r="AP186" s="56" t="n">
        <v>10</v>
      </c>
      <c r="AQ186" s="0"/>
      <c r="AR186" s="56" t="n">
        <v>1370</v>
      </c>
      <c r="AS186" s="56" t="n">
        <v>0</v>
      </c>
      <c r="AT186" s="0"/>
      <c r="AU186" s="0"/>
      <c r="AV186" s="4" t="s">
        <v>1274</v>
      </c>
      <c r="AW186" s="0"/>
      <c r="AX186" s="0"/>
      <c r="AY186" s="0"/>
      <c r="AZ186" s="0"/>
      <c r="BA186" s="0"/>
      <c r="BB186" s="0"/>
      <c r="BC186" s="120" t="s">
        <v>1275</v>
      </c>
      <c r="BD186" s="0"/>
      <c r="BE186" s="0"/>
      <c r="BF186" s="0"/>
      <c r="BG186" s="0"/>
      <c r="BH186" s="0"/>
      <c r="BI186" s="0"/>
      <c r="BJ186" s="0"/>
    </row>
    <row r="187" customFormat="false" ht="15" hidden="false" customHeight="false" outlineLevel="0" collapsed="false">
      <c r="A187" s="4" t="s">
        <v>70</v>
      </c>
      <c r="B187" s="0"/>
      <c r="C187" s="0"/>
      <c r="D187" s="4" t="s">
        <v>1107</v>
      </c>
      <c r="E187" s="4" t="s">
        <v>668</v>
      </c>
      <c r="F187" s="0"/>
      <c r="G187" s="4" t="n">
        <v>169</v>
      </c>
      <c r="H187" s="55" t="s">
        <v>634</v>
      </c>
      <c r="I187" s="4" t="s">
        <v>635</v>
      </c>
      <c r="J187" s="4" t="s">
        <v>1276</v>
      </c>
      <c r="K187" s="0"/>
      <c r="L187" s="4" t="s">
        <v>1277</v>
      </c>
      <c r="M187" s="7" t="s">
        <v>454</v>
      </c>
      <c r="N187" s="5" t="n">
        <v>47.557633</v>
      </c>
      <c r="O187" s="5" t="n">
        <v>7.956835</v>
      </c>
      <c r="P187" s="5" t="n">
        <v>47.557633</v>
      </c>
      <c r="Q187" s="5" t="n">
        <v>7.956835</v>
      </c>
      <c r="R187" s="4" t="n">
        <v>4</v>
      </c>
      <c r="S187" s="0"/>
      <c r="T187" s="56" t="s">
        <v>817</v>
      </c>
      <c r="U187" s="4" t="n">
        <v>73.6</v>
      </c>
      <c r="V187" s="0"/>
      <c r="W187" s="0"/>
      <c r="X187" s="0"/>
      <c r="Y187" s="0"/>
      <c r="Z187" s="0"/>
      <c r="AA187" s="4" t="n">
        <v>485</v>
      </c>
      <c r="AB187" s="0"/>
      <c r="AC187" s="0"/>
      <c r="AD187" s="0"/>
      <c r="AE187" s="0"/>
      <c r="AF187" s="0"/>
      <c r="AG187" s="4" t="s">
        <v>70</v>
      </c>
      <c r="AH187" s="0"/>
      <c r="AI187" s="5" t="n">
        <v>47.557633</v>
      </c>
      <c r="AJ187" s="5" t="n">
        <v>7.956835</v>
      </c>
      <c r="AK187" s="0"/>
      <c r="AL187" s="0"/>
      <c r="AM187" s="0"/>
      <c r="AN187" s="0"/>
      <c r="AO187" s="0"/>
      <c r="AP187" s="56" t="n">
        <v>6.5</v>
      </c>
      <c r="AQ187" s="0"/>
      <c r="AR187" s="56" t="n">
        <v>1450</v>
      </c>
      <c r="AS187" s="56" t="n">
        <v>0</v>
      </c>
      <c r="AT187" s="0"/>
      <c r="AU187" s="0"/>
      <c r="AV187" s="4" t="s">
        <v>1278</v>
      </c>
      <c r="AW187" s="0"/>
      <c r="AX187" s="0"/>
      <c r="AY187" s="0"/>
      <c r="AZ187" s="0"/>
      <c r="BA187" s="0"/>
      <c r="BB187" s="0"/>
      <c r="BC187" s="120" t="s">
        <v>1279</v>
      </c>
      <c r="BD187" s="4" t="s">
        <v>1186</v>
      </c>
      <c r="BE187" s="0"/>
      <c r="BF187" s="0"/>
      <c r="BG187" s="0"/>
      <c r="BH187" s="0"/>
      <c r="BI187" s="0"/>
      <c r="BJ187" s="0"/>
    </row>
    <row r="188" customFormat="false" ht="15" hidden="false" customHeight="false" outlineLevel="0" collapsed="false">
      <c r="A188" s="138" t="s">
        <v>71</v>
      </c>
      <c r="B188" s="30"/>
      <c r="C188" s="91"/>
      <c r="D188" s="8" t="s">
        <v>1107</v>
      </c>
      <c r="E188" s="8" t="s">
        <v>668</v>
      </c>
      <c r="F188" s="0"/>
      <c r="G188" s="4" t="n">
        <v>170</v>
      </c>
      <c r="H188" s="55" t="e">
        <f aca="false">{nan}</f>
        <v>#N/A</v>
      </c>
      <c r="I188" s="4" t="s">
        <v>1280</v>
      </c>
      <c r="J188" s="0"/>
      <c r="K188" s="0"/>
      <c r="L188" s="4" t="s">
        <v>1281</v>
      </c>
      <c r="M188" s="7" t="s">
        <v>454</v>
      </c>
      <c r="N188" s="5" t="n">
        <v>47.585842514914</v>
      </c>
      <c r="O188" s="5" t="n">
        <v>8.13323632486572</v>
      </c>
      <c r="P188" s="5" t="n">
        <v>47.585842514914</v>
      </c>
      <c r="Q188" s="5" t="n">
        <v>8.13323632486572</v>
      </c>
      <c r="R188" s="4" t="n">
        <v>3</v>
      </c>
      <c r="S188" s="0"/>
      <c r="T188" s="56" t="s">
        <v>817</v>
      </c>
      <c r="U188" s="4" t="n">
        <v>84</v>
      </c>
      <c r="V188" s="0"/>
      <c r="W188" s="0"/>
      <c r="X188" s="0"/>
      <c r="Y188" s="0"/>
      <c r="Z188" s="0"/>
      <c r="AA188" s="4" t="n">
        <v>580</v>
      </c>
      <c r="AB188" s="0"/>
      <c r="AC188" s="0"/>
      <c r="AD188" s="0"/>
      <c r="AE188" s="0"/>
      <c r="AF188" s="0"/>
      <c r="AG188" s="0"/>
      <c r="AH188" s="0"/>
      <c r="AI188" s="5" t="n">
        <v>47.5861794423843</v>
      </c>
      <c r="AJ188" s="6" t="n">
        <v>8.13332215547234</v>
      </c>
      <c r="AK188" s="58" t="n">
        <v>1</v>
      </c>
      <c r="AL188" s="0"/>
      <c r="AM188" s="0"/>
      <c r="AN188" s="0"/>
      <c r="AO188" s="0"/>
      <c r="AP188" s="56" t="n">
        <v>9.14</v>
      </c>
      <c r="AQ188" s="0"/>
      <c r="AR188" s="56" t="n">
        <v>1100</v>
      </c>
      <c r="AS188" s="56" t="n">
        <v>0.252525252525252</v>
      </c>
      <c r="AT188" s="56" t="n">
        <v>1</v>
      </c>
      <c r="AU188" s="0"/>
      <c r="AV188" s="0"/>
      <c r="AW188" s="0"/>
      <c r="AX188" s="0"/>
      <c r="AY188" s="0"/>
      <c r="AZ188" s="0"/>
      <c r="BA188" s="0"/>
      <c r="BB188" s="0"/>
      <c r="BC188" s="120" t="s">
        <v>1282</v>
      </c>
      <c r="BD188" s="120" t="s">
        <v>1283</v>
      </c>
      <c r="BE188" s="120" t="s">
        <v>1284</v>
      </c>
      <c r="BF188" s="0"/>
      <c r="BG188" s="0"/>
      <c r="BH188" s="0"/>
      <c r="BI188" s="0"/>
      <c r="BJ188" s="0"/>
    </row>
    <row r="189" customFormat="false" ht="12.75" hidden="false" customHeight="false" outlineLevel="0" collapsed="false">
      <c r="A189" s="4" t="s">
        <v>72</v>
      </c>
      <c r="B189" s="0"/>
      <c r="C189" s="0"/>
      <c r="D189" s="4" t="s">
        <v>1107</v>
      </c>
      <c r="E189" s="4" t="s">
        <v>668</v>
      </c>
      <c r="F189" s="0"/>
      <c r="G189" s="4" t="n">
        <v>171</v>
      </c>
      <c r="H189" s="55" t="e">
        <f aca="false">{nan}</f>
        <v>#N/A</v>
      </c>
      <c r="I189" s="4" t="s">
        <v>1280</v>
      </c>
      <c r="J189" s="4" t="s">
        <v>1285</v>
      </c>
      <c r="K189" s="0"/>
      <c r="L189" s="4" t="s">
        <v>72</v>
      </c>
      <c r="M189" s="7" t="s">
        <v>454</v>
      </c>
      <c r="N189" s="5" t="n">
        <v>47.5703038679691</v>
      </c>
      <c r="O189" s="5" t="n">
        <v>8.33817855127563</v>
      </c>
      <c r="P189" s="5" t="n">
        <v>47.5703038679691</v>
      </c>
      <c r="Q189" s="5" t="n">
        <v>8.33817855127563</v>
      </c>
      <c r="R189" s="4" t="n">
        <v>2</v>
      </c>
      <c r="S189" s="0"/>
      <c r="T189" s="56" t="s">
        <v>817</v>
      </c>
      <c r="U189" s="4" t="n">
        <v>38</v>
      </c>
      <c r="V189" s="0"/>
      <c r="W189" s="0"/>
      <c r="X189" s="0"/>
      <c r="Y189" s="0"/>
      <c r="Z189" s="0"/>
      <c r="AA189" s="4" t="n">
        <v>0.00025</v>
      </c>
      <c r="AB189" s="0"/>
      <c r="AC189" s="0"/>
      <c r="AD189" s="0"/>
      <c r="AE189" s="4" t="n">
        <v>1942</v>
      </c>
      <c r="AF189" s="0"/>
      <c r="AG189" s="4" t="s">
        <v>72</v>
      </c>
      <c r="AH189" s="0"/>
      <c r="AI189" s="5" t="n">
        <v>47.5703038679691</v>
      </c>
      <c r="AJ189" s="5" t="n">
        <v>8.33817855127563</v>
      </c>
      <c r="AK189" s="0"/>
      <c r="AL189" s="0"/>
      <c r="AM189" s="0"/>
      <c r="AN189" s="0"/>
      <c r="AO189" s="0"/>
      <c r="AP189" s="56" t="n">
        <v>8</v>
      </c>
      <c r="AQ189" s="0"/>
      <c r="AR189" s="56" t="n">
        <v>560</v>
      </c>
      <c r="AS189" s="56" t="n">
        <v>0</v>
      </c>
      <c r="AT189" s="0"/>
      <c r="AU189" s="0"/>
      <c r="AV189" s="0"/>
      <c r="AW189" s="0"/>
      <c r="AX189" s="0"/>
      <c r="AY189" s="0"/>
      <c r="AZ189" s="0"/>
      <c r="BA189" s="0"/>
      <c r="BB189" s="0"/>
      <c r="BC189" s="4" t="s">
        <v>1186</v>
      </c>
      <c r="BD189" s="4" t="s">
        <v>1286</v>
      </c>
      <c r="BE189" s="0"/>
      <c r="BF189" s="0"/>
      <c r="BG189" s="0"/>
      <c r="BH189" s="0"/>
      <c r="BI189" s="0"/>
      <c r="BJ189" s="0"/>
    </row>
    <row r="190" customFormat="false" ht="15" hidden="false" customHeight="false" outlineLevel="0" collapsed="false">
      <c r="A190" s="4" t="s">
        <v>73</v>
      </c>
      <c r="B190" s="0"/>
      <c r="C190" s="0"/>
      <c r="D190" s="4" t="s">
        <v>1107</v>
      </c>
      <c r="E190" s="4" t="s">
        <v>668</v>
      </c>
      <c r="F190" s="0"/>
      <c r="G190" s="4" t="n">
        <v>172</v>
      </c>
      <c r="H190" s="55" t="s">
        <v>634</v>
      </c>
      <c r="I190" s="4" t="s">
        <v>635</v>
      </c>
      <c r="J190" s="4" t="s">
        <v>1287</v>
      </c>
      <c r="K190" s="0"/>
      <c r="L190" s="4" t="s">
        <v>1288</v>
      </c>
      <c r="M190" s="7" t="s">
        <v>454</v>
      </c>
      <c r="N190" s="5" t="n">
        <v>46.1929957</v>
      </c>
      <c r="O190" s="5" t="n">
        <v>6.02879400000006</v>
      </c>
      <c r="P190" s="5" t="n">
        <v>46.1929957</v>
      </c>
      <c r="Q190" s="5" t="n">
        <v>6.02879400000006</v>
      </c>
      <c r="R190" s="4" t="n">
        <v>4</v>
      </c>
      <c r="S190" s="0"/>
      <c r="T190" s="56" t="s">
        <v>1150</v>
      </c>
      <c r="U190" s="4" t="n">
        <v>100</v>
      </c>
      <c r="V190" s="0"/>
      <c r="W190" s="0"/>
      <c r="X190" s="0"/>
      <c r="Y190" s="0"/>
      <c r="Z190" s="0"/>
      <c r="AA190" s="4" t="n">
        <v>466</v>
      </c>
      <c r="AB190" s="0"/>
      <c r="AC190" s="0"/>
      <c r="AD190" s="0"/>
      <c r="AE190" s="0"/>
      <c r="AF190" s="0"/>
      <c r="AG190" s="4" t="s">
        <v>479</v>
      </c>
      <c r="AH190" s="0"/>
      <c r="AI190" s="5" t="n">
        <v>46.1951747467651</v>
      </c>
      <c r="AJ190" s="6" t="n">
        <v>6.02875978962401</v>
      </c>
      <c r="AK190" s="58" t="n">
        <v>13</v>
      </c>
      <c r="AL190" s="0"/>
      <c r="AM190" s="0"/>
      <c r="AN190" s="0"/>
      <c r="AO190" s="0"/>
      <c r="AP190" s="56" t="n">
        <v>20</v>
      </c>
      <c r="AQ190" s="0"/>
      <c r="AR190" s="56" t="n">
        <v>510</v>
      </c>
      <c r="AS190" s="56" t="n">
        <v>7.08061002178649</v>
      </c>
      <c r="AT190" s="56" t="n">
        <v>3</v>
      </c>
      <c r="AU190" s="0"/>
      <c r="AV190" s="4" t="s">
        <v>1289</v>
      </c>
      <c r="AW190" s="0"/>
      <c r="AX190" s="0"/>
      <c r="AY190" s="4" t="s">
        <v>1233</v>
      </c>
      <c r="AZ190" s="0"/>
      <c r="BA190" s="0"/>
      <c r="BB190" s="0"/>
      <c r="BC190" s="120" t="s">
        <v>1290</v>
      </c>
      <c r="BD190" s="121" t="s">
        <v>1291</v>
      </c>
      <c r="BE190" s="0"/>
      <c r="BF190" s="0"/>
      <c r="BG190" s="0"/>
      <c r="BH190" s="0"/>
      <c r="BI190" s="0"/>
      <c r="BJ190" s="0"/>
    </row>
    <row r="191" customFormat="false" ht="15" hidden="false" customHeight="false" outlineLevel="0" collapsed="false">
      <c r="A191" s="4" t="s">
        <v>74</v>
      </c>
      <c r="B191" s="0"/>
      <c r="C191" s="0"/>
      <c r="D191" s="4" t="s">
        <v>1107</v>
      </c>
      <c r="E191" s="4" t="s">
        <v>668</v>
      </c>
      <c r="F191" s="0"/>
      <c r="G191" s="4" t="n">
        <v>173</v>
      </c>
      <c r="H191" s="55" t="e">
        <f aca="false">{nan}</f>
        <v>#N/A</v>
      </c>
      <c r="I191" s="4" t="s">
        <v>1269</v>
      </c>
      <c r="J191" s="4" t="s">
        <v>1292</v>
      </c>
      <c r="K191" s="0"/>
      <c r="L191" s="4" t="s">
        <v>74</v>
      </c>
      <c r="M191" s="7" t="s">
        <v>454</v>
      </c>
      <c r="N191" s="5" t="n">
        <v>47.5374408829469</v>
      </c>
      <c r="O191" s="5" t="n">
        <v>7.70754368320922</v>
      </c>
      <c r="P191" s="5" t="n">
        <v>47.5374408829469</v>
      </c>
      <c r="Q191" s="5" t="n">
        <v>7.70754368320922</v>
      </c>
      <c r="R191" s="4" t="n">
        <v>9</v>
      </c>
      <c r="S191" s="0"/>
      <c r="T191" s="56" t="s">
        <v>1293</v>
      </c>
      <c r="U191" s="4" t="n">
        <v>32</v>
      </c>
      <c r="V191" s="0"/>
      <c r="W191" s="0"/>
      <c r="X191" s="0"/>
      <c r="Y191" s="0"/>
      <c r="Z191" s="0"/>
      <c r="AA191" s="4" t="n">
        <v>200</v>
      </c>
      <c r="AB191" s="0"/>
      <c r="AC191" s="0"/>
      <c r="AD191" s="0"/>
      <c r="AE191" s="4" t="n">
        <v>1983</v>
      </c>
      <c r="AF191" s="0"/>
      <c r="AG191" s="4" t="s">
        <v>480</v>
      </c>
      <c r="AH191" s="0"/>
      <c r="AI191" s="5" t="n">
        <v>47.5393680261258</v>
      </c>
      <c r="AJ191" s="6" t="n">
        <v>7.71205440767516</v>
      </c>
      <c r="AK191" s="0"/>
      <c r="AL191" s="0"/>
      <c r="AM191" s="0"/>
      <c r="AN191" s="0"/>
      <c r="AO191" s="0"/>
      <c r="AP191" s="56" t="n">
        <v>5.6</v>
      </c>
      <c r="AQ191" s="0"/>
      <c r="AR191" s="56" t="n">
        <v>750</v>
      </c>
      <c r="AS191" s="56" t="n">
        <v>0</v>
      </c>
      <c r="AT191" s="0"/>
      <c r="AU191" s="0"/>
      <c r="AV191" s="4" t="s">
        <v>57</v>
      </c>
      <c r="AW191" s="0"/>
      <c r="AX191" s="0"/>
      <c r="AY191" s="4" t="s">
        <v>1233</v>
      </c>
      <c r="AZ191" s="0"/>
      <c r="BA191" s="0"/>
      <c r="BB191" s="0"/>
      <c r="BC191" s="120" t="s">
        <v>1294</v>
      </c>
      <c r="BD191" s="121" t="s">
        <v>1295</v>
      </c>
      <c r="BE191" s="0"/>
      <c r="BF191" s="0"/>
      <c r="BG191" s="0"/>
      <c r="BH191" s="0"/>
      <c r="BI191" s="0"/>
      <c r="BJ191" s="0"/>
    </row>
    <row r="192" customFormat="false" ht="12.75" hidden="false" customHeight="false" outlineLevel="0" collapsed="false">
      <c r="A192" s="4" t="s">
        <v>75</v>
      </c>
      <c r="B192" s="0"/>
      <c r="C192" s="0"/>
      <c r="D192" s="4" t="s">
        <v>1107</v>
      </c>
      <c r="E192" s="4" t="s">
        <v>668</v>
      </c>
      <c r="F192" s="0"/>
      <c r="G192" s="4" t="n">
        <v>174</v>
      </c>
      <c r="H192" s="55" t="e">
        <f aca="false">{nan}</f>
        <v>#N/A</v>
      </c>
      <c r="I192" s="4" t="s">
        <v>1269</v>
      </c>
      <c r="J192" s="4" t="s">
        <v>1272</v>
      </c>
      <c r="K192" s="0"/>
      <c r="L192" s="4" t="s">
        <v>75</v>
      </c>
      <c r="M192" s="7" t="s">
        <v>454</v>
      </c>
      <c r="N192" s="5" t="n">
        <v>47.5368836663538</v>
      </c>
      <c r="O192" s="5" t="n">
        <v>7.70985499628295</v>
      </c>
      <c r="P192" s="5" t="n">
        <v>47.5368836663538</v>
      </c>
      <c r="Q192" s="5" t="n">
        <v>7.70985499628295</v>
      </c>
      <c r="R192" s="4" t="n">
        <v>11</v>
      </c>
      <c r="S192" s="0"/>
      <c r="T192" s="56" t="s">
        <v>1296</v>
      </c>
      <c r="U192" s="4" t="n">
        <v>38.5</v>
      </c>
      <c r="V192" s="0"/>
      <c r="W192" s="0"/>
      <c r="X192" s="0"/>
      <c r="Y192" s="0"/>
      <c r="Z192" s="0"/>
      <c r="AA192" s="4" t="n">
        <v>255</v>
      </c>
      <c r="AB192" s="0"/>
      <c r="AC192" s="0"/>
      <c r="AD192" s="0"/>
      <c r="AE192" s="4" t="n">
        <v>1912</v>
      </c>
      <c r="AF192" s="0"/>
      <c r="AG192" s="4" t="s">
        <v>481</v>
      </c>
      <c r="AH192" s="0"/>
      <c r="AI192" s="5" t="n">
        <v>47.5393680261258</v>
      </c>
      <c r="AJ192" s="6" t="n">
        <v>7.71205440767516</v>
      </c>
      <c r="AK192" s="0"/>
      <c r="AL192" s="0"/>
      <c r="AM192" s="0"/>
      <c r="AN192" s="0"/>
      <c r="AO192" s="0"/>
      <c r="AP192" s="56" t="n">
        <v>5.6</v>
      </c>
      <c r="AQ192" s="0"/>
      <c r="AR192" s="56" t="n">
        <v>750</v>
      </c>
      <c r="AS192" s="56" t="n">
        <v>0</v>
      </c>
      <c r="AT192" s="0"/>
      <c r="AU192" s="0"/>
      <c r="AV192" s="4" t="s">
        <v>57</v>
      </c>
      <c r="AW192" s="0"/>
      <c r="AX192" s="0"/>
      <c r="AY192" s="4" t="s">
        <v>1233</v>
      </c>
      <c r="AZ192" s="0"/>
      <c r="BA192" s="0"/>
      <c r="BB192" s="0"/>
      <c r="BC192" s="121" t="s">
        <v>1297</v>
      </c>
      <c r="BD192" s="121" t="s">
        <v>1295</v>
      </c>
      <c r="BE192" s="0"/>
      <c r="BF192" s="0"/>
      <c r="BG192" s="0"/>
      <c r="BH192" s="0"/>
      <c r="BI192" s="0"/>
      <c r="BJ192" s="0"/>
    </row>
    <row r="193" customFormat="false" ht="15" hidden="false" customHeight="false" outlineLevel="0" collapsed="false">
      <c r="A193" s="4" t="s">
        <v>76</v>
      </c>
      <c r="B193" s="0"/>
      <c r="C193" s="0"/>
      <c r="D193" s="4" t="s">
        <v>1107</v>
      </c>
      <c r="E193" s="4" t="s">
        <v>668</v>
      </c>
      <c r="F193" s="0"/>
      <c r="G193" s="4" t="n">
        <v>175</v>
      </c>
      <c r="H193" s="55" t="s">
        <v>634</v>
      </c>
      <c r="I193" s="4" t="s">
        <v>635</v>
      </c>
      <c r="J193" s="4" t="s">
        <v>1298</v>
      </c>
      <c r="K193" s="0"/>
      <c r="L193" s="4" t="s">
        <v>1299</v>
      </c>
      <c r="M193" s="7" t="s">
        <v>454</v>
      </c>
      <c r="N193" s="5" t="n">
        <v>47.5599259</v>
      </c>
      <c r="O193" s="5" t="n">
        <v>7.62630160000003</v>
      </c>
      <c r="P193" s="5" t="n">
        <v>47.5599259</v>
      </c>
      <c r="Q193" s="5" t="n">
        <v>7.62630160000003</v>
      </c>
      <c r="R193" s="4" t="n">
        <v>4</v>
      </c>
      <c r="S193" s="0"/>
      <c r="T193" s="56" t="s">
        <v>817</v>
      </c>
      <c r="U193" s="4" t="n">
        <v>100</v>
      </c>
      <c r="V193" s="0"/>
      <c r="W193" s="0"/>
      <c r="X193" s="0"/>
      <c r="Y193" s="0"/>
      <c r="Z193" s="0"/>
      <c r="AA193" s="4" t="n">
        <v>570</v>
      </c>
      <c r="AB193" s="0"/>
      <c r="AC193" s="0"/>
      <c r="AD193" s="0"/>
      <c r="AE193" s="4" t="n">
        <v>1954</v>
      </c>
      <c r="AF193" s="0"/>
      <c r="AG193" s="4" t="s">
        <v>76</v>
      </c>
      <c r="AH193" s="0"/>
      <c r="AI193" s="5" t="n">
        <v>47.5613222575498</v>
      </c>
      <c r="AJ193" s="6" t="n">
        <v>7.63247551949461</v>
      </c>
      <c r="AK193" s="0"/>
      <c r="AL193" s="0"/>
      <c r="AM193" s="0"/>
      <c r="AN193" s="0"/>
      <c r="AO193" s="0"/>
      <c r="AP193" s="56" t="n">
        <v>6.82</v>
      </c>
      <c r="AQ193" s="0"/>
      <c r="AR193" s="56" t="n">
        <v>1600</v>
      </c>
      <c r="AS193" s="56" t="n">
        <v>0</v>
      </c>
      <c r="AT193" s="0"/>
      <c r="AU193" s="0"/>
      <c r="AV193" s="4" t="s">
        <v>1300</v>
      </c>
      <c r="AW193" s="0"/>
      <c r="AX193" s="0"/>
      <c r="AY193" s="4" t="s">
        <v>1233</v>
      </c>
      <c r="AZ193" s="0"/>
      <c r="BA193" s="0"/>
      <c r="BB193" s="0"/>
      <c r="BC193" s="120" t="s">
        <v>1301</v>
      </c>
      <c r="BD193" s="120" t="s">
        <v>1302</v>
      </c>
      <c r="BE193" s="0"/>
      <c r="BF193" s="0"/>
      <c r="BG193" s="0"/>
      <c r="BH193" s="0"/>
      <c r="BI193" s="0"/>
      <c r="BJ193" s="0"/>
    </row>
    <row r="194" customFormat="false" ht="15" hidden="false" customHeight="false" outlineLevel="0" collapsed="false">
      <c r="A194" s="4" t="s">
        <v>77</v>
      </c>
      <c r="B194" s="0"/>
      <c r="C194" s="0"/>
      <c r="D194" s="4" t="s">
        <v>1107</v>
      </c>
      <c r="E194" s="4" t="s">
        <v>668</v>
      </c>
      <c r="F194" s="0"/>
      <c r="G194" s="4" t="n">
        <v>176</v>
      </c>
      <c r="H194" s="55" t="s">
        <v>634</v>
      </c>
      <c r="I194" s="4" t="s">
        <v>635</v>
      </c>
      <c r="J194" s="0"/>
      <c r="K194" s="0"/>
      <c r="L194" s="4" t="s">
        <v>77</v>
      </c>
      <c r="M194" s="7" t="s">
        <v>454</v>
      </c>
      <c r="N194" s="53" t="n">
        <v>46.1846611</v>
      </c>
      <c r="O194" s="53" t="n">
        <v>7.03407630000003</v>
      </c>
      <c r="P194" s="53" t="n">
        <v>46.1846611</v>
      </c>
      <c r="Q194" s="53" t="n">
        <v>7.03407630000003</v>
      </c>
      <c r="R194" s="4" t="n">
        <v>3</v>
      </c>
      <c r="S194" s="0"/>
      <c r="T194" s="56" t="s">
        <v>817</v>
      </c>
      <c r="U194" s="4" t="n">
        <v>93</v>
      </c>
      <c r="V194" s="0"/>
      <c r="W194" s="0"/>
      <c r="X194" s="0"/>
      <c r="Y194" s="0"/>
      <c r="Z194" s="0"/>
      <c r="AA194" s="4" t="n">
        <v>402</v>
      </c>
      <c r="AB194" s="0"/>
      <c r="AC194" s="0"/>
      <c r="AD194" s="0"/>
      <c r="AE194" s="4" t="n">
        <v>1957</v>
      </c>
      <c r="AF194" s="0"/>
      <c r="AG194" s="4" t="s">
        <v>77</v>
      </c>
      <c r="AH194" s="0"/>
      <c r="AI194" s="5" t="n">
        <v>46.1837223447011</v>
      </c>
      <c r="AJ194" s="6" t="n">
        <v>7.03465715654601</v>
      </c>
      <c r="AK194" s="0"/>
      <c r="AL194" s="0"/>
      <c r="AM194" s="0"/>
      <c r="AN194" s="0"/>
      <c r="AO194" s="0"/>
      <c r="AP194" s="56" t="n">
        <v>38</v>
      </c>
      <c r="AQ194" s="0"/>
      <c r="AR194" s="56" t="n">
        <v>220</v>
      </c>
      <c r="AS194" s="56" t="n">
        <v>0</v>
      </c>
      <c r="AT194" s="0"/>
      <c r="AU194" s="0"/>
      <c r="AV194" s="0"/>
      <c r="AW194" s="0"/>
      <c r="AX194" s="0"/>
      <c r="AY194" s="4" t="s">
        <v>1303</v>
      </c>
      <c r="AZ194" s="0"/>
      <c r="BA194" s="0"/>
      <c r="BB194" s="0"/>
      <c r="BC194" s="120" t="s">
        <v>1304</v>
      </c>
      <c r="BD194" s="120" t="s">
        <v>1305</v>
      </c>
      <c r="BE194" s="120" t="s">
        <v>1306</v>
      </c>
      <c r="BF194" s="0"/>
      <c r="BG194" s="0"/>
      <c r="BH194" s="0"/>
      <c r="BI194" s="0"/>
      <c r="BJ194" s="0"/>
    </row>
    <row r="195" customFormat="false" ht="15" hidden="false" customHeight="false" outlineLevel="0" collapsed="false">
      <c r="A195" s="4" t="s">
        <v>78</v>
      </c>
      <c r="B195" s="0"/>
      <c r="C195" s="0"/>
      <c r="D195" s="4" t="s">
        <v>1107</v>
      </c>
      <c r="E195" s="4" t="s">
        <v>668</v>
      </c>
      <c r="F195" s="0"/>
      <c r="G195" s="4" t="n">
        <v>177</v>
      </c>
      <c r="H195" s="55" t="s">
        <v>797</v>
      </c>
      <c r="I195" s="4" t="s">
        <v>798</v>
      </c>
      <c r="J195" s="4" t="s">
        <v>799</v>
      </c>
      <c r="K195" s="0"/>
      <c r="L195" s="4" t="s">
        <v>1307</v>
      </c>
      <c r="M195" s="7" t="s">
        <v>171</v>
      </c>
      <c r="N195" s="5" t="n">
        <v>48.2490941999999</v>
      </c>
      <c r="O195" s="5" t="n">
        <v>14.4314005999999</v>
      </c>
      <c r="P195" s="5" t="n">
        <v>48.235</v>
      </c>
      <c r="Q195" s="5" t="n">
        <v>14.4314005999999</v>
      </c>
      <c r="R195" s="4" t="n">
        <v>9</v>
      </c>
      <c r="S195" s="0"/>
      <c r="T195" s="56" t="s">
        <v>817</v>
      </c>
      <c r="U195" s="4" t="n">
        <v>168</v>
      </c>
      <c r="V195" s="0"/>
      <c r="W195" s="0"/>
      <c r="X195" s="0"/>
      <c r="Y195" s="0"/>
      <c r="Z195" s="0"/>
      <c r="AA195" s="4" t="n">
        <v>1039</v>
      </c>
      <c r="AB195" s="0"/>
      <c r="AC195" s="0"/>
      <c r="AD195" s="0"/>
      <c r="AE195" s="4" t="n">
        <v>1980</v>
      </c>
      <c r="AF195" s="0"/>
      <c r="AG195" s="0"/>
      <c r="AH195" s="0"/>
      <c r="AI195" s="5" t="n">
        <v>48.2517082966536</v>
      </c>
      <c r="AJ195" s="6" t="n">
        <v>14.4240677839843</v>
      </c>
      <c r="AK195" s="135" t="n">
        <v>48</v>
      </c>
      <c r="AL195" s="0"/>
      <c r="AM195" s="0"/>
      <c r="AN195" s="0"/>
      <c r="AO195" s="0"/>
      <c r="AP195" s="56" t="n">
        <v>9.3</v>
      </c>
      <c r="AQ195" s="0"/>
      <c r="AR195" s="56" t="n">
        <v>2475</v>
      </c>
      <c r="AS195" s="56" t="n">
        <v>5.38720538720539</v>
      </c>
      <c r="AT195" s="56" t="n">
        <v>3</v>
      </c>
      <c r="AU195" s="0"/>
      <c r="AV195" s="4" t="s">
        <v>1308</v>
      </c>
      <c r="AW195" s="0"/>
      <c r="AX195" s="0"/>
      <c r="AY195" s="4" t="s">
        <v>1233</v>
      </c>
      <c r="AZ195" s="0"/>
      <c r="BA195" s="0"/>
      <c r="BB195" s="0"/>
      <c r="BC195" s="120" t="s">
        <v>1309</v>
      </c>
      <c r="BD195" s="120" t="s">
        <v>1310</v>
      </c>
      <c r="BE195" s="120"/>
      <c r="BF195" s="0"/>
      <c r="BG195" s="0"/>
      <c r="BH195" s="0"/>
      <c r="BI195" s="0"/>
      <c r="BJ195" s="0"/>
    </row>
    <row r="196" customFormat="false" ht="15" hidden="false" customHeight="false" outlineLevel="0" collapsed="false">
      <c r="A196" s="4" t="s">
        <v>79</v>
      </c>
      <c r="B196" s="0"/>
      <c r="C196" s="0"/>
      <c r="D196" s="4" t="s">
        <v>1107</v>
      </c>
      <c r="E196" s="4" t="s">
        <v>668</v>
      </c>
      <c r="F196" s="0"/>
      <c r="G196" s="4" t="n">
        <v>178</v>
      </c>
      <c r="H196" s="55" t="e">
        <f aca="false">{nan}</f>
        <v>#N/A</v>
      </c>
      <c r="I196" s="4" t="s">
        <v>1311</v>
      </c>
      <c r="J196" s="4" t="s">
        <v>799</v>
      </c>
      <c r="K196" s="0"/>
      <c r="L196" s="4" t="s">
        <v>1312</v>
      </c>
      <c r="M196" s="7" t="s">
        <v>171</v>
      </c>
      <c r="N196" s="5" t="n">
        <v>48.5170581878022</v>
      </c>
      <c r="O196" s="5" t="n">
        <v>13.7065294505737</v>
      </c>
      <c r="P196" s="5" t="n">
        <v>48.5170581878022</v>
      </c>
      <c r="Q196" s="5" t="n">
        <v>13.7065294505737</v>
      </c>
      <c r="R196" s="4" t="n">
        <v>5</v>
      </c>
      <c r="S196" s="0"/>
      <c r="T196" s="56" t="s">
        <v>817</v>
      </c>
      <c r="U196" s="4" t="n">
        <v>132</v>
      </c>
      <c r="V196" s="0"/>
      <c r="W196" s="0"/>
      <c r="X196" s="0"/>
      <c r="Y196" s="0"/>
      <c r="Z196" s="0"/>
      <c r="AA196" s="4" t="n">
        <v>850</v>
      </c>
      <c r="AB196" s="0"/>
      <c r="AC196" s="0"/>
      <c r="AD196" s="0"/>
      <c r="AE196" s="4" t="n">
        <v>1956</v>
      </c>
      <c r="AF196" s="0"/>
      <c r="AG196" s="0"/>
      <c r="AH196" s="0"/>
      <c r="AI196" s="5" t="n">
        <v>48.5188744978983</v>
      </c>
      <c r="AJ196" s="6" t="n">
        <v>13.7028325087158</v>
      </c>
      <c r="AK196" s="0"/>
      <c r="AL196" s="0"/>
      <c r="AM196" s="0"/>
      <c r="AN196" s="0"/>
      <c r="AO196" s="0"/>
      <c r="AP196" s="56" t="n">
        <v>9.78</v>
      </c>
      <c r="AQ196" s="0"/>
      <c r="AR196" s="56" t="n">
        <v>1750</v>
      </c>
      <c r="AS196" s="56" t="n">
        <v>0</v>
      </c>
      <c r="AT196" s="0"/>
      <c r="AU196" s="0"/>
      <c r="AV196" s="0"/>
      <c r="AW196" s="0"/>
      <c r="AX196" s="0"/>
      <c r="AY196" s="4" t="s">
        <v>1233</v>
      </c>
      <c r="AZ196" s="0"/>
      <c r="BA196" s="0"/>
      <c r="BB196" s="0"/>
      <c r="BC196" s="120" t="s">
        <v>1313</v>
      </c>
      <c r="BD196" s="139" t="s">
        <v>1314</v>
      </c>
      <c r="BE196" s="120"/>
      <c r="BF196" s="0"/>
      <c r="BG196" s="0"/>
      <c r="BH196" s="0"/>
      <c r="BI196" s="0"/>
      <c r="BJ196" s="0"/>
    </row>
    <row r="197" customFormat="false" ht="15" hidden="false" customHeight="false" outlineLevel="0" collapsed="false">
      <c r="A197" s="4" t="s">
        <v>80</v>
      </c>
      <c r="B197" s="0"/>
      <c r="C197" s="0"/>
      <c r="D197" s="4" t="s">
        <v>1107</v>
      </c>
      <c r="E197" s="4" t="s">
        <v>668</v>
      </c>
      <c r="F197" s="0"/>
      <c r="G197" s="4" t="n">
        <v>179</v>
      </c>
      <c r="H197" s="55" t="s">
        <v>723</v>
      </c>
      <c r="I197" s="4" t="s">
        <v>724</v>
      </c>
      <c r="J197" s="4" t="s">
        <v>696</v>
      </c>
      <c r="K197" s="0"/>
      <c r="L197" s="4" t="s">
        <v>1315</v>
      </c>
      <c r="M197" s="7" t="s">
        <v>486</v>
      </c>
      <c r="N197" s="5" t="n">
        <v>58.275062783053</v>
      </c>
      <c r="O197" s="5" t="n">
        <v>12.2721959710906</v>
      </c>
      <c r="P197" s="5" t="n">
        <v>58.275062783053</v>
      </c>
      <c r="Q197" s="5" t="n">
        <v>12.2721959710906</v>
      </c>
      <c r="R197" s="4" t="n">
        <v>10</v>
      </c>
      <c r="S197" s="0"/>
      <c r="T197" s="56" t="s">
        <v>619</v>
      </c>
      <c r="U197" s="4" t="n">
        <v>104</v>
      </c>
      <c r="V197" s="0"/>
      <c r="W197" s="0"/>
      <c r="X197" s="0"/>
      <c r="Y197" s="0"/>
      <c r="Z197" s="0"/>
      <c r="AA197" s="4" t="n">
        <v>1260</v>
      </c>
      <c r="AB197" s="0"/>
      <c r="AC197" s="0"/>
      <c r="AD197" s="0"/>
      <c r="AE197" s="4" t="n">
        <v>1921</v>
      </c>
      <c r="AF197" s="0"/>
      <c r="AG197" s="0"/>
      <c r="AH197" s="0"/>
      <c r="AI197" s="5" t="n">
        <v>58.3043419501966</v>
      </c>
      <c r="AJ197" s="5" t="n">
        <v>12.2974039090331</v>
      </c>
      <c r="AK197" s="0"/>
      <c r="AL197" s="0"/>
      <c r="AM197" s="0"/>
      <c r="AN197" s="0"/>
      <c r="AO197" s="0"/>
      <c r="AP197" s="56" t="n">
        <v>32</v>
      </c>
      <c r="AQ197" s="0"/>
      <c r="AR197" s="56" t="n">
        <v>280</v>
      </c>
      <c r="AS197" s="56" t="n">
        <v>0</v>
      </c>
      <c r="AT197" s="0"/>
      <c r="AU197" s="0"/>
      <c r="AV197" s="4" t="s">
        <v>1316</v>
      </c>
      <c r="AW197" s="0"/>
      <c r="AX197" s="0"/>
      <c r="AY197" s="4" t="s">
        <v>1317</v>
      </c>
      <c r="AZ197" s="0"/>
      <c r="BA197" s="0"/>
      <c r="BB197" s="0"/>
      <c r="BC197" s="120" t="s">
        <v>1318</v>
      </c>
      <c r="BD197" s="120" t="s">
        <v>1319</v>
      </c>
      <c r="BE197" s="120"/>
      <c r="BF197" s="0"/>
      <c r="BG197" s="0"/>
      <c r="BH197" s="0"/>
      <c r="BI197" s="0"/>
      <c r="BJ197" s="0"/>
    </row>
    <row r="198" customFormat="false" ht="15" hidden="false" customHeight="false" outlineLevel="0" collapsed="false">
      <c r="A198" s="4" t="s">
        <v>81</v>
      </c>
      <c r="B198" s="0"/>
      <c r="C198" s="0"/>
      <c r="D198" s="4" t="s">
        <v>1107</v>
      </c>
      <c r="E198" s="4" t="s">
        <v>668</v>
      </c>
      <c r="F198" s="0"/>
      <c r="G198" s="4" t="n">
        <v>180</v>
      </c>
      <c r="H198" s="55" t="s">
        <v>723</v>
      </c>
      <c r="I198" s="4" t="s">
        <v>724</v>
      </c>
      <c r="J198" s="4" t="s">
        <v>696</v>
      </c>
      <c r="K198" s="0"/>
      <c r="L198" s="4" t="s">
        <v>1315</v>
      </c>
      <c r="M198" s="7" t="s">
        <v>486</v>
      </c>
      <c r="N198" s="5" t="n">
        <v>58.2803583</v>
      </c>
      <c r="O198" s="5" t="n">
        <v>12.2786677</v>
      </c>
      <c r="P198" s="5" t="n">
        <v>58.2803583</v>
      </c>
      <c r="Q198" s="5" t="n">
        <v>12.2786677</v>
      </c>
      <c r="R198" s="4" t="n">
        <v>3</v>
      </c>
      <c r="S198" s="0"/>
      <c r="T198" s="56" t="s">
        <v>817</v>
      </c>
      <c r="U198" s="4" t="n">
        <v>184</v>
      </c>
      <c r="V198" s="0"/>
      <c r="W198" s="0"/>
      <c r="X198" s="0"/>
      <c r="Y198" s="0"/>
      <c r="Z198" s="0"/>
      <c r="AA198" s="4" t="n">
        <v>1000</v>
      </c>
      <c r="AB198" s="0"/>
      <c r="AC198" s="0"/>
      <c r="AD198" s="0"/>
      <c r="AE198" s="4" t="n">
        <v>1943</v>
      </c>
      <c r="AF198" s="0"/>
      <c r="AG198" s="0"/>
      <c r="AH198" s="0"/>
      <c r="AI198" s="5" t="n">
        <v>58.3043419501966</v>
      </c>
      <c r="AJ198" s="5" t="n">
        <v>12.2974039090331</v>
      </c>
      <c r="AK198" s="0"/>
      <c r="AL198" s="0"/>
      <c r="AM198" s="0"/>
      <c r="AN198" s="0"/>
      <c r="AO198" s="0"/>
      <c r="AP198" s="56" t="n">
        <v>32</v>
      </c>
      <c r="AQ198" s="0"/>
      <c r="AR198" s="56" t="n">
        <v>640</v>
      </c>
      <c r="AS198" s="56" t="n">
        <v>0</v>
      </c>
      <c r="AT198" s="0"/>
      <c r="AU198" s="0"/>
      <c r="AV198" s="4" t="s">
        <v>1316</v>
      </c>
      <c r="AW198" s="0"/>
      <c r="AX198" s="0"/>
      <c r="AY198" s="4" t="s">
        <v>1317</v>
      </c>
      <c r="AZ198" s="0"/>
      <c r="BA198" s="0"/>
      <c r="BB198" s="0"/>
      <c r="BC198" s="120" t="s">
        <v>1320</v>
      </c>
      <c r="BD198" s="120" t="s">
        <v>1321</v>
      </c>
      <c r="BE198" s="120"/>
      <c r="BF198" s="0"/>
      <c r="BG198" s="0"/>
      <c r="BH198" s="0"/>
      <c r="BI198" s="0"/>
      <c r="BJ198" s="0"/>
    </row>
    <row r="199" customFormat="false" ht="15" hidden="false" customHeight="false" outlineLevel="0" collapsed="false">
      <c r="A199" s="4" t="s">
        <v>82</v>
      </c>
      <c r="B199" s="0"/>
      <c r="C199" s="0"/>
      <c r="D199" s="4" t="s">
        <v>1107</v>
      </c>
      <c r="E199" s="4" t="s">
        <v>1322</v>
      </c>
      <c r="F199" s="0"/>
      <c r="G199" s="4" t="n">
        <v>181</v>
      </c>
      <c r="H199" s="55" t="s">
        <v>723</v>
      </c>
      <c r="I199" s="4" t="s">
        <v>724</v>
      </c>
      <c r="J199" s="4" t="s">
        <v>696</v>
      </c>
      <c r="K199" s="0"/>
      <c r="L199" s="4" t="s">
        <v>82</v>
      </c>
      <c r="M199" s="7" t="s">
        <v>486</v>
      </c>
      <c r="N199" s="5" t="n">
        <v>58.3556274</v>
      </c>
      <c r="O199" s="5" t="n">
        <v>12.3730147999999</v>
      </c>
      <c r="P199" s="5" t="n">
        <v>58.3556274</v>
      </c>
      <c r="Q199" s="5" t="n">
        <v>12.3730147999999</v>
      </c>
      <c r="R199" s="4" t="n">
        <v>3</v>
      </c>
      <c r="S199" s="0"/>
      <c r="T199" s="56" t="s">
        <v>817</v>
      </c>
      <c r="U199" s="4" t="n">
        <v>35</v>
      </c>
      <c r="V199" s="0"/>
      <c r="W199" s="0"/>
      <c r="X199" s="0"/>
      <c r="Y199" s="0"/>
      <c r="Z199" s="0"/>
      <c r="AA199" s="4" t="n">
        <v>165</v>
      </c>
      <c r="AB199" s="0"/>
      <c r="AC199" s="0"/>
      <c r="AD199" s="0"/>
      <c r="AE199" s="4" t="n">
        <v>1930</v>
      </c>
      <c r="AF199" s="4" t="n">
        <v>1989</v>
      </c>
      <c r="AG199" s="4" t="s">
        <v>489</v>
      </c>
      <c r="AH199" s="0"/>
      <c r="AI199" s="5" t="n">
        <v>58.454867832858</v>
      </c>
      <c r="AJ199" s="6" t="n">
        <v>12.4949844251386</v>
      </c>
      <c r="AK199" s="58" t="n">
        <v>9400</v>
      </c>
      <c r="AL199" s="0"/>
      <c r="AM199" s="0"/>
      <c r="AN199" s="0"/>
      <c r="AO199" s="0"/>
      <c r="AP199" s="56" t="n">
        <v>4.6</v>
      </c>
      <c r="AQ199" s="0"/>
      <c r="AR199" s="56" t="n">
        <v>700</v>
      </c>
      <c r="AS199" s="56" t="n">
        <v>3730.15873015873</v>
      </c>
      <c r="AT199" s="56" t="n">
        <v>6</v>
      </c>
      <c r="AU199" s="0"/>
      <c r="AV199" s="0"/>
      <c r="AW199" s="0"/>
      <c r="AX199" s="0"/>
      <c r="AY199" s="4" t="s">
        <v>1323</v>
      </c>
      <c r="AZ199" s="0"/>
      <c r="BA199" s="0"/>
      <c r="BB199" s="0"/>
      <c r="BC199" s="120" t="s">
        <v>1324</v>
      </c>
      <c r="BD199" s="120" t="s">
        <v>1325</v>
      </c>
      <c r="BE199" s="120" t="s">
        <v>1326</v>
      </c>
      <c r="BF199" s="0"/>
      <c r="BG199" s="0"/>
      <c r="BH199" s="0"/>
      <c r="BI199" s="0"/>
      <c r="BJ199" s="0"/>
    </row>
    <row r="200" customFormat="false" ht="15" hidden="false" customHeight="false" outlineLevel="0" collapsed="false">
      <c r="A200" s="4" t="s">
        <v>83</v>
      </c>
      <c r="B200" s="0"/>
      <c r="C200" s="0"/>
      <c r="D200" s="4" t="s">
        <v>1107</v>
      </c>
      <c r="E200" s="4" t="s">
        <v>668</v>
      </c>
      <c r="F200" s="0"/>
      <c r="G200" s="4" t="n">
        <v>182</v>
      </c>
      <c r="H200" s="55" t="s">
        <v>723</v>
      </c>
      <c r="I200" s="4" t="s">
        <v>724</v>
      </c>
      <c r="J200" s="4" t="s">
        <v>696</v>
      </c>
      <c r="K200" s="0"/>
      <c r="L200" s="4" t="s">
        <v>83</v>
      </c>
      <c r="M200" s="7" t="s">
        <v>486</v>
      </c>
      <c r="N200" s="5" t="n">
        <v>58.1359420606081</v>
      </c>
      <c r="O200" s="5" t="n">
        <v>12.1200901511474</v>
      </c>
      <c r="P200" s="5" t="n">
        <v>58.1359420606081</v>
      </c>
      <c r="Q200" s="5" t="n">
        <v>12.1200901511474</v>
      </c>
      <c r="R200" s="4" t="n">
        <v>4</v>
      </c>
      <c r="S200" s="0"/>
      <c r="T200" s="56" t="s">
        <v>1327</v>
      </c>
      <c r="U200" s="4" t="n">
        <v>46</v>
      </c>
      <c r="V200" s="0"/>
      <c r="W200" s="0"/>
      <c r="X200" s="0"/>
      <c r="Y200" s="0"/>
      <c r="Z200" s="0"/>
      <c r="AA200" s="4" t="n">
        <v>210</v>
      </c>
      <c r="AB200" s="0"/>
      <c r="AC200" s="0"/>
      <c r="AD200" s="0"/>
      <c r="AE200" s="4" t="n">
        <v>1926</v>
      </c>
      <c r="AF200" s="0"/>
      <c r="AG200" s="4" t="s">
        <v>83</v>
      </c>
      <c r="AH200" s="0"/>
      <c r="AI200" s="5" t="n">
        <v>58.1381168985179</v>
      </c>
      <c r="AJ200" s="6" t="n">
        <v>12.1218496802612</v>
      </c>
      <c r="AK200" s="58" t="n">
        <v>3.4</v>
      </c>
      <c r="AL200" s="0"/>
      <c r="AM200" s="0"/>
      <c r="AN200" s="0"/>
      <c r="AO200" s="0"/>
      <c r="AP200" s="56" t="n">
        <v>6.5</v>
      </c>
      <c r="AQ200" s="0"/>
      <c r="AR200" s="56" t="n">
        <v>747</v>
      </c>
      <c r="AS200" s="56" t="n">
        <v>1.2643165253607</v>
      </c>
      <c r="AT200" s="56" t="n">
        <v>2</v>
      </c>
      <c r="AU200" s="0"/>
      <c r="AV200" s="4" t="s">
        <v>1328</v>
      </c>
      <c r="AW200" s="0"/>
      <c r="AX200" s="0"/>
      <c r="AY200" s="4" t="s">
        <v>1233</v>
      </c>
      <c r="AZ200" s="0"/>
      <c r="BA200" s="0"/>
      <c r="BB200" s="0"/>
      <c r="BC200" s="120" t="s">
        <v>1329</v>
      </c>
      <c r="BD200" s="120" t="s">
        <v>1330</v>
      </c>
      <c r="BE200" s="120"/>
      <c r="BF200" s="0"/>
      <c r="BG200" s="0"/>
      <c r="BH200" s="0"/>
      <c r="BI200" s="0"/>
      <c r="BJ200" s="0"/>
    </row>
    <row r="201" customFormat="false" ht="15" hidden="false" customHeight="false" outlineLevel="0" collapsed="false">
      <c r="A201" s="4" t="s">
        <v>1331</v>
      </c>
      <c r="B201" s="0"/>
      <c r="C201" s="0"/>
      <c r="D201" s="4" t="s">
        <v>1107</v>
      </c>
      <c r="E201" s="4" t="s">
        <v>668</v>
      </c>
      <c r="F201" s="0"/>
      <c r="G201" s="4" t="n">
        <v>183</v>
      </c>
      <c r="H201" s="55" t="e">
        <f aca="false">{nan}</f>
        <v>#N/A</v>
      </c>
      <c r="I201" s="4" t="s">
        <v>1332</v>
      </c>
      <c r="J201" s="4" t="s">
        <v>653</v>
      </c>
      <c r="K201" s="0"/>
      <c r="L201" s="4" t="s">
        <v>1333</v>
      </c>
      <c r="M201" s="0"/>
      <c r="N201" s="5" t="n">
        <v>37.236667</v>
      </c>
      <c r="O201" s="5" t="n">
        <v>35.019444</v>
      </c>
      <c r="P201" s="140"/>
      <c r="Q201" s="140"/>
      <c r="R201" s="4" t="n">
        <v>2</v>
      </c>
      <c r="S201" s="0"/>
      <c r="T201" s="56" t="s">
        <v>619</v>
      </c>
      <c r="U201" s="4" t="n">
        <v>20</v>
      </c>
      <c r="V201" s="0"/>
      <c r="W201" s="0"/>
      <c r="X201" s="0"/>
      <c r="Y201" s="0"/>
      <c r="Z201" s="0"/>
      <c r="AA201" s="4" t="n">
        <v>80</v>
      </c>
      <c r="AB201" s="0"/>
      <c r="AC201" s="0"/>
      <c r="AD201" s="0"/>
      <c r="AE201" s="4" t="n">
        <v>2010</v>
      </c>
      <c r="AF201" s="0"/>
      <c r="AG201" s="0"/>
      <c r="AH201" s="0"/>
      <c r="AI201" s="5" t="n">
        <v>37.275556</v>
      </c>
      <c r="AJ201" s="6" t="n">
        <v>34.999444</v>
      </c>
      <c r="AK201" s="0"/>
      <c r="AL201" s="0"/>
      <c r="AM201" s="0"/>
      <c r="AN201" s="0"/>
      <c r="AO201" s="0"/>
      <c r="AP201" s="56" t="n">
        <v>144</v>
      </c>
      <c r="AQ201" s="0"/>
      <c r="AR201" s="56" t="n">
        <v>16.5</v>
      </c>
      <c r="AS201" s="56" t="n">
        <v>0</v>
      </c>
      <c r="AT201" s="0"/>
      <c r="AU201" s="0"/>
      <c r="AV201" s="0"/>
      <c r="AW201" s="0"/>
      <c r="AX201" s="0"/>
      <c r="AY201" s="4" t="s">
        <v>1334</v>
      </c>
      <c r="AZ201" s="0"/>
      <c r="BA201" s="0"/>
      <c r="BB201" s="0"/>
      <c r="BC201" s="120" t="s">
        <v>1335</v>
      </c>
      <c r="BD201" s="120" t="s">
        <v>1336</v>
      </c>
      <c r="BE201" s="120"/>
      <c r="BF201" s="0"/>
      <c r="BG201" s="0"/>
      <c r="BH201" s="0"/>
      <c r="BI201" s="0"/>
      <c r="BJ201" s="0"/>
    </row>
    <row r="202" customFormat="false" ht="15" hidden="false" customHeight="false" outlineLevel="0" collapsed="false">
      <c r="A202" s="4" t="s">
        <v>84</v>
      </c>
      <c r="B202" s="0"/>
      <c r="C202" s="0"/>
      <c r="D202" s="4" t="s">
        <v>668</v>
      </c>
      <c r="E202" s="10"/>
      <c r="F202" s="0"/>
      <c r="G202" s="4" t="n">
        <v>184</v>
      </c>
      <c r="H202" s="55" t="s">
        <v>651</v>
      </c>
      <c r="I202" s="4" t="s">
        <v>652</v>
      </c>
      <c r="J202" s="4" t="s">
        <v>1337</v>
      </c>
      <c r="K202" s="0"/>
      <c r="L202" s="4" t="s">
        <v>84</v>
      </c>
      <c r="M202" s="7" t="s">
        <v>491</v>
      </c>
      <c r="N202" s="5" t="n">
        <v>58.5963275128172</v>
      </c>
      <c r="O202" s="5" t="n">
        <v>8.71640682220459</v>
      </c>
      <c r="P202" s="5" t="n">
        <v>58.597</v>
      </c>
      <c r="Q202" s="5" t="n">
        <v>8.634</v>
      </c>
      <c r="R202" s="4" t="n">
        <v>8</v>
      </c>
      <c r="S202" s="0"/>
      <c r="T202" s="56" t="s">
        <v>619</v>
      </c>
      <c r="U202" s="4" t="n">
        <v>65</v>
      </c>
      <c r="V202" s="0"/>
      <c r="W202" s="0"/>
      <c r="X202" s="0"/>
      <c r="Y202" s="0"/>
      <c r="Z202" s="0"/>
      <c r="AA202" s="4" t="n">
        <v>400</v>
      </c>
      <c r="AB202" s="0"/>
      <c r="AC202" s="0"/>
      <c r="AD202" s="0"/>
      <c r="AE202" s="4" t="n">
        <v>1913</v>
      </c>
      <c r="AF202" s="0"/>
      <c r="AG202" s="4" t="s">
        <v>492</v>
      </c>
      <c r="AH202" s="0"/>
      <c r="AI202" s="5" t="n">
        <v>58.6116179765569</v>
      </c>
      <c r="AJ202" s="6" t="n">
        <v>8.70480122597655</v>
      </c>
      <c r="AK202" s="118"/>
      <c r="AL202" s="0"/>
      <c r="AM202" s="0"/>
      <c r="AN202" s="0"/>
      <c r="AO202" s="0"/>
      <c r="AP202" s="56" t="n">
        <v>62</v>
      </c>
      <c r="AQ202" s="0"/>
      <c r="AR202" s="56" t="n">
        <v>125</v>
      </c>
      <c r="AS202" s="56" t="n">
        <v>0</v>
      </c>
      <c r="AT202" s="0"/>
      <c r="AU202" s="0"/>
      <c r="AV202" s="0"/>
      <c r="AW202" s="0"/>
      <c r="AX202" s="0"/>
      <c r="AY202" s="4" t="s">
        <v>1338</v>
      </c>
      <c r="AZ202" s="0"/>
      <c r="BA202" s="0"/>
      <c r="BB202" s="0"/>
      <c r="BC202" s="120" t="s">
        <v>1339</v>
      </c>
      <c r="BD202" s="120" t="s">
        <v>1340</v>
      </c>
      <c r="BE202" s="120"/>
      <c r="BF202" s="0"/>
      <c r="BG202" s="0"/>
      <c r="BH202" s="0"/>
      <c r="BI202" s="0"/>
      <c r="BJ202" s="0"/>
    </row>
    <row r="203" customFormat="false" ht="15" hidden="false" customHeight="false" outlineLevel="0" collapsed="false">
      <c r="A203" s="4" t="s">
        <v>85</v>
      </c>
      <c r="B203" s="0"/>
      <c r="C203" s="0"/>
      <c r="D203" s="4" t="s">
        <v>668</v>
      </c>
      <c r="E203" s="0"/>
      <c r="F203" s="0"/>
      <c r="G203" s="4" t="n">
        <v>185</v>
      </c>
      <c r="H203" s="55" t="s">
        <v>651</v>
      </c>
      <c r="I203" s="4" t="s">
        <v>652</v>
      </c>
      <c r="J203" s="4" t="s">
        <v>1341</v>
      </c>
      <c r="K203" s="0"/>
      <c r="L203" s="4" t="s">
        <v>85</v>
      </c>
      <c r="M203" s="7" t="s">
        <v>493</v>
      </c>
      <c r="N203" s="53" t="n">
        <v>59.5821205335364</v>
      </c>
      <c r="O203" s="53" t="n">
        <v>9.25753862873534</v>
      </c>
      <c r="P203" s="53" t="n">
        <v>59.539</v>
      </c>
      <c r="Q203" s="53" t="n">
        <v>9.219</v>
      </c>
      <c r="R203" s="4" t="n">
        <v>2</v>
      </c>
      <c r="S203" s="0"/>
      <c r="T203" s="56" t="s">
        <v>619</v>
      </c>
      <c r="U203" s="4" t="n">
        <v>96</v>
      </c>
      <c r="V203" s="0"/>
      <c r="W203" s="0"/>
      <c r="X203" s="0"/>
      <c r="Y203" s="0"/>
      <c r="Z203" s="0"/>
      <c r="AA203" s="4" t="n">
        <v>541</v>
      </c>
      <c r="AB203" s="0"/>
      <c r="AC203" s="0"/>
      <c r="AD203" s="0"/>
      <c r="AE203" s="4" t="n">
        <v>1915</v>
      </c>
      <c r="AF203" s="0"/>
      <c r="AG203" s="4" t="s">
        <v>85</v>
      </c>
      <c r="AH203" s="0"/>
      <c r="AI203" s="5" t="n">
        <v>59.6065007958488</v>
      </c>
      <c r="AJ203" s="6" t="n">
        <v>9.27330079110106</v>
      </c>
      <c r="AK203" s="118"/>
      <c r="AL203" s="0"/>
      <c r="AM203" s="0"/>
      <c r="AN203" s="0"/>
      <c r="AO203" s="0"/>
      <c r="AP203" s="56" t="n">
        <v>70</v>
      </c>
      <c r="AQ203" s="0"/>
      <c r="AR203" s="0"/>
      <c r="AS203" s="0"/>
      <c r="AT203" s="0"/>
      <c r="AU203" s="0"/>
      <c r="AV203" s="0"/>
      <c r="AW203" s="0"/>
      <c r="AX203" s="0"/>
      <c r="AY203" s="4" t="s">
        <v>1338</v>
      </c>
      <c r="AZ203" s="0"/>
      <c r="BA203" s="0"/>
      <c r="BB203" s="0"/>
      <c r="BC203" s="120" t="s">
        <v>1342</v>
      </c>
      <c r="BD203" s="120" t="s">
        <v>1343</v>
      </c>
      <c r="BE203" s="0"/>
      <c r="BF203" s="0"/>
      <c r="BG203" s="0"/>
      <c r="BH203" s="0"/>
      <c r="BI203" s="0"/>
      <c r="BJ203" s="0"/>
    </row>
    <row r="204" customFormat="false" ht="15" hidden="false" customHeight="false" outlineLevel="0" collapsed="false">
      <c r="A204" s="4" t="s">
        <v>86</v>
      </c>
      <c r="B204" s="0"/>
      <c r="C204" s="0"/>
      <c r="D204" s="4" t="s">
        <v>668</v>
      </c>
      <c r="E204" s="0"/>
      <c r="F204" s="0"/>
      <c r="G204" s="4" t="n">
        <v>186</v>
      </c>
      <c r="H204" s="55" t="s">
        <v>651</v>
      </c>
      <c r="I204" s="4" t="s">
        <v>652</v>
      </c>
      <c r="J204" s="4" t="s">
        <v>1344</v>
      </c>
      <c r="K204" s="0"/>
      <c r="L204" s="0"/>
      <c r="M204" s="7" t="s">
        <v>495</v>
      </c>
      <c r="N204" s="5" t="n">
        <v>59.9703533143689</v>
      </c>
      <c r="O204" s="5" t="n">
        <v>9.93005887343315</v>
      </c>
      <c r="P204" s="5" t="n">
        <v>59.9703533143689</v>
      </c>
      <c r="Q204" s="5" t="n">
        <v>9.93005887343315</v>
      </c>
      <c r="R204" s="4" t="n">
        <v>4</v>
      </c>
      <c r="S204" s="0"/>
      <c r="T204" s="56" t="s">
        <v>619</v>
      </c>
      <c r="U204" s="4" t="n">
        <v>88</v>
      </c>
      <c r="V204" s="0"/>
      <c r="W204" s="0"/>
      <c r="X204" s="0"/>
      <c r="Y204" s="0"/>
      <c r="Z204" s="0"/>
      <c r="AA204" s="4" t="n">
        <v>590</v>
      </c>
      <c r="AB204" s="0"/>
      <c r="AC204" s="0"/>
      <c r="AD204" s="0"/>
      <c r="AE204" s="4" t="n">
        <v>1951</v>
      </c>
      <c r="AF204" s="0"/>
      <c r="AG204" s="4" t="s">
        <v>86</v>
      </c>
      <c r="AH204" s="0"/>
      <c r="AI204" s="5" t="n">
        <v>59.9703533143689</v>
      </c>
      <c r="AJ204" s="5" t="n">
        <v>9.93005887343315</v>
      </c>
      <c r="AK204" s="118"/>
      <c r="AL204" s="0"/>
      <c r="AM204" s="0"/>
      <c r="AN204" s="0"/>
      <c r="AO204" s="0"/>
      <c r="AP204" s="56" t="n">
        <v>73.5</v>
      </c>
      <c r="AQ204" s="0"/>
      <c r="AR204" s="56" t="n">
        <v>150</v>
      </c>
      <c r="AS204" s="56" t="n">
        <v>0</v>
      </c>
      <c r="AT204" s="0"/>
      <c r="AU204" s="0"/>
      <c r="AV204" s="0"/>
      <c r="AW204" s="0"/>
      <c r="AX204" s="0"/>
      <c r="AY204" s="4" t="s">
        <v>1338</v>
      </c>
      <c r="AZ204" s="0"/>
      <c r="BA204" s="0"/>
      <c r="BB204" s="0"/>
      <c r="BC204" s="120" t="s">
        <v>1345</v>
      </c>
      <c r="BD204" s="120" t="s">
        <v>1346</v>
      </c>
      <c r="BE204" s="0"/>
      <c r="BF204" s="0"/>
      <c r="BG204" s="0"/>
      <c r="BH204" s="0"/>
      <c r="BI204" s="0"/>
      <c r="BJ204" s="0"/>
    </row>
    <row r="205" customFormat="false" ht="15" hidden="false" customHeight="false" outlineLevel="0" collapsed="false">
      <c r="A205" s="4" t="s">
        <v>87</v>
      </c>
      <c r="B205" s="0"/>
      <c r="C205" s="0"/>
      <c r="D205" s="4" t="s">
        <v>668</v>
      </c>
      <c r="E205" s="0"/>
      <c r="F205" s="0"/>
      <c r="G205" s="4" t="n">
        <v>187</v>
      </c>
      <c r="H205" s="55" t="s">
        <v>651</v>
      </c>
      <c r="I205" s="4" t="s">
        <v>652</v>
      </c>
      <c r="J205" s="4" t="s">
        <v>1124</v>
      </c>
      <c r="K205" s="0"/>
      <c r="L205" s="4" t="s">
        <v>1347</v>
      </c>
      <c r="M205" s="7" t="s">
        <v>409</v>
      </c>
      <c r="N205" s="5" t="n">
        <v>59.2766033511541</v>
      </c>
      <c r="O205" s="5" t="n">
        <v>11.1339308381866</v>
      </c>
      <c r="P205" s="5" t="n">
        <v>59.294</v>
      </c>
      <c r="Q205" s="5" t="n">
        <v>11.038</v>
      </c>
      <c r="R205" s="4" t="n">
        <v>1</v>
      </c>
      <c r="S205" s="0"/>
      <c r="T205" s="56" t="s">
        <v>817</v>
      </c>
      <c r="U205" s="4" t="n">
        <v>80</v>
      </c>
      <c r="V205" s="0"/>
      <c r="W205" s="0"/>
      <c r="X205" s="0"/>
      <c r="Y205" s="0"/>
      <c r="Z205" s="0"/>
      <c r="AA205" s="4" t="n">
        <v>317</v>
      </c>
      <c r="AB205" s="0"/>
      <c r="AC205" s="0"/>
      <c r="AD205" s="0"/>
      <c r="AE205" s="4" t="n">
        <v>1978</v>
      </c>
      <c r="AF205" s="0"/>
      <c r="AG205" s="0"/>
      <c r="AH205" s="0"/>
      <c r="AI205" s="5" t="n">
        <v>59.2778201775069</v>
      </c>
      <c r="AJ205" s="6" t="n">
        <v>11.1341990590881</v>
      </c>
      <c r="AK205" s="118"/>
      <c r="AL205" s="0"/>
      <c r="AM205" s="0"/>
      <c r="AN205" s="0"/>
      <c r="AO205" s="0"/>
      <c r="AP205" s="56" t="n">
        <v>20.5</v>
      </c>
      <c r="AQ205" s="0"/>
      <c r="AR205" s="56" t="n">
        <v>425</v>
      </c>
      <c r="AS205" s="56" t="n">
        <v>0</v>
      </c>
      <c r="AT205" s="0"/>
      <c r="AU205" s="0"/>
      <c r="AV205" s="0"/>
      <c r="AW205" s="0"/>
      <c r="AX205" s="0"/>
      <c r="AY205" s="4" t="s">
        <v>1317</v>
      </c>
      <c r="AZ205" s="0"/>
      <c r="BA205" s="0"/>
      <c r="BB205" s="0"/>
      <c r="BC205" s="120" t="s">
        <v>1348</v>
      </c>
      <c r="BD205" s="120"/>
      <c r="BE205" s="0"/>
      <c r="BF205" s="0"/>
      <c r="BG205" s="0"/>
      <c r="BH205" s="0"/>
      <c r="BI205" s="0"/>
      <c r="BJ205" s="0"/>
    </row>
    <row r="206" customFormat="false" ht="15" hidden="false" customHeight="false" outlineLevel="0" collapsed="false">
      <c r="A206" s="4" t="s">
        <v>88</v>
      </c>
      <c r="B206" s="0"/>
      <c r="C206" s="0"/>
      <c r="D206" s="4" t="s">
        <v>1107</v>
      </c>
      <c r="E206" s="4" t="s">
        <v>668</v>
      </c>
      <c r="F206" s="0"/>
      <c r="G206" s="4" t="n">
        <v>188</v>
      </c>
      <c r="H206" s="55" t="s">
        <v>651</v>
      </c>
      <c r="I206" s="4" t="s">
        <v>652</v>
      </c>
      <c r="J206" s="4" t="s">
        <v>1349</v>
      </c>
      <c r="K206" s="0"/>
      <c r="L206" s="4" t="s">
        <v>1347</v>
      </c>
      <c r="M206" s="7" t="s">
        <v>409</v>
      </c>
      <c r="N206" s="5" t="n">
        <v>59.2769705960921</v>
      </c>
      <c r="O206" s="5" t="n">
        <v>11.1317957998107</v>
      </c>
      <c r="P206" s="5" t="n">
        <v>59.294</v>
      </c>
      <c r="Q206" s="5" t="n">
        <v>11.038</v>
      </c>
      <c r="R206" s="4" t="n">
        <v>6</v>
      </c>
      <c r="S206" s="0"/>
      <c r="T206" s="0"/>
      <c r="U206" s="4" t="n">
        <v>31</v>
      </c>
      <c r="V206" s="0"/>
      <c r="W206" s="0"/>
      <c r="X206" s="0"/>
      <c r="Y206" s="0"/>
      <c r="Z206" s="0"/>
      <c r="AA206" s="4" t="n">
        <v>236</v>
      </c>
      <c r="AB206" s="0"/>
      <c r="AC206" s="0"/>
      <c r="AD206" s="0"/>
      <c r="AE206" s="4" t="n">
        <v>1898</v>
      </c>
      <c r="AF206" s="0"/>
      <c r="AG206" s="0"/>
      <c r="AH206" s="0"/>
      <c r="AI206" s="5" t="n">
        <v>59.2778201775069</v>
      </c>
      <c r="AJ206" s="6" t="n">
        <v>11.1341990590881</v>
      </c>
      <c r="AK206" s="118"/>
      <c r="AL206" s="0"/>
      <c r="AM206" s="0"/>
      <c r="AN206" s="0"/>
      <c r="AO206" s="0"/>
      <c r="AP206" s="56" t="n">
        <v>20.5</v>
      </c>
      <c r="AQ206" s="0"/>
      <c r="AR206" s="56" t="n">
        <v>1500</v>
      </c>
      <c r="AS206" s="56" t="n">
        <v>0</v>
      </c>
      <c r="AT206" s="0"/>
      <c r="AU206" s="0"/>
      <c r="AV206" s="0"/>
      <c r="AW206" s="0"/>
      <c r="AX206" s="0"/>
      <c r="AY206" s="4" t="s">
        <v>1317</v>
      </c>
      <c r="AZ206" s="0"/>
      <c r="BA206" s="0"/>
      <c r="BB206" s="0"/>
      <c r="BC206" s="120" t="s">
        <v>1350</v>
      </c>
      <c r="BD206" s="120"/>
      <c r="BE206" s="0"/>
      <c r="BF206" s="0"/>
      <c r="BG206" s="0"/>
      <c r="BH206" s="0"/>
      <c r="BI206" s="0"/>
      <c r="BJ206" s="0"/>
    </row>
    <row r="207" customFormat="false" ht="15" hidden="false" customHeight="false" outlineLevel="0" collapsed="false">
      <c r="A207" s="4" t="s">
        <v>89</v>
      </c>
      <c r="B207" s="0"/>
      <c r="C207" s="0"/>
      <c r="D207" s="4" t="s">
        <v>1107</v>
      </c>
      <c r="E207" s="4" t="s">
        <v>668</v>
      </c>
      <c r="F207" s="0"/>
      <c r="G207" s="4" t="n">
        <v>189</v>
      </c>
      <c r="H207" s="55" t="s">
        <v>651</v>
      </c>
      <c r="I207" s="4" t="s">
        <v>652</v>
      </c>
      <c r="J207" s="4" t="s">
        <v>1124</v>
      </c>
      <c r="K207" s="0"/>
      <c r="L207" s="4" t="s">
        <v>1347</v>
      </c>
      <c r="M207" s="7" t="s">
        <v>409</v>
      </c>
      <c r="N207" s="5" t="n">
        <v>59.2759510704445</v>
      </c>
      <c r="O207" s="5" t="n">
        <v>11.1317743421386</v>
      </c>
      <c r="P207" s="5" t="n">
        <v>59.295</v>
      </c>
      <c r="Q207" s="5" t="n">
        <v>11.038</v>
      </c>
      <c r="R207" s="4" t="n">
        <v>4</v>
      </c>
      <c r="S207" s="0"/>
      <c r="T207" s="56" t="s">
        <v>619</v>
      </c>
      <c r="U207" s="4" t="n">
        <v>31</v>
      </c>
      <c r="V207" s="0"/>
      <c r="W207" s="0"/>
      <c r="X207" s="0"/>
      <c r="Y207" s="0"/>
      <c r="Z207" s="0"/>
      <c r="AA207" s="4" t="n">
        <v>145</v>
      </c>
      <c r="AB207" s="0"/>
      <c r="AC207" s="0"/>
      <c r="AD207" s="0"/>
      <c r="AE207" s="4" t="n">
        <v>1956</v>
      </c>
      <c r="AF207" s="0"/>
      <c r="AG207" s="0"/>
      <c r="AH207" s="0"/>
      <c r="AI207" s="5" t="n">
        <v>59.2778201775069</v>
      </c>
      <c r="AJ207" s="6" t="n">
        <v>11.1341990590881</v>
      </c>
      <c r="AK207" s="118"/>
      <c r="AL207" s="0"/>
      <c r="AM207" s="0"/>
      <c r="AN207" s="0"/>
      <c r="AO207" s="0"/>
      <c r="AP207" s="56" t="n">
        <v>20.5</v>
      </c>
      <c r="AQ207" s="0"/>
      <c r="AR207" s="56" t="n">
        <v>200</v>
      </c>
      <c r="AS207" s="56" t="n">
        <v>0</v>
      </c>
      <c r="AT207" s="0"/>
      <c r="AU207" s="0"/>
      <c r="AV207" s="0"/>
      <c r="AW207" s="0"/>
      <c r="AX207" s="0"/>
      <c r="AY207" s="4" t="s">
        <v>1317</v>
      </c>
      <c r="AZ207" s="0"/>
      <c r="BA207" s="0"/>
      <c r="BB207" s="0"/>
      <c r="BC207" s="120" t="s">
        <v>1351</v>
      </c>
      <c r="BD207" s="120"/>
      <c r="BE207" s="0"/>
      <c r="BF207" s="0"/>
      <c r="BG207" s="0"/>
      <c r="BH207" s="0"/>
      <c r="BI207" s="0"/>
      <c r="BJ207" s="0"/>
    </row>
    <row r="208" customFormat="false" ht="15" hidden="false" customHeight="false" outlineLevel="0" collapsed="false">
      <c r="A208" s="4" t="s">
        <v>90</v>
      </c>
      <c r="B208" s="0"/>
      <c r="C208" s="0"/>
      <c r="D208" s="4" t="s">
        <v>668</v>
      </c>
      <c r="E208" s="0"/>
      <c r="F208" s="0"/>
      <c r="G208" s="4" t="n">
        <v>190</v>
      </c>
      <c r="H208" s="55" t="s">
        <v>651</v>
      </c>
      <c r="I208" s="4" t="s">
        <v>652</v>
      </c>
      <c r="J208" s="4" t="s">
        <v>1352</v>
      </c>
      <c r="K208" s="0"/>
      <c r="L208" s="4" t="s">
        <v>1353</v>
      </c>
      <c r="M208" s="7" t="s">
        <v>409</v>
      </c>
      <c r="N208" s="5" t="n">
        <v>60.0274490999999</v>
      </c>
      <c r="O208" s="6" t="n">
        <v>11.3232779999999</v>
      </c>
      <c r="P208" s="6" t="n">
        <v>60.025</v>
      </c>
      <c r="Q208" s="6" t="n">
        <v>11.356</v>
      </c>
      <c r="R208" s="4" t="n">
        <v>6</v>
      </c>
      <c r="S208" s="0"/>
      <c r="T208" s="56" t="s">
        <v>1354</v>
      </c>
      <c r="U208" s="4" t="n">
        <v>81</v>
      </c>
      <c r="V208" s="0"/>
      <c r="W208" s="0"/>
      <c r="X208" s="0"/>
      <c r="Y208" s="0"/>
      <c r="Z208" s="0"/>
      <c r="AA208" s="4" t="n">
        <v>280</v>
      </c>
      <c r="AB208" s="0"/>
      <c r="AC208" s="0"/>
      <c r="AD208" s="0"/>
      <c r="AE208" s="4" t="n">
        <v>1921</v>
      </c>
      <c r="AF208" s="0"/>
      <c r="AG208" s="0"/>
      <c r="AH208" s="0"/>
      <c r="AI208" s="5" t="n">
        <v>60.0292913473048</v>
      </c>
      <c r="AJ208" s="6" t="n">
        <v>11.3234526160522</v>
      </c>
      <c r="AK208" s="0"/>
      <c r="AL208" s="0"/>
      <c r="AM208" s="0"/>
      <c r="AN208" s="0"/>
      <c r="AO208" s="0"/>
      <c r="AP208" s="56" t="n">
        <v>12.3</v>
      </c>
      <c r="AQ208" s="0"/>
      <c r="AR208" s="0"/>
      <c r="AS208" s="0"/>
      <c r="AT208" s="0"/>
      <c r="AU208" s="0"/>
      <c r="AV208" s="0"/>
      <c r="AW208" s="0"/>
      <c r="AX208" s="0"/>
      <c r="AY208" s="4" t="s">
        <v>1233</v>
      </c>
      <c r="AZ208" s="0"/>
      <c r="BA208" s="0"/>
      <c r="BB208" s="0"/>
      <c r="BC208" s="120" t="s">
        <v>1355</v>
      </c>
      <c r="BD208" s="120"/>
      <c r="BE208" s="0"/>
      <c r="BF208" s="0"/>
      <c r="BG208" s="0"/>
      <c r="BH208" s="0"/>
      <c r="BI208" s="0"/>
      <c r="BJ208" s="0"/>
    </row>
    <row r="209" customFormat="false" ht="15" hidden="false" customHeight="false" outlineLevel="0" collapsed="false">
      <c r="A209" s="4" t="s">
        <v>91</v>
      </c>
      <c r="B209" s="0"/>
      <c r="C209" s="0"/>
      <c r="D209" s="4" t="s">
        <v>668</v>
      </c>
      <c r="E209" s="0"/>
      <c r="F209" s="0"/>
      <c r="G209" s="4" t="n">
        <v>191</v>
      </c>
      <c r="H209" s="55" t="s">
        <v>651</v>
      </c>
      <c r="I209" s="4" t="s">
        <v>652</v>
      </c>
      <c r="J209" s="4" t="s">
        <v>1352</v>
      </c>
      <c r="K209" s="0"/>
      <c r="L209" s="4" t="s">
        <v>1353</v>
      </c>
      <c r="M209" s="7" t="s">
        <v>409</v>
      </c>
      <c r="N209" s="5" t="n">
        <v>60.0291427771514</v>
      </c>
      <c r="O209" s="6" t="n">
        <v>11.3196623325347</v>
      </c>
      <c r="P209" s="6" t="n">
        <v>60.029</v>
      </c>
      <c r="Q209" s="6" t="n">
        <v>11.349</v>
      </c>
      <c r="R209" s="4" t="n">
        <v>1</v>
      </c>
      <c r="S209" s="0"/>
      <c r="T209" s="0"/>
      <c r="U209" s="4" t="n">
        <v>44</v>
      </c>
      <c r="V209" s="0"/>
      <c r="W209" s="0"/>
      <c r="X209" s="0"/>
      <c r="Y209" s="0"/>
      <c r="Z209" s="0"/>
      <c r="AA209" s="4" t="n">
        <v>280</v>
      </c>
      <c r="AB209" s="0"/>
      <c r="AC209" s="0"/>
      <c r="AD209" s="0"/>
      <c r="AE209" s="4" t="n">
        <v>2016</v>
      </c>
      <c r="AF209" s="0"/>
      <c r="AG209" s="0"/>
      <c r="AH209" s="0"/>
      <c r="AI209" s="5" t="n">
        <v>60.0292913473048</v>
      </c>
      <c r="AJ209" s="6" t="n">
        <v>11.3234526160522</v>
      </c>
      <c r="AK209" s="0"/>
      <c r="AL209" s="0"/>
      <c r="AM209" s="0"/>
      <c r="AN209" s="0"/>
      <c r="AO209" s="0"/>
      <c r="AP209" s="56" t="n">
        <v>12.3</v>
      </c>
      <c r="AQ209" s="0"/>
      <c r="AR209" s="56" t="n">
        <v>400</v>
      </c>
      <c r="AS209" s="56" t="n">
        <v>0</v>
      </c>
      <c r="AT209" s="0"/>
      <c r="AU209" s="0"/>
      <c r="AV209" s="0"/>
      <c r="AW209" s="0"/>
      <c r="AX209" s="0"/>
      <c r="AY209" s="4" t="s">
        <v>1233</v>
      </c>
      <c r="AZ209" s="0"/>
      <c r="BA209" s="0"/>
      <c r="BB209" s="0"/>
      <c r="BC209" s="120" t="s">
        <v>1356</v>
      </c>
      <c r="BD209" s="120"/>
      <c r="BE209" s="0"/>
      <c r="BF209" s="0"/>
      <c r="BG209" s="0"/>
      <c r="BH209" s="0"/>
      <c r="BI209" s="0"/>
      <c r="BJ209" s="0"/>
    </row>
    <row r="210" customFormat="false" ht="15" hidden="false" customHeight="false" outlineLevel="0" collapsed="false">
      <c r="A210" s="4" t="s">
        <v>92</v>
      </c>
      <c r="B210" s="0"/>
      <c r="C210" s="0"/>
      <c r="D210" s="4" t="s">
        <v>1107</v>
      </c>
      <c r="E210" s="4" t="s">
        <v>668</v>
      </c>
      <c r="F210" s="0"/>
      <c r="G210" s="4" t="n">
        <v>192</v>
      </c>
      <c r="H210" s="55" t="s">
        <v>651</v>
      </c>
      <c r="I210" s="4" t="s">
        <v>652</v>
      </c>
      <c r="J210" s="4" t="s">
        <v>1352</v>
      </c>
      <c r="K210" s="0"/>
      <c r="L210" s="4" t="s">
        <v>1357</v>
      </c>
      <c r="M210" s="7" t="s">
        <v>502</v>
      </c>
      <c r="N210" s="5" t="n">
        <v>59.9898206421216</v>
      </c>
      <c r="O210" s="5" t="n">
        <v>11.2653023246093</v>
      </c>
      <c r="P210" s="5" t="n">
        <v>59.9898206421216</v>
      </c>
      <c r="Q210" s="5" t="n">
        <v>11.2653023246093</v>
      </c>
      <c r="R210" s="4" t="n">
        <v>3</v>
      </c>
      <c r="S210" s="0"/>
      <c r="T210" s="56" t="s">
        <v>1358</v>
      </c>
      <c r="U210" s="4" t="n">
        <v>33</v>
      </c>
      <c r="V210" s="0"/>
      <c r="W210" s="0"/>
      <c r="X210" s="0"/>
      <c r="Y210" s="0"/>
      <c r="Z210" s="0"/>
      <c r="AA210" s="4" t="n">
        <v>170</v>
      </c>
      <c r="AB210" s="0"/>
      <c r="AC210" s="0"/>
      <c r="AD210" s="0"/>
      <c r="AE210" s="4" t="n">
        <v>1977</v>
      </c>
      <c r="AF210" s="0"/>
      <c r="AG210" s="0"/>
      <c r="AH210" s="0"/>
      <c r="AI210" s="5" t="n">
        <v>59.9897133205737</v>
      </c>
      <c r="AJ210" s="6" t="n">
        <v>11.268134737329</v>
      </c>
      <c r="AK210" s="0"/>
      <c r="AL210" s="0"/>
      <c r="AM210" s="0"/>
      <c r="AN210" s="0"/>
      <c r="AO210" s="0"/>
      <c r="AP210" s="56" t="n">
        <v>4.45</v>
      </c>
      <c r="AQ210" s="0"/>
      <c r="AR210" s="56" t="n">
        <v>875</v>
      </c>
      <c r="AS210" s="56" t="n">
        <v>0</v>
      </c>
      <c r="AT210" s="0"/>
      <c r="AU210" s="0"/>
      <c r="AV210" s="4" t="s">
        <v>1359</v>
      </c>
      <c r="AW210" s="0"/>
      <c r="AX210" s="4" t="n">
        <v>4200</v>
      </c>
      <c r="AY210" s="4" t="s">
        <v>1233</v>
      </c>
      <c r="AZ210" s="0"/>
      <c r="BA210" s="0"/>
      <c r="BB210" s="0"/>
      <c r="BC210" s="120" t="s">
        <v>1360</v>
      </c>
      <c r="BD210" s="120"/>
      <c r="BE210" s="0"/>
      <c r="BF210" s="0"/>
      <c r="BG210" s="0"/>
      <c r="BH210" s="0"/>
      <c r="BI210" s="0"/>
      <c r="BJ210" s="0"/>
    </row>
    <row r="211" customFormat="false" ht="15" hidden="false" customHeight="false" outlineLevel="0" collapsed="false">
      <c r="A211" s="4" t="s">
        <v>93</v>
      </c>
      <c r="B211" s="0"/>
      <c r="C211" s="0"/>
      <c r="D211" s="4" t="s">
        <v>668</v>
      </c>
      <c r="E211" s="4" t="s">
        <v>1361</v>
      </c>
      <c r="F211" s="0"/>
      <c r="G211" s="4" t="n">
        <v>193</v>
      </c>
      <c r="H211" s="55" t="s">
        <v>751</v>
      </c>
      <c r="I211" s="4" t="s">
        <v>752</v>
      </c>
      <c r="J211" s="4" t="s">
        <v>1362</v>
      </c>
      <c r="K211" s="0"/>
      <c r="L211" s="4" t="s">
        <v>1363</v>
      </c>
      <c r="M211" s="7" t="s">
        <v>504</v>
      </c>
      <c r="N211" s="5" t="n">
        <v>54.8744073772672</v>
      </c>
      <c r="O211" s="5" t="n">
        <v>23.9999586582052</v>
      </c>
      <c r="P211" s="5" t="n">
        <v>54.8744073772672</v>
      </c>
      <c r="Q211" s="5" t="n">
        <v>23.9999586582052</v>
      </c>
      <c r="R211" s="4" t="n">
        <v>4</v>
      </c>
      <c r="S211" s="0"/>
      <c r="T211" s="0"/>
      <c r="U211" s="4" t="n">
        <v>100.8</v>
      </c>
      <c r="V211" s="0"/>
      <c r="W211" s="0"/>
      <c r="X211" s="0"/>
      <c r="Y211" s="0"/>
      <c r="Z211" s="0"/>
      <c r="AA211" s="4" t="n">
        <v>348.6</v>
      </c>
      <c r="AB211" s="0"/>
      <c r="AC211" s="0"/>
      <c r="AD211" s="0"/>
      <c r="AE211" s="4" t="n">
        <v>1959</v>
      </c>
      <c r="AF211" s="0"/>
      <c r="AG211" s="4" t="s">
        <v>505</v>
      </c>
      <c r="AH211" s="4" t="n">
        <v>3739</v>
      </c>
      <c r="AI211" s="5" t="n">
        <v>54.8868491025162</v>
      </c>
      <c r="AJ211" s="6" t="n">
        <v>24.040537266992</v>
      </c>
      <c r="AK211" s="118" t="n">
        <v>462</v>
      </c>
      <c r="AL211" s="0"/>
      <c r="AM211" s="0"/>
      <c r="AN211" s="0"/>
      <c r="AO211" s="0"/>
      <c r="AP211" s="56" t="n">
        <v>20.1</v>
      </c>
      <c r="AQ211" s="0"/>
      <c r="AR211" s="56" t="n">
        <v>632</v>
      </c>
      <c r="AS211" s="56" t="n">
        <v>203.059071729958</v>
      </c>
      <c r="AT211" s="56" t="n">
        <v>6</v>
      </c>
      <c r="AU211" s="0"/>
      <c r="AV211" s="0"/>
      <c r="AW211" s="0"/>
      <c r="AX211" s="0"/>
      <c r="AY211" s="4" t="s">
        <v>1364</v>
      </c>
      <c r="AZ211" s="0"/>
      <c r="BA211" s="0"/>
      <c r="BB211" s="0"/>
      <c r="BC211" s="120" t="s">
        <v>1365</v>
      </c>
      <c r="BD211" s="120" t="s">
        <v>1366</v>
      </c>
      <c r="BE211" s="0"/>
      <c r="BF211" s="0"/>
      <c r="BG211" s="0"/>
      <c r="BH211" s="0"/>
      <c r="BI211" s="0"/>
      <c r="BJ211" s="0"/>
    </row>
    <row r="212" customFormat="false" ht="15" hidden="false" customHeight="false" outlineLevel="0" collapsed="false">
      <c r="A212" s="4" t="s">
        <v>94</v>
      </c>
      <c r="B212" s="0"/>
      <c r="C212" s="0"/>
      <c r="D212" s="4" t="s">
        <v>668</v>
      </c>
      <c r="E212" s="0"/>
      <c r="F212" s="0"/>
      <c r="G212" s="4" t="n">
        <v>194</v>
      </c>
      <c r="H212" s="55" t="s">
        <v>1367</v>
      </c>
      <c r="I212" s="4" t="s">
        <v>1368</v>
      </c>
      <c r="J212" s="4" t="s">
        <v>1369</v>
      </c>
      <c r="K212" s="0"/>
      <c r="L212" s="4" t="s">
        <v>94</v>
      </c>
      <c r="M212" s="7" t="s">
        <v>506</v>
      </c>
      <c r="N212" s="5" t="n">
        <v>52.7055276105284</v>
      </c>
      <c r="O212" s="5" t="n">
        <v>-8.61254557363281</v>
      </c>
      <c r="P212" s="5" t="n">
        <v>52.695</v>
      </c>
      <c r="Q212" s="5" t="n">
        <v>-8.545</v>
      </c>
      <c r="R212" s="4" t="n">
        <v>4</v>
      </c>
      <c r="S212" s="0"/>
      <c r="T212" s="56" t="s">
        <v>1370</v>
      </c>
      <c r="U212" s="4" t="n">
        <v>86</v>
      </c>
      <c r="V212" s="0"/>
      <c r="W212" s="0"/>
      <c r="X212" s="0"/>
      <c r="Y212" s="0"/>
      <c r="Z212" s="0"/>
      <c r="AA212" s="4" t="n">
        <v>332</v>
      </c>
      <c r="AB212" s="0"/>
      <c r="AC212" s="0"/>
      <c r="AD212" s="0"/>
      <c r="AE212" s="0"/>
      <c r="AF212" s="0"/>
      <c r="AG212" s="0"/>
      <c r="AH212" s="0"/>
      <c r="AI212" s="5" t="n">
        <v>52.7714013718678</v>
      </c>
      <c r="AJ212" s="6" t="n">
        <v>-8.46898784511722</v>
      </c>
      <c r="AK212" s="0"/>
      <c r="AL212" s="0"/>
      <c r="AM212" s="0"/>
      <c r="AN212" s="0"/>
      <c r="AO212" s="0"/>
      <c r="AP212" s="56" t="n">
        <v>28.5</v>
      </c>
      <c r="AQ212" s="0"/>
      <c r="AR212" s="56" t="n">
        <v>400</v>
      </c>
      <c r="AS212" s="56" t="n">
        <v>0</v>
      </c>
      <c r="AT212" s="0"/>
      <c r="AU212" s="0"/>
      <c r="AV212" s="0"/>
      <c r="AW212" s="0"/>
      <c r="AX212" s="0"/>
      <c r="AY212" s="4" t="s">
        <v>1371</v>
      </c>
      <c r="AZ212" s="4" t="s">
        <v>1372</v>
      </c>
      <c r="BA212" s="0"/>
      <c r="BB212" s="0"/>
      <c r="BC212" s="121" t="s">
        <v>1373</v>
      </c>
      <c r="BD212" s="120" t="s">
        <v>1374</v>
      </c>
      <c r="BE212" s="0"/>
      <c r="BF212" s="0"/>
      <c r="BG212" s="0"/>
      <c r="BH212" s="0"/>
      <c r="BI212" s="0"/>
      <c r="BJ212" s="0"/>
    </row>
    <row r="213" customFormat="false" ht="15" hidden="false" customHeight="false" outlineLevel="0" collapsed="false">
      <c r="A213" s="4" t="s">
        <v>95</v>
      </c>
      <c r="B213" s="0"/>
      <c r="C213" s="0"/>
      <c r="D213" s="4" t="s">
        <v>668</v>
      </c>
      <c r="E213" s="0"/>
      <c r="F213" s="0"/>
      <c r="G213" s="4" t="n">
        <v>195</v>
      </c>
      <c r="H213" s="55" t="s">
        <v>1367</v>
      </c>
      <c r="I213" s="4" t="s">
        <v>1368</v>
      </c>
      <c r="J213" s="4" t="s">
        <v>1369</v>
      </c>
      <c r="K213" s="0"/>
      <c r="L213" s="4" t="s">
        <v>1375</v>
      </c>
      <c r="M213" s="7" t="s">
        <v>508</v>
      </c>
      <c r="N213" s="5" t="n">
        <v>54.4878088260068</v>
      </c>
      <c r="O213" s="5" t="n">
        <v>-8.10209974042663</v>
      </c>
      <c r="P213" s="5" t="n">
        <v>54.4878088260068</v>
      </c>
      <c r="Q213" s="5" t="n">
        <v>-8.10209974042663</v>
      </c>
      <c r="R213" s="4" t="n">
        <v>2</v>
      </c>
      <c r="S213" s="0"/>
      <c r="T213" s="56" t="s">
        <v>1354</v>
      </c>
      <c r="U213" s="4" t="n">
        <v>20</v>
      </c>
      <c r="V213" s="0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5" t="n">
        <v>54.4878088260068</v>
      </c>
      <c r="AJ213" s="5" t="n">
        <v>-8.10209974042663</v>
      </c>
      <c r="AK213" s="0"/>
      <c r="AL213" s="0"/>
      <c r="AM213" s="0"/>
      <c r="AN213" s="0"/>
      <c r="AO213" s="0"/>
      <c r="AP213" s="56" t="n">
        <v>10</v>
      </c>
      <c r="AQ213" s="0"/>
      <c r="AR213" s="0"/>
      <c r="AS213" s="0"/>
      <c r="AT213" s="0"/>
      <c r="AU213" s="0"/>
      <c r="AV213" s="0"/>
      <c r="AW213" s="0"/>
      <c r="AX213" s="0"/>
      <c r="AY213" s="4" t="s">
        <v>1233</v>
      </c>
      <c r="AZ213" s="0"/>
      <c r="BA213" s="0"/>
      <c r="BB213" s="0"/>
      <c r="BC213" s="120" t="s">
        <v>1376</v>
      </c>
      <c r="BD213" s="120"/>
      <c r="BE213" s="0"/>
      <c r="BF213" s="0"/>
      <c r="BG213" s="0"/>
      <c r="BH213" s="0"/>
      <c r="BI213" s="0"/>
      <c r="BJ213" s="0"/>
    </row>
    <row r="214" customFormat="false" ht="15" hidden="false" customHeight="false" outlineLevel="0" collapsed="false">
      <c r="A214" s="4" t="s">
        <v>96</v>
      </c>
      <c r="B214" s="0"/>
      <c r="C214" s="0"/>
      <c r="D214" s="4" t="s">
        <v>668</v>
      </c>
      <c r="E214" s="4" t="s">
        <v>1361</v>
      </c>
      <c r="F214" s="0"/>
      <c r="G214" s="4" t="n">
        <v>196</v>
      </c>
      <c r="H214" s="55" t="s">
        <v>1367</v>
      </c>
      <c r="I214" s="4" t="s">
        <v>1368</v>
      </c>
      <c r="J214" s="4" t="s">
        <v>1369</v>
      </c>
      <c r="K214" s="0"/>
      <c r="L214" s="4" t="s">
        <v>1377</v>
      </c>
      <c r="M214" s="7" t="s">
        <v>508</v>
      </c>
      <c r="N214" s="5" t="n">
        <v>54.4996032270073</v>
      </c>
      <c r="O214" s="5" t="n">
        <v>-8.17376074497588</v>
      </c>
      <c r="P214" s="5" t="n">
        <v>54.486</v>
      </c>
      <c r="Q214" s="5" t="n">
        <v>-8.173</v>
      </c>
      <c r="R214" s="4" t="n">
        <v>2</v>
      </c>
      <c r="S214" s="0"/>
      <c r="T214" s="56" t="s">
        <v>1354</v>
      </c>
      <c r="U214" s="4" t="n">
        <v>45</v>
      </c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4" t="s">
        <v>510</v>
      </c>
      <c r="AH214" s="4" t="n">
        <v>2606</v>
      </c>
      <c r="AI214" s="5" t="n">
        <v>54.4960891713482</v>
      </c>
      <c r="AJ214" s="6" t="n">
        <v>-8.157753321575</v>
      </c>
      <c r="AK214" s="0"/>
      <c r="AL214" s="0"/>
      <c r="AM214" s="0"/>
      <c r="AN214" s="0"/>
      <c r="AO214" s="0"/>
      <c r="AP214" s="56" t="n">
        <v>29</v>
      </c>
      <c r="AQ214" s="0"/>
      <c r="AR214" s="0"/>
      <c r="AS214" s="0"/>
      <c r="AT214" s="0"/>
      <c r="AU214" s="0"/>
      <c r="AV214" s="0"/>
      <c r="AW214" s="0"/>
      <c r="AX214" s="0"/>
      <c r="AY214" s="4" t="s">
        <v>1233</v>
      </c>
      <c r="AZ214" s="0"/>
      <c r="BA214" s="0"/>
      <c r="BB214" s="0"/>
      <c r="BC214" s="120" t="s">
        <v>1376</v>
      </c>
      <c r="BD214" s="120"/>
      <c r="BE214" s="0"/>
      <c r="BF214" s="0"/>
      <c r="BG214" s="0"/>
      <c r="BH214" s="0"/>
      <c r="BI214" s="0"/>
      <c r="BJ214" s="0"/>
    </row>
    <row r="215" customFormat="false" ht="15" hidden="false" customHeight="false" outlineLevel="0" collapsed="false">
      <c r="A215" s="4" t="s">
        <v>97</v>
      </c>
      <c r="B215" s="0"/>
      <c r="C215" s="0"/>
      <c r="D215" s="4" t="s">
        <v>1107</v>
      </c>
      <c r="E215" s="4" t="s">
        <v>668</v>
      </c>
      <c r="F215" s="0"/>
      <c r="G215" s="4" t="n">
        <v>197</v>
      </c>
      <c r="H215" s="55" t="s">
        <v>615</v>
      </c>
      <c r="I215" s="4" t="s">
        <v>1108</v>
      </c>
      <c r="J215" s="4" t="s">
        <v>1378</v>
      </c>
      <c r="K215" s="0"/>
      <c r="L215" s="4" t="s">
        <v>1379</v>
      </c>
      <c r="M215" s="7" t="s">
        <v>511</v>
      </c>
      <c r="N215" s="5" t="n">
        <v>55.1707762119158</v>
      </c>
      <c r="O215" s="5" t="n">
        <v>-4.17728766195068</v>
      </c>
      <c r="P215" s="5" t="n">
        <v>55.1707762119158</v>
      </c>
      <c r="Q215" s="5" t="n">
        <v>-4.17728766195068</v>
      </c>
      <c r="R215" s="4" t="n">
        <v>2</v>
      </c>
      <c r="S215" s="0"/>
      <c r="T215" s="0"/>
      <c r="U215" s="4" t="n">
        <v>21</v>
      </c>
      <c r="V215" s="0"/>
      <c r="W215" s="0"/>
      <c r="X215" s="0"/>
      <c r="Y215" s="0"/>
      <c r="Z215" s="0"/>
      <c r="AA215" s="0"/>
      <c r="AB215" s="0"/>
      <c r="AC215" s="0"/>
      <c r="AD215" s="0"/>
      <c r="AE215" s="4" t="n">
        <v>1936</v>
      </c>
      <c r="AF215" s="0"/>
      <c r="AG215" s="4" t="s">
        <v>512</v>
      </c>
      <c r="AH215" s="0"/>
      <c r="AI215" s="5" t="n">
        <v>55.1790801548471</v>
      </c>
      <c r="AJ215" s="6" t="n">
        <v>-4.17840651865844</v>
      </c>
      <c r="AK215" s="58" t="n">
        <v>1</v>
      </c>
      <c r="AL215" s="0"/>
      <c r="AM215" s="0"/>
      <c r="AN215" s="0"/>
      <c r="AO215" s="0"/>
      <c r="AP215" s="56" t="n">
        <v>46</v>
      </c>
      <c r="AQ215" s="0"/>
      <c r="AR215" s="56" t="n">
        <v>54</v>
      </c>
      <c r="AS215" s="56" t="n">
        <v>5.1440329218107</v>
      </c>
      <c r="AT215" s="56" t="n">
        <v>3</v>
      </c>
      <c r="AU215" s="0"/>
      <c r="AV215" s="4" t="s">
        <v>101</v>
      </c>
      <c r="AW215" s="0"/>
      <c r="AX215" s="0"/>
      <c r="AY215" s="0"/>
      <c r="AZ215" s="0"/>
      <c r="BA215" s="0"/>
      <c r="BB215" s="0"/>
      <c r="BC215" s="120" t="s">
        <v>1380</v>
      </c>
      <c r="BD215" s="120"/>
      <c r="BE215" s="0"/>
      <c r="BF215" s="0"/>
      <c r="BG215" s="0"/>
      <c r="BH215" s="0"/>
      <c r="BI215" s="0"/>
      <c r="BJ215" s="0"/>
    </row>
    <row r="216" customFormat="false" ht="15" hidden="false" customHeight="false" outlineLevel="0" collapsed="false">
      <c r="A216" s="4" t="s">
        <v>98</v>
      </c>
      <c r="B216" s="0"/>
      <c r="C216" s="0"/>
      <c r="D216" s="4" t="s">
        <v>1107</v>
      </c>
      <c r="E216" s="4" t="s">
        <v>668</v>
      </c>
      <c r="F216" s="0"/>
      <c r="G216" s="4" t="n">
        <v>198</v>
      </c>
      <c r="H216" s="55" t="s">
        <v>615</v>
      </c>
      <c r="I216" s="4" t="s">
        <v>1108</v>
      </c>
      <c r="J216" s="4" t="s">
        <v>1378</v>
      </c>
      <c r="K216" s="0"/>
      <c r="L216" s="4" t="s">
        <v>1379</v>
      </c>
      <c r="M216" s="7" t="s">
        <v>511</v>
      </c>
      <c r="N216" s="5" t="n">
        <v>55.143965144175</v>
      </c>
      <c r="O216" s="5" t="n">
        <v>-4.19048413030395</v>
      </c>
      <c r="P216" s="5" t="n">
        <v>55.143965144175</v>
      </c>
      <c r="Q216" s="5" t="n">
        <v>-4.19048413030395</v>
      </c>
      <c r="R216" s="4" t="n">
        <v>2</v>
      </c>
      <c r="S216" s="0"/>
      <c r="T216" s="0"/>
      <c r="U216" s="4" t="n">
        <v>12</v>
      </c>
      <c r="V216" s="0"/>
      <c r="W216" s="0"/>
      <c r="X216" s="0"/>
      <c r="Y216" s="0"/>
      <c r="Z216" s="0"/>
      <c r="AA216" s="0"/>
      <c r="AB216" s="0"/>
      <c r="AC216" s="0"/>
      <c r="AD216" s="0"/>
      <c r="AE216" s="4" t="n">
        <v>1936</v>
      </c>
      <c r="AF216" s="0"/>
      <c r="AG216" s="4" t="s">
        <v>513</v>
      </c>
      <c r="AH216" s="0"/>
      <c r="AI216" s="5" t="n">
        <v>55.1492996</v>
      </c>
      <c r="AJ216" s="6" t="n">
        <v>-4.18742010000005</v>
      </c>
      <c r="AK216" s="58" t="n">
        <v>1</v>
      </c>
      <c r="AL216" s="0"/>
      <c r="AM216" s="0"/>
      <c r="AN216" s="0"/>
      <c r="AO216" s="0"/>
      <c r="AP216" s="56" t="n">
        <v>20</v>
      </c>
      <c r="AQ216" s="0"/>
      <c r="AR216" s="56" t="n">
        <v>74</v>
      </c>
      <c r="AS216" s="56" t="n">
        <v>3.75375375375375</v>
      </c>
      <c r="AT216" s="56" t="n">
        <v>2</v>
      </c>
      <c r="AU216" s="0"/>
      <c r="AV216" s="4" t="s">
        <v>97</v>
      </c>
      <c r="AW216" s="0"/>
      <c r="AX216" s="0"/>
      <c r="AY216" s="0"/>
      <c r="AZ216" s="0"/>
      <c r="BA216" s="0"/>
      <c r="BB216" s="0"/>
      <c r="BC216" s="120" t="s">
        <v>1380</v>
      </c>
      <c r="BD216" s="120"/>
      <c r="BE216" s="0"/>
      <c r="BF216" s="0"/>
      <c r="BG216" s="0"/>
      <c r="BH216" s="0"/>
      <c r="BI216" s="0"/>
      <c r="BJ216" s="0"/>
    </row>
    <row r="217" customFormat="false" ht="15" hidden="false" customHeight="false" outlineLevel="0" collapsed="false">
      <c r="A217" s="4" t="s">
        <v>99</v>
      </c>
      <c r="B217" s="0"/>
      <c r="C217" s="0"/>
      <c r="D217" s="4" t="s">
        <v>1107</v>
      </c>
      <c r="E217" s="4" t="s">
        <v>668</v>
      </c>
      <c r="F217" s="0"/>
      <c r="G217" s="4" t="n">
        <v>199</v>
      </c>
      <c r="H217" s="55" t="s">
        <v>615</v>
      </c>
      <c r="I217" s="4" t="s">
        <v>1108</v>
      </c>
      <c r="J217" s="4" t="s">
        <v>1378</v>
      </c>
      <c r="K217" s="0"/>
      <c r="L217" s="4" t="s">
        <v>1381</v>
      </c>
      <c r="M217" s="7" t="s">
        <v>511</v>
      </c>
      <c r="N217" s="5" t="n">
        <v>55.1125523244399</v>
      </c>
      <c r="O217" s="5" t="n">
        <v>-4.17547448865661</v>
      </c>
      <c r="P217" s="5" t="n">
        <v>55.1125523244399</v>
      </c>
      <c r="Q217" s="5" t="n">
        <v>-4.17547448865661</v>
      </c>
      <c r="R217" s="4" t="n">
        <v>2</v>
      </c>
      <c r="S217" s="0"/>
      <c r="T217" s="0"/>
      <c r="U217" s="4" t="n">
        <v>12</v>
      </c>
      <c r="V217" s="0"/>
      <c r="W217" s="0"/>
      <c r="X217" s="0"/>
      <c r="Y217" s="0"/>
      <c r="Z217" s="0"/>
      <c r="AA217" s="0"/>
      <c r="AB217" s="0"/>
      <c r="AC217" s="0"/>
      <c r="AD217" s="0"/>
      <c r="AE217" s="4" t="n">
        <v>1936</v>
      </c>
      <c r="AF217" s="0"/>
      <c r="AG217" s="4" t="s">
        <v>514</v>
      </c>
      <c r="AH217" s="0"/>
      <c r="AI217" s="5" t="n">
        <v>55.1191546865899</v>
      </c>
      <c r="AJ217" s="6" t="n">
        <v>-4.1753993868042</v>
      </c>
      <c r="AK217" s="58" t="n">
        <v>1</v>
      </c>
      <c r="AL217" s="0"/>
      <c r="AM217" s="0"/>
      <c r="AN217" s="0"/>
      <c r="AO217" s="0"/>
      <c r="AP217" s="56" t="n">
        <v>20</v>
      </c>
      <c r="AQ217" s="0"/>
      <c r="AR217" s="56" t="n">
        <v>71</v>
      </c>
      <c r="AS217" s="56" t="n">
        <v>3.91236306729264</v>
      </c>
      <c r="AT217" s="56" t="n">
        <v>2</v>
      </c>
      <c r="AU217" s="0"/>
      <c r="AV217" s="4" t="s">
        <v>98</v>
      </c>
      <c r="AW217" s="0"/>
      <c r="AX217" s="0"/>
      <c r="AY217" s="0"/>
      <c r="AZ217" s="0"/>
      <c r="BA217" s="0"/>
      <c r="BB217" s="0"/>
      <c r="BC217" s="120" t="s">
        <v>1380</v>
      </c>
      <c r="BD217" s="120"/>
      <c r="BE217" s="0"/>
      <c r="BF217" s="0"/>
      <c r="BG217" s="0"/>
      <c r="BH217" s="0"/>
      <c r="BI217" s="0"/>
      <c r="BJ217" s="0"/>
    </row>
    <row r="218" customFormat="false" ht="15" hidden="false" customHeight="false" outlineLevel="0" collapsed="false">
      <c r="A218" s="4" t="s">
        <v>100</v>
      </c>
      <c r="B218" s="0"/>
      <c r="C218" s="0"/>
      <c r="D218" s="4" t="s">
        <v>1107</v>
      </c>
      <c r="E218" s="4" t="s">
        <v>668</v>
      </c>
      <c r="F218" s="0"/>
      <c r="G218" s="4" t="n">
        <v>200</v>
      </c>
      <c r="H218" s="55" t="s">
        <v>615</v>
      </c>
      <c r="I218" s="4" t="s">
        <v>1108</v>
      </c>
      <c r="J218" s="4" t="s">
        <v>1378</v>
      </c>
      <c r="K218" s="0"/>
      <c r="L218" s="4" t="s">
        <v>1382</v>
      </c>
      <c r="M218" s="7" t="s">
        <v>515</v>
      </c>
      <c r="N218" s="5" t="n">
        <v>54.869109064252</v>
      </c>
      <c r="O218" s="5" t="n">
        <v>-4.02509150211699</v>
      </c>
      <c r="P218" s="5" t="n">
        <v>54.869109064252</v>
      </c>
      <c r="Q218" s="5" t="n">
        <v>-4.02509150211699</v>
      </c>
      <c r="R218" s="4" t="n">
        <v>3</v>
      </c>
      <c r="S218" s="0"/>
      <c r="T218" s="0"/>
      <c r="U218" s="4" t="n">
        <v>33</v>
      </c>
      <c r="V218" s="0"/>
      <c r="W218" s="0"/>
      <c r="X218" s="0"/>
      <c r="Y218" s="0"/>
      <c r="Z218" s="0"/>
      <c r="AA218" s="0"/>
      <c r="AB218" s="0"/>
      <c r="AC218" s="0"/>
      <c r="AD218" s="0"/>
      <c r="AE218" s="4" t="n">
        <v>1935</v>
      </c>
      <c r="AF218" s="0"/>
      <c r="AG218" s="0"/>
      <c r="AH218" s="0"/>
      <c r="AI218" s="5" t="n">
        <v>54.8695535803492</v>
      </c>
      <c r="AJ218" s="6" t="n">
        <v>-4.02388987247832</v>
      </c>
      <c r="AK218" s="58" t="n">
        <v>1</v>
      </c>
      <c r="AL218" s="0"/>
      <c r="AM218" s="0"/>
      <c r="AN218" s="0"/>
      <c r="AO218" s="0"/>
      <c r="AP218" s="56" t="n">
        <v>32</v>
      </c>
      <c r="AQ218" s="0"/>
      <c r="AR218" s="56" t="n">
        <v>3</v>
      </c>
      <c r="AS218" s="56" t="n">
        <v>92.5925925925926</v>
      </c>
      <c r="AT218" s="56" t="n">
        <v>5</v>
      </c>
      <c r="AU218" s="0"/>
      <c r="AV218" s="0"/>
      <c r="AW218" s="0"/>
      <c r="AX218" s="0"/>
      <c r="AY218" s="0"/>
      <c r="AZ218" s="0"/>
      <c r="BA218" s="0"/>
      <c r="BB218" s="0"/>
      <c r="BC218" s="120" t="s">
        <v>1380</v>
      </c>
      <c r="BD218" s="120"/>
      <c r="BE218" s="0"/>
      <c r="BF218" s="0"/>
      <c r="BG218" s="0"/>
      <c r="BH218" s="0"/>
      <c r="BI218" s="0"/>
      <c r="BJ218" s="0"/>
    </row>
    <row r="219" customFormat="false" ht="15" hidden="false" customHeight="false" outlineLevel="0" collapsed="false">
      <c r="A219" s="4" t="s">
        <v>101</v>
      </c>
      <c r="B219" s="0"/>
      <c r="C219" s="0"/>
      <c r="D219" s="4" t="s">
        <v>1107</v>
      </c>
      <c r="E219" s="4" t="s">
        <v>1383</v>
      </c>
      <c r="F219" s="0"/>
      <c r="G219" s="4" t="n">
        <v>201</v>
      </c>
      <c r="H219" s="55" t="s">
        <v>615</v>
      </c>
      <c r="I219" s="4" t="s">
        <v>1108</v>
      </c>
      <c r="J219" s="4" t="s">
        <v>1378</v>
      </c>
      <c r="K219" s="0"/>
      <c r="L219" s="4" t="s">
        <v>1379</v>
      </c>
      <c r="M219" s="7" t="s">
        <v>517</v>
      </c>
      <c r="N219" s="5" t="n">
        <v>55.2491396916753</v>
      </c>
      <c r="O219" s="5" t="n">
        <v>-4.35712752310792</v>
      </c>
      <c r="P219" s="5" t="n">
        <v>55.232</v>
      </c>
      <c r="Q219" s="5" t="n">
        <v>-4.294</v>
      </c>
      <c r="R219" s="4" t="n">
        <v>1</v>
      </c>
      <c r="S219" s="0"/>
      <c r="T219" s="0"/>
      <c r="U219" s="4" t="n">
        <v>2.25</v>
      </c>
      <c r="V219" s="0"/>
      <c r="W219" s="0"/>
      <c r="X219" s="0"/>
      <c r="Y219" s="0"/>
      <c r="Z219" s="0"/>
      <c r="AA219" s="0"/>
      <c r="AB219" s="0"/>
      <c r="AC219" s="0"/>
      <c r="AD219" s="0"/>
      <c r="AE219" s="4" t="n">
        <v>1985</v>
      </c>
      <c r="AF219" s="0"/>
      <c r="AG219" s="4" t="s">
        <v>518</v>
      </c>
      <c r="AH219" s="4" t="n">
        <v>2596</v>
      </c>
      <c r="AI219" s="5" t="n">
        <v>55.2565483375258</v>
      </c>
      <c r="AJ219" s="6" t="n">
        <v>-4.36789970146492</v>
      </c>
      <c r="AK219" s="58" t="n">
        <v>83</v>
      </c>
      <c r="AL219" s="4" t="s">
        <v>1384</v>
      </c>
      <c r="AM219" s="0"/>
      <c r="AN219" s="0"/>
      <c r="AO219" s="0"/>
      <c r="AP219" s="56" t="n">
        <v>13</v>
      </c>
      <c r="AQ219" s="0"/>
      <c r="AR219" s="56" t="n">
        <v>15.6</v>
      </c>
      <c r="AS219" s="56" t="n">
        <v>1477.92022792023</v>
      </c>
      <c r="AT219" s="56" t="n">
        <v>6</v>
      </c>
      <c r="AU219" s="0"/>
      <c r="AV219" s="0"/>
      <c r="AW219" s="0"/>
      <c r="AX219" s="0"/>
      <c r="AY219" s="0"/>
      <c r="AZ219" s="0"/>
      <c r="BA219" s="0"/>
      <c r="BB219" s="0"/>
      <c r="BC219" s="120" t="s">
        <v>1380</v>
      </c>
      <c r="BD219" s="120"/>
      <c r="BE219" s="0"/>
      <c r="BF219" s="0"/>
      <c r="BG219" s="0"/>
      <c r="BH219" s="0"/>
      <c r="BI219" s="0"/>
      <c r="BJ219" s="0"/>
    </row>
    <row r="220" customFormat="false" ht="15" hidden="false" customHeight="false" outlineLevel="0" collapsed="false">
      <c r="A220" s="4" t="s">
        <v>102</v>
      </c>
      <c r="B220" s="0"/>
      <c r="C220" s="0"/>
      <c r="D220" s="4" t="s">
        <v>668</v>
      </c>
      <c r="E220" s="4" t="s">
        <v>1385</v>
      </c>
      <c r="F220" s="0"/>
      <c r="G220" s="4" t="n">
        <v>202</v>
      </c>
      <c r="H220" s="55" t="s">
        <v>660</v>
      </c>
      <c r="I220" s="4" t="s">
        <v>661</v>
      </c>
      <c r="J220" s="4" t="s">
        <v>1386</v>
      </c>
      <c r="K220" s="0"/>
      <c r="L220" s="4" t="s">
        <v>1387</v>
      </c>
      <c r="M220" s="7" t="s">
        <v>519</v>
      </c>
      <c r="N220" s="5" t="n">
        <v>45.7055073655853</v>
      </c>
      <c r="O220" s="5" t="n">
        <v>7.14517178566893</v>
      </c>
      <c r="P220" s="5" t="n">
        <v>45.7055073655853</v>
      </c>
      <c r="Q220" s="5" t="n">
        <v>7.14517178566893</v>
      </c>
      <c r="R220" s="4" t="n">
        <v>5</v>
      </c>
      <c r="S220" s="0"/>
      <c r="T220" s="56" t="s">
        <v>638</v>
      </c>
      <c r="U220" s="4" t="n">
        <v>126</v>
      </c>
      <c r="V220" s="0"/>
      <c r="W220" s="0"/>
      <c r="X220" s="0"/>
      <c r="Y220" s="0"/>
      <c r="Z220" s="0"/>
      <c r="AA220" s="4" t="n">
        <v>285.3</v>
      </c>
      <c r="AB220" s="0"/>
      <c r="AC220" s="0"/>
      <c r="AD220" s="0"/>
      <c r="AE220" s="4" t="n">
        <v>1954</v>
      </c>
      <c r="AF220" s="0"/>
      <c r="AG220" s="4" t="s">
        <v>520</v>
      </c>
      <c r="AH220" s="0"/>
      <c r="AI220" s="5" t="n">
        <v>45.6183347344428</v>
      </c>
      <c r="AJ220" s="5" t="n">
        <v>7.05850725236814</v>
      </c>
      <c r="AK220" s="58" t="n">
        <v>2.345</v>
      </c>
      <c r="AL220" s="0"/>
      <c r="AM220" s="0"/>
      <c r="AN220" s="0"/>
      <c r="AO220" s="0"/>
      <c r="AP220" s="56" t="n">
        <v>972</v>
      </c>
      <c r="AQ220" s="0"/>
      <c r="AR220" s="56" t="n">
        <v>16.5</v>
      </c>
      <c r="AS220" s="56" t="n">
        <v>39.4781144781145</v>
      </c>
      <c r="AT220" s="56" t="n">
        <v>5</v>
      </c>
      <c r="AU220" s="0"/>
      <c r="AV220" s="0"/>
      <c r="AW220" s="0"/>
      <c r="AX220" s="0"/>
      <c r="AY220" s="4" t="s">
        <v>1388</v>
      </c>
      <c r="AZ220" s="0"/>
      <c r="BA220" s="0"/>
      <c r="BB220" s="0"/>
      <c r="BC220" s="120" t="s">
        <v>1389</v>
      </c>
      <c r="BD220" s="120" t="s">
        <v>1390</v>
      </c>
      <c r="BE220" s="0"/>
      <c r="BF220" s="0"/>
      <c r="BG220" s="0"/>
      <c r="BH220" s="0"/>
      <c r="BI220" s="0"/>
      <c r="BJ220" s="0"/>
    </row>
    <row r="221" customFormat="false" ht="15" hidden="false" customHeight="false" outlineLevel="0" collapsed="false">
      <c r="A221" s="4" t="s">
        <v>103</v>
      </c>
      <c r="B221" s="0"/>
      <c r="C221" s="0"/>
      <c r="D221" s="4" t="s">
        <v>668</v>
      </c>
      <c r="E221" s="0"/>
      <c r="F221" s="0"/>
      <c r="G221" s="4" t="n">
        <v>203</v>
      </c>
      <c r="H221" s="55" t="s">
        <v>660</v>
      </c>
      <c r="I221" s="4" t="s">
        <v>661</v>
      </c>
      <c r="J221" s="4" t="s">
        <v>662</v>
      </c>
      <c r="K221" s="0"/>
      <c r="L221" s="4" t="s">
        <v>1391</v>
      </c>
      <c r="M221" s="7" t="s">
        <v>521</v>
      </c>
      <c r="N221" s="5" t="n">
        <v>45.0927576191461</v>
      </c>
      <c r="O221" s="5" t="n">
        <v>9.90432801278075</v>
      </c>
      <c r="P221" s="5" t="n">
        <v>45.0927576191461</v>
      </c>
      <c r="Q221" s="5" t="n">
        <v>9.90432801278075</v>
      </c>
      <c r="R221" s="4" t="n">
        <v>4</v>
      </c>
      <c r="S221" s="0"/>
      <c r="T221" s="56" t="s">
        <v>817</v>
      </c>
      <c r="U221" s="4" t="n">
        <v>76</v>
      </c>
      <c r="V221" s="0"/>
      <c r="W221" s="0"/>
      <c r="X221" s="0"/>
      <c r="Y221" s="0"/>
      <c r="Z221" s="0"/>
      <c r="AA221" s="4" t="n">
        <v>484</v>
      </c>
      <c r="AB221" s="0"/>
      <c r="AC221" s="0"/>
      <c r="AD221" s="0"/>
      <c r="AE221" s="4" t="n">
        <v>1960</v>
      </c>
      <c r="AF221" s="0"/>
      <c r="AG221" s="0"/>
      <c r="AH221" s="0"/>
      <c r="AI221" s="5" t="n">
        <v>45.0914245547859</v>
      </c>
      <c r="AJ221" s="6" t="n">
        <v>9.90183892281493</v>
      </c>
      <c r="AK221" s="0"/>
      <c r="AL221" s="0"/>
      <c r="AM221" s="0"/>
      <c r="AN221" s="0"/>
      <c r="AO221" s="0"/>
      <c r="AP221" s="56" t="n">
        <v>7.25</v>
      </c>
      <c r="AQ221" s="0"/>
      <c r="AR221" s="56" t="n">
        <v>1000</v>
      </c>
      <c r="AS221" s="56" t="n">
        <v>0</v>
      </c>
      <c r="AT221" s="0"/>
      <c r="AU221" s="0"/>
      <c r="AV221" s="0"/>
      <c r="AW221" s="0"/>
      <c r="AX221" s="0"/>
      <c r="AY221" s="0"/>
      <c r="AZ221" s="0"/>
      <c r="BA221" s="0"/>
      <c r="BB221" s="0"/>
      <c r="BC221" s="120" t="s">
        <v>1392</v>
      </c>
      <c r="BD221" s="120" t="s">
        <v>1393</v>
      </c>
      <c r="BE221" s="120" t="s">
        <v>1394</v>
      </c>
      <c r="BF221" s="0"/>
      <c r="BG221" s="0"/>
      <c r="BH221" s="0"/>
      <c r="BI221" s="0"/>
      <c r="BJ221" s="0"/>
    </row>
    <row r="222" customFormat="false" ht="15" hidden="false" customHeight="false" outlineLevel="0" collapsed="false">
      <c r="A222" s="4" t="s">
        <v>104</v>
      </c>
      <c r="B222" s="0"/>
      <c r="C222" s="0"/>
      <c r="D222" s="4" t="s">
        <v>668</v>
      </c>
      <c r="E222" s="0"/>
      <c r="F222" s="0"/>
      <c r="G222" s="4" t="n">
        <v>204</v>
      </c>
      <c r="H222" s="55" t="s">
        <v>660</v>
      </c>
      <c r="I222" s="4" t="s">
        <v>661</v>
      </c>
      <c r="J222" s="4" t="s">
        <v>1395</v>
      </c>
      <c r="K222" s="0"/>
      <c r="L222" s="0"/>
      <c r="M222" s="7" t="s">
        <v>523</v>
      </c>
      <c r="N222" s="5" t="n">
        <v>46.6555023078425</v>
      </c>
      <c r="O222" s="5" t="n">
        <v>11.5927341701171</v>
      </c>
      <c r="P222" s="5" t="n">
        <v>46.622</v>
      </c>
      <c r="Q222" s="5" t="n">
        <v>11.544</v>
      </c>
      <c r="R222" s="0"/>
      <c r="S222" s="0"/>
      <c r="T222" s="0"/>
      <c r="U222" s="4" t="n">
        <v>87</v>
      </c>
      <c r="V222" s="0"/>
      <c r="W222" s="0"/>
      <c r="X222" s="0"/>
      <c r="Y222" s="0"/>
      <c r="Z222" s="0"/>
      <c r="AA222" s="4" t="n">
        <v>369</v>
      </c>
      <c r="AB222" s="0"/>
      <c r="AC222" s="0"/>
      <c r="AD222" s="0"/>
      <c r="AE222" s="4" t="n">
        <v>1949</v>
      </c>
      <c r="AF222" s="0"/>
      <c r="AG222" s="0"/>
      <c r="AH222" s="0"/>
      <c r="AI222" s="5" t="n">
        <v>46.622</v>
      </c>
      <c r="AJ222" s="5" t="n">
        <v>11.544</v>
      </c>
      <c r="AK222" s="58" t="n">
        <v>0.022</v>
      </c>
      <c r="AL222" s="0"/>
      <c r="AM222" s="0"/>
      <c r="AN222" s="0"/>
      <c r="AO222" s="0"/>
      <c r="AP222" s="56" t="n">
        <v>294</v>
      </c>
      <c r="AQ222" s="0"/>
      <c r="AR222" s="56" t="n">
        <v>35</v>
      </c>
      <c r="AS222" s="56" t="n">
        <v>0.174603174603175</v>
      </c>
      <c r="AT222" s="56" t="n">
        <v>1</v>
      </c>
      <c r="AU222" s="0"/>
      <c r="AV222" s="0"/>
      <c r="AW222" s="0"/>
      <c r="AX222" s="0"/>
      <c r="AY222" s="0"/>
      <c r="AZ222" s="0"/>
      <c r="BA222" s="0"/>
      <c r="BB222" s="0"/>
      <c r="BC222" s="120" t="s">
        <v>1396</v>
      </c>
      <c r="BD222" s="141" t="s">
        <v>1397</v>
      </c>
      <c r="BE222" s="0"/>
      <c r="BF222" s="0"/>
      <c r="BG222" s="0"/>
      <c r="BH222" s="0"/>
      <c r="BI222" s="0"/>
      <c r="BJ222" s="0"/>
    </row>
    <row r="223" s="4" customFormat="true" ht="12.75" hidden="false" customHeight="false" outlineLevel="0" collapsed="false">
      <c r="A223" s="4" t="s">
        <v>105</v>
      </c>
      <c r="B223" s="0"/>
      <c r="C223" s="0"/>
      <c r="D223" s="4" t="s">
        <v>668</v>
      </c>
      <c r="E223" s="0"/>
      <c r="F223" s="0"/>
      <c r="G223" s="4" t="n">
        <v>205</v>
      </c>
      <c r="H223" s="55" t="s">
        <v>660</v>
      </c>
      <c r="I223" s="4" t="s">
        <v>661</v>
      </c>
      <c r="J223" s="4" t="s">
        <v>1395</v>
      </c>
      <c r="K223" s="0"/>
      <c r="L223" s="0"/>
      <c r="M223" s="7" t="s">
        <v>521</v>
      </c>
      <c r="N223" s="5" t="n">
        <v>46.7971487894992</v>
      </c>
      <c r="O223" s="5" t="n">
        <v>11.6708400979405</v>
      </c>
      <c r="P223" s="5" t="n">
        <v>46.7971487894992</v>
      </c>
      <c r="Q223" s="5" t="n">
        <v>11.703</v>
      </c>
      <c r="R223" s="4" t="n">
        <v>5</v>
      </c>
      <c r="S223" s="0"/>
      <c r="T223" s="0"/>
      <c r="U223" s="4" t="n">
        <v>120</v>
      </c>
      <c r="V223" s="0"/>
      <c r="W223" s="0"/>
      <c r="X223" s="0"/>
      <c r="Y223" s="0"/>
      <c r="Z223" s="0"/>
      <c r="AA223" s="4" t="n">
        <v>515</v>
      </c>
      <c r="AB223" s="0"/>
      <c r="AC223" s="0"/>
      <c r="AD223" s="0"/>
      <c r="AE223" s="0"/>
      <c r="AF223" s="0"/>
      <c r="AG223" s="0"/>
      <c r="AH223" s="0"/>
      <c r="AI223" s="5" t="n">
        <v>46.7971487894992</v>
      </c>
      <c r="AJ223" s="5" t="n">
        <v>11.703</v>
      </c>
      <c r="AL223" s="0"/>
      <c r="AM223" s="0"/>
      <c r="AN223" s="0"/>
      <c r="AO223" s="0"/>
      <c r="AP223" s="56" t="n">
        <v>164</v>
      </c>
      <c r="AQ223" s="0"/>
      <c r="AR223" s="56" t="n">
        <v>80</v>
      </c>
      <c r="AS223" s="56" t="n">
        <v>0</v>
      </c>
      <c r="AT223" s="56" t="n">
        <v>4</v>
      </c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</row>
    <row r="224" customFormat="false" ht="12.75" hidden="false" customHeight="false" outlineLevel="0" collapsed="false">
      <c r="A224" s="11" t="s">
        <v>106</v>
      </c>
      <c r="B224" s="11"/>
      <c r="C224" s="132"/>
      <c r="D224" s="11"/>
      <c r="E224" s="11" t="s">
        <v>668</v>
      </c>
      <c r="F224" s="11"/>
      <c r="G224" s="4" t="n">
        <v>205</v>
      </c>
      <c r="H224" s="55" t="s">
        <v>660</v>
      </c>
      <c r="I224" s="11" t="s">
        <v>661</v>
      </c>
      <c r="J224" s="11" t="s">
        <v>1395</v>
      </c>
      <c r="K224" s="11"/>
      <c r="L224" s="11"/>
      <c r="M224" s="52"/>
      <c r="N224" s="12" t="n">
        <v>46.7783406574685</v>
      </c>
      <c r="O224" s="12" t="n">
        <v>11.6320568538503</v>
      </c>
      <c r="P224" s="12"/>
      <c r="Q224" s="12"/>
      <c r="R224" s="11"/>
      <c r="S224" s="11"/>
      <c r="T224" s="131"/>
      <c r="U224" s="11"/>
      <c r="V224" s="11"/>
      <c r="W224" s="11"/>
      <c r="X224" s="11"/>
      <c r="Y224" s="131"/>
      <c r="Z224" s="11"/>
      <c r="AA224" s="11"/>
      <c r="AB224" s="11"/>
      <c r="AC224" s="134"/>
      <c r="AD224" s="134"/>
      <c r="AE224" s="11"/>
      <c r="AF224" s="11"/>
      <c r="AG224" s="11" t="s">
        <v>106</v>
      </c>
      <c r="AH224" s="11" t="s">
        <v>107</v>
      </c>
      <c r="AI224" s="12" t="n">
        <v>46.7783406574685</v>
      </c>
      <c r="AJ224" s="12" t="n">
        <v>11.6320568538503</v>
      </c>
      <c r="AK224" s="135" t="n">
        <v>2</v>
      </c>
      <c r="AL224" s="11"/>
      <c r="AM224" s="11"/>
      <c r="AN224" s="13"/>
      <c r="AO224" s="13"/>
      <c r="AP224" s="131"/>
      <c r="AQ224" s="136"/>
      <c r="AR224" s="131"/>
      <c r="AS224" s="131"/>
      <c r="AT224" s="131"/>
      <c r="AU224" s="11"/>
      <c r="AV224" s="11"/>
      <c r="AW224" s="11"/>
      <c r="AX224" s="11"/>
      <c r="AY224" s="11"/>
      <c r="AZ224" s="11"/>
      <c r="BA224" s="11"/>
      <c r="BB224" s="137"/>
      <c r="BC224" s="11"/>
      <c r="BD224" s="11"/>
      <c r="BE224" s="11"/>
      <c r="BF224" s="11"/>
      <c r="BG224" s="136"/>
      <c r="BH224" s="11"/>
      <c r="BI224" s="11"/>
      <c r="BJ224" s="11"/>
    </row>
    <row r="225" customFormat="false" ht="12.75" hidden="false" customHeight="false" outlineLevel="0" collapsed="false">
      <c r="A225" s="4" t="s">
        <v>108</v>
      </c>
      <c r="B225" s="0"/>
      <c r="C225" s="0"/>
      <c r="D225" s="4" t="s">
        <v>668</v>
      </c>
      <c r="E225" s="0"/>
      <c r="F225" s="0"/>
      <c r="G225" s="4" t="n">
        <v>206</v>
      </c>
      <c r="H225" s="55" t="s">
        <v>602</v>
      </c>
      <c r="I225" s="4" t="s">
        <v>603</v>
      </c>
      <c r="J225" s="4" t="s">
        <v>983</v>
      </c>
      <c r="K225" s="0"/>
      <c r="L225" s="4" t="s">
        <v>1398</v>
      </c>
      <c r="M225" s="7" t="s">
        <v>454</v>
      </c>
      <c r="N225" s="5" t="n">
        <v>44.499</v>
      </c>
      <c r="O225" s="5" t="n">
        <v>4.708</v>
      </c>
      <c r="P225" s="5" t="n">
        <v>44.465</v>
      </c>
      <c r="Q225" s="5" t="n">
        <v>4.713</v>
      </c>
      <c r="R225" s="4" t="n">
        <v>6</v>
      </c>
      <c r="S225" s="0"/>
      <c r="T225" s="56" t="s">
        <v>817</v>
      </c>
      <c r="U225" s="4" t="n">
        <v>295</v>
      </c>
      <c r="V225" s="0"/>
      <c r="W225" s="0"/>
      <c r="X225" s="0"/>
      <c r="Y225" s="0"/>
      <c r="Z225" s="0"/>
      <c r="AA225" s="4" t="n">
        <v>1575</v>
      </c>
      <c r="AB225" s="0"/>
      <c r="AC225" s="0"/>
      <c r="AD225" s="0"/>
      <c r="AE225" s="4" t="n">
        <v>1957</v>
      </c>
      <c r="AF225" s="0"/>
      <c r="AG225" s="0"/>
      <c r="AH225" s="0"/>
      <c r="AI225" s="5" t="n">
        <v>44.465</v>
      </c>
      <c r="AJ225" s="5" t="n">
        <v>4.713</v>
      </c>
      <c r="AK225" s="0"/>
      <c r="AL225" s="0"/>
      <c r="AM225" s="0"/>
      <c r="AN225" s="0"/>
      <c r="AO225" s="0"/>
      <c r="AP225" s="56" t="n">
        <v>16.5</v>
      </c>
      <c r="AQ225" s="0"/>
      <c r="AR225" s="4" t="n">
        <v>1850</v>
      </c>
      <c r="AS225" s="0"/>
      <c r="AT225" s="0"/>
      <c r="AU225" s="0"/>
      <c r="AV225" s="0"/>
      <c r="AW225" s="0"/>
      <c r="AX225" s="0"/>
      <c r="AY225" s="4" t="s">
        <v>1399</v>
      </c>
      <c r="AZ225" s="0"/>
      <c r="BC225" s="4" t="s">
        <v>1231</v>
      </c>
      <c r="BD225" s="0"/>
      <c r="BE225" s="0"/>
    </row>
    <row r="226" customFormat="false" ht="12.75" hidden="false" customHeight="false" outlineLevel="0" collapsed="false">
      <c r="A226" s="4" t="s">
        <v>109</v>
      </c>
      <c r="B226" s="0"/>
      <c r="C226" s="0"/>
      <c r="D226" s="4" t="s">
        <v>668</v>
      </c>
      <c r="E226" s="0"/>
      <c r="F226" s="0"/>
      <c r="G226" s="4" t="n">
        <v>207</v>
      </c>
      <c r="H226" s="55" t="s">
        <v>602</v>
      </c>
      <c r="I226" s="4" t="s">
        <v>603</v>
      </c>
      <c r="J226" s="4" t="s">
        <v>983</v>
      </c>
      <c r="K226" s="0"/>
      <c r="L226" s="4" t="s">
        <v>109</v>
      </c>
      <c r="M226" s="7" t="s">
        <v>454</v>
      </c>
      <c r="N226" s="5" t="n">
        <v>43.976</v>
      </c>
      <c r="O226" s="5" t="n">
        <v>4.817</v>
      </c>
      <c r="P226" s="5" t="n">
        <v>43.976</v>
      </c>
      <c r="Q226" s="5" t="n">
        <v>4.817</v>
      </c>
      <c r="R226" s="4" t="n">
        <v>6</v>
      </c>
      <c r="S226" s="0"/>
      <c r="T226" s="56" t="s">
        <v>1237</v>
      </c>
      <c r="U226" s="4" t="n">
        <v>176</v>
      </c>
      <c r="V226" s="0"/>
      <c r="W226" s="0"/>
      <c r="X226" s="0"/>
      <c r="Y226" s="0"/>
      <c r="Z226" s="0"/>
      <c r="AA226" s="4" t="n">
        <v>857</v>
      </c>
      <c r="AB226" s="0"/>
      <c r="AC226" s="0"/>
      <c r="AD226" s="0"/>
      <c r="AE226" s="4" t="n">
        <v>1973</v>
      </c>
      <c r="AF226" s="0"/>
      <c r="AG226" s="0"/>
      <c r="AH226" s="0"/>
      <c r="AI226" s="5" t="n">
        <v>43.976</v>
      </c>
      <c r="AJ226" s="5" t="n">
        <v>4.817</v>
      </c>
      <c r="AK226" s="0"/>
      <c r="AL226" s="0"/>
      <c r="AM226" s="0"/>
      <c r="AN226" s="0"/>
      <c r="AO226" s="0"/>
      <c r="AP226" s="56" t="n">
        <v>9.5</v>
      </c>
      <c r="AQ226" s="0"/>
      <c r="AR226" s="56" t="n">
        <v>2230</v>
      </c>
      <c r="AS226" s="0"/>
      <c r="AT226" s="0"/>
      <c r="AU226" s="0"/>
      <c r="AV226" s="0"/>
      <c r="AW226" s="0"/>
      <c r="AX226" s="0"/>
      <c r="AY226" s="4" t="s">
        <v>1400</v>
      </c>
      <c r="AZ226" s="0"/>
      <c r="BC226" s="4" t="s">
        <v>1231</v>
      </c>
      <c r="BD226" s="0"/>
      <c r="BE226" s="0"/>
    </row>
    <row r="227" customFormat="false" ht="12.75" hidden="false" customHeight="false" outlineLevel="0" collapsed="false">
      <c r="A227" s="4" t="s">
        <v>110</v>
      </c>
      <c r="B227" s="0"/>
      <c r="C227" s="0"/>
      <c r="D227" s="4" t="s">
        <v>668</v>
      </c>
      <c r="E227" s="0"/>
      <c r="F227" s="0"/>
      <c r="G227" s="4" t="n">
        <v>208</v>
      </c>
      <c r="H227" s="55" t="s">
        <v>602</v>
      </c>
      <c r="I227" s="4" t="s">
        <v>603</v>
      </c>
      <c r="J227" s="4" t="s">
        <v>604</v>
      </c>
      <c r="K227" s="0"/>
      <c r="L227" s="4" t="s">
        <v>1401</v>
      </c>
      <c r="M227" s="7" t="s">
        <v>208</v>
      </c>
      <c r="N227" s="5" t="n">
        <v>44.696</v>
      </c>
      <c r="O227" s="5" t="n">
        <v>2.585</v>
      </c>
      <c r="P227" s="5" t="n">
        <v>44.696</v>
      </c>
      <c r="Q227" s="5" t="n">
        <v>2.593</v>
      </c>
      <c r="R227" s="0"/>
      <c r="S227" s="0"/>
      <c r="T227" s="0"/>
      <c r="U227" s="4" t="n">
        <v>124</v>
      </c>
      <c r="V227" s="0"/>
      <c r="W227" s="0"/>
      <c r="X227" s="0"/>
      <c r="Y227" s="0"/>
      <c r="Z227" s="0"/>
      <c r="AA227" s="4" t="n">
        <v>280</v>
      </c>
      <c r="AB227" s="0"/>
      <c r="AC227" s="0"/>
      <c r="AD227" s="0"/>
      <c r="AE227" s="4" t="n">
        <v>1950</v>
      </c>
      <c r="AF227" s="0"/>
      <c r="AG227" s="4" t="s">
        <v>529</v>
      </c>
      <c r="AH227" s="4" t="n">
        <v>3429</v>
      </c>
      <c r="AI227" s="5" t="n">
        <v>44.696</v>
      </c>
      <c r="AJ227" s="5" t="n">
        <v>2.585</v>
      </c>
      <c r="AK227" s="58" t="n">
        <v>56</v>
      </c>
      <c r="AL227" s="0"/>
      <c r="AM227" s="0"/>
      <c r="AN227" s="0"/>
      <c r="AO227" s="0"/>
      <c r="AP227" s="56" t="n">
        <v>65</v>
      </c>
      <c r="AQ227" s="0"/>
      <c r="AR227" s="56" t="n">
        <v>270</v>
      </c>
      <c r="AS227" s="0"/>
      <c r="AT227" s="0"/>
      <c r="AU227" s="0"/>
      <c r="AV227" s="0"/>
      <c r="AW227" s="0"/>
      <c r="AX227" s="0"/>
      <c r="AY227" s="4" t="s">
        <v>1402</v>
      </c>
      <c r="AZ227" s="0"/>
      <c r="BC227" s="4" t="s">
        <v>1403</v>
      </c>
      <c r="BD227" s="0"/>
      <c r="BE227" s="0"/>
    </row>
    <row r="228" customFormat="false" ht="12.75" hidden="false" customHeight="false" outlineLevel="0" collapsed="false">
      <c r="A228" s="4" t="s">
        <v>111</v>
      </c>
      <c r="B228" s="0"/>
      <c r="C228" s="0"/>
      <c r="D228" s="4" t="s">
        <v>1404</v>
      </c>
      <c r="E228" s="4" t="s">
        <v>668</v>
      </c>
      <c r="F228" s="0"/>
      <c r="G228" s="4" t="n">
        <v>209</v>
      </c>
      <c r="H228" s="55" t="s">
        <v>602</v>
      </c>
      <c r="I228" s="4" t="s">
        <v>603</v>
      </c>
      <c r="J228" s="4" t="s">
        <v>983</v>
      </c>
      <c r="K228" s="0"/>
      <c r="L228" s="4" t="s">
        <v>1405</v>
      </c>
      <c r="M228" s="7" t="s">
        <v>454</v>
      </c>
      <c r="N228" s="5" t="n">
        <v>45.307</v>
      </c>
      <c r="O228" s="5" t="n">
        <v>4.797</v>
      </c>
      <c r="P228" s="5" t="n">
        <v>45.307</v>
      </c>
      <c r="Q228" s="5" t="n">
        <v>4.797</v>
      </c>
      <c r="R228" s="4" t="n">
        <v>4</v>
      </c>
      <c r="S228" s="0"/>
      <c r="T228" s="56" t="s">
        <v>1237</v>
      </c>
      <c r="U228" s="4" t="n">
        <v>160</v>
      </c>
      <c r="V228" s="0"/>
      <c r="W228" s="0"/>
      <c r="X228" s="0"/>
      <c r="Y228" s="0"/>
      <c r="Z228" s="0"/>
      <c r="AA228" s="4" t="n">
        <v>885</v>
      </c>
      <c r="AB228" s="0"/>
      <c r="AC228" s="0"/>
      <c r="AD228" s="0"/>
      <c r="AE228" s="4" t="n">
        <v>1977</v>
      </c>
      <c r="AF228" s="0"/>
      <c r="AG228" s="0"/>
      <c r="AH228" s="0"/>
      <c r="AI228" s="5" t="n">
        <v>45.3837245990049</v>
      </c>
      <c r="AJ228" s="6" t="n">
        <v>47.57692910498</v>
      </c>
      <c r="AK228" s="0"/>
      <c r="AL228" s="0"/>
      <c r="AM228" s="0"/>
      <c r="AN228" s="0"/>
      <c r="AO228" s="0"/>
      <c r="AP228" s="56" t="n">
        <v>12.2</v>
      </c>
      <c r="AQ228" s="0"/>
      <c r="AR228" s="56" t="n">
        <v>1600</v>
      </c>
      <c r="AS228" s="0"/>
      <c r="AT228" s="0"/>
      <c r="AU228" s="0"/>
      <c r="AV228" s="0"/>
      <c r="AW228" s="0"/>
      <c r="AX228" s="0"/>
      <c r="AY228" s="4" t="s">
        <v>1406</v>
      </c>
      <c r="AZ228" s="0"/>
      <c r="BC228" s="4" t="s">
        <v>1231</v>
      </c>
      <c r="BD228" s="0"/>
      <c r="BE228" s="0"/>
    </row>
    <row r="229" customFormat="false" ht="12.75" hidden="false" customHeight="false" outlineLevel="0" collapsed="false">
      <c r="A229" s="4" t="s">
        <v>112</v>
      </c>
      <c r="B229" s="0"/>
      <c r="C229" s="0"/>
      <c r="D229" s="4" t="s">
        <v>668</v>
      </c>
      <c r="E229" s="0"/>
      <c r="F229" s="0"/>
      <c r="G229" s="4" t="n">
        <v>210</v>
      </c>
      <c r="H229" s="55" t="s">
        <v>602</v>
      </c>
      <c r="I229" s="4" t="s">
        <v>603</v>
      </c>
      <c r="J229" s="4" t="s">
        <v>604</v>
      </c>
      <c r="K229" s="0"/>
      <c r="L229" s="0"/>
      <c r="M229" s="7" t="s">
        <v>531</v>
      </c>
      <c r="N229" s="5" t="n">
        <v>45.91701964577</v>
      </c>
      <c r="O229" s="5" t="n">
        <v>6.72715187072753</v>
      </c>
      <c r="P229" s="5" t="n">
        <v>45.91701964577</v>
      </c>
      <c r="Q229" s="5" t="n">
        <v>6.72715187072753</v>
      </c>
      <c r="R229" s="4" t="n">
        <v>4</v>
      </c>
      <c r="S229" s="0"/>
      <c r="T229" s="56" t="s">
        <v>638</v>
      </c>
      <c r="U229" s="4" t="n">
        <v>109</v>
      </c>
      <c r="V229" s="0"/>
      <c r="W229" s="0"/>
      <c r="X229" s="0"/>
      <c r="Y229" s="0"/>
      <c r="Z229" s="0"/>
      <c r="AA229" s="4" t="n">
        <v>379</v>
      </c>
      <c r="AB229" s="0"/>
      <c r="AC229" s="0"/>
      <c r="AD229" s="0"/>
      <c r="AE229" s="0"/>
      <c r="AF229" s="0"/>
      <c r="AG229" s="4" t="s">
        <v>532</v>
      </c>
      <c r="AH229" s="0"/>
      <c r="AI229" s="5" t="n">
        <v>45.8939097342338</v>
      </c>
      <c r="AJ229" s="6" t="n">
        <v>6.79842503086547</v>
      </c>
      <c r="AK229" s="58" t="n">
        <v>2</v>
      </c>
      <c r="AL229" s="0"/>
      <c r="AM229" s="0"/>
      <c r="AN229" s="0"/>
      <c r="AO229" s="0"/>
      <c r="AP229" s="56" t="n">
        <v>344</v>
      </c>
      <c r="AQ229" s="0"/>
      <c r="AR229" s="0"/>
      <c r="AS229" s="0"/>
      <c r="AT229" s="0"/>
      <c r="AU229" s="0"/>
      <c r="AV229" s="0"/>
      <c r="AW229" s="0"/>
      <c r="AX229" s="0"/>
      <c r="AY229" s="4" t="s">
        <v>1407</v>
      </c>
      <c r="AZ229" s="0"/>
      <c r="BC229" s="4" t="s">
        <v>1408</v>
      </c>
      <c r="BD229" s="0"/>
      <c r="BE229" s="0"/>
    </row>
    <row r="230" customFormat="false" ht="12.75" hidden="false" customHeight="false" outlineLevel="0" collapsed="false">
      <c r="A230" s="4" t="s">
        <v>113</v>
      </c>
      <c r="B230" s="0"/>
      <c r="C230" s="0"/>
      <c r="D230" s="4" t="s">
        <v>1409</v>
      </c>
      <c r="E230" s="4" t="s">
        <v>1410</v>
      </c>
      <c r="F230" s="0"/>
      <c r="G230" s="4" t="n">
        <v>211</v>
      </c>
      <c r="H230" s="55" t="s">
        <v>900</v>
      </c>
      <c r="I230" s="4" t="s">
        <v>901</v>
      </c>
      <c r="J230" s="4" t="s">
        <v>902</v>
      </c>
      <c r="K230" s="0"/>
      <c r="L230" s="4" t="s">
        <v>1411</v>
      </c>
      <c r="M230" s="7" t="s">
        <v>533</v>
      </c>
      <c r="N230" s="5" t="n">
        <v>46.3479</v>
      </c>
      <c r="O230" s="5" t="n">
        <v>16.2684</v>
      </c>
      <c r="P230" s="5" t="n">
        <v>46.366</v>
      </c>
      <c r="Q230" s="5" t="n">
        <v>16.276</v>
      </c>
      <c r="R230" s="4" t="n">
        <v>2</v>
      </c>
      <c r="S230" s="0"/>
      <c r="T230" s="56" t="s">
        <v>817</v>
      </c>
      <c r="U230" s="4" t="n">
        <v>94</v>
      </c>
      <c r="V230" s="0"/>
      <c r="W230" s="0"/>
      <c r="X230" s="0"/>
      <c r="Y230" s="0"/>
      <c r="Z230" s="0"/>
      <c r="AA230" s="4" t="n">
        <v>478.6</v>
      </c>
      <c r="AB230" s="0"/>
      <c r="AC230" s="0"/>
      <c r="AD230" s="0"/>
      <c r="AE230" s="0"/>
      <c r="AF230" s="0"/>
      <c r="AG230" s="4" t="s">
        <v>534</v>
      </c>
      <c r="AH230" s="0"/>
      <c r="AI230" s="5" t="n">
        <v>46.3878065185073</v>
      </c>
      <c r="AJ230" s="6" t="n">
        <v>16.1750627635046</v>
      </c>
      <c r="AK230" s="58" t="n">
        <v>2.8</v>
      </c>
      <c r="AL230" s="0"/>
      <c r="AM230" s="0"/>
      <c r="AN230" s="0"/>
      <c r="AO230" s="0"/>
      <c r="AP230" s="56" t="n">
        <v>21.9</v>
      </c>
      <c r="AQ230" s="0"/>
      <c r="AR230" s="56" t="n">
        <v>500</v>
      </c>
      <c r="AS230" s="0"/>
      <c r="AT230" s="0"/>
      <c r="AU230" s="0"/>
      <c r="AV230" s="0"/>
      <c r="AW230" s="0"/>
      <c r="AX230" s="0"/>
      <c r="AY230" s="4" t="s">
        <v>1412</v>
      </c>
      <c r="AZ230" s="4" t="s">
        <v>1413</v>
      </c>
      <c r="BC230" s="4" t="s">
        <v>1414</v>
      </c>
      <c r="BD230" s="0"/>
      <c r="BE230" s="0"/>
    </row>
    <row r="231" customFormat="false" ht="12.75" hidden="false" customHeight="false" outlineLevel="0" collapsed="false">
      <c r="A231" s="4" t="s">
        <v>114</v>
      </c>
      <c r="B231" s="0"/>
      <c r="C231" s="0"/>
      <c r="D231" s="4" t="s">
        <v>1409</v>
      </c>
      <c r="E231" s="4" t="s">
        <v>1410</v>
      </c>
      <c r="F231" s="0"/>
      <c r="G231" s="4" t="n">
        <v>212</v>
      </c>
      <c r="H231" s="55" t="s">
        <v>900</v>
      </c>
      <c r="I231" s="4" t="s">
        <v>901</v>
      </c>
      <c r="J231" s="4" t="s">
        <v>902</v>
      </c>
      <c r="K231" s="0"/>
      <c r="L231" s="0"/>
      <c r="M231" s="7" t="s">
        <v>533</v>
      </c>
      <c r="N231" s="5" t="n">
        <v>46.3111300626926</v>
      </c>
      <c r="O231" s="5" t="n">
        <v>16.4945983886718</v>
      </c>
      <c r="P231" s="5" t="n">
        <v>46.303</v>
      </c>
      <c r="Q231" s="5" t="n">
        <v>16.495</v>
      </c>
      <c r="R231" s="4" t="n">
        <v>4</v>
      </c>
      <c r="S231" s="0"/>
      <c r="T231" s="56" t="s">
        <v>1415</v>
      </c>
      <c r="U231" s="4" t="n">
        <v>76</v>
      </c>
      <c r="V231" s="0"/>
      <c r="W231" s="0"/>
      <c r="X231" s="0"/>
      <c r="Y231" s="0"/>
      <c r="Z231" s="0"/>
      <c r="AA231" s="4" t="n">
        <v>388.6</v>
      </c>
      <c r="AB231" s="0"/>
      <c r="AC231" s="0"/>
      <c r="AD231" s="0"/>
      <c r="AE231" s="0"/>
      <c r="AF231" s="0"/>
      <c r="AG231" s="4" t="s">
        <v>535</v>
      </c>
      <c r="AH231" s="4" t="n">
        <v>3842</v>
      </c>
      <c r="AI231" s="5" t="n">
        <v>46.3109851056992</v>
      </c>
      <c r="AJ231" s="6" t="n">
        <v>16.451278355671</v>
      </c>
      <c r="AK231" s="58" t="n">
        <v>10.5</v>
      </c>
      <c r="AL231" s="0"/>
      <c r="AM231" s="0"/>
      <c r="AN231" s="0"/>
      <c r="AO231" s="0"/>
      <c r="AP231" s="56" t="n">
        <v>17.5</v>
      </c>
      <c r="AQ231" s="0"/>
      <c r="AR231" s="56" t="n">
        <v>500</v>
      </c>
      <c r="AS231" s="0"/>
      <c r="AT231" s="0"/>
      <c r="AU231" s="0"/>
      <c r="AV231" s="4" t="s">
        <v>113</v>
      </c>
      <c r="AW231" s="0"/>
      <c r="AX231" s="0"/>
      <c r="AY231" s="4" t="s">
        <v>1412</v>
      </c>
      <c r="AZ231" s="4" t="s">
        <v>1416</v>
      </c>
      <c r="BC231" s="4" t="s">
        <v>1417</v>
      </c>
      <c r="BD231" s="0"/>
      <c r="BE231" s="0"/>
    </row>
    <row r="232" customFormat="false" ht="12.75" hidden="false" customHeight="false" outlineLevel="0" collapsed="false">
      <c r="A232" s="4" t="s">
        <v>115</v>
      </c>
      <c r="B232" s="0"/>
      <c r="C232" s="0"/>
      <c r="D232" s="4" t="s">
        <v>1409</v>
      </c>
      <c r="E232" s="4" t="s">
        <v>1410</v>
      </c>
      <c r="F232" s="0"/>
      <c r="G232" s="4" t="n">
        <v>213</v>
      </c>
      <c r="H232" s="55" t="s">
        <v>900</v>
      </c>
      <c r="I232" s="4" t="s">
        <v>901</v>
      </c>
      <c r="J232" s="4" t="s">
        <v>902</v>
      </c>
      <c r="K232" s="0"/>
      <c r="L232" s="0"/>
      <c r="M232" s="7" t="s">
        <v>533</v>
      </c>
      <c r="N232" s="5" t="n">
        <v>46.3205</v>
      </c>
      <c r="O232" s="5" t="n">
        <v>16.7489</v>
      </c>
      <c r="P232" s="5" t="n">
        <v>46.317</v>
      </c>
      <c r="Q232" s="5" t="n">
        <v>16.734</v>
      </c>
      <c r="R232" s="4" t="n">
        <v>5</v>
      </c>
      <c r="S232" s="0"/>
      <c r="T232" s="56" t="s">
        <v>1418</v>
      </c>
      <c r="U232" s="4" t="n">
        <v>76</v>
      </c>
      <c r="V232" s="0"/>
      <c r="W232" s="0"/>
      <c r="X232" s="0"/>
      <c r="Y232" s="0"/>
      <c r="Z232" s="0"/>
      <c r="AA232" s="4" t="n">
        <v>403.2</v>
      </c>
      <c r="AB232" s="0"/>
      <c r="AC232" s="0"/>
      <c r="AD232" s="0"/>
      <c r="AE232" s="0"/>
      <c r="AF232" s="0"/>
      <c r="AG232" s="4" t="s">
        <v>536</v>
      </c>
      <c r="AH232" s="4" t="n">
        <v>3841</v>
      </c>
      <c r="AI232" s="5" t="n">
        <v>46.3167157908713</v>
      </c>
      <c r="AJ232" s="6" t="n">
        <v>16.6564012644812</v>
      </c>
      <c r="AK232" s="58" t="n">
        <v>16.6</v>
      </c>
      <c r="AL232" s="0"/>
      <c r="AM232" s="0"/>
      <c r="AN232" s="0"/>
      <c r="AO232" s="0"/>
      <c r="AP232" s="56" t="n">
        <v>17.5</v>
      </c>
      <c r="AQ232" s="0"/>
      <c r="AR232" s="56" t="n">
        <v>500</v>
      </c>
      <c r="AS232" s="0"/>
      <c r="AT232" s="0"/>
      <c r="AU232" s="0"/>
      <c r="AV232" s="4" t="s">
        <v>115</v>
      </c>
      <c r="AW232" s="0"/>
      <c r="AX232" s="0"/>
      <c r="AY232" s="4" t="s">
        <v>1412</v>
      </c>
      <c r="AZ232" s="4" t="s">
        <v>1416</v>
      </c>
      <c r="BC232" s="0"/>
      <c r="BD232" s="0"/>
      <c r="BE232" s="0"/>
    </row>
    <row r="233" customFormat="false" ht="12.75" hidden="false" customHeight="false" outlineLevel="0" collapsed="false">
      <c r="A233" s="4" t="s">
        <v>116</v>
      </c>
      <c r="B233" s="0"/>
      <c r="C233" s="0"/>
      <c r="D233" s="4" t="s">
        <v>1409</v>
      </c>
      <c r="E233" s="4" t="s">
        <v>1419</v>
      </c>
      <c r="F233" s="0"/>
      <c r="G233" s="4" t="n">
        <v>214</v>
      </c>
      <c r="H233" s="55" t="s">
        <v>836</v>
      </c>
      <c r="I233" s="4" t="s">
        <v>837</v>
      </c>
      <c r="J233" s="4" t="s">
        <v>1420</v>
      </c>
      <c r="K233" s="0"/>
      <c r="L233" s="0"/>
      <c r="M233" s="7" t="s">
        <v>537</v>
      </c>
      <c r="N233" s="5" t="n">
        <v>49.823697</v>
      </c>
      <c r="O233" s="5" t="n">
        <v>14.4342329999999</v>
      </c>
      <c r="P233" s="5" t="n">
        <v>49.823697</v>
      </c>
      <c r="Q233" s="5" t="n">
        <v>14.4342329999999</v>
      </c>
      <c r="R233" s="4" t="n">
        <v>3</v>
      </c>
      <c r="S233" s="0"/>
      <c r="T233" s="56" t="s">
        <v>817</v>
      </c>
      <c r="U233" s="4" t="n">
        <v>144</v>
      </c>
      <c r="V233" s="0"/>
      <c r="W233" s="0"/>
      <c r="X233" s="0"/>
      <c r="Y233" s="0"/>
      <c r="Z233" s="0"/>
      <c r="AA233" s="0"/>
      <c r="AB233" s="0"/>
      <c r="AC233" s="0"/>
      <c r="AD233" s="0"/>
      <c r="AE233" s="0"/>
      <c r="AF233" s="0"/>
      <c r="AG233" s="4" t="s">
        <v>538</v>
      </c>
      <c r="AH233" s="4" t="n">
        <v>3260</v>
      </c>
      <c r="AI233" s="5" t="n">
        <v>49.823697</v>
      </c>
      <c r="AJ233" s="5" t="n">
        <v>14.4342329999999</v>
      </c>
      <c r="AK233" s="58" t="n">
        <v>270</v>
      </c>
      <c r="AL233" s="0"/>
      <c r="AM233" s="0"/>
      <c r="AN233" s="0"/>
      <c r="AO233" s="0"/>
      <c r="AP233" s="56" t="n">
        <v>56</v>
      </c>
      <c r="AQ233" s="0"/>
      <c r="AR233" s="0"/>
      <c r="AS233" s="0"/>
      <c r="AT233" s="0"/>
      <c r="AU233" s="0"/>
      <c r="AV233" s="4" t="s">
        <v>126</v>
      </c>
      <c r="AW233" s="0"/>
      <c r="AX233" s="4" t="n">
        <v>3000</v>
      </c>
      <c r="AY233" s="4" t="s">
        <v>1402</v>
      </c>
      <c r="AZ233" s="4" t="s">
        <v>1421</v>
      </c>
      <c r="BC233" s="4" t="s">
        <v>1422</v>
      </c>
      <c r="BD233" s="0"/>
      <c r="BE233" s="0"/>
    </row>
    <row r="234" customFormat="false" ht="12.75" hidden="false" customHeight="false" outlineLevel="0" collapsed="false">
      <c r="A234" s="4" t="s">
        <v>117</v>
      </c>
      <c r="B234" s="0"/>
      <c r="C234" s="0"/>
      <c r="D234" s="4" t="s">
        <v>668</v>
      </c>
      <c r="E234" s="0"/>
      <c r="F234" s="0"/>
      <c r="G234" s="4" t="n">
        <v>215</v>
      </c>
      <c r="H234" s="55" t="s">
        <v>723</v>
      </c>
      <c r="I234" s="4" t="s">
        <v>724</v>
      </c>
      <c r="J234" s="4" t="s">
        <v>1149</v>
      </c>
      <c r="K234" s="0"/>
      <c r="L234" s="4" t="s">
        <v>1423</v>
      </c>
      <c r="M234" s="7" t="s">
        <v>539</v>
      </c>
      <c r="N234" s="5" t="n">
        <v>62.0410534359537</v>
      </c>
      <c r="O234" s="5" t="n">
        <v>14.9008757117553</v>
      </c>
      <c r="P234" s="5" t="n">
        <v>62.0410534359537</v>
      </c>
      <c r="Q234" s="5" t="n">
        <v>14.9008757117553</v>
      </c>
      <c r="R234" s="4" t="n">
        <v>3</v>
      </c>
      <c r="S234" s="0"/>
      <c r="T234" s="56" t="s">
        <v>1424</v>
      </c>
      <c r="U234" s="4" t="n">
        <v>103</v>
      </c>
      <c r="V234" s="0"/>
      <c r="W234" s="0"/>
      <c r="X234" s="0"/>
      <c r="Y234" s="0"/>
      <c r="Z234" s="0"/>
      <c r="AA234" s="4" t="n">
        <v>522.5</v>
      </c>
      <c r="AB234" s="0"/>
      <c r="AC234" s="0"/>
      <c r="AD234" s="0"/>
      <c r="AE234" s="4" t="n">
        <v>1952</v>
      </c>
      <c r="AF234" s="0"/>
      <c r="AG234" s="0"/>
      <c r="AH234" s="0"/>
      <c r="AI234" s="5" t="n">
        <v>62.0372906927725</v>
      </c>
      <c r="AJ234" s="6" t="n">
        <v>14.8776155951782</v>
      </c>
      <c r="AK234" s="58" t="n">
        <v>3.06</v>
      </c>
      <c r="AL234" s="0"/>
      <c r="AM234" s="0"/>
      <c r="AN234" s="0"/>
      <c r="AO234" s="0"/>
      <c r="AP234" s="56" t="n">
        <v>60</v>
      </c>
      <c r="AQ234" s="0"/>
      <c r="AR234" s="56" t="n">
        <v>200</v>
      </c>
      <c r="AS234" s="0"/>
      <c r="AT234" s="0"/>
      <c r="AU234" s="0"/>
      <c r="AV234" s="0"/>
      <c r="AW234" s="0"/>
      <c r="AY234" s="4" t="s">
        <v>1233</v>
      </c>
      <c r="AZ234" s="0"/>
      <c r="BC234" s="4" t="s">
        <v>1425</v>
      </c>
      <c r="BD234" s="4" t="s">
        <v>1426</v>
      </c>
      <c r="BE234" s="4" t="s">
        <v>1427</v>
      </c>
    </row>
    <row r="235" customFormat="false" ht="12.75" hidden="false" customHeight="false" outlineLevel="0" collapsed="false">
      <c r="A235" s="4" t="s">
        <v>118</v>
      </c>
      <c r="B235" s="0"/>
      <c r="C235" s="0"/>
      <c r="D235" s="4" t="s">
        <v>1107</v>
      </c>
      <c r="E235" s="4" t="s">
        <v>1410</v>
      </c>
      <c r="F235" s="0"/>
      <c r="G235" s="4" t="n">
        <v>216</v>
      </c>
      <c r="H235" s="55" t="s">
        <v>723</v>
      </c>
      <c r="I235" s="4" t="s">
        <v>724</v>
      </c>
      <c r="J235" s="4" t="s">
        <v>1149</v>
      </c>
      <c r="K235" s="0"/>
      <c r="L235" s="4" t="s">
        <v>1423</v>
      </c>
      <c r="M235" s="7" t="s">
        <v>539</v>
      </c>
      <c r="N235" s="5" t="n">
        <v>62.1103249247011</v>
      </c>
      <c r="O235" s="5" t="n">
        <v>15.0031858924194</v>
      </c>
      <c r="P235" s="5" t="n">
        <v>62.1103249247011</v>
      </c>
      <c r="Q235" s="5" t="n">
        <v>15.0031858924194</v>
      </c>
      <c r="R235" s="0"/>
      <c r="S235" s="0"/>
      <c r="T235" s="0"/>
      <c r="U235" s="4" t="n">
        <v>56.6</v>
      </c>
      <c r="V235" s="0"/>
      <c r="W235" s="0"/>
      <c r="X235" s="0"/>
      <c r="Y235" s="0"/>
      <c r="Z235" s="0"/>
      <c r="AA235" s="4" t="n">
        <v>264.9</v>
      </c>
      <c r="AB235" s="0"/>
      <c r="AC235" s="0"/>
      <c r="AD235" s="0"/>
      <c r="AE235" s="4" t="n">
        <v>1961</v>
      </c>
      <c r="AF235" s="0"/>
      <c r="AG235" s="4" t="s">
        <v>118</v>
      </c>
      <c r="AH235" s="0"/>
      <c r="AI235" s="5" t="n">
        <v>62.1103249247011</v>
      </c>
      <c r="AJ235" s="5" t="n">
        <v>15.0031858924194</v>
      </c>
      <c r="AK235" s="58" t="n">
        <v>0.756</v>
      </c>
      <c r="AL235" s="0"/>
      <c r="AM235" s="0"/>
      <c r="AN235" s="0"/>
      <c r="AO235" s="0"/>
      <c r="AP235" s="56" t="n">
        <v>31.5</v>
      </c>
      <c r="AQ235" s="0"/>
      <c r="AR235" s="56" t="n">
        <v>205</v>
      </c>
      <c r="AS235" s="0"/>
      <c r="AT235" s="0"/>
      <c r="AU235" s="0"/>
      <c r="AV235" s="4" t="s">
        <v>117</v>
      </c>
      <c r="AW235" s="0"/>
      <c r="AY235" s="4" t="s">
        <v>1233</v>
      </c>
      <c r="AZ235" s="0"/>
      <c r="BC235" s="4" t="s">
        <v>1425</v>
      </c>
      <c r="BD235" s="0"/>
    </row>
    <row r="236" customFormat="false" ht="12.75" hidden="false" customHeight="false" outlineLevel="0" collapsed="false">
      <c r="A236" s="4" t="s">
        <v>119</v>
      </c>
      <c r="B236" s="0"/>
      <c r="C236" s="0"/>
      <c r="D236" s="4" t="s">
        <v>1409</v>
      </c>
      <c r="E236" s="4" t="s">
        <v>1264</v>
      </c>
      <c r="F236" s="0"/>
      <c r="G236" s="4" t="n">
        <v>217</v>
      </c>
      <c r="H236" s="55" t="s">
        <v>723</v>
      </c>
      <c r="I236" s="4" t="s">
        <v>724</v>
      </c>
      <c r="J236" s="4" t="s">
        <v>696</v>
      </c>
      <c r="K236" s="0"/>
      <c r="L236" s="4" t="s">
        <v>119</v>
      </c>
      <c r="M236" s="7" t="s">
        <v>542</v>
      </c>
      <c r="N236" s="5" t="n">
        <v>63.2397899675841</v>
      </c>
      <c r="O236" s="5" t="n">
        <v>15.2383619788452</v>
      </c>
      <c r="P236" s="5" t="n">
        <v>63.285</v>
      </c>
      <c r="Q236" s="5" t="n">
        <v>15.227</v>
      </c>
      <c r="R236" s="4" t="n">
        <v>3</v>
      </c>
      <c r="S236" s="0"/>
      <c r="T236" s="56" t="s">
        <v>817</v>
      </c>
      <c r="U236" s="4" t="n">
        <v>155</v>
      </c>
      <c r="V236" s="0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5" t="n">
        <v>63.2457537694666</v>
      </c>
      <c r="AJ236" s="5" t="n">
        <v>15.2043176611186</v>
      </c>
      <c r="AK236" s="58" t="n">
        <v>17.28</v>
      </c>
      <c r="AL236" s="0"/>
      <c r="AM236" s="0"/>
      <c r="AN236" s="0"/>
      <c r="AO236" s="0"/>
      <c r="AP236" s="56" t="n">
        <v>27</v>
      </c>
      <c r="AQ236" s="0"/>
      <c r="AR236" s="119" t="n">
        <v>1257</v>
      </c>
      <c r="AS236" s="0"/>
      <c r="AT236" s="0"/>
      <c r="AU236" s="0"/>
      <c r="AV236" s="0"/>
      <c r="AW236" s="0"/>
      <c r="AY236" s="4" t="s">
        <v>1233</v>
      </c>
      <c r="AZ236" s="0"/>
      <c r="BC236" s="4" t="s">
        <v>1428</v>
      </c>
      <c r="BD236" s="4" t="s">
        <v>1426</v>
      </c>
    </row>
    <row r="237" customFormat="false" ht="12.75" hidden="false" customHeight="false" outlineLevel="0" collapsed="false">
      <c r="A237" s="4" t="s">
        <v>120</v>
      </c>
      <c r="B237" s="0"/>
      <c r="C237" s="0"/>
      <c r="D237" s="4" t="s">
        <v>1409</v>
      </c>
      <c r="E237" s="4" t="s">
        <v>1264</v>
      </c>
      <c r="F237" s="0"/>
      <c r="G237" s="4" t="n">
        <v>218</v>
      </c>
      <c r="H237" s="55" t="s">
        <v>723</v>
      </c>
      <c r="I237" s="4" t="s">
        <v>724</v>
      </c>
      <c r="J237" s="4" t="s">
        <v>696</v>
      </c>
      <c r="K237" s="0"/>
      <c r="L237" s="0"/>
      <c r="M237" s="7" t="s">
        <v>542</v>
      </c>
      <c r="N237" s="5" t="n">
        <v>63.2211695848812</v>
      </c>
      <c r="O237" s="5" t="n">
        <v>15.3224206937011</v>
      </c>
      <c r="P237" s="5" t="n">
        <v>63.2211695848812</v>
      </c>
      <c r="Q237" s="5" t="n">
        <v>15.3224206937011</v>
      </c>
      <c r="R237" s="0"/>
      <c r="S237" s="0"/>
      <c r="T237" s="0"/>
      <c r="U237" s="4" t="n">
        <v>70</v>
      </c>
      <c r="V237" s="0"/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5" t="n">
        <v>63.2275109040464</v>
      </c>
      <c r="AJ237" s="5" t="n">
        <v>15.2918649686034</v>
      </c>
      <c r="AK237" s="58" t="n">
        <v>0.18</v>
      </c>
      <c r="AL237" s="0"/>
      <c r="AM237" s="0"/>
      <c r="AN237" s="0"/>
      <c r="AO237" s="0"/>
      <c r="AP237" s="56" t="n">
        <v>13</v>
      </c>
      <c r="AQ237" s="0"/>
      <c r="AR237" s="119" t="n">
        <v>660</v>
      </c>
      <c r="AS237" s="0"/>
      <c r="AT237" s="0"/>
      <c r="AU237" s="0"/>
      <c r="AV237" s="4" t="s">
        <v>119</v>
      </c>
      <c r="AW237" s="0"/>
      <c r="AY237" s="4" t="s">
        <v>1135</v>
      </c>
      <c r="AZ237" s="0"/>
      <c r="BC237" s="4" t="s">
        <v>1429</v>
      </c>
      <c r="BD237" s="4" t="s">
        <v>1426</v>
      </c>
    </row>
    <row r="238" customFormat="false" ht="12.75" hidden="false" customHeight="false" outlineLevel="0" collapsed="false">
      <c r="A238" s="4" t="s">
        <v>121</v>
      </c>
      <c r="B238" s="0"/>
      <c r="C238" s="0"/>
      <c r="D238" s="4" t="s">
        <v>1409</v>
      </c>
      <c r="E238" s="4" t="s">
        <v>1264</v>
      </c>
      <c r="F238" s="0"/>
      <c r="G238" s="4" t="n">
        <v>219</v>
      </c>
      <c r="H238" s="55" t="s">
        <v>723</v>
      </c>
      <c r="I238" s="4" t="s">
        <v>724</v>
      </c>
      <c r="J238" s="4" t="s">
        <v>696</v>
      </c>
      <c r="K238" s="0"/>
      <c r="L238" s="0"/>
      <c r="M238" s="7" t="s">
        <v>542</v>
      </c>
      <c r="N238" s="5" t="n">
        <v>63.1642718353651</v>
      </c>
      <c r="O238" s="5" t="n">
        <v>15.5991757399169</v>
      </c>
      <c r="P238" s="5" t="n">
        <v>63.201</v>
      </c>
      <c r="Q238" s="5" t="n">
        <v>15.5991757399169</v>
      </c>
      <c r="R238" s="0"/>
      <c r="S238" s="0"/>
      <c r="T238" s="56" t="s">
        <v>817</v>
      </c>
      <c r="U238" s="4" t="n">
        <v>47</v>
      </c>
      <c r="V238" s="0"/>
      <c r="W238" s="0"/>
      <c r="X238" s="0"/>
      <c r="Y238" s="0"/>
      <c r="Z238" s="0"/>
      <c r="AA238" s="0"/>
      <c r="AB238" s="0"/>
      <c r="AC238" s="0"/>
      <c r="AD238" s="0"/>
      <c r="AE238" s="0"/>
      <c r="AF238" s="0"/>
      <c r="AG238" s="0"/>
      <c r="AH238" s="0"/>
      <c r="AI238" s="5" t="n">
        <v>63.1653179826519</v>
      </c>
      <c r="AJ238" s="5" t="n">
        <v>15.5833828984759</v>
      </c>
      <c r="AK238" s="58" t="n">
        <v>1.008</v>
      </c>
      <c r="AL238" s="0"/>
      <c r="AM238" s="0"/>
      <c r="AN238" s="0"/>
      <c r="AO238" s="0"/>
      <c r="AP238" s="56" t="n">
        <v>7</v>
      </c>
      <c r="AQ238" s="0"/>
      <c r="AR238" s="56" t="n">
        <v>640</v>
      </c>
      <c r="AS238" s="0"/>
      <c r="AT238" s="0"/>
      <c r="AU238" s="0"/>
      <c r="AV238" s="4" t="s">
        <v>121</v>
      </c>
      <c r="AW238" s="0"/>
      <c r="AY238" s="4" t="s">
        <v>1135</v>
      </c>
      <c r="AZ238" s="0"/>
      <c r="BC238" s="4" t="s">
        <v>1430</v>
      </c>
      <c r="BD238" s="4" t="s">
        <v>1426</v>
      </c>
    </row>
    <row r="239" customFormat="false" ht="12.75" hidden="false" customHeight="false" outlineLevel="0" collapsed="false">
      <c r="A239" s="4" t="s">
        <v>122</v>
      </c>
      <c r="B239" s="0"/>
      <c r="C239" s="0"/>
      <c r="D239" s="4" t="s">
        <v>1409</v>
      </c>
      <c r="E239" s="4" t="s">
        <v>668</v>
      </c>
      <c r="F239" s="0"/>
      <c r="G239" s="4" t="n">
        <v>220</v>
      </c>
      <c r="H239" s="55" t="s">
        <v>1192</v>
      </c>
      <c r="I239" s="4" t="s">
        <v>1193</v>
      </c>
      <c r="J239" s="4" t="s">
        <v>1431</v>
      </c>
      <c r="K239" s="0"/>
      <c r="L239" s="4" t="s">
        <v>122</v>
      </c>
      <c r="M239" s="7" t="s">
        <v>546</v>
      </c>
      <c r="N239" s="5" t="n">
        <v>45.8978271629831</v>
      </c>
      <c r="O239" s="5" t="n">
        <v>15.5910218245117</v>
      </c>
      <c r="P239" s="5" t="n">
        <v>45.8978271629831</v>
      </c>
      <c r="Q239" s="5" t="n">
        <v>15.602</v>
      </c>
      <c r="R239" s="4" t="n">
        <v>3</v>
      </c>
      <c r="S239" s="0"/>
      <c r="T239" s="56" t="s">
        <v>817</v>
      </c>
      <c r="U239" s="4" t="n">
        <v>47.5</v>
      </c>
      <c r="V239" s="0"/>
      <c r="W239" s="0"/>
      <c r="X239" s="0"/>
      <c r="Y239" s="0"/>
      <c r="Z239" s="0"/>
      <c r="AA239" s="4" t="n">
        <v>161</v>
      </c>
      <c r="AB239" s="0"/>
      <c r="AC239" s="0"/>
      <c r="AD239" s="0"/>
      <c r="AE239" s="0"/>
      <c r="AF239" s="0"/>
      <c r="AG239" s="0"/>
      <c r="AH239" s="0"/>
      <c r="AI239" s="5" t="n">
        <v>45.8978271629831</v>
      </c>
      <c r="AJ239" s="5" t="n">
        <v>15.602</v>
      </c>
      <c r="AK239" s="58" t="n">
        <v>3.4</v>
      </c>
      <c r="AL239" s="0"/>
      <c r="AM239" s="0"/>
      <c r="AN239" s="0"/>
      <c r="AO239" s="0"/>
      <c r="AP239" s="56" t="n">
        <v>11</v>
      </c>
      <c r="AQ239" s="0"/>
      <c r="AR239" s="56" t="n">
        <v>500</v>
      </c>
      <c r="AS239" s="0"/>
      <c r="AT239" s="0"/>
      <c r="AU239" s="0"/>
      <c r="AV239" s="0"/>
      <c r="AW239" s="4" t="s">
        <v>1432</v>
      </c>
      <c r="AY239" s="4" t="s">
        <v>1135</v>
      </c>
      <c r="AZ239" s="4" t="s">
        <v>1433</v>
      </c>
      <c r="BC239" s="4" t="s">
        <v>1434</v>
      </c>
    </row>
    <row r="240" customFormat="false" ht="12.75" hidden="false" customHeight="false" outlineLevel="0" collapsed="false">
      <c r="A240" s="4" t="s">
        <v>123</v>
      </c>
      <c r="B240" s="0"/>
      <c r="C240" s="0"/>
      <c r="D240" s="4" t="s">
        <v>1409</v>
      </c>
      <c r="E240" s="4" t="s">
        <v>668</v>
      </c>
      <c r="F240" s="0"/>
      <c r="G240" s="4" t="n">
        <v>221</v>
      </c>
      <c r="H240" s="55" t="s">
        <v>1192</v>
      </c>
      <c r="I240" s="4" t="s">
        <v>1193</v>
      </c>
      <c r="J240" s="4" t="s">
        <v>1431</v>
      </c>
      <c r="K240" s="0"/>
      <c r="L240" s="0"/>
      <c r="M240" s="7" t="s">
        <v>546</v>
      </c>
      <c r="N240" s="5" t="n">
        <v>45.9753561424348</v>
      </c>
      <c r="O240" s="5" t="n">
        <v>15.4825595142028</v>
      </c>
      <c r="P240" s="5" t="n">
        <v>45.9753561424348</v>
      </c>
      <c r="Q240" s="5" t="n">
        <v>15.4825595142028</v>
      </c>
      <c r="R240" s="4" t="n">
        <v>3</v>
      </c>
      <c r="S240" s="0"/>
      <c r="T240" s="56" t="s">
        <v>817</v>
      </c>
      <c r="U240" s="4" t="n">
        <v>39.5</v>
      </c>
      <c r="V240" s="0"/>
      <c r="W240" s="0"/>
      <c r="X240" s="0"/>
      <c r="Y240" s="0"/>
      <c r="Z240" s="0"/>
      <c r="AA240" s="4" t="n">
        <v>146</v>
      </c>
      <c r="AB240" s="0"/>
      <c r="AC240" s="0"/>
      <c r="AD240" s="0"/>
      <c r="AE240" s="0"/>
      <c r="AF240" s="0"/>
      <c r="AG240" s="0"/>
      <c r="AH240" s="0"/>
      <c r="AI240" s="5" t="n">
        <v>45.9753561424348</v>
      </c>
      <c r="AJ240" s="5" t="n">
        <v>15.4825595142028</v>
      </c>
      <c r="AK240" s="58" t="n">
        <v>1.18</v>
      </c>
      <c r="AL240" s="0"/>
      <c r="AM240" s="0"/>
      <c r="AN240" s="0"/>
      <c r="AO240" s="0"/>
      <c r="AP240" s="56" t="n">
        <v>9.14</v>
      </c>
      <c r="AQ240" s="0"/>
      <c r="AR240" s="56" t="n">
        <v>500</v>
      </c>
      <c r="AS240" s="0"/>
      <c r="AT240" s="0"/>
      <c r="AU240" s="0"/>
      <c r="AV240" s="0"/>
      <c r="AW240" s="4" t="s">
        <v>124</v>
      </c>
      <c r="AY240" s="4" t="s">
        <v>1135</v>
      </c>
      <c r="AZ240" s="4" t="s">
        <v>1435</v>
      </c>
      <c r="BC240" s="4" t="s">
        <v>1436</v>
      </c>
    </row>
    <row r="241" customFormat="false" ht="12.75" hidden="false" customHeight="false" outlineLevel="0" collapsed="false">
      <c r="A241" s="4" t="s">
        <v>124</v>
      </c>
      <c r="B241" s="0"/>
      <c r="C241" s="0"/>
      <c r="D241" s="4" t="s">
        <v>1409</v>
      </c>
      <c r="E241" s="4" t="s">
        <v>668</v>
      </c>
      <c r="F241" s="0"/>
      <c r="G241" s="4" t="n">
        <v>222</v>
      </c>
      <c r="H241" s="55" t="s">
        <v>1192</v>
      </c>
      <c r="I241" s="4" t="s">
        <v>1193</v>
      </c>
      <c r="J241" s="4" t="s">
        <v>1431</v>
      </c>
      <c r="K241" s="0"/>
      <c r="L241" s="0"/>
      <c r="M241" s="7" t="s">
        <v>546</v>
      </c>
      <c r="N241" s="5" t="n">
        <v>45.9901008880702</v>
      </c>
      <c r="O241" s="5" t="n">
        <v>15.3816134110093</v>
      </c>
      <c r="P241" s="5" t="n">
        <v>45.9901008880702</v>
      </c>
      <c r="Q241" s="5" t="n">
        <v>15.3816134110093</v>
      </c>
      <c r="R241" s="4" t="n">
        <v>3</v>
      </c>
      <c r="S241" s="0"/>
      <c r="T241" s="56" t="s">
        <v>817</v>
      </c>
      <c r="U241" s="4" t="n">
        <v>39.12</v>
      </c>
      <c r="V241" s="0"/>
      <c r="W241" s="0"/>
      <c r="X241" s="0"/>
      <c r="Y241" s="0"/>
      <c r="Z241" s="0"/>
      <c r="AA241" s="4" t="n">
        <v>148</v>
      </c>
      <c r="AB241" s="0"/>
      <c r="AC241" s="0"/>
      <c r="AD241" s="0"/>
      <c r="AE241" s="0"/>
      <c r="AF241" s="0"/>
      <c r="AG241" s="0"/>
      <c r="AH241" s="0"/>
      <c r="AI241" s="5" t="n">
        <v>45.9901008880702</v>
      </c>
      <c r="AJ241" s="5" t="n">
        <v>15.3816134110093</v>
      </c>
      <c r="AK241" s="58" t="n">
        <v>1.3</v>
      </c>
      <c r="AL241" s="0"/>
      <c r="AM241" s="0"/>
      <c r="AN241" s="0"/>
      <c r="AO241" s="0"/>
      <c r="AP241" s="56" t="n">
        <v>9.9</v>
      </c>
      <c r="AQ241" s="0"/>
      <c r="AR241" s="56" t="n">
        <v>500</v>
      </c>
      <c r="AS241" s="0"/>
      <c r="AT241" s="0"/>
      <c r="AU241" s="0"/>
      <c r="AV241" s="0"/>
      <c r="AW241" s="4" t="s">
        <v>1437</v>
      </c>
      <c r="AY241" s="4" t="s">
        <v>1135</v>
      </c>
      <c r="AZ241" s="4" t="s">
        <v>1438</v>
      </c>
      <c r="BC241" s="4" t="s">
        <v>1439</v>
      </c>
    </row>
    <row r="242" customFormat="false" ht="12.75" hidden="false" customHeight="false" outlineLevel="0" collapsed="false">
      <c r="A242" s="4" t="s">
        <v>125</v>
      </c>
      <c r="B242" s="0"/>
      <c r="C242" s="0"/>
      <c r="D242" s="4" t="s">
        <v>1409</v>
      </c>
      <c r="E242" s="4" t="s">
        <v>668</v>
      </c>
      <c r="F242" s="0"/>
      <c r="G242" s="4" t="n">
        <v>223</v>
      </c>
      <c r="H242" s="55" t="s">
        <v>1192</v>
      </c>
      <c r="I242" s="4" t="s">
        <v>1193</v>
      </c>
      <c r="J242" s="4" t="s">
        <v>1431</v>
      </c>
      <c r="K242" s="0"/>
      <c r="L242" s="0"/>
      <c r="M242" s="7" t="s">
        <v>546</v>
      </c>
      <c r="N242" s="5" t="n">
        <v>46.0177005211472</v>
      </c>
      <c r="O242" s="5" t="n">
        <v>15.2813202515244</v>
      </c>
      <c r="P242" s="5" t="n">
        <v>46.0177005211472</v>
      </c>
      <c r="Q242" s="5" t="n">
        <v>15.2813202515244</v>
      </c>
      <c r="R242" s="4" t="n">
        <v>3</v>
      </c>
      <c r="S242" s="0"/>
      <c r="T242" s="56" t="s">
        <v>817</v>
      </c>
      <c r="U242" s="4" t="n">
        <v>32.5</v>
      </c>
      <c r="V242" s="0"/>
      <c r="W242" s="0"/>
      <c r="X242" s="0"/>
      <c r="Y242" s="0"/>
      <c r="Z242" s="0"/>
      <c r="AA242" s="4" t="n">
        <v>109</v>
      </c>
      <c r="AB242" s="0"/>
      <c r="AC242" s="0"/>
      <c r="AD242" s="0"/>
      <c r="AE242" s="0"/>
      <c r="AF242" s="0"/>
      <c r="AG242" s="0"/>
      <c r="AH242" s="0"/>
      <c r="AI242" s="5" t="n">
        <v>46.0177005211472</v>
      </c>
      <c r="AJ242" s="5" t="n">
        <v>15.2813202515244</v>
      </c>
      <c r="AK242" s="58" t="n">
        <v>1.17</v>
      </c>
      <c r="AL242" s="0"/>
      <c r="AM242" s="0"/>
      <c r="AN242" s="0"/>
      <c r="AO242" s="0"/>
      <c r="AP242" s="56" t="n">
        <v>7.47</v>
      </c>
      <c r="AQ242" s="0"/>
      <c r="AR242" s="56" t="n">
        <v>500</v>
      </c>
      <c r="AS242" s="0"/>
      <c r="AT242" s="0"/>
      <c r="AU242" s="0"/>
      <c r="AV242" s="0"/>
      <c r="AW242" s="0"/>
      <c r="AY242" s="4" t="s">
        <v>1135</v>
      </c>
      <c r="AZ242" s="4" t="s">
        <v>1440</v>
      </c>
      <c r="BC242" s="4" t="s">
        <v>1441</v>
      </c>
    </row>
    <row r="243" customFormat="false" ht="12.75" hidden="false" customHeight="false" outlineLevel="0" collapsed="false">
      <c r="A243" s="4" t="s">
        <v>126</v>
      </c>
      <c r="B243" s="0"/>
      <c r="C243" s="0"/>
      <c r="D243" s="4" t="s">
        <v>1409</v>
      </c>
      <c r="E243" s="4" t="s">
        <v>668</v>
      </c>
      <c r="F243" s="0"/>
      <c r="G243" s="4" t="n">
        <v>224</v>
      </c>
      <c r="H243" s="55" t="s">
        <v>836</v>
      </c>
      <c r="I243" s="4" t="s">
        <v>837</v>
      </c>
      <c r="J243" s="4" t="s">
        <v>1420</v>
      </c>
      <c r="K243" s="0"/>
      <c r="L243" s="0"/>
      <c r="M243" s="7" t="s">
        <v>537</v>
      </c>
      <c r="N243" s="5" t="n">
        <v>49.632</v>
      </c>
      <c r="O243" s="5" t="n">
        <v>14.252</v>
      </c>
      <c r="P243" s="5" t="n">
        <v>49.632</v>
      </c>
      <c r="Q243" s="5" t="n">
        <v>14.252</v>
      </c>
      <c r="R243" s="0"/>
      <c r="S243" s="0"/>
      <c r="T243" s="0"/>
      <c r="U243" s="0"/>
      <c r="V243" s="0"/>
      <c r="W243" s="0"/>
      <c r="X243" s="0"/>
      <c r="Y243" s="0"/>
      <c r="Z243" s="0"/>
      <c r="AA243" s="0"/>
      <c r="AB243" s="0"/>
      <c r="AC243" s="0"/>
      <c r="AD243" s="0"/>
      <c r="AE243" s="0"/>
      <c r="AF243" s="0"/>
      <c r="AG243" s="0"/>
      <c r="AH243" s="4" t="n">
        <v>3262</v>
      </c>
      <c r="AI243" s="5" t="n">
        <v>49.632</v>
      </c>
      <c r="AJ243" s="5" t="n">
        <v>14.252</v>
      </c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4" t="s">
        <v>139</v>
      </c>
      <c r="AW243" s="0"/>
      <c r="AY243" s="4" t="s">
        <v>1135</v>
      </c>
    </row>
    <row r="244" customFormat="false" ht="12.75" hidden="false" customHeight="false" outlineLevel="0" collapsed="false">
      <c r="A244" s="4" t="s">
        <v>127</v>
      </c>
      <c r="B244" s="0"/>
      <c r="C244" s="0"/>
      <c r="D244" s="4" t="s">
        <v>1409</v>
      </c>
      <c r="E244" s="4" t="s">
        <v>668</v>
      </c>
      <c r="F244" s="0"/>
      <c r="G244" s="4" t="n">
        <v>225</v>
      </c>
      <c r="H244" s="55" t="s">
        <v>836</v>
      </c>
      <c r="I244" s="4" t="s">
        <v>837</v>
      </c>
      <c r="J244" s="4" t="s">
        <v>1420</v>
      </c>
      <c r="K244" s="0"/>
      <c r="L244" s="0"/>
      <c r="M244" s="0"/>
      <c r="N244" s="5" t="n">
        <v>49.846756</v>
      </c>
      <c r="O244" s="5" t="n">
        <v>14.42227</v>
      </c>
      <c r="P244" s="5" t="n">
        <v>49.846756</v>
      </c>
      <c r="Q244" s="5" t="n">
        <v>14.42227</v>
      </c>
      <c r="R244" s="0"/>
      <c r="S244" s="0"/>
      <c r="T244" s="0"/>
      <c r="U244" s="0"/>
      <c r="V244" s="0"/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5" t="n">
        <v>49.846756</v>
      </c>
      <c r="AJ244" s="5" t="n">
        <v>14.42227</v>
      </c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4" t="s">
        <v>116</v>
      </c>
      <c r="AW244" s="0"/>
    </row>
    <row r="245" customFormat="false" ht="12.75" hidden="false" customHeight="false" outlineLevel="0" collapsed="false">
      <c r="A245" s="4" t="s">
        <v>128</v>
      </c>
      <c r="B245" s="0"/>
      <c r="C245" s="0"/>
      <c r="D245" s="4" t="s">
        <v>1409</v>
      </c>
      <c r="E245" s="4" t="s">
        <v>668</v>
      </c>
      <c r="F245" s="0"/>
      <c r="G245" s="4" t="n">
        <v>226</v>
      </c>
      <c r="H245" s="55" t="s">
        <v>836</v>
      </c>
      <c r="I245" s="4" t="s">
        <v>837</v>
      </c>
      <c r="J245" s="4" t="s">
        <v>1420</v>
      </c>
      <c r="K245" s="0"/>
      <c r="L245" s="0"/>
      <c r="M245" s="0"/>
      <c r="N245" s="5" t="n">
        <v>49.938047</v>
      </c>
      <c r="O245" s="5" t="n">
        <v>14.37443</v>
      </c>
      <c r="P245" s="5" t="n">
        <v>49.938047</v>
      </c>
      <c r="Q245" s="5" t="n">
        <v>14.37443</v>
      </c>
      <c r="R245" s="0"/>
      <c r="S245" s="0"/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4" t="n">
        <v>3258</v>
      </c>
      <c r="AI245" s="5" t="n">
        <v>49.934</v>
      </c>
      <c r="AJ245" s="6" t="n">
        <v>14.37</v>
      </c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4" t="s">
        <v>127</v>
      </c>
      <c r="AW245" s="0"/>
    </row>
    <row r="246" customFormat="false" ht="12.75" hidden="false" customHeight="false" outlineLevel="0" collapsed="false">
      <c r="A246" s="0"/>
      <c r="B246" s="0"/>
      <c r="C246" s="0"/>
      <c r="D246" s="0"/>
      <c r="E246" s="0"/>
      <c r="F246" s="0"/>
      <c r="G246" s="0"/>
      <c r="H246" s="0"/>
      <c r="I246" s="0"/>
      <c r="J246" s="0"/>
      <c r="K246" s="0"/>
      <c r="L246" s="0"/>
      <c r="M246" s="0"/>
      <c r="N246" s="0"/>
      <c r="O246" s="0"/>
      <c r="P246" s="0"/>
      <c r="Q246" s="0"/>
      <c r="R246" s="0"/>
      <c r="S246" s="0"/>
      <c r="T246" s="0"/>
      <c r="U246" s="0"/>
      <c r="V246" s="0"/>
      <c r="W246" s="0"/>
      <c r="X246" s="0"/>
      <c r="Y246" s="0"/>
      <c r="Z246" s="0"/>
      <c r="AA246" s="0"/>
      <c r="AB246" s="0"/>
      <c r="AC246" s="0"/>
      <c r="AD246" s="0"/>
      <c r="AE246" s="0"/>
      <c r="AF246" s="0"/>
      <c r="AG246" s="0"/>
      <c r="AH246" s="0"/>
      <c r="AI246" s="0"/>
      <c r="AJ246" s="0"/>
      <c r="AK246" s="0"/>
      <c r="AL246" s="0"/>
      <c r="AM246" s="0"/>
      <c r="AN246" s="0"/>
      <c r="AO246" s="0"/>
      <c r="AP246" s="0"/>
      <c r="AQ246" s="0"/>
      <c r="AR246" s="0"/>
      <c r="AS246" s="0"/>
      <c r="AT246" s="0"/>
      <c r="AU246" s="0"/>
      <c r="AV246" s="0"/>
      <c r="AW246" s="0"/>
    </row>
    <row r="247" customFormat="false" ht="12.75" hidden="false" customHeight="false" outlineLevel="0" collapsed="false">
      <c r="A247" s="0"/>
      <c r="B247" s="0"/>
      <c r="C247" s="0"/>
      <c r="D247" s="0"/>
      <c r="E247" s="0"/>
      <c r="F247" s="0"/>
      <c r="G247" s="0"/>
      <c r="H247" s="0"/>
      <c r="I247" s="0"/>
      <c r="J247" s="0"/>
      <c r="K247" s="0"/>
      <c r="L247" s="0"/>
      <c r="M247" s="0"/>
      <c r="N247" s="0"/>
      <c r="O247" s="0"/>
      <c r="P247" s="0"/>
      <c r="Q247" s="0"/>
      <c r="R247" s="0"/>
      <c r="S247" s="0"/>
      <c r="T247" s="0"/>
      <c r="U247" s="0"/>
      <c r="V247" s="0"/>
      <c r="W247" s="0"/>
      <c r="X247" s="0"/>
      <c r="Y247" s="0"/>
      <c r="Z247" s="0"/>
      <c r="AA247" s="0"/>
      <c r="AB247" s="0"/>
      <c r="AC247" s="0"/>
      <c r="AD247" s="0"/>
      <c r="AE247" s="0"/>
      <c r="AF247" s="0"/>
      <c r="AG247" s="0"/>
      <c r="AH247" s="0"/>
      <c r="AI247" s="0"/>
      <c r="AJ247" s="0"/>
      <c r="AK247" s="0"/>
      <c r="AL247" s="0"/>
      <c r="AM247" s="0"/>
      <c r="AN247" s="0"/>
      <c r="AO247" s="0"/>
      <c r="AP247" s="0"/>
      <c r="AQ247" s="0"/>
      <c r="AR247" s="0"/>
      <c r="AS247" s="0"/>
      <c r="AT247" s="0"/>
      <c r="AU247" s="0"/>
      <c r="AV247" s="0"/>
      <c r="AW247" s="0"/>
    </row>
    <row r="248" customFormat="false" ht="12.75" hidden="false" customHeight="false" outlineLevel="0" collapsed="false">
      <c r="A248" s="0"/>
      <c r="B248" s="0"/>
      <c r="C248" s="0"/>
      <c r="D248" s="0"/>
      <c r="E248" s="0"/>
      <c r="F248" s="0"/>
      <c r="G248" s="0"/>
      <c r="H248" s="0"/>
      <c r="I248" s="0"/>
      <c r="J248" s="0"/>
      <c r="K248" s="0"/>
      <c r="L248" s="0"/>
      <c r="M248" s="0"/>
      <c r="N248" s="0"/>
      <c r="O248" s="0"/>
      <c r="P248" s="0"/>
      <c r="Q248" s="0"/>
      <c r="R248" s="0"/>
      <c r="S248" s="0"/>
      <c r="T248" s="0"/>
      <c r="U248" s="0"/>
      <c r="V248" s="0"/>
      <c r="W248" s="0"/>
      <c r="X248" s="0"/>
      <c r="Y248" s="0"/>
      <c r="Z248" s="0"/>
      <c r="AA248" s="0"/>
      <c r="AB248" s="0"/>
      <c r="AC248" s="0"/>
      <c r="AD248" s="0"/>
      <c r="AE248" s="0"/>
      <c r="AF248" s="0"/>
      <c r="AG248" s="0"/>
      <c r="AH248" s="0"/>
      <c r="AI248" s="0"/>
      <c r="AJ248" s="0"/>
      <c r="AK248" s="0"/>
      <c r="AL248" s="0"/>
      <c r="AM248" s="0"/>
      <c r="AN248" s="0"/>
      <c r="AO248" s="0"/>
      <c r="AP248" s="0"/>
      <c r="AQ248" s="0"/>
      <c r="AR248" s="0"/>
      <c r="AS248" s="0"/>
      <c r="AT248" s="0"/>
      <c r="AU248" s="0"/>
      <c r="AV248" s="0"/>
      <c r="AW248" s="0"/>
    </row>
    <row r="249" customFormat="false" ht="12.75" hidden="false" customHeight="false" outlineLevel="0" collapsed="false">
      <c r="A249" s="142"/>
      <c r="B249" s="142"/>
      <c r="C249" s="143"/>
      <c r="D249" s="142"/>
      <c r="E249" s="142"/>
      <c r="F249" s="142"/>
      <c r="G249" s="142"/>
      <c r="H249" s="144"/>
      <c r="I249" s="142"/>
      <c r="J249" s="142"/>
      <c r="K249" s="142"/>
      <c r="L249" s="142"/>
      <c r="M249" s="145"/>
      <c r="N249" s="146"/>
      <c r="O249" s="146"/>
      <c r="P249" s="146"/>
      <c r="Q249" s="146"/>
      <c r="R249" s="142"/>
      <c r="S249" s="142"/>
      <c r="T249" s="147"/>
      <c r="U249" s="142"/>
      <c r="V249" s="142"/>
      <c r="W249" s="142"/>
      <c r="X249" s="142"/>
      <c r="Y249" s="147"/>
      <c r="Z249" s="142"/>
      <c r="AA249" s="142"/>
      <c r="AB249" s="142"/>
      <c r="AC249" s="148"/>
      <c r="AD249" s="148"/>
      <c r="AE249" s="142"/>
      <c r="AF249" s="142"/>
      <c r="AG249" s="142"/>
      <c r="AH249" s="142"/>
      <c r="AI249" s="146"/>
      <c r="AJ249" s="149"/>
      <c r="AK249" s="150"/>
      <c r="AL249" s="142"/>
      <c r="AM249" s="142"/>
      <c r="AN249" s="149"/>
      <c r="AO249" s="149"/>
      <c r="AP249" s="147"/>
      <c r="AQ249" s="151"/>
      <c r="AR249" s="147"/>
      <c r="AS249" s="147"/>
      <c r="AT249" s="147"/>
      <c r="AU249" s="142"/>
      <c r="AV249" s="142"/>
      <c r="AW249" s="142"/>
    </row>
    <row r="250" customFormat="false" ht="12.75" hidden="false" customHeight="false" outlineLevel="0" collapsed="false">
      <c r="A250" s="0"/>
      <c r="C250" s="0"/>
      <c r="D250" s="0"/>
      <c r="E250" s="0"/>
      <c r="F250" s="0"/>
      <c r="H250" s="0"/>
      <c r="L250" s="0"/>
      <c r="M250" s="0"/>
      <c r="N250" s="0"/>
      <c r="U250" s="4" t="n">
        <v>13567.565</v>
      </c>
      <c r="V250" s="4" t="n">
        <v>7608.42</v>
      </c>
      <c r="AK250" s="0"/>
      <c r="AL250" s="152"/>
    </row>
    <row r="251" customFormat="false" ht="12.75" hidden="false" customHeight="false" outlineLevel="0" collapsed="false">
      <c r="A251" s="4" t="s">
        <v>1442</v>
      </c>
      <c r="C251" s="0"/>
      <c r="D251" s="0"/>
      <c r="E251" s="0"/>
      <c r="F251" s="0"/>
      <c r="H251" s="0"/>
      <c r="L251" s="0"/>
      <c r="M251" s="0"/>
      <c r="N251" s="0"/>
      <c r="U251" s="152" t="n">
        <v>0.420074462815035</v>
      </c>
      <c r="V251" s="4" t="n">
        <v>21175.985</v>
      </c>
      <c r="AK251" s="0"/>
      <c r="AL251" s="0"/>
    </row>
    <row r="252" customFormat="false" ht="12.75" hidden="false" customHeight="false" outlineLevel="0" collapsed="false">
      <c r="A252" s="4" t="s">
        <v>1443</v>
      </c>
      <c r="C252" s="0"/>
      <c r="D252" s="0"/>
      <c r="E252" s="0"/>
      <c r="F252" s="0"/>
      <c r="H252" s="0"/>
      <c r="L252" s="4" t="s">
        <v>1444</v>
      </c>
      <c r="M252" s="7" t="s">
        <v>1445</v>
      </c>
      <c r="N252" s="0"/>
      <c r="U252" s="0"/>
      <c r="V252" s="152" t="n">
        <v>0.65564384791628</v>
      </c>
      <c r="AK252" s="0"/>
      <c r="AL252" s="0"/>
    </row>
    <row r="253" customFormat="false" ht="12.75" hidden="false" customHeight="false" outlineLevel="0" collapsed="false">
      <c r="A253" s="4" t="s">
        <v>1446</v>
      </c>
      <c r="C253" s="0"/>
      <c r="D253" s="0"/>
      <c r="E253" s="0"/>
      <c r="F253" s="0"/>
      <c r="H253" s="0"/>
      <c r="M253" s="7" t="s">
        <v>1447</v>
      </c>
      <c r="N253" s="5" t="s">
        <v>724</v>
      </c>
      <c r="U253" s="0"/>
      <c r="V253" s="0"/>
      <c r="AK253" s="4"/>
      <c r="AL253" s="152"/>
    </row>
    <row r="254" customFormat="false" ht="12.75" hidden="false" customHeight="false" outlineLevel="0" collapsed="false">
      <c r="A254" s="4" t="s">
        <v>1448</v>
      </c>
      <c r="C254" s="0"/>
      <c r="D254" s="0"/>
      <c r="E254" s="0"/>
      <c r="F254" s="0"/>
      <c r="H254" s="0"/>
      <c r="M254" s="7" t="s">
        <v>1449</v>
      </c>
      <c r="U254" s="0"/>
      <c r="V254" s="0"/>
      <c r="AK254" s="4"/>
      <c r="AL254" s="56"/>
    </row>
    <row r="255" customFormat="false" ht="12.75" hidden="false" customHeight="false" outlineLevel="0" collapsed="false">
      <c r="C255" s="0"/>
      <c r="D255" s="0"/>
      <c r="E255" s="0"/>
      <c r="F255" s="0"/>
      <c r="H255" s="0"/>
      <c r="U255" s="152" t="n">
        <v>0.205569166666667</v>
      </c>
      <c r="V255" s="152" t="n">
        <v>0.320848257575758</v>
      </c>
      <c r="AK255" s="0"/>
    </row>
    <row r="256" customFormat="false" ht="12.75" hidden="false" customHeight="false" outlineLevel="0" collapsed="false">
      <c r="C256" s="0"/>
      <c r="D256" s="0"/>
      <c r="E256" s="0"/>
      <c r="F256" s="0"/>
      <c r="H256" s="0"/>
      <c r="AK256" s="152"/>
    </row>
    <row r="257" customFormat="false" ht="12.75" hidden="false" customHeight="false" outlineLevel="0" collapsed="false">
      <c r="C257" s="54" t="n">
        <v>1</v>
      </c>
      <c r="D257" s="4" t="n">
        <v>0</v>
      </c>
      <c r="E257" s="4" t="n">
        <v>1</v>
      </c>
      <c r="F257" s="4" t="n">
        <v>7</v>
      </c>
      <c r="H257" s="153"/>
    </row>
    <row r="258" customFormat="false" ht="12.75" hidden="false" customHeight="false" outlineLevel="0" collapsed="false">
      <c r="C258" s="54" t="n">
        <v>2</v>
      </c>
      <c r="D258" s="4" t="n">
        <v>1.001</v>
      </c>
      <c r="E258" s="4" t="n">
        <v>5</v>
      </c>
      <c r="F258" s="4" t="n">
        <v>17</v>
      </c>
    </row>
    <row r="259" customFormat="false" ht="12.75" hidden="false" customHeight="false" outlineLevel="0" collapsed="false">
      <c r="C259" s="54" t="n">
        <v>3</v>
      </c>
      <c r="D259" s="4" t="n">
        <v>5</v>
      </c>
      <c r="E259" s="4" t="n">
        <v>10</v>
      </c>
      <c r="F259" s="4" t="n">
        <v>11</v>
      </c>
    </row>
    <row r="260" customFormat="false" ht="12.75" hidden="false" customHeight="false" outlineLevel="0" collapsed="false">
      <c r="C260" s="54" t="n">
        <v>4</v>
      </c>
      <c r="D260" s="4" t="n">
        <v>10</v>
      </c>
      <c r="E260" s="4" t="n">
        <v>30</v>
      </c>
      <c r="F260" s="4" t="n">
        <v>3</v>
      </c>
    </row>
    <row r="261" customFormat="false" ht="12.75" hidden="false" customHeight="false" outlineLevel="0" collapsed="false">
      <c r="C261" s="54" t="n">
        <v>5</v>
      </c>
      <c r="D261" s="4" t="n">
        <v>30</v>
      </c>
      <c r="E261" s="4" t="n">
        <v>100</v>
      </c>
      <c r="F261" s="4" t="n">
        <v>3</v>
      </c>
    </row>
    <row r="262" customFormat="false" ht="12.75" hidden="false" customHeight="false" outlineLevel="0" collapsed="false">
      <c r="C262" s="54" t="n">
        <v>6</v>
      </c>
      <c r="D262" s="4" t="n">
        <v>100</v>
      </c>
      <c r="E262" s="4" t="s">
        <v>1450</v>
      </c>
      <c r="F262" s="4" t="n">
        <v>4</v>
      </c>
    </row>
    <row r="263" customFormat="false" ht="12.75" hidden="false" customHeight="false" outlineLevel="0" collapsed="false">
      <c r="C263" s="0"/>
      <c r="E263" s="0"/>
      <c r="F263" s="4" t="n">
        <v>45</v>
      </c>
    </row>
    <row r="264" customFormat="false" ht="12.75" hidden="false" customHeight="false" outlineLevel="0" collapsed="false">
      <c r="C264" s="0"/>
      <c r="E264" s="0"/>
    </row>
    <row r="265" customFormat="false" ht="12.75" hidden="false" customHeight="false" outlineLevel="0" collapsed="false">
      <c r="C265" s="0"/>
      <c r="E265" s="0"/>
    </row>
    <row r="266" customFormat="false" ht="12.75" hidden="false" customHeight="false" outlineLevel="0" collapsed="false">
      <c r="C266" s="0"/>
      <c r="E266" s="0"/>
    </row>
    <row r="267" customFormat="false" ht="12.75" hidden="false" customHeight="false" outlineLevel="0" collapsed="false">
      <c r="C267" s="0"/>
      <c r="E267" s="0"/>
    </row>
    <row r="268" customFormat="false" ht="12.75" hidden="false" customHeight="false" outlineLevel="0" collapsed="false">
      <c r="C268" s="0"/>
      <c r="E268" s="0"/>
    </row>
    <row r="269" customFormat="false" ht="12.75" hidden="false" customHeight="false" outlineLevel="0" collapsed="false">
      <c r="C269" s="0"/>
      <c r="E269" s="0"/>
    </row>
    <row r="270" customFormat="false" ht="12.75" hidden="false" customHeight="false" outlineLevel="0" collapsed="false">
      <c r="C270" s="0"/>
      <c r="E270" s="0"/>
    </row>
    <row r="271" customFormat="false" ht="12.75" hidden="false" customHeight="false" outlineLevel="0" collapsed="false">
      <c r="C271" s="54" t="s">
        <v>1451</v>
      </c>
      <c r="E271" s="0"/>
    </row>
    <row r="272" customFormat="false" ht="12.75" hidden="false" customHeight="false" outlineLevel="0" collapsed="false">
      <c r="E272" s="0"/>
    </row>
    <row r="273" customFormat="false" ht="12.75" hidden="false" customHeight="false" outlineLevel="0" collapsed="false">
      <c r="E273" s="0"/>
    </row>
    <row r="274" customFormat="false" ht="12.75" hidden="false" customHeight="false" outlineLevel="0" collapsed="false">
      <c r="E274" s="0"/>
    </row>
    <row r="275" customFormat="false" ht="12.75" hidden="false" customHeight="false" outlineLevel="0" collapsed="false">
      <c r="E275" s="0"/>
    </row>
    <row r="276" customFormat="false" ht="12.75" hidden="false" customHeight="false" outlineLevel="0" collapsed="false">
      <c r="E276" s="0"/>
    </row>
    <row r="277" customFormat="false" ht="12.75" hidden="false" customHeight="false" outlineLevel="0" collapsed="false">
      <c r="E277" s="0"/>
    </row>
    <row r="278" customFormat="false" ht="12.75" hidden="false" customHeight="false" outlineLevel="0" collapsed="false">
      <c r="E278" s="0"/>
    </row>
    <row r="279" customFormat="false" ht="12.75" hidden="false" customHeight="false" outlineLevel="0" collapsed="false">
      <c r="E279" s="4" t="n">
        <v>11848</v>
      </c>
    </row>
  </sheetData>
  <autoFilter ref="A2:BM245"/>
  <conditionalFormatting sqref="C3:C123">
    <cfRule type="cellIs" priority="2" operator="equal" aboveAverage="0" equalAverage="0" bottom="0" percent="0" rank="0" text="" dxfId="0">
      <formula>"N"</formula>
    </cfRule>
    <cfRule type="cellIs" priority="3" operator="equal" aboveAverage="0" equalAverage="0" bottom="0" percent="0" rank="0" text="" dxfId="1">
      <formula>"Y"</formula>
    </cfRule>
  </conditionalFormatting>
  <hyperlinks>
    <hyperlink ref="BC3" r:id="rId2" display="Geth et al. (2015)"/>
    <hyperlink ref="BD3" r:id="rId3" display="https://fr.wikipedia.org/wiki/Barrage_de_Grand%27Maison"/>
    <hyperlink ref="BC4" r:id="rId4" display="Geth et al. (2015)"/>
    <hyperlink ref="BD4" r:id="rId5" display="http://www.fhc.co.uk/dinorwig.htm"/>
    <hyperlink ref="BE4" r:id="rId6" display="https://en.wikipedia.org/wiki/Marchlyn_Mawr"/>
    <hyperlink ref="BC5" r:id="rId7" display="Geth et al. (2015)"/>
    <hyperlink ref="K6" r:id="rId8" display="Grande Dixence"/>
    <hyperlink ref="BC6" r:id="rId9" display="http://enipedia.tudelft.nl/wiki/Bieudron_Powerplant"/>
    <hyperlink ref="BC7" r:id="rId10" display="Geth et al. (2015)"/>
    <hyperlink ref="BD7" r:id="rId11" display="http://www.iberdrola.es/about-us/a-great-company/facilities-map/2015/"/>
    <hyperlink ref="BE7" r:id="rId12" location="Aldead.C3.A1vila_I" display="https://en.wikipedia.org/wiki/Aldead%C3%A1vila_Dam"/>
    <hyperlink ref="BC8" r:id="rId13" display="https://en.wikipedia.org/wiki/Ulla-F%C3%B8rre"/>
    <hyperlink ref="BD8" r:id="rId14" display="http://www.statkraft.com/energy-sources/Power-plants/Norway/Kvilldal/"/>
    <hyperlink ref="I9" r:id="rId15" display="Italy"/>
    <hyperlink ref="K9" r:id="rId16" display="Entracque"/>
    <hyperlink ref="K10" r:id="rId17" display="Iron Gate"/>
    <hyperlink ref="M10" r:id="rId18" display="Donau"/>
    <hyperlink ref="BC10" r:id="rId19" display="http://globalenergyobservatory.org/form.php?pid=40975"/>
    <hyperlink ref="BC11" r:id="rId20" display="Geth et al. (2015)"/>
    <hyperlink ref="BD12" r:id="rId21" display="http://www.statkraft.com/globalassets/old-contains-the-old-folder-structure/documents/sima-folder-eng-8s-final_tcm9-14179.pdf"/>
    <hyperlink ref="BE12" r:id="rId22" display="https://snl.no/Sima_kraftverk"/>
    <hyperlink ref="BF12" r:id="rId23" display="https://www.statkraft.com/energy-sources/Power-plants/Norway/Sima/"/>
    <hyperlink ref="K16" r:id="rId24" display="Markersbach"/>
    <hyperlink ref="A17" r:id="rId25" display="Roncovalgrande (Delio)"/>
    <hyperlink ref="I17" r:id="rId26" display="Italy"/>
    <hyperlink ref="BD17" r:id="rId27" display="https://en.wikipedia.org/wiki/Roncovalgrande_Hydroelectric_Plant"/>
    <hyperlink ref="I18" r:id="rId28" display="Italy"/>
    <hyperlink ref="I19" r:id="rId29" display="Italy"/>
    <hyperlink ref="BC21" r:id="rId30" display="http://powerplants.vattenfall.com/harspranget"/>
    <hyperlink ref="BE21" r:id="rId31" display="https://en.wikipedia.org/wiki/Harspr%C3%A5nget_hydroelectric_power_station"/>
    <hyperlink ref="BC23" r:id="rId32" display="https://en.wikipedia.org/wiki/Alc%C3%A1ntara_Dam"/>
    <hyperlink ref="BD25" r:id="rId33" display="http://www.kruoniohae.lt/en/main/activity"/>
    <hyperlink ref="A26" r:id="rId34" display="Pļaviņas"/>
    <hyperlink ref="M26" r:id="rId35" display="Daugava"/>
    <hyperlink ref="A27" r:id="rId36" display="Chaira"/>
    <hyperlink ref="K27" r:id="rId37" display="Belmeken-Sestrimo-Chaira"/>
    <hyperlink ref="BD28" r:id="rId38" display="http://ocw.unican.es/ensezas-tecnicas/centrales-de-generacion-de-energia-electrica/materiales/bloque-energia-III.pdf"/>
    <hyperlink ref="BC29" r:id="rId39" display="http://www.e-co.no/?module=Articles;action=Article.publicOpen;ID=219"/>
    <hyperlink ref="A33" r:id="rId40" display="Galgenbichl"/>
    <hyperlink ref="BE33" r:id="rId41" display="https://www.verbund.com/en-de/about-verbund/power-plants/our-power-plants/reisseck2"/>
    <hyperlink ref="A34" r:id="rId42" display="Rottau"/>
    <hyperlink ref="BC34" r:id="rId43" display="Geth et al. (2015)"/>
    <hyperlink ref="BD34" r:id="rId44" display="http://www.verbund.com/pp/de/pumpspeicherkraftwerk/malta-hauptstufe"/>
    <hyperlink ref="BC35" r:id="rId45" display="https://en.wikipedia.org/wiki/K%C3%B6lnbrein_Dam"/>
    <hyperlink ref="I36" r:id="rId46" display="France"/>
    <hyperlink ref="M37" r:id="rId47" display="Donau"/>
    <hyperlink ref="BD39" r:id="rId48" display="https://no.wikipedia.org/wiki/Saurdal_kraftverk"/>
    <hyperlink ref="A40" r:id="rId49" display="Alto Lindoso Dam"/>
    <hyperlink ref="M40" r:id="rId50" display="Lima"/>
    <hyperlink ref="A42" r:id="rId51" display="Dlouhe Strane"/>
    <hyperlink ref="I42" r:id="rId52" display="Czech Republic"/>
    <hyperlink ref="L44" r:id="rId53" display="Norrfors"/>
    <hyperlink ref="I46" r:id="rId54" display="Italy"/>
    <hyperlink ref="BC49" r:id="rId55" display="https://es.wikipedia.org/wiki/Presa_de_Saucelle"/>
    <hyperlink ref="J51" r:id="rId56" display="Hidroelectrica"/>
    <hyperlink ref="BC52" r:id="rId57" display="https://www.hs-mainz.de/fileadmin/content/fb1/pdf/Bau/Exkursionen/Kraftwerksgruppe_Sellrain-Silz.pdf"/>
    <hyperlink ref="BD52" r:id="rId58" location="cite_note-tiwag-1" display="https://de.wikipedia.org/wiki/Kraftwerksgruppe_Sellrain-Silz#cite_note-tiwag-1"/>
    <hyperlink ref="BE52" r:id="rId59" display="https://www.tiroler-wasserkraft.at/www_tiwag/de/hn/stromerzeugung/kraftwerkspark/kuehtai/index.php"/>
    <hyperlink ref="I54" r:id="rId60" display="Poland"/>
    <hyperlink ref="I55" r:id="rId61" display="Austria"/>
    <hyperlink ref="I56" r:id="rId62" display="Croatia"/>
    <hyperlink ref="BC57" r:id="rId63" display="http://www.statkraft.com/energy-sources/Power-plants/Norway/Rana/"/>
    <hyperlink ref="BC59" r:id="rId64" display="https://no.wikipedia.org/wiki/Gresvatnet"/>
    <hyperlink ref="L63" r:id="rId65" display="Porjus"/>
    <hyperlink ref="BE65" r:id="rId66" display="https://fr.wikipedia.org/wiki/Lac_du_Flumet"/>
    <hyperlink ref="BC66" r:id="rId67" display="http://www.hydroweb.fr/hydroweb.php?page=hydro_centrales.php&amp;HWC=9"/>
    <hyperlink ref="L67" r:id="rId68" display="Letsi"/>
    <hyperlink ref="A68" r:id="rId69" display="Dalesice"/>
    <hyperlink ref="I69" r:id="rId70" display="Italy"/>
    <hyperlink ref="M75" r:id="rId71" display="Achelous"/>
    <hyperlink ref="A77" r:id="rId72" display="Bemposta"/>
    <hyperlink ref="I78" r:id="rId73" display="Italy"/>
    <hyperlink ref="BC78" r:id="rId74" display="http://www.a2a.eu/it/impianti_reti/idroelettrica/grosio.html"/>
    <hyperlink ref="BD78" r:id="rId75" display="http://www.a2a.eu/it/impianti_reti/idroelettrica/val_grosina.html"/>
    <hyperlink ref="A80" r:id="rId76" display="Riga"/>
    <hyperlink ref="M80" r:id="rId77" display="Daugava"/>
    <hyperlink ref="AZ80" r:id="rId78" display="Used as compensation for thermic power station"/>
    <hyperlink ref="A81" r:id="rId79" display="Cruachan"/>
    <hyperlink ref="I81" r:id="rId80" display="UK"/>
    <hyperlink ref="A82" r:id="rId81" display="Kaunertal"/>
    <hyperlink ref="M84" r:id="rId82" display="Nestos"/>
    <hyperlink ref="A89" r:id="rId83" display="Orlik"/>
    <hyperlink ref="M89" r:id="rId84" display="Vltava"/>
    <hyperlink ref="BC97" r:id="rId85" display="file:///C:/Users/Marte/Desktop/kwo2019s-power-plants.pdf"/>
    <hyperlink ref="K101" r:id="rId86" display="Iron Gate"/>
    <hyperlink ref="M101" r:id="rId87" display="Donau"/>
    <hyperlink ref="L103" r:id="rId88" display="Kilforsen"/>
    <hyperlink ref="BC103" r:id="rId89" display="http://kraftverk.vattenfall.se/kilforsen"/>
    <hyperlink ref="BC104" r:id="rId90" display="http://enipedia.tudelft.nl/wiki/Fionnay-dixence_Powerplant"/>
    <hyperlink ref="AZ105" r:id="rId91" display="open loop PSH"/>
    <hyperlink ref="BC109" r:id="rId92" display="http://globalenergyobservatory.org/form.php?pid=45447"/>
    <hyperlink ref="BD109" r:id="rId93" display="http://www.grimselstrom.ch/electrical-energy/power-plants-and-dams/power-plants/"/>
    <hyperlink ref="BC112" r:id="rId94" display="http://www.a2a.eu/en/plants_networks/idro/premadio.html"/>
    <hyperlink ref="BC113" r:id="rId95" display="http://www.e-co.no/?module=Articles;action=Article.publicOpen;ID=219"/>
    <hyperlink ref="BD113" r:id="rId96" display="www.e-co.no/filestore/statkraft_ToreK.pdf"/>
    <hyperlink ref="BE113" r:id="rId97" display="http://www.ecohz.com/powerplants/aurland-2/"/>
    <hyperlink ref="BF113" r:id="rId98" display="https://no.wikipedia.org/wiki/Store_Vargevatnet"/>
    <hyperlink ref="BC114" r:id="rId99" display="http://www.sirakvina.no/Prosjekter-og-anlegg/Hovedmagasiner/Svartevatn/"/>
    <hyperlink ref="BD114" r:id="rId100" display="https://no.wikipedia.org/wiki/Svartevatn-magasinet"/>
    <hyperlink ref="BF121" r:id="rId101" display="https://it.wikipedia.org/wiki/Lago_di_Campotosto"/>
    <hyperlink ref="I122" r:id="rId102" display="Italy"/>
    <hyperlink ref="K122" r:id="rId103" display="Entracque"/>
    <hyperlink ref="BC122" r:id="rId104" display="https://en.wikipedia.org/wiki/Entracque_Power_Plant"/>
    <hyperlink ref="BC129" r:id="rId105" display="http://www.e-co.no/Norsk/Forside/Kraftverk/Glomma/Kykkelsrud_kraftverk/"/>
    <hyperlink ref="BC132" r:id="rId106" display="http://www.e-co.no/?module=Articles;action=Article.publicShow;ID=1699"/>
    <hyperlink ref="BC133" r:id="rId107" display="http://www.a-nossa-energia.edp.pt/centros_produtores/info_tecnica.php?item_id=57&amp;cp_type=&amp;section_type=info_tecnica"/>
    <hyperlink ref="BC134" r:id="rId108" display="https://www.verbund.com/en-at/about-verbund/power-plants/our-power-plants/ybbs-persenbeug"/>
    <hyperlink ref="BD134" r:id="rId109" display="https://de.wikipedia.org/wiki/Kraftwerk_Ybbs-Persenbeug"/>
    <hyperlink ref="BC138" r:id="rId110" display="https://fr.wikipedia.org/wiki/Barrage_de_Vallabr%C3%A8gues"/>
    <hyperlink ref="BC140" r:id="rId111" display="http://www.a-nossa-energia.edp.pt/centros_produtores/info_tecnica.php?item_id=17&amp;cp_type=&amp;section_type=info_tecnica"/>
    <hyperlink ref="BC141" r:id="rId112" display="https://www.google.com/url?q=http%3A%2F%2Fwww.engie.com%2Fwp-content%2Fuploads%2F2012%2F05%2Fbrochure-cnr-20102.pdf"/>
    <hyperlink ref="BC143" r:id="rId113" display="http://www.a-nossa-energia.edp.pt/centros_produtores/info_tecnica.php?item_id=40&amp;cp_type=he&amp;section_type=info_tecnica"/>
    <hyperlink ref="BD143" r:id="rId114" display="http://www.centrodeinformacao.ren.pt/PT/publicacoes/PublicacoesGerais/Hidroelectricidade%20em%20Portugal%20-%20Mem%C3%B3ria%20e%20desafio.pdf"/>
    <hyperlink ref="BC146" r:id="rId115" display="https://www.verbund.com/de-at/ueber-verbund/kraftwerke/unsere-kraftwerke/ottensheim-wilhering"/>
    <hyperlink ref="BD146" r:id="rId116" display="http://globalenergyobservatory.org/geoid/45164"/>
    <hyperlink ref="BE146" r:id="rId117" display="https://ipfs.io/ipfs/QmXoypizjW3WknFiJnKLwHCnL72vedxjQkDDP1mXWo6uco/wiki/List_of_dams_and_reservoirs_in_Austria.html"/>
    <hyperlink ref="BF146" r:id="rId118" display="https://de.wikipedia.org/wiki/Kraftwerk_Ottensheim-Wilhering"/>
    <hyperlink ref="BD147" r:id="rId119" display="https://www.enbw.com/erneuerbare-energien/wasser/standorte.html"/>
    <hyperlink ref="BC156" r:id="rId120" display="http://www.a-nossa-energia.edp.pt/centros_produtores/info_tecnica.php?item_id=28&amp;cp_type=&amp;section_type=info_tecnica"/>
    <hyperlink ref="BC168" r:id="rId121" display="https://www.researchgate.net/profile/Michal_Habel2/publication/266072268_Dynamics_of_the_Vistula_River_channel_deformations_downstream_of_the_Wloclawek_Reservoir/links/542424610cf26120b7a71ebe/Dynamics-of-the-Vistula-River-channel-deformations-downstream-of-the-Wloclawek-Reservoir.pdf"/>
    <hyperlink ref="BD168" r:id="rId122" display="http://www.energa-hydro.pl/obiekty/lista-obiektow/wloclawek,50,obiekt.html"/>
    <hyperlink ref="BC169" r:id="rId123" location="cite_note-5" display="https://fr.wikipedia.org/wiki/Barrage_de_Marèges#cite_note-5"/>
    <hyperlink ref="BC170" r:id="rId124" display="https://www.enbw.com/erneuerbare-energien/wasser/standorte.html"/>
    <hyperlink ref="BC172" r:id="rId125" display="https://www.statkraft.com/energy-sources/Power-plants/Sweden/Kvistforsen/"/>
    <hyperlink ref="BC173" r:id="rId126" display="http://www.poyry.com/sites/default/files/media/related_material/50.pdf"/>
    <hyperlink ref="BC174" r:id="rId127" display="http://www.poyry.com/sites/default/files/media/related_material/49.pdf"/>
    <hyperlink ref="BC180" r:id="rId128" location=".WlSbqa6nG70" display="https://www.aet.ch/IT/Impianto-idroelettrico-Nuova-Biaschina-af2c3e00#.WlSbqa6nG70"/>
    <hyperlink ref="BC181" r:id="rId129" location=".WlSbqa6nG70" display="https://www.aet.ch/IT/Impianto-idroelettrico-Nuova-Biaschina-af2c3e00#.WlSbqa6nG70"/>
    <hyperlink ref="BC182" r:id="rId130" location=".WlSlga6nG70" display="https://www.aet.ch/IT/Impianto-idroelettrico-Piottino-57db1a00#.WlSlga6nG70"/>
    <hyperlink ref="BD182" r:id="rId131" display="https://www.aet.ch/Impianto-idroelettrico-Piottino-6ac6ec00"/>
    <hyperlink ref="BC183" r:id="rId132" location=".WlTYYK6nG70" display="https://www.aet.ch/IT/Impianto-idroelettrico-Tremorgio-e68a9800#.WlTYYK6nG70"/>
    <hyperlink ref="BC184" r:id="rId133" display="http://www.naturenergie.ch/enalpin/wasserkraftwerke/kraftwerk-loetschen-ag/"/>
    <hyperlink ref="BD184" r:id="rId134" display="https://de.wikipedia.org/wiki/Stausee_Ferden "/>
    <hyperlink ref="BC185" r:id="rId135" display="https://www.enbw.com/erneuerbare-energien/wasser/standorte.html"/>
    <hyperlink ref="BC186" r:id="rId136" display="https://www.energiedienst.de/produktion/wasserkraftwerk-laufenburg/"/>
    <hyperlink ref="BC187" r:id="rId137" display="http://www.rksag.de/unternehmen/"/>
    <hyperlink ref="BC188" r:id="rId138" display="https://iam.innogy.com/en/about-innogy/innogy-innovation-technology/renewables/hydro-power/hydroelectric-power-station-radag"/>
    <hyperlink ref="BD188" r:id="rId139" display="https://www.researchgate.net/publication/294670963_Construction_of_a_new_hydro_power_plant_at_Albbruck-Dogern"/>
    <hyperlink ref="BE188" r:id="rId140" display="http://www.schluchseewerk.de/images/download/Plan-Schluchseewerk_Albbruck-Dogern.pdf"/>
    <hyperlink ref="BC190" r:id="rId141" display="http://www.sig-ge.ch/nous-connaitre/nos-activites/notre-patrimoine/connaitre-et-visiter-les-sites-sig/le-barrage-de-verbois"/>
    <hyperlink ref="BC191" r:id="rId142" display="https://www.kwa.ch/unternehmen/zahlen-fakten"/>
    <hyperlink ref="BC193" r:id="rId143" display="http://www.kw-birsfelden.ch/en/technik/generatoren/"/>
    <hyperlink ref="BD193" r:id="rId144" display="https://www.google.nl/url?sa=t&amp;rct=j&amp;q=&amp;esrc=s&amp;source=web&amp;cd=6&amp;cad=rja&amp;uact=8&amp;ved=0ahUKEwiZ0YK2vM3YAhWjIsAKHYPFCA8QFgg3MAU&amp;url=https%3A%2F%2Fwww.e-periodica.ch%2Fcntmng%3Fpid%3Dwbw-002%3A1957%3A44%3A%3A1589&amp;usg=AOvVaw2I7UY7VZmSt-1iJ7O7NAVB"/>
    <hyperlink ref="BC194" r:id="rId145" display="http://www.hevs.ch/media/document/0/hasmatuchi_hydro2014b.pdf"/>
    <hyperlink ref="BD194" r:id="rId146" display="https://infoscience.epfl.ch/record/162408/files/2010-746-Muller-Bieri-Boillat-Schleiss-Barrage_de_lavey.pdf"/>
    <hyperlink ref="BE194" r:id="rId147" display="https://www.google.nl/url?sa=t&amp;rct=j&amp;q=&amp;esrc=s&amp;source=web&amp;cd=3&amp;cad=rja&amp;uact=8&amp;ved=0ahUKEwi77fGzvc3YAhWLAMAKHepFAcsQFgg4MAI&amp;url=http%3A%2F%2Fwww.silnativa.ch%2Ffileadmin%2Fdocuments%2Fsilnativa.ch%2FLavey.pdf&amp;usg=AOvVaw04HCnO-2H7VJP50wnWEVmK"/>
    <hyperlink ref="BC195" r:id="rId148" display="https://www.verbund.com/de-at/ueber-verbund/kraftwerke/unsere-kraftwerke/abwinden-asten"/>
    <hyperlink ref="BD195" r:id="rId149" display="https://de.wikipedia.org/wiki/Kraftwerk_Abwinden-Asten"/>
    <hyperlink ref="BC196" r:id="rId150" display="https://www.verbund.com/en-at/about-verbund/power-plants/our-power-plants/jochenstein"/>
    <hyperlink ref="BD196" r:id="rId151" display="http://holzmann.fh-potsdam.de/wp-content/uploads/2017/03/Jochensteinfertigge%C3%A4ndert.pdf&#10;"/>
    <hyperlink ref="BC197" r:id="rId152" display="https://powerplants.vattenfall.com/olidan"/>
    <hyperlink ref="BD197" r:id="rId153" display="https://sv.wikipedia.org/wiki/Olidans_kraftverk"/>
    <hyperlink ref="BC198" r:id="rId154" display="https://powerplants.vattenfall.com/hojum"/>
    <hyperlink ref="BD198" r:id="rId155" display="http://evolution.skf.com/a-steady-flow/ "/>
    <hyperlink ref="BC199" r:id="rId156" display="https://powerplants.vattenfall.com/vargon"/>
    <hyperlink ref="BD199" r:id="rId157" display="https://cas.oslo.no/getfile.php/137530/CAS_publications_events/CAS_publications/Seminar_booklets/PDF/0809Jakobsson.pdf"/>
    <hyperlink ref="BE199" r:id="rId158" display="https://sv.wikipedia.org/wiki/Varg%C3%B6ns_kraftverk"/>
    <hyperlink ref="BC200" r:id="rId159" display="https://powerplants.vattenfall.com/en/lilla-edet"/>
    <hyperlink ref="BD200" r:id="rId160" display="https://sv.wikipedia.org/wiki/Lilla_Edets_kraftverk"/>
    <hyperlink ref="BC201" r:id="rId161" display="https://www.statkraft.no/globalassets/old-contains-the-old-folder-structure/documents/faktaark-cakit-eng-final-20101006_tcm10-11957.pdf"/>
    <hyperlink ref="BC202" r:id="rId162" display="https://www.arendalsfoss.no/en/power-production/"/>
    <hyperlink ref="BD202" r:id="rId163" display="https://no.wikipedia.org/wiki/B%C3%B8ylefoss_kraftverk"/>
    <hyperlink ref="BC203" r:id="rId164" display="https://www.statkraft.com/energy-sources/Power-plants/Norway/Svelgfoss/"/>
    <hyperlink ref="BD203" r:id="rId165" display="https://www.hydro.com/en/products/energy/our-power-plants/telemark/svelgfoss/"/>
    <hyperlink ref="BC204" r:id="rId166" display="https://www.glitreenergi.no/konsern/prosjekt/kaggefoss/"/>
    <hyperlink ref="BD204" r:id="rId167" display="https://no.wikipedia.org/wiki/Kaggefoss_kraftverk"/>
    <hyperlink ref="BC205" r:id="rId168" display="http://www.e-co.no/Norsk/Forside/Kraftverk/Glomma/Sarp_kraftverk/"/>
    <hyperlink ref="BC206" r:id="rId169" display="https://no.wikipedia.org/wiki/Borregaard_kraftverk"/>
    <hyperlink ref="BC207" r:id="rId170" display="http://www.e-co.no/Norsk/Forside/Kraftverk/Glomma/Hafslund_kraftverk/"/>
    <hyperlink ref="BC208" r:id="rId171" display="http://akershusenergi.no/no/vannkraft/vaare-kraftverk/copy_ranasfoss3"/>
    <hyperlink ref="BC209" r:id="rId172" display="http://akershusenergi.no/no/vannkraft/vaare-kraftverk/raanaasfoss2"/>
    <hyperlink ref="BC210" r:id="rId173" display="http://akershusenergi.no/no/vannkraft/vaare-kraftverk/bingsfoss"/>
    <hyperlink ref="BC211" r:id="rId174" display="https://gamyba.le.lt/en/activities/electricity-generation/kaunas-algirdas-brazauskas-hydroelectric-power-plant-khpp"/>
    <hyperlink ref="BD211" r:id="rId175" display="https://lt.wikipedia.org/wiki/Kauno_Algirdo_Brazausko_hidroelektrin%C4%97"/>
    <hyperlink ref="BD212" r:id="rId176" display="https://en.wikipedia.org/wiki/Shannon_hydroelectric_scheme"/>
    <hyperlink ref="BC213" r:id="rId177" display="https://www.esb.ie/docs/default-source/education-hub/erne-stations74dc5b2d46d164eb900aff0000c22e36"/>
    <hyperlink ref="BC214" r:id="rId178" display="https://www.esb.ie/docs/default-source/education-hub/erne-stations74dc5b2d46d164eb900aff0000c22e36"/>
    <hyperlink ref="BC215" r:id="rId179" display="https://www.scottishpower.com/userfiles/file/GallowayTechnical2011.pdf"/>
    <hyperlink ref="BC216" r:id="rId180" display="https://www.scottishpower.com/userfiles/file/GallowayTechnical2011.pdf"/>
    <hyperlink ref="BC217" r:id="rId181" display="https://www.scottishpower.com/userfiles/file/GallowayTechnical2011.pdf"/>
    <hyperlink ref="BC218" r:id="rId182" display="https://www.scottishpower.com/userfiles/file/GallowayTechnical2011.pdf"/>
    <hyperlink ref="BC219" r:id="rId183" display="https://www.scottishpower.com/userfiles/file/GallowayTechnical2011.pdf"/>
    <hyperlink ref="BC220" r:id="rId184" display="http://www.cvaspa.it/acqua/impianti/avise/"/>
    <hyperlink ref="BD220" r:id="rId185" display="https://it.wikipedia.org/wiki/Centrale_idroelettrica_di_Avise"/>
    <hyperlink ref="BC221" r:id="rId186" display="https://www.enelgreenpower.com/where-we-are?topic=hydro&amp;plant_name=&amp;continent=EUROPE&amp;nation=Italy"/>
    <hyperlink ref="BD221" r:id="rId187" display="http://orizzontenergia.it/download/Appr/RINNOVABILI/2013_12_30_centrali%20idroelettriche_Univ%20Pavia.pdf"/>
    <hyperlink ref="BE221" r:id="rId188" display="https://www.progettodighe.it/main/le-centrali/article/isola-serafini-monticelli-d-ongin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38" man="true" max="65535" min="0"/>
    <brk id="51" man="true" max="65535" min="0"/>
  </colBreaks>
  <drawing r:id="rId189"/>
  <legacyDrawing r:id="rId190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5"/>
  <cols>
    <col collapsed="false" hidden="false" max="1" min="1" style="4" width="25"/>
    <col collapsed="false" hidden="false" max="2" min="2" style="7" width="11.1417004048583"/>
    <col collapsed="false" hidden="false" max="3" min="3" style="5" width="15.1376518218623"/>
    <col collapsed="false" hidden="false" max="6" min="4" style="5" width="12.4251012145749"/>
    <col collapsed="false" hidden="false" max="7" min="7" style="4" width="26.1457489878542"/>
    <col collapsed="false" hidden="false" max="8" min="8" style="4" width="11.9959514170041"/>
    <col collapsed="false" hidden="false" max="9" min="9" style="5" width="12.995951417004"/>
    <col collapsed="false" hidden="false" max="10" min="10" style="6" width="13.4251012145749"/>
    <col collapsed="false" hidden="false" max="11" min="11" style="4" width="13.4251012145749"/>
    <col collapsed="false" hidden="false" max="13" min="12" style="6" width="13.4251012145749"/>
    <col collapsed="false" hidden="false" max="14" min="14" style="154" width="8.5748987854251"/>
    <col collapsed="false" hidden="false" max="15" min="15" style="155" width="10.1417004048583"/>
    <col collapsed="false" hidden="false" max="16" min="16" style="156" width="34.8582995951417"/>
    <col collapsed="false" hidden="false" max="17" min="17" style="155" width="18.5748987854251"/>
    <col collapsed="false" hidden="false" max="18" min="18" style="157" width="9.1417004048583"/>
    <col collapsed="false" hidden="false" max="20" min="19" style="158" width="13.1417004048583"/>
    <col collapsed="false" hidden="false" max="21" min="21" style="159" width="24.2105263157895"/>
    <col collapsed="false" hidden="false" max="23" min="22" style="159" width="14.2834008097166"/>
    <col collapsed="false" hidden="false" max="24" min="24" style="157" width="20.004048582996"/>
    <col collapsed="false" hidden="false" max="25" min="25" style="160" width="51.5748987854251"/>
    <col collapsed="false" hidden="false" max="26" min="26" style="154" width="2.8582995951417"/>
    <col collapsed="false" hidden="false" max="27" min="27" style="161" width="145.736842105263"/>
    <col collapsed="false" hidden="false" max="28" min="28" style="162" width="2.8582995951417"/>
    <col collapsed="false" hidden="false" max="29" min="29" style="161" width="145.736842105263"/>
    <col collapsed="false" hidden="false" max="1023" min="30" style="154" width="8.5748987854251"/>
    <col collapsed="false" hidden="false" max="1025" min="1024" style="0" width="8.5748987854251"/>
  </cols>
  <sheetData>
    <row r="1" s="154" customFormat="true" ht="13.85" hidden="false" customHeight="false" outlineLevel="0" collapsed="false">
      <c r="Z1" s="163"/>
      <c r="AA1" s="161" t="s">
        <v>1452</v>
      </c>
      <c r="AB1" s="164"/>
      <c r="AC1" s="161"/>
      <c r="AMJ1" s="0"/>
    </row>
    <row r="2" s="169" customFormat="true" ht="54" hidden="false" customHeight="false" outlineLevel="0" collapsed="false">
      <c r="A2" s="165" t="s">
        <v>147</v>
      </c>
      <c r="B2" s="166" t="s">
        <v>148</v>
      </c>
      <c r="C2" s="167" t="s">
        <v>1</v>
      </c>
      <c r="D2" s="167" t="s">
        <v>2</v>
      </c>
      <c r="E2" s="167" t="s">
        <v>3</v>
      </c>
      <c r="F2" s="167" t="s">
        <v>4</v>
      </c>
      <c r="G2" s="165" t="s">
        <v>149</v>
      </c>
      <c r="H2" s="165" t="s">
        <v>5</v>
      </c>
      <c r="I2" s="167" t="s">
        <v>6</v>
      </c>
      <c r="J2" s="168" t="s">
        <v>7</v>
      </c>
      <c r="K2" s="165" t="s">
        <v>150</v>
      </c>
      <c r="L2" s="168" t="s">
        <v>151</v>
      </c>
      <c r="M2" s="168" t="s">
        <v>152</v>
      </c>
      <c r="O2" s="170" t="s">
        <v>1453</v>
      </c>
      <c r="P2" s="171" t="s">
        <v>1454</v>
      </c>
      <c r="Q2" s="170" t="s">
        <v>1455</v>
      </c>
      <c r="R2" s="171" t="s">
        <v>1456</v>
      </c>
      <c r="S2" s="172" t="s">
        <v>1457</v>
      </c>
      <c r="T2" s="172" t="s">
        <v>1458</v>
      </c>
      <c r="U2" s="170" t="s">
        <v>1459</v>
      </c>
      <c r="V2" s="170" t="s">
        <v>1460</v>
      </c>
      <c r="W2" s="170" t="s">
        <v>1461</v>
      </c>
      <c r="X2" s="170" t="s">
        <v>1462</v>
      </c>
      <c r="Y2" s="173" t="s">
        <v>1463</v>
      </c>
      <c r="Z2" s="174"/>
      <c r="AA2" s="175" t="s">
        <v>1464</v>
      </c>
      <c r="AB2" s="176"/>
      <c r="AC2" s="175" t="s">
        <v>1465</v>
      </c>
      <c r="AMJ2" s="0"/>
    </row>
    <row r="3" s="154" customFormat="true" ht="13.85" hidden="false" customHeight="false" outlineLevel="0" collapsed="false">
      <c r="A3" s="4" t="s">
        <v>166</v>
      </c>
      <c r="B3" s="7" t="s">
        <v>167</v>
      </c>
      <c r="C3" s="5" t="n">
        <v>59.52878</v>
      </c>
      <c r="D3" s="5" t="n">
        <v>6.6542</v>
      </c>
      <c r="E3" s="5" t="n">
        <v>59.52878</v>
      </c>
      <c r="F3" s="5" t="n">
        <v>6.6542</v>
      </c>
      <c r="G3" s="4" t="s">
        <v>168</v>
      </c>
      <c r="H3" s="4" t="n">
        <v>3162</v>
      </c>
      <c r="I3" s="5" t="n">
        <v>59.30375</v>
      </c>
      <c r="J3" s="6" t="n">
        <v>6.942083</v>
      </c>
      <c r="O3" s="54" t="n">
        <v>180202</v>
      </c>
      <c r="P3" s="156" t="str">
        <f aca="false">SUBSTITUTE(SUBSTITUTE(SUBSTITUTE(SUBSTITUTE(SUBSTITUTE(SUBSTITUTE(SUBSTITUTE(SUBSTITUTE(A3," ","-"),",","-"),"_","-"),"'","-"),"/","-"),"\","-"),"(","-"),")","-")</f>
        <v>Kvilldal</v>
      </c>
      <c r="Q3" s="54" t="str">
        <f aca="false">IF(E3="","No","Yes")</f>
        <v>Yes</v>
      </c>
      <c r="R3" s="157" t="n">
        <v>6</v>
      </c>
      <c r="S3" s="177" t="n">
        <f aca="false">VLOOKUP(A3,'Generators - MW'!$A$1:$BJ$255,54,0)</f>
        <v>2965.4526375</v>
      </c>
      <c r="T3" s="177" t="n">
        <f aca="false">IF(ISNUMBER(S3),S3,0)</f>
        <v>2965.4526375</v>
      </c>
      <c r="U3" s="178" t="str">
        <f aca="false">IF(E3="","",CONCATENATE("1",TEXT(R3,"00000")))</f>
        <v>100006</v>
      </c>
      <c r="V3" s="178" t="n">
        <f aca="false">IF(E3="","",E3)</f>
        <v>59.52878</v>
      </c>
      <c r="W3" s="178" t="n">
        <f aca="false">IF(F3="","",F3)</f>
        <v>6.6542</v>
      </c>
      <c r="X3" s="54" t="str">
        <f aca="false">IF(E3="","",CONCATENATE(TEXT(O3,"000000"),"0",TEXT(U3,"000000")))</f>
        <v>1802020100006</v>
      </c>
      <c r="Y3" s="163" t="str">
        <f aca="false">IF(X3="","",CONCATENATE(X3,"_",P3,".txt"))</f>
        <v>1802020100006_Kvilldal.txt</v>
      </c>
      <c r="Z3" s="179"/>
      <c r="AA3" s="180" t="str">
        <f aca="false">IF(V3="","",CONCATENATE("cdo outputtab,date,lon,lat,value -remapnn,lon=",TEXT(W3,"0.00000"),"_lat=",TEXT(V3,"0.0000")," ","netcdf_process/",$AA$1,"/total_flow.nc"," &gt; ","table/",$AA$1,"/total_flow/",Y3," &amp;"))</f>
        <v>cdo outputtab,date,lon,lat,value -remapnn,lon=6.65420_lat=59.5288 netcdf_process/climatology_average/total_flow.nc &gt; table/climatology_average/total_flow/1802020100006_Kvilldal.txt &amp;</v>
      </c>
      <c r="AB3" s="181"/>
      <c r="AC3" s="161" t="str">
        <f aca="false">IF(V3="","",CONCATENATE("cdo outputtab,date,lon,lat,value -remapnn,lon=",TEXT(W3,"0.00000"),"_lat=",TEXT(V3,"0.0000")," ","netcdf_process/",$AA$1,"/internal_flow.nc"," &gt; ","table/",$AA$1,"/internal_flow/",Y3," &amp;"))</f>
        <v>cdo outputtab,date,lon,lat,value -remapnn,lon=6.65420_lat=59.5288 netcdf_process/climatology_average/internal_flow.nc &gt; table/climatology_average/internal_flow/1802020100006_Kvilldal.txt &amp;</v>
      </c>
      <c r="AMJ3" s="0"/>
    </row>
    <row r="4" s="154" customFormat="true" ht="13.85" hidden="false" customHeight="false" outlineLevel="0" collapsed="false">
      <c r="A4" s="4" t="s">
        <v>223</v>
      </c>
      <c r="B4" s="7" t="s">
        <v>224</v>
      </c>
      <c r="C4" s="5" t="n">
        <v>41.27016</v>
      </c>
      <c r="D4" s="5" t="n">
        <v>-6.3208</v>
      </c>
      <c r="E4" s="5" t="n">
        <v>41.27016</v>
      </c>
      <c r="F4" s="5" t="n">
        <v>-6.3208</v>
      </c>
      <c r="G4" s="4" t="s">
        <v>225</v>
      </c>
      <c r="H4" s="4" t="n">
        <v>2733</v>
      </c>
      <c r="I4" s="5" t="n">
        <v>41.274583</v>
      </c>
      <c r="J4" s="6" t="n">
        <v>-6.32375</v>
      </c>
      <c r="O4" s="54" t="n">
        <v>180202</v>
      </c>
      <c r="P4" s="156" t="str">
        <f aca="false">SUBSTITUTE(SUBSTITUTE(SUBSTITUTE(SUBSTITUTE(SUBSTITUTE(SUBSTITUTE(SUBSTITUTE(SUBSTITUTE(A4," ","-"),",","-"),"_","-"),"'","-"),"/","-"),"\","-"),"(","-"),")","-")</f>
        <v>Almendra--Villarino-</v>
      </c>
      <c r="Q4" s="54" t="str">
        <f aca="false">IF(E4="","No","Yes")</f>
        <v>Yes</v>
      </c>
      <c r="R4" s="157" t="n">
        <v>28</v>
      </c>
      <c r="S4" s="177" t="n">
        <f aca="false">VLOOKUP(A4,'Generators - MW'!$A$1:$BJ$255,54,0)</f>
        <v>2165.40263582475</v>
      </c>
      <c r="T4" s="177" t="n">
        <f aca="false">IF(ISNUMBER(S4),S4,0)</f>
        <v>2165.40263582475</v>
      </c>
      <c r="U4" s="178" t="str">
        <f aca="false">IF(E4="","",CONCATENATE("1",TEXT(R4,"00000")))</f>
        <v>100028</v>
      </c>
      <c r="V4" s="178" t="n">
        <f aca="false">IF(E4="","",E4)</f>
        <v>41.27016</v>
      </c>
      <c r="W4" s="178" t="n">
        <f aca="false">IF(F4="","",F4)</f>
        <v>-6.3208</v>
      </c>
      <c r="X4" s="54" t="str">
        <f aca="false">IF(E4="","",CONCATENATE(TEXT(O4,"000000"),"0",TEXT(U4,"000000")))</f>
        <v>1802020100028</v>
      </c>
      <c r="Y4" s="163" t="str">
        <f aca="false">IF(X4="","",CONCATENATE(X4,"_",P4,".txt"))</f>
        <v>1802020100028_Almendra--Villarino-.txt</v>
      </c>
      <c r="AA4" s="180" t="str">
        <f aca="false">IF(V4="","",CONCATENATE("cdo outputtab,date,lon,lat,value -remapnn,lon=",TEXT(W4,"0.00000"),"_lat=",TEXT(V4,"0.0000")," ","netcdf_process/",$AA$1,"/total_flow.nc"," &gt; ","table/",$AA$1,"/total_flow/",Y4," &amp;"))</f>
        <v>cdo outputtab,date,lon,lat,value -remapnn,lon=-6.32080_lat=41.2702 netcdf_process/climatology_average/total_flow.nc &gt; table/climatology_average/total_flow/1802020100028_Almendra--Villarino-.txt &amp;</v>
      </c>
      <c r="AB4" s="162"/>
      <c r="AC4" s="161" t="str">
        <f aca="false">IF(V4="","",CONCATENATE("cdo outputtab,date,lon,lat,value -remapnn,lon=",TEXT(W4,"0.00000"),"_lat=",TEXT(V4,"0.0000")," ","netcdf_process/",$AA$1,"/internal_flow.nc"," &gt; ","table/",$AA$1,"/internal_flow/",Y4," &amp;"))</f>
        <v>cdo outputtab,date,lon,lat,value -remapnn,lon=-6.32080_lat=41.2702 netcdf_process/climatology_average/internal_flow.nc &gt; table/climatology_average/internal_flow/1802020100028_Almendra--Villarino-.txt &amp;</v>
      </c>
      <c r="AMJ4" s="0"/>
    </row>
    <row r="5" s="154" customFormat="true" ht="15" hidden="false" customHeight="false" outlineLevel="0" collapsed="false">
      <c r="A5" s="4" t="s">
        <v>314</v>
      </c>
      <c r="B5" s="17" t="s">
        <v>315</v>
      </c>
      <c r="C5" s="5" t="n">
        <v>38.8839511</v>
      </c>
      <c r="D5" s="5" t="n">
        <v>21.4937961</v>
      </c>
      <c r="E5" s="5" t="n">
        <v>38.8839511</v>
      </c>
      <c r="F5" s="5" t="n">
        <v>21.4937961</v>
      </c>
      <c r="G5" s="4" t="s">
        <v>314</v>
      </c>
      <c r="H5" s="4" t="n">
        <v>4026</v>
      </c>
      <c r="I5" s="5" t="n">
        <v>38.887234</v>
      </c>
      <c r="J5" s="6" t="n">
        <v>21.495304</v>
      </c>
      <c r="O5" s="54" t="n">
        <v>180202</v>
      </c>
      <c r="P5" s="156" t="str">
        <f aca="false">SUBSTITUTE(SUBSTITUTE(SUBSTITUTE(SUBSTITUTE(SUBSTITUTE(SUBSTITUTE(SUBSTITUTE(SUBSTITUTE(A5," ","-"),",","-"),"_","-"),"'","-"),"/","-"),"\","-"),"(","-"),")","-")</f>
        <v>Kremasta</v>
      </c>
      <c r="Q5" s="54" t="str">
        <f aca="false">IF(E5="","No","Yes")</f>
        <v>Yes</v>
      </c>
      <c r="R5" s="157" t="n">
        <v>72</v>
      </c>
      <c r="S5" s="177" t="n">
        <f aca="false">VLOOKUP(A5,'Generators - MW'!$A$1:$BJ$255,54,0)</f>
        <v>1801.77</v>
      </c>
      <c r="T5" s="177" t="n">
        <f aca="false">IF(ISNUMBER(S5),S5,0)</f>
        <v>1801.77</v>
      </c>
      <c r="U5" s="178" t="str">
        <f aca="false">IF(E5="","",CONCATENATE("1",TEXT(R5,"00000")))</f>
        <v>100072</v>
      </c>
      <c r="V5" s="178" t="n">
        <f aca="false">IF(E5="","",E5)</f>
        <v>38.8839511</v>
      </c>
      <c r="W5" s="178" t="n">
        <f aca="false">IF(F5="","",F5)</f>
        <v>21.4937961</v>
      </c>
      <c r="X5" s="54" t="str">
        <f aca="false">IF(E5="","",CONCATENATE(TEXT(O5,"000000"),"0",TEXT(U5,"000000")))</f>
        <v>1802020100072</v>
      </c>
      <c r="Y5" s="163" t="str">
        <f aca="false">IF(X5="","",CONCATENATE(X5,"_",P5,".txt"))</f>
        <v>1802020100072_Kremasta.txt</v>
      </c>
      <c r="AA5" s="180" t="str">
        <f aca="false">IF(V5="","",CONCATENATE("cdo outputtab,date,lon,lat,value -remapnn,lon=",TEXT(W5,"0.00000"),"_lat=",TEXT(V5,"0.0000")," ","netcdf_process/",$AA$1,"/total_flow.nc"," &gt; ","table/",$AA$1,"/total_flow/",Y5," &amp;"))</f>
        <v>cdo outputtab,date,lon,lat,value -remapnn,lon=21.49380_lat=38.8840 netcdf_process/climatology_average/total_flow.nc &gt; table/climatology_average/total_flow/1802020100072_Kremasta.txt &amp;</v>
      </c>
      <c r="AB5" s="162"/>
      <c r="AC5" s="161" t="str">
        <f aca="false">IF(V5="","",CONCATENATE("cdo outputtab,date,lon,lat,value -remapnn,lon=",TEXT(W5,"0.00000"),"_lat=",TEXT(V5,"0.0000")," ","netcdf_process/",$AA$1,"/internal_flow.nc"," &gt; ","table/",$AA$1,"/internal_flow/",Y5," &amp;"))</f>
        <v>cdo outputtab,date,lon,lat,value -remapnn,lon=21.49380_lat=38.8840 netcdf_process/climatology_average/internal_flow.nc &gt; table/climatology_average/internal_flow/1802020100072_Kremasta.txt &amp;</v>
      </c>
      <c r="AMJ5" s="0"/>
    </row>
    <row r="6" s="154" customFormat="true" ht="13.85" hidden="false" customHeight="false" outlineLevel="0" collapsed="false">
      <c r="A6" s="4" t="s">
        <v>161</v>
      </c>
      <c r="B6" s="7" t="s">
        <v>162</v>
      </c>
      <c r="C6" s="5" t="n">
        <v>46.185297</v>
      </c>
      <c r="D6" s="5" t="n">
        <v>7.249561</v>
      </c>
      <c r="E6" s="5" t="n">
        <v>46.193</v>
      </c>
      <c r="F6" s="5" t="n">
        <v>7.262</v>
      </c>
      <c r="G6" s="4" t="s">
        <v>163</v>
      </c>
      <c r="H6" s="4" t="n">
        <v>3371</v>
      </c>
      <c r="I6" s="5" t="n">
        <v>46.080327</v>
      </c>
      <c r="J6" s="6" t="n">
        <v>7.40326</v>
      </c>
      <c r="O6" s="54" t="n">
        <v>180202</v>
      </c>
      <c r="P6" s="156" t="str">
        <f aca="false">SUBSTITUTE(SUBSTITUTE(SUBSTITUTE(SUBSTITUTE(SUBSTITUTE(SUBSTITUTE(SUBSTITUTE(SUBSTITUTE(A6," ","-"),",","-"),"_","-"),"'","-"),"/","-"),"\","-"),"(","-"),")","-")</f>
        <v>Bieudron</v>
      </c>
      <c r="Q6" s="54" t="str">
        <f aca="false">IF(E6="","No","Yes")</f>
        <v>Yes</v>
      </c>
      <c r="R6" s="157" t="n">
        <v>4</v>
      </c>
      <c r="S6" s="177" t="n">
        <f aca="false">VLOOKUP(A6,'Generators - MW'!$A$1:$BJ$255,54,0)</f>
        <v>1772.3727</v>
      </c>
      <c r="T6" s="177" t="n">
        <f aca="false">IF(ISNUMBER(S6),S6,0)</f>
        <v>1772.3727</v>
      </c>
      <c r="U6" s="178" t="str">
        <f aca="false">IF(E6="","",CONCATENATE("1",TEXT(R6,"00000")))</f>
        <v>100004</v>
      </c>
      <c r="V6" s="178" t="n">
        <f aca="false">IF(E6="","",E6)</f>
        <v>46.193</v>
      </c>
      <c r="W6" s="178" t="n">
        <f aca="false">IF(F6="","",F6)</f>
        <v>7.262</v>
      </c>
      <c r="X6" s="54" t="str">
        <f aca="false">IF(E6="","",CONCATENATE(TEXT(O6,"000000"),"0",TEXT(U6,"000000")))</f>
        <v>1802020100004</v>
      </c>
      <c r="Y6" s="163" t="str">
        <f aca="false">IF(X6="","",CONCATENATE(X6,"_",P6,".txt"))</f>
        <v>1802020100004_Bieudron.txt</v>
      </c>
      <c r="AA6" s="180" t="str">
        <f aca="false">IF(V6="","",CONCATENATE("cdo outputtab,date,lon,lat,value -remapnn,lon=",TEXT(W6,"0.00000"),"_lat=",TEXT(V6,"0.0000")," ","netcdf_process/",$AA$1,"/total_flow.nc"," &gt; ","table/",$AA$1,"/total_flow/",Y6," &amp;"))</f>
        <v>cdo outputtab,date,lon,lat,value -remapnn,lon=7.26200_lat=46.1930 netcdf_process/climatology_average/total_flow.nc &gt; table/climatology_average/total_flow/1802020100004_Bieudron.txt &amp;</v>
      </c>
      <c r="AB6" s="162"/>
      <c r="AC6" s="161" t="str">
        <f aca="false">IF(V6="","",CONCATENATE("cdo outputtab,date,lon,lat,value -remapnn,lon=",TEXT(W6,"0.00000"),"_lat=",TEXT(V6,"0.0000")," ","netcdf_process/",$AA$1,"/internal_flow.nc"," &gt; ","table/",$AA$1,"/internal_flow/",Y6," &amp;"))</f>
        <v>cdo outputtab,date,lon,lat,value -remapnn,lon=7.26200_lat=46.1930 netcdf_process/climatology_average/internal_flow.nc &gt; table/climatology_average/internal_flow/1802020100004_Bieudron.txt &amp;</v>
      </c>
      <c r="AMJ6" s="0"/>
    </row>
    <row r="7" s="154" customFormat="true" ht="13.85" hidden="false" customHeight="false" outlineLevel="0" collapsed="false">
      <c r="A7" s="4" t="s">
        <v>368</v>
      </c>
      <c r="C7" s="5" t="n">
        <v>59.617115</v>
      </c>
      <c r="D7" s="5" t="n">
        <v>7.856431</v>
      </c>
      <c r="E7" s="5" t="n">
        <v>59.617115</v>
      </c>
      <c r="F7" s="5" t="n">
        <v>7.856431</v>
      </c>
      <c r="G7" s="4" t="s">
        <v>369</v>
      </c>
      <c r="I7" s="5" t="n">
        <v>59.70317</v>
      </c>
      <c r="J7" s="6" t="n">
        <v>7.90303</v>
      </c>
      <c r="L7" s="6" t="n">
        <v>59.609687</v>
      </c>
      <c r="M7" s="6" t="n">
        <v>7.854322</v>
      </c>
      <c r="O7" s="54" t="n">
        <v>180202</v>
      </c>
      <c r="P7" s="156" t="str">
        <f aca="false">SUBSTITUTE(SUBSTITUTE(SUBSTITUTE(SUBSTITUTE(SUBSTITUTE(SUBSTITUTE(SUBSTITUTE(SUBSTITUTE(A7," ","-"),",","-"),"_","-"),"'","-"),"/","-"),"\","-"),"(","-"),")","-")</f>
        <v>Vinje</v>
      </c>
      <c r="Q7" s="54" t="str">
        <f aca="false">IF(E7="","No","Yes")</f>
        <v>Yes</v>
      </c>
      <c r="R7" s="157" t="n">
        <v>99</v>
      </c>
      <c r="S7" s="177" t="n">
        <f aca="false">VLOOKUP(A7,'Generators - MW'!$A$1:$BJ$255,54,0)</f>
        <v>1555.40166</v>
      </c>
      <c r="T7" s="177" t="n">
        <f aca="false">IF(ISNUMBER(S7),S7,0)</f>
        <v>1555.40166</v>
      </c>
      <c r="U7" s="178" t="str">
        <f aca="false">IF(E7="","",CONCATENATE("1",TEXT(R7,"00000")))</f>
        <v>100099</v>
      </c>
      <c r="V7" s="178" t="n">
        <f aca="false">IF(E7="","",E7)</f>
        <v>59.617115</v>
      </c>
      <c r="W7" s="178" t="n">
        <f aca="false">IF(F7="","",F7)</f>
        <v>7.856431</v>
      </c>
      <c r="X7" s="54" t="str">
        <f aca="false">IF(E7="","",CONCATENATE(TEXT(O7,"000000"),"0",TEXT(U7,"000000")))</f>
        <v>1802020100099</v>
      </c>
      <c r="Y7" s="163" t="str">
        <f aca="false">IF(X7="","",CONCATENATE(X7,"_",P7,".txt"))</f>
        <v>1802020100099_Vinje.txt</v>
      </c>
      <c r="AA7" s="180" t="str">
        <f aca="false">IF(V7="","",CONCATENATE("cdo outputtab,date,lon,lat,value -remapnn,lon=",TEXT(W7,"0.00000"),"_lat=",TEXT(V7,"0.0000")," ","netcdf_process/",$AA$1,"/total_flow.nc"," &gt; ","table/",$AA$1,"/total_flow/",Y7," &amp;"))</f>
        <v>cdo outputtab,date,lon,lat,value -remapnn,lon=7.85643_lat=59.6171 netcdf_process/climatology_average/total_flow.nc &gt; table/climatology_average/total_flow/1802020100099_Vinje.txt &amp;</v>
      </c>
      <c r="AB7" s="162"/>
      <c r="AC7" s="161" t="str">
        <f aca="false">IF(V7="","",CONCATENATE("cdo outputtab,date,lon,lat,value -remapnn,lon=",TEXT(W7,"0.00000"),"_lat=",TEXT(V7,"0.0000")," ","netcdf_process/",$AA$1,"/internal_flow.nc"," &gt; ","table/",$AA$1,"/internal_flow/",Y7," &amp;"))</f>
        <v>cdo outputtab,date,lon,lat,value -remapnn,lon=7.85643_lat=59.6171 netcdf_process/climatology_average/internal_flow.nc &gt; table/climatology_average/internal_flow/1802020100099_Vinje.txt &amp;</v>
      </c>
      <c r="AMJ7" s="0"/>
    </row>
    <row r="8" s="154" customFormat="true" ht="13.85" hidden="false" customHeight="false" outlineLevel="0" collapsed="false">
      <c r="A8" s="30" t="s">
        <v>373</v>
      </c>
      <c r="B8" s="7" t="s">
        <v>162</v>
      </c>
      <c r="C8" s="5" t="n">
        <v>46.033152</v>
      </c>
      <c r="D8" s="5" t="n">
        <v>7.30791</v>
      </c>
      <c r="E8" s="5" t="n">
        <v>46.033152</v>
      </c>
      <c r="F8" s="5" t="n">
        <v>7.30791</v>
      </c>
      <c r="G8" s="4" t="s">
        <v>163</v>
      </c>
      <c r="H8" s="4" t="n">
        <v>3371</v>
      </c>
      <c r="I8" s="5" t="n">
        <v>46.080327</v>
      </c>
      <c r="J8" s="6" t="n">
        <v>7.40326</v>
      </c>
      <c r="O8" s="54" t="n">
        <v>180202</v>
      </c>
      <c r="P8" s="156" t="str">
        <f aca="false">SUBSTITUTE(SUBSTITUTE(SUBSTITUTE(SUBSTITUTE(SUBSTITUTE(SUBSTITUTE(SUBSTITUTE(SUBSTITUTE(A8," ","-"),",","-"),"_","-"),"'","-"),"/","-"),"\","-"),"(","-"),")","-")</f>
        <v>Fionnay--Dixence-</v>
      </c>
      <c r="Q8" s="54" t="str">
        <f aca="false">IF(E8="","No","Yes")</f>
        <v>Yes</v>
      </c>
      <c r="R8" s="157" t="n">
        <v>101</v>
      </c>
      <c r="S8" s="177" t="n">
        <f aca="false">VLOOKUP(A8,'Generators - MW'!$A$1:$BJ$255,54,0)</f>
        <v>828.8142</v>
      </c>
      <c r="T8" s="177" t="n">
        <f aca="false">IF(ISNUMBER(S8),S8,0)</f>
        <v>828.8142</v>
      </c>
      <c r="U8" s="178" t="str">
        <f aca="false">IF(E8="","",CONCATENATE("1",TEXT(R8,"00000")))</f>
        <v>100101</v>
      </c>
      <c r="V8" s="178" t="n">
        <f aca="false">IF(E8="","",E8)</f>
        <v>46.033152</v>
      </c>
      <c r="W8" s="178" t="n">
        <f aca="false">IF(F8="","",F8)</f>
        <v>7.30791</v>
      </c>
      <c r="X8" s="54" t="str">
        <f aca="false">IF(E8="","",CONCATENATE(TEXT(O8,"000000"),"0",TEXT(U8,"000000")))</f>
        <v>1802020100101</v>
      </c>
      <c r="Y8" s="163" t="str">
        <f aca="false">IF(X8="","",CONCATENATE(X8,"_",P8,".txt"))</f>
        <v>1802020100101_Fionnay--Dixence-.txt</v>
      </c>
      <c r="AA8" s="180" t="str">
        <f aca="false">IF(V8="","",CONCATENATE("cdo outputtab,date,lon,lat,value -remapnn,lon=",TEXT(W8,"0.00000"),"_lat=",TEXT(V8,"0.0000")," ","netcdf_process/",$AA$1,"/total_flow.nc"," &gt; ","table/",$AA$1,"/total_flow/",Y8," &amp;"))</f>
        <v>cdo outputtab,date,lon,lat,value -remapnn,lon=7.30791_lat=46.0332 netcdf_process/climatology_average/total_flow.nc &gt; table/climatology_average/total_flow/1802020100101_Fionnay--Dixence-.txt &amp;</v>
      </c>
      <c r="AB8" s="162"/>
      <c r="AC8" s="161" t="str">
        <f aca="false">IF(V8="","",CONCATENATE("cdo outputtab,date,lon,lat,value -remapnn,lon=",TEXT(W8,"0.00000"),"_lat=",TEXT(V8,"0.0000")," ","netcdf_process/",$AA$1,"/internal_flow.nc"," &gt; ","table/",$AA$1,"/internal_flow/",Y8," &amp;"))</f>
        <v>cdo outputtab,date,lon,lat,value -remapnn,lon=7.30791_lat=46.0332 netcdf_process/climatology_average/internal_flow.nc &gt; table/climatology_average/internal_flow/1802020100101_Fionnay--Dixence-.txt &amp;</v>
      </c>
      <c r="AMJ8" s="0"/>
    </row>
    <row r="9" s="154" customFormat="true" ht="13.85" hidden="false" customHeight="false" outlineLevel="0" collapsed="false">
      <c r="A9" s="4" t="s">
        <v>332</v>
      </c>
      <c r="C9" s="5" t="n">
        <v>61.305857</v>
      </c>
      <c r="D9" s="5" t="n">
        <v>7.791126</v>
      </c>
      <c r="E9" s="5" t="n">
        <v>61.305857</v>
      </c>
      <c r="F9" s="5" t="n">
        <v>7.791126</v>
      </c>
      <c r="G9" s="4" t="s">
        <v>333</v>
      </c>
      <c r="I9" s="5" t="n">
        <v>61.29888</v>
      </c>
      <c r="J9" s="6" t="n">
        <v>8.209627</v>
      </c>
      <c r="L9" s="6" t="n">
        <v>61.289566</v>
      </c>
      <c r="M9" s="6" t="n">
        <v>7.749575</v>
      </c>
      <c r="O9" s="54" t="n">
        <v>180202</v>
      </c>
      <c r="P9" s="156" t="str">
        <f aca="false">SUBSTITUTE(SUBSTITUTE(SUBSTITUTE(SUBSTITUTE(SUBSTITUTE(SUBSTITUTE(SUBSTITUTE(SUBSTITUTE(A9," ","-"),",","-"),"_","-"),"'","-"),"/","-"),"\","-"),"(","-"),")","-")</f>
        <v>Tyin</v>
      </c>
      <c r="Q9" s="54" t="str">
        <f aca="false">IF(E9="","No","Yes")</f>
        <v>Yes</v>
      </c>
      <c r="R9" s="157" t="n">
        <v>83</v>
      </c>
      <c r="S9" s="177" t="n">
        <f aca="false">VLOOKUP(A9,'Generators - MW'!$A$1:$BJ$255,54,0)</f>
        <v>776.92085325</v>
      </c>
      <c r="T9" s="177" t="n">
        <f aca="false">IF(ISNUMBER(S9),S9,0)</f>
        <v>776.92085325</v>
      </c>
      <c r="U9" s="178" t="str">
        <f aca="false">IF(E9="","",CONCATENATE("1",TEXT(R9,"00000")))</f>
        <v>100083</v>
      </c>
      <c r="V9" s="178" t="n">
        <f aca="false">IF(E9="","",E9)</f>
        <v>61.305857</v>
      </c>
      <c r="W9" s="178" t="n">
        <f aca="false">IF(F9="","",F9)</f>
        <v>7.791126</v>
      </c>
      <c r="X9" s="54" t="str">
        <f aca="false">IF(E9="","",CONCATENATE(TEXT(O9,"000000"),"0",TEXT(U9,"000000")))</f>
        <v>1802020100083</v>
      </c>
      <c r="Y9" s="163" t="str">
        <f aca="false">IF(X9="","",CONCATENATE(X9,"_",P9,".txt"))</f>
        <v>1802020100083_Tyin.txt</v>
      </c>
      <c r="AA9" s="180" t="str">
        <f aca="false">IF(V9="","",CONCATENATE("cdo outputtab,date,lon,lat,value -remapnn,lon=",TEXT(W9,"0.00000"),"_lat=",TEXT(V9,"0.0000")," ","netcdf_process/",$AA$1,"/total_flow.nc"," &gt; ","table/",$AA$1,"/total_flow/",Y9," &amp;"))</f>
        <v>cdo outputtab,date,lon,lat,value -remapnn,lon=7.79113_lat=61.3059 netcdf_process/climatology_average/total_flow.nc &gt; table/climatology_average/total_flow/1802020100083_Tyin.txt &amp;</v>
      </c>
      <c r="AB9" s="162"/>
      <c r="AC9" s="161" t="str">
        <f aca="false">IF(V9="","",CONCATENATE("cdo outputtab,date,lon,lat,value -remapnn,lon=",TEXT(W9,"0.00000"),"_lat=",TEXT(V9,"0.0000")," ","netcdf_process/",$AA$1,"/internal_flow.nc"," &gt; ","table/",$AA$1,"/internal_flow/",Y9," &amp;"))</f>
        <v>cdo outputtab,date,lon,lat,value -remapnn,lon=7.79113_lat=61.3059 netcdf_process/climatology_average/internal_flow.nc &gt; table/climatology_average/internal_flow/1802020100083_Tyin.txt &amp;</v>
      </c>
      <c r="AMJ9" s="0"/>
    </row>
    <row r="10" s="154" customFormat="true" ht="13.85" hidden="false" customHeight="false" outlineLevel="0" collapsed="false">
      <c r="A10" s="4" t="s">
        <v>346</v>
      </c>
      <c r="B10" s="26" t="s">
        <v>347</v>
      </c>
      <c r="C10" s="5" t="n">
        <v>45.21293</v>
      </c>
      <c r="D10" s="5" t="n">
        <v>6.71526</v>
      </c>
      <c r="E10" s="5" t="n">
        <v>45.21293</v>
      </c>
      <c r="F10" s="5" t="n">
        <v>6.71526</v>
      </c>
      <c r="G10" s="4" t="s">
        <v>348</v>
      </c>
      <c r="H10" s="4" t="n">
        <v>3411</v>
      </c>
      <c r="I10" s="5" t="n">
        <v>45.22875</v>
      </c>
      <c r="J10" s="6" t="n">
        <v>6.94625</v>
      </c>
      <c r="O10" s="54" t="n">
        <v>180202</v>
      </c>
      <c r="P10" s="156" t="str">
        <f aca="false">SUBSTITUTE(SUBSTITUTE(SUBSTITUTE(SUBSTITUTE(SUBSTITUTE(SUBSTITUTE(SUBSTITUTE(SUBSTITUTE(A10," ","-"),",","-"),"_","-"),"'","-"),"/","-"),"\","-"),"(","-"),")","-")</f>
        <v>Villarodin</v>
      </c>
      <c r="Q10" s="54" t="str">
        <f aca="false">IF(E10="","No","Yes")</f>
        <v>Yes</v>
      </c>
      <c r="R10" s="157" t="n">
        <v>89</v>
      </c>
      <c r="S10" s="177" t="n">
        <f aca="false">VLOOKUP(A10,'Generators - MW'!$A$1:$BJ$255,54,0)</f>
        <v>693.055572</v>
      </c>
      <c r="T10" s="177" t="n">
        <f aca="false">IF(ISNUMBER(S10),S10,0)</f>
        <v>693.055572</v>
      </c>
      <c r="U10" s="178" t="str">
        <f aca="false">IF(E10="","",CONCATENATE("1",TEXT(R10,"00000")))</f>
        <v>100089</v>
      </c>
      <c r="V10" s="178" t="n">
        <f aca="false">IF(E10="","",E10)</f>
        <v>45.21293</v>
      </c>
      <c r="W10" s="178" t="n">
        <f aca="false">IF(F10="","",F10)</f>
        <v>6.71526</v>
      </c>
      <c r="X10" s="54" t="str">
        <f aca="false">IF(E10="","",CONCATENATE(TEXT(O10,"000000"),"0",TEXT(U10,"000000")))</f>
        <v>1802020100089</v>
      </c>
      <c r="Y10" s="163" t="str">
        <f aca="false">IF(X10="","",CONCATENATE(X10,"_",P10,".txt"))</f>
        <v>1802020100089_Villarodin.txt</v>
      </c>
      <c r="AA10" s="180" t="str">
        <f aca="false">IF(V10="","",CONCATENATE("cdo outputtab,date,lon,lat,value -remapnn,lon=",TEXT(W10,"0.00000"),"_lat=",TEXT(V10,"0.0000")," ","netcdf_process/",$AA$1,"/total_flow.nc"," &gt; ","table/",$AA$1,"/total_flow/",Y10," &amp;"))</f>
        <v>cdo outputtab,date,lon,lat,value -remapnn,lon=6.71526_lat=45.2129 netcdf_process/climatology_average/total_flow.nc &gt; table/climatology_average/total_flow/1802020100089_Villarodin.txt &amp;</v>
      </c>
      <c r="AB10" s="162"/>
      <c r="AC10" s="161" t="str">
        <f aca="false">IF(V10="","",CONCATENATE("cdo outputtab,date,lon,lat,value -remapnn,lon=",TEXT(W10,"0.00000"),"_lat=",TEXT(V10,"0.0000")," ","netcdf_process/",$AA$1,"/internal_flow.nc"," &gt; ","table/",$AA$1,"/internal_flow/",Y10," &amp;"))</f>
        <v>cdo outputtab,date,lon,lat,value -remapnn,lon=6.71526_lat=45.2129 netcdf_process/climatology_average/internal_flow.nc &gt; table/climatology_average/internal_flow/1802020100089_Villarodin.txt &amp;</v>
      </c>
      <c r="AMJ10" s="0"/>
    </row>
    <row r="11" s="154" customFormat="true" ht="13.85" hidden="false" customHeight="false" outlineLevel="0" collapsed="false">
      <c r="A11" s="4" t="s">
        <v>267</v>
      </c>
      <c r="B11" s="26" t="s">
        <v>268</v>
      </c>
      <c r="C11" s="5" t="n">
        <v>45.447005</v>
      </c>
      <c r="D11" s="5" t="n">
        <v>23.768191</v>
      </c>
      <c r="E11" s="5" t="n">
        <v>45.447005</v>
      </c>
      <c r="F11" s="5" t="n">
        <v>23.768191</v>
      </c>
      <c r="G11" s="4" t="s">
        <v>269</v>
      </c>
      <c r="H11" s="4" t="n">
        <v>3856</v>
      </c>
      <c r="I11" s="5" t="n">
        <v>45.430556</v>
      </c>
      <c r="J11" s="6" t="n">
        <v>23.733333</v>
      </c>
      <c r="O11" s="54" t="n">
        <v>180202</v>
      </c>
      <c r="P11" s="156" t="str">
        <f aca="false">SUBSTITUTE(SUBSTITUTE(SUBSTITUTE(SUBSTITUTE(SUBSTITUTE(SUBSTITUTE(SUBSTITUTE(SUBSTITUTE(A11," ","-"),",","-"),"_","-"),"'","-"),"/","-"),"\","-"),"(","-"),")","-")</f>
        <v>Ciunget</v>
      </c>
      <c r="Q11" s="54" t="str">
        <f aca="false">IF(E11="","No","Yes")</f>
        <v>Yes</v>
      </c>
      <c r="R11" s="157" t="n">
        <v>49</v>
      </c>
      <c r="S11" s="177" t="n">
        <f aca="false">VLOOKUP(A11,'Generators - MW'!$A$1:$BJ$255,54,0)</f>
        <v>644.844</v>
      </c>
      <c r="T11" s="177" t="n">
        <f aca="false">IF(ISNUMBER(S11),S11,0)</f>
        <v>644.844</v>
      </c>
      <c r="U11" s="178" t="str">
        <f aca="false">IF(E11="","",CONCATENATE("1",TEXT(R11,"00000")))</f>
        <v>100049</v>
      </c>
      <c r="V11" s="178" t="n">
        <f aca="false">IF(E11="","",E11)</f>
        <v>45.447005</v>
      </c>
      <c r="W11" s="178" t="n">
        <f aca="false">IF(F11="","",F11)</f>
        <v>23.768191</v>
      </c>
      <c r="X11" s="54" t="str">
        <f aca="false">IF(E11="","",CONCATENATE(TEXT(O11,"000000"),"0",TEXT(U11,"000000")))</f>
        <v>1802020100049</v>
      </c>
      <c r="Y11" s="163" t="str">
        <f aca="false">IF(X11="","",CONCATENATE(X11,"_",P11,".txt"))</f>
        <v>1802020100049_Ciunget.txt</v>
      </c>
      <c r="AA11" s="180" t="str">
        <f aca="false">IF(V11="","",CONCATENATE("cdo outputtab,date,lon,lat,value -remapnn,lon=",TEXT(W11,"0.00000"),"_lat=",TEXT(V11,"0.0000")," ","netcdf_process/",$AA$1,"/total_flow.nc"," &gt; ","table/",$AA$1,"/total_flow/",Y11," &amp;"))</f>
        <v>cdo outputtab,date,lon,lat,value -remapnn,lon=23.76819_lat=45.4470 netcdf_process/climatology_average/total_flow.nc &gt; table/climatology_average/total_flow/1802020100049_Ciunget.txt &amp;</v>
      </c>
      <c r="AB11" s="162"/>
      <c r="AC11" s="161" t="str">
        <f aca="false">IF(V11="","",CONCATENATE("cdo outputtab,date,lon,lat,value -remapnn,lon=",TEXT(W11,"0.00000"),"_lat=",TEXT(V11,"0.0000")," ","netcdf_process/",$AA$1,"/internal_flow.nc"," &gt; ","table/",$AA$1,"/internal_flow/",Y11," &amp;"))</f>
        <v>cdo outputtab,date,lon,lat,value -remapnn,lon=23.76819_lat=45.4470 netcdf_process/climatology_average/internal_flow.nc &gt; table/climatology_average/internal_flow/1802020100049_Ciunget.txt &amp;</v>
      </c>
      <c r="AMJ11" s="0"/>
    </row>
    <row r="12" s="154" customFormat="true" ht="13.85" hidden="false" customHeight="false" outlineLevel="0" collapsed="false">
      <c r="A12" s="4" t="s">
        <v>361</v>
      </c>
      <c r="B12" s="7" t="s">
        <v>362</v>
      </c>
      <c r="C12" s="5" t="n">
        <v>45.625268</v>
      </c>
      <c r="D12" s="5" t="n">
        <v>6.791353</v>
      </c>
      <c r="E12" s="5" t="n">
        <v>45.625268</v>
      </c>
      <c r="F12" s="5" t="n">
        <v>6.791353</v>
      </c>
      <c r="G12" s="4" t="s">
        <v>363</v>
      </c>
      <c r="H12" s="4" t="n">
        <v>3398</v>
      </c>
      <c r="I12" s="5" t="n">
        <v>45.493203</v>
      </c>
      <c r="J12" s="6" t="n">
        <v>6.933006</v>
      </c>
      <c r="O12" s="54" t="n">
        <v>180202</v>
      </c>
      <c r="P12" s="156" t="str">
        <f aca="false">SUBSTITUTE(SUBSTITUTE(SUBSTITUTE(SUBSTITUTE(SUBSTITUTE(SUBSTITUTE(SUBSTITUTE(SUBSTITUTE(A12," ","-"),",","-"),"_","-"),"'","-"),"/","-"),"\","-"),"(","-"),")","-")</f>
        <v>Malgovert</v>
      </c>
      <c r="Q12" s="54" t="str">
        <f aca="false">IF(E12="","No","Yes")</f>
        <v>Yes</v>
      </c>
      <c r="R12" s="157" t="n">
        <v>96</v>
      </c>
      <c r="S12" s="177" t="n">
        <f aca="false">VLOOKUP(A12,'Generators - MW'!$A$1:$BJ$255,54,0)</f>
        <v>408.954375</v>
      </c>
      <c r="T12" s="177" t="n">
        <f aca="false">IF(ISNUMBER(S12),S12,0)</f>
        <v>408.954375</v>
      </c>
      <c r="U12" s="178" t="str">
        <f aca="false">IF(E12="","",CONCATENATE("1",TEXT(R12,"00000")))</f>
        <v>100096</v>
      </c>
      <c r="V12" s="178" t="n">
        <f aca="false">IF(E12="","",E12)</f>
        <v>45.625268</v>
      </c>
      <c r="W12" s="178" t="n">
        <f aca="false">IF(F12="","",F12)</f>
        <v>6.791353</v>
      </c>
      <c r="X12" s="54" t="str">
        <f aca="false">IF(E12="","",CONCATENATE(TEXT(O12,"000000"),"0",TEXT(U12,"000000")))</f>
        <v>1802020100096</v>
      </c>
      <c r="Y12" s="163" t="str">
        <f aca="false">IF(X12="","",CONCATENATE(X12,"_",P12,".txt"))</f>
        <v>1802020100096_Malgovert.txt</v>
      </c>
      <c r="AA12" s="180" t="str">
        <f aca="false">IF(V12="","",CONCATENATE("cdo outputtab,date,lon,lat,value -remapnn,lon=",TEXT(W12,"0.00000"),"_lat=",TEXT(V12,"0.0000")," ","netcdf_process/",$AA$1,"/total_flow.nc"," &gt; ","table/",$AA$1,"/total_flow/",Y12," &amp;"))</f>
        <v>cdo outputtab,date,lon,lat,value -remapnn,lon=6.79135_lat=45.6253 netcdf_process/climatology_average/total_flow.nc &gt; table/climatology_average/total_flow/1802020100096_Malgovert.txt &amp;</v>
      </c>
      <c r="AB12" s="162"/>
      <c r="AC12" s="161" t="str">
        <f aca="false">IF(V12="","",CONCATENATE("cdo outputtab,date,lon,lat,value -remapnn,lon=",TEXT(W12,"0.00000"),"_lat=",TEXT(V12,"0.0000")," ","netcdf_process/",$AA$1,"/internal_flow.nc"," &gt; ","table/",$AA$1,"/internal_flow/",Y12," &amp;"))</f>
        <v>cdo outputtab,date,lon,lat,value -remapnn,lon=6.79135_lat=45.6253 netcdf_process/climatology_average/internal_flow.nc &gt; table/climatology_average/internal_flow/1802020100096_Malgovert.txt &amp;</v>
      </c>
      <c r="AMJ12" s="0"/>
    </row>
    <row r="13" s="154" customFormat="true" ht="13.85" hidden="false" customHeight="false" outlineLevel="0" collapsed="false">
      <c r="A13" s="4" t="s">
        <v>220</v>
      </c>
      <c r="B13" s="7" t="s">
        <v>221</v>
      </c>
      <c r="C13" s="5" t="n">
        <v>60.86106</v>
      </c>
      <c r="D13" s="5" t="n">
        <v>7.304488</v>
      </c>
      <c r="E13" s="5" t="n">
        <v>60.86106</v>
      </c>
      <c r="F13" s="5" t="n">
        <v>7.304488</v>
      </c>
      <c r="G13" s="4" t="s">
        <v>222</v>
      </c>
      <c r="H13" s="4" t="n">
        <v>3104</v>
      </c>
      <c r="I13" s="5" t="n">
        <v>60.817415</v>
      </c>
      <c r="J13" s="6" t="n">
        <v>7.254368</v>
      </c>
      <c r="O13" s="54" t="n">
        <v>180202</v>
      </c>
      <c r="P13" s="156" t="str">
        <f aca="false">SUBSTITUTE(SUBSTITUTE(SUBSTITUTE(SUBSTITUTE(SUBSTITUTE(SUBSTITUTE(SUBSTITUTE(SUBSTITUTE(A13," ","-"),",","-"),"_","-"),"'","-"),"/","-"),"\","-"),"(","-"),")","-")</f>
        <v>Aurland-I</v>
      </c>
      <c r="Q13" s="54" t="str">
        <f aca="false">IF(E13="","No","Yes")</f>
        <v>Yes</v>
      </c>
      <c r="R13" s="157" t="n">
        <v>27</v>
      </c>
      <c r="S13" s="177" t="n">
        <f aca="false">VLOOKUP(A13,'Generators - MW'!$A$1:$BJ$255,54,0)</f>
        <v>390.32028</v>
      </c>
      <c r="T13" s="177" t="n">
        <f aca="false">IF(ISNUMBER(S13),S13,0)</f>
        <v>390.32028</v>
      </c>
      <c r="U13" s="178" t="str">
        <f aca="false">IF(E13="","",CONCATENATE("1",TEXT(R13,"00000")))</f>
        <v>100027</v>
      </c>
      <c r="V13" s="178" t="n">
        <f aca="false">IF(E13="","",E13)</f>
        <v>60.86106</v>
      </c>
      <c r="W13" s="178" t="n">
        <f aca="false">IF(F13="","",F13)</f>
        <v>7.304488</v>
      </c>
      <c r="X13" s="54" t="str">
        <f aca="false">IF(E13="","",CONCATENATE(TEXT(O13,"000000"),"0",TEXT(U13,"000000")))</f>
        <v>1802020100027</v>
      </c>
      <c r="Y13" s="163" t="str">
        <f aca="false">IF(X13="","",CONCATENATE(X13,"_",P13,".txt"))</f>
        <v>1802020100027_Aurland-I.txt</v>
      </c>
      <c r="AA13" s="180" t="str">
        <f aca="false">IF(V13="","",CONCATENATE("cdo outputtab,date,lon,lat,value -remapnn,lon=",TEXT(W13,"0.00000"),"_lat=",TEXT(V13,"0.0000")," ","netcdf_process/",$AA$1,"/total_flow.nc"," &gt; ","table/",$AA$1,"/total_flow/",Y13," &amp;"))</f>
        <v>cdo outputtab,date,lon,lat,value -remapnn,lon=7.30449_lat=60.8611 netcdf_process/climatology_average/total_flow.nc &gt; table/climatology_average/total_flow/1802020100027_Aurland-I.txt &amp;</v>
      </c>
      <c r="AB13" s="162"/>
      <c r="AC13" s="161" t="str">
        <f aca="false">IF(V13="","",CONCATENATE("cdo outputtab,date,lon,lat,value -remapnn,lon=",TEXT(W13,"0.00000"),"_lat=",TEXT(V13,"0.0000")," ","netcdf_process/",$AA$1,"/internal_flow.nc"," &gt; ","table/",$AA$1,"/internal_flow/",Y13," &amp;"))</f>
        <v>cdo outputtab,date,lon,lat,value -remapnn,lon=7.30449_lat=60.8611 netcdf_process/climatology_average/internal_flow.nc &gt; table/climatology_average/internal_flow/1802020100027_Aurland-I.txt &amp;</v>
      </c>
      <c r="AMJ13" s="0"/>
    </row>
    <row r="14" s="154" customFormat="true" ht="13.85" hidden="false" customHeight="false" outlineLevel="0" collapsed="false">
      <c r="A14" s="4" t="s">
        <v>329</v>
      </c>
      <c r="B14" s="7" t="s">
        <v>330</v>
      </c>
      <c r="C14" s="5" t="n">
        <v>44.471644</v>
      </c>
      <c r="D14" s="5" t="n">
        <v>6.270618</v>
      </c>
      <c r="E14" s="5" t="n">
        <v>44.471644</v>
      </c>
      <c r="F14" s="5" t="n">
        <v>6.270618</v>
      </c>
      <c r="G14" s="4" t="s">
        <v>331</v>
      </c>
      <c r="H14" s="4" t="n">
        <v>3433</v>
      </c>
      <c r="I14" s="5" t="n">
        <v>44.471885</v>
      </c>
      <c r="J14" s="6" t="n">
        <v>6.270648</v>
      </c>
      <c r="O14" s="54" t="n">
        <v>180202</v>
      </c>
      <c r="P14" s="156" t="str">
        <f aca="false">SUBSTITUTE(SUBSTITUTE(SUBSTITUTE(SUBSTITUTE(SUBSTITUTE(SUBSTITUTE(SUBSTITUTE(SUBSTITUTE(A14," ","-"),",","-"),"_","-"),"'","-"),"/","-"),"\","-"),"(","-"),")","-")</f>
        <v>Serre-Poncon</v>
      </c>
      <c r="Q14" s="54" t="str">
        <f aca="false">IF(E14="","No","Yes")</f>
        <v>Yes</v>
      </c>
      <c r="R14" s="157" t="n">
        <v>82</v>
      </c>
      <c r="S14" s="177" t="n">
        <f aca="false">VLOOKUP(A14,'Generators - MW'!$A$1:$BJ$255,54,0)</f>
        <v>385.38912</v>
      </c>
      <c r="T14" s="177" t="n">
        <f aca="false">IF(ISNUMBER(S14),S14,0)</f>
        <v>385.38912</v>
      </c>
      <c r="U14" s="178" t="str">
        <f aca="false">IF(E14="","",CONCATENATE("1",TEXT(R14,"00000")))</f>
        <v>100082</v>
      </c>
      <c r="V14" s="178" t="n">
        <f aca="false">IF(E14="","",E14)</f>
        <v>44.471644</v>
      </c>
      <c r="W14" s="178" t="n">
        <f aca="false">IF(F14="","",F14)</f>
        <v>6.270618</v>
      </c>
      <c r="X14" s="54" t="str">
        <f aca="false">IF(E14="","",CONCATENATE(TEXT(O14,"000000"),"0",TEXT(U14,"000000")))</f>
        <v>1802020100082</v>
      </c>
      <c r="Y14" s="163" t="str">
        <f aca="false">IF(X14="","",CONCATENATE(X14,"_",P14,".txt"))</f>
        <v>1802020100082_Serre-Poncon.txt</v>
      </c>
      <c r="AA14" s="180" t="str">
        <f aca="false">IF(V14="","",CONCATENATE("cdo outputtab,date,lon,lat,value -remapnn,lon=",TEXT(W14,"0.00000"),"_lat=",TEXT(V14,"0.0000")," ","netcdf_process/",$AA$1,"/total_flow.nc"," &gt; ","table/",$AA$1,"/total_flow/",Y14," &amp;"))</f>
        <v>cdo outputtab,date,lon,lat,value -remapnn,lon=6.27062_lat=44.4716 netcdf_process/climatology_average/total_flow.nc &gt; table/climatology_average/total_flow/1802020100082_Serre-Poncon.txt &amp;</v>
      </c>
      <c r="AB14" s="162"/>
      <c r="AC14" s="161" t="str">
        <f aca="false">IF(V14="","",CONCATENATE("cdo outputtab,date,lon,lat,value -remapnn,lon=",TEXT(W14,"0.00000"),"_lat=",TEXT(V14,"0.0000")," ","netcdf_process/",$AA$1,"/internal_flow.nc"," &gt; ","table/",$AA$1,"/internal_flow/",Y14," &amp;"))</f>
        <v>cdo outputtab,date,lon,lat,value -remapnn,lon=6.27062_lat=44.4716 netcdf_process/climatology_average/internal_flow.nc &gt; table/climatology_average/internal_flow/1802020100082_Serre-Poncon.txt &amp;</v>
      </c>
      <c r="AMJ14" s="0"/>
    </row>
    <row r="15" customFormat="false" ht="13.85" hidden="false" customHeight="false" outlineLevel="0" collapsed="false">
      <c r="A15" s="4" t="s">
        <v>144</v>
      </c>
      <c r="B15" s="154"/>
      <c r="C15" s="5" t="n">
        <v>46.4851</v>
      </c>
      <c r="D15" s="5" t="n">
        <v>10.353352</v>
      </c>
      <c r="E15" s="5" t="n">
        <v>46.4851</v>
      </c>
      <c r="F15" s="5" t="n">
        <v>10.353352</v>
      </c>
      <c r="G15" s="4" t="s">
        <v>385</v>
      </c>
      <c r="H15" s="4" t="n">
        <v>3312</v>
      </c>
      <c r="I15" s="5" t="n">
        <v>46.51766</v>
      </c>
      <c r="J15" s="6" t="n">
        <v>10.31837</v>
      </c>
      <c r="K15" s="154"/>
      <c r="L15" s="6" t="n">
        <v>46.328836</v>
      </c>
      <c r="M15" s="6" t="n">
        <v>10.24729</v>
      </c>
      <c r="O15" s="54" t="n">
        <v>180202</v>
      </c>
      <c r="P15" s="156" t="str">
        <f aca="false">SUBSTITUTE(SUBSTITUTE(SUBSTITUTE(SUBSTITUTE(SUBSTITUTE(SUBSTITUTE(SUBSTITUTE(SUBSTITUTE(A15," ","-"),",","-"),"_","-"),"'","-"),"/","-"),"\","-"),"(","-"),")","-")</f>
        <v>Premadio</v>
      </c>
      <c r="Q15" s="54" t="str">
        <f aca="false">IF(E15="","No","Yes")</f>
        <v>Yes</v>
      </c>
      <c r="R15" s="157" t="n">
        <v>109</v>
      </c>
      <c r="S15" s="177" t="n">
        <f aca="false">VLOOKUP(A15,'Generators - MW'!$A$1:$BJ$255,54,0)</f>
        <v>286.701672675</v>
      </c>
      <c r="T15" s="177" t="n">
        <f aca="false">IF(ISNUMBER(S15),S15,0)</f>
        <v>286.701672675</v>
      </c>
      <c r="U15" s="178" t="str">
        <f aca="false">IF(E15="","",CONCATENATE("1",TEXT(R15,"00000")))</f>
        <v>100109</v>
      </c>
      <c r="V15" s="178" t="n">
        <f aca="false">IF(E15="","",E15)</f>
        <v>46.4851</v>
      </c>
      <c r="W15" s="178" t="n">
        <f aca="false">IF(F15="","",F15)</f>
        <v>10.353352</v>
      </c>
      <c r="X15" s="54" t="str">
        <f aca="false">IF(E15="","",CONCATENATE(TEXT(O15,"000000"),"0",TEXT(U15,"000000")))</f>
        <v>1802020100109</v>
      </c>
      <c r="Y15" s="163" t="str">
        <f aca="false">IF(X15="","",CONCATENATE(X15,"_",P15,".txt"))</f>
        <v>1802020100109_Premadio.txt</v>
      </c>
      <c r="AA15" s="180" t="str">
        <f aca="false">IF(V15="","",CONCATENATE("cdo outputtab,date,lon,lat,value -remapnn,lon=",TEXT(W15,"0.00000"),"_lat=",TEXT(V15,"0.0000")," ","netcdf_process/",$AA$1,"/total_flow.nc"," &gt; ","table/",$AA$1,"/total_flow/",Y15," &amp;"))</f>
        <v>cdo outputtab,date,lon,lat,value -remapnn,lon=10.35335_lat=46.4851 netcdf_process/climatology_average/total_flow.nc &gt; table/climatology_average/total_flow/1802020100109_Premadio.txt &amp;</v>
      </c>
      <c r="AC15" s="161" t="str">
        <f aca="false">IF(V15="","",CONCATENATE("cdo outputtab,date,lon,lat,value -remapnn,lon=",TEXT(W15,"0.00000"),"_lat=",TEXT(V15,"0.0000")," ","netcdf_process/",$AA$1,"/internal_flow.nc"," &gt; ","table/",$AA$1,"/internal_flow/",Y15," &amp;"))</f>
        <v>cdo outputtab,date,lon,lat,value -remapnn,lon=10.35335_lat=46.4851 netcdf_process/climatology_average/internal_flow.nc &gt; table/climatology_average/internal_flow/1802020100109_Premadio.txt &amp;</v>
      </c>
    </row>
    <row r="16" s="154" customFormat="true" ht="15" hidden="false" customHeight="false" outlineLevel="0" collapsed="false">
      <c r="A16" s="14" t="s">
        <v>322</v>
      </c>
      <c r="B16" s="7" t="s">
        <v>323</v>
      </c>
      <c r="C16" s="5" t="n">
        <v>47.034141</v>
      </c>
      <c r="D16" s="5" t="n">
        <v>10.748121</v>
      </c>
      <c r="E16" s="5" t="n">
        <v>47.036</v>
      </c>
      <c r="F16" s="5" t="n">
        <v>10.707</v>
      </c>
      <c r="G16" s="4" t="s">
        <v>324</v>
      </c>
      <c r="H16" s="4" t="n">
        <v>3309</v>
      </c>
      <c r="I16" s="5" t="n">
        <v>46.955501</v>
      </c>
      <c r="J16" s="6" t="n">
        <v>10.740614</v>
      </c>
      <c r="O16" s="54" t="n">
        <v>180202</v>
      </c>
      <c r="P16" s="156" t="str">
        <f aca="false">SUBSTITUTE(SUBSTITUTE(SUBSTITUTE(SUBSTITUTE(SUBSTITUTE(SUBSTITUTE(SUBSTITUTE(SUBSTITUTE(A16," ","-"),",","-"),"_","-"),"'","-"),"/","-"),"\","-"),"(","-"),")","-")</f>
        <v>Kaunertal</v>
      </c>
      <c r="Q16" s="54" t="str">
        <f aca="false">IF(E16="","No","Yes")</f>
        <v>Yes</v>
      </c>
      <c r="R16" s="157" t="n">
        <v>79</v>
      </c>
      <c r="S16" s="177" t="n">
        <f aca="false">VLOOKUP(A16,'Generators - MW'!$A$1:$BJ$255,54,0)</f>
        <v>280.12782</v>
      </c>
      <c r="T16" s="177" t="n">
        <f aca="false">IF(ISNUMBER(S16),S16,0)</f>
        <v>280.12782</v>
      </c>
      <c r="U16" s="178" t="str">
        <f aca="false">IF(E16="","",CONCATENATE("1",TEXT(R16,"00000")))</f>
        <v>100079</v>
      </c>
      <c r="V16" s="178" t="n">
        <f aca="false">IF(E16="","",E16)</f>
        <v>47.036</v>
      </c>
      <c r="W16" s="178" t="n">
        <f aca="false">IF(F16="","",F16)</f>
        <v>10.707</v>
      </c>
      <c r="X16" s="54" t="str">
        <f aca="false">IF(E16="","",CONCATENATE(TEXT(O16,"000000"),"0",TEXT(U16,"000000")))</f>
        <v>1802020100079</v>
      </c>
      <c r="Y16" s="163" t="str">
        <f aca="false">IF(X16="","",CONCATENATE(X16,"_",P16,".txt"))</f>
        <v>1802020100079_Kaunertal.txt</v>
      </c>
      <c r="AA16" s="180" t="str">
        <f aca="false">IF(V16="","",CONCATENATE("cdo outputtab,date,lon,lat,value -remapnn,lon=",TEXT(W16,"0.00000"),"_lat=",TEXT(V16,"0.0000")," ","netcdf_process/",$AA$1,"/total_flow.nc"," &gt; ","table/",$AA$1,"/total_flow/",Y16," &amp;"))</f>
        <v>cdo outputtab,date,lon,lat,value -remapnn,lon=10.70700_lat=47.0360 netcdf_process/climatology_average/total_flow.nc &gt; table/climatology_average/total_flow/1802020100079_Kaunertal.txt &amp;</v>
      </c>
      <c r="AB16" s="162"/>
      <c r="AC16" s="161" t="str">
        <f aca="false">IF(V16="","",CONCATENATE("cdo outputtab,date,lon,lat,value -remapnn,lon=",TEXT(W16,"0.00000"),"_lat=",TEXT(V16,"0.0000")," ","netcdf_process/",$AA$1,"/internal_flow.nc"," &gt; ","table/",$AA$1,"/internal_flow/",Y16," &amp;"))</f>
        <v>cdo outputtab,date,lon,lat,value -remapnn,lon=10.70700_lat=47.0360 netcdf_process/climatology_average/internal_flow.nc &gt; table/climatology_average/internal_flow/1802020100079_Kaunertal.txt &amp;</v>
      </c>
      <c r="AMJ16" s="0"/>
    </row>
    <row r="17" customFormat="false" ht="15" hidden="false" customHeight="false" outlineLevel="0" collapsed="false">
      <c r="A17" s="14" t="s">
        <v>243</v>
      </c>
      <c r="B17" s="17" t="s">
        <v>244</v>
      </c>
      <c r="C17" s="5" t="n">
        <v>41.872835</v>
      </c>
      <c r="D17" s="5" t="n">
        <v>8.204075</v>
      </c>
      <c r="E17" s="5" t="n">
        <v>41.872835</v>
      </c>
      <c r="F17" s="5" t="n">
        <v>8.204075</v>
      </c>
      <c r="G17" s="4" t="s">
        <v>245</v>
      </c>
      <c r="H17" s="4" t="n">
        <v>2713</v>
      </c>
      <c r="I17" s="5" t="n">
        <v>41.872564</v>
      </c>
      <c r="J17" s="6" t="n">
        <v>-8.202365</v>
      </c>
      <c r="K17" s="4" t="n">
        <v>2714</v>
      </c>
      <c r="L17" s="6" t="n">
        <v>41.812573</v>
      </c>
      <c r="M17" s="6" t="n">
        <v>-8.353596</v>
      </c>
      <c r="O17" s="54" t="n">
        <v>180202</v>
      </c>
      <c r="P17" s="156" t="str">
        <f aca="false">SUBSTITUTE(SUBSTITUTE(SUBSTITUTE(SUBSTITUTE(SUBSTITUTE(SUBSTITUTE(SUBSTITUTE(SUBSTITUTE(A17," ","-"),",","-"),"_","-"),"'","-"),"/","-"),"\","-"),"(","-"),")","-")</f>
        <v>Alto-Lindoso-Dam</v>
      </c>
      <c r="Q17" s="54" t="str">
        <f aca="false">IF(E17="","No","Yes")</f>
        <v>Yes</v>
      </c>
      <c r="R17" s="157" t="n">
        <v>38</v>
      </c>
      <c r="S17" s="177" t="n">
        <f aca="false">VLOOKUP(A17,'Generators - MW'!$A$1:$BJ$255,54,0)</f>
        <v>238.08256875</v>
      </c>
      <c r="T17" s="177" t="n">
        <f aca="false">IF(ISNUMBER(S17),S17,0)</f>
        <v>238.08256875</v>
      </c>
      <c r="U17" s="178" t="str">
        <f aca="false">IF(E17="","",CONCATENATE("1",TEXT(R17,"00000")))</f>
        <v>100038</v>
      </c>
      <c r="V17" s="178" t="n">
        <f aca="false">IF(E17="","",E17)</f>
        <v>41.872835</v>
      </c>
      <c r="W17" s="178" t="n">
        <f aca="false">IF(F17="","",F17)</f>
        <v>8.204075</v>
      </c>
      <c r="X17" s="54" t="str">
        <f aca="false">IF(E17="","",CONCATENATE(TEXT(O17,"000000"),"0",TEXT(U17,"000000")))</f>
        <v>1802020100038</v>
      </c>
      <c r="Y17" s="163" t="str">
        <f aca="false">IF(X17="","",CONCATENATE(X17,"_",P17,".txt"))</f>
        <v>1802020100038_Alto-Lindoso-Dam.txt</v>
      </c>
      <c r="AA17" s="180" t="str">
        <f aca="false">IF(V17="","",CONCATENATE("cdo outputtab,date,lon,lat,value -remapnn,lon=",TEXT(W17,"0.00000"),"_lat=",TEXT(V17,"0.0000")," ","netcdf_process/",$AA$1,"/total_flow.nc"," &gt; ","table/",$AA$1,"/total_flow/",Y17," &amp;"))</f>
        <v>cdo outputtab,date,lon,lat,value -remapnn,lon=8.20408_lat=41.8728 netcdf_process/climatology_average/total_flow.nc &gt; table/climatology_average/total_flow/1802020100038_Alto-Lindoso-Dam.txt &amp;</v>
      </c>
      <c r="AC17" s="161" t="str">
        <f aca="false">IF(V17="","",CONCATENATE("cdo outputtab,date,lon,lat,value -remapnn,lon=",TEXT(W17,"0.00000"),"_lat=",TEXT(V17,"0.0000")," ","netcdf_process/",$AA$1,"/internal_flow.nc"," &gt; ","table/",$AA$1,"/internal_flow/",Y17," &amp;"))</f>
        <v>cdo outputtab,date,lon,lat,value -remapnn,lon=8.20408_lat=41.8728 netcdf_process/climatology_average/internal_flow.nc &gt; table/climatology_average/internal_flow/1802020100038_Alto-Lindoso-Dam.txt &amp;</v>
      </c>
    </row>
    <row r="18" s="154" customFormat="true" ht="13.85" hidden="false" customHeight="false" outlineLevel="0" collapsed="false">
      <c r="A18" s="4" t="s">
        <v>364</v>
      </c>
      <c r="B18" s="26" t="s">
        <v>365</v>
      </c>
      <c r="C18" s="5" t="n">
        <v>41.368983</v>
      </c>
      <c r="D18" s="5" t="n">
        <v>0.273381</v>
      </c>
      <c r="E18" s="5" t="n">
        <v>41.368983</v>
      </c>
      <c r="F18" s="5" t="n">
        <v>0.273381</v>
      </c>
      <c r="G18" s="4" t="s">
        <v>366</v>
      </c>
      <c r="H18" s="4" t="n">
        <v>3503</v>
      </c>
      <c r="I18" s="5" t="n">
        <v>41.369221</v>
      </c>
      <c r="J18" s="6" t="n">
        <v>0.272796</v>
      </c>
      <c r="O18" s="54" t="n">
        <v>180202</v>
      </c>
      <c r="P18" s="156" t="str">
        <f aca="false">SUBSTITUTE(SUBSTITUTE(SUBSTITUTE(SUBSTITUTE(SUBSTITUTE(SUBSTITUTE(SUBSTITUTE(SUBSTITUTE(A18," ","-"),",","-"),"_","-"),"'","-"),"/","-"),"\","-"),"(","-"),")","-")</f>
        <v>Mequinenza</v>
      </c>
      <c r="Q18" s="54" t="str">
        <f aca="false">IF(E18="","No","Yes")</f>
        <v>Yes</v>
      </c>
      <c r="R18" s="157" t="n">
        <v>97</v>
      </c>
      <c r="S18" s="177" t="n">
        <f aca="false">VLOOKUP(A18,'Generators - MW'!$A$1:$BJ$255,54,0)</f>
        <v>170.90404845</v>
      </c>
      <c r="T18" s="177" t="n">
        <f aca="false">IF(ISNUMBER(S18),S18,0)</f>
        <v>170.90404845</v>
      </c>
      <c r="U18" s="178" t="str">
        <f aca="false">IF(E18="","",CONCATENATE("1",TEXT(R18,"00000")))</f>
        <v>100097</v>
      </c>
      <c r="V18" s="178" t="n">
        <f aca="false">IF(E18="","",E18)</f>
        <v>41.368983</v>
      </c>
      <c r="W18" s="178" t="n">
        <f aca="false">IF(F18="","",F18)</f>
        <v>0.273381</v>
      </c>
      <c r="X18" s="54" t="str">
        <f aca="false">IF(E18="","",CONCATENATE(TEXT(O18,"000000"),"0",TEXT(U18,"000000")))</f>
        <v>1802020100097</v>
      </c>
      <c r="Y18" s="163" t="str">
        <f aca="false">IF(X18="","",CONCATENATE(X18,"_",P18,".txt"))</f>
        <v>1802020100097_Mequinenza.txt</v>
      </c>
      <c r="AA18" s="180" t="str">
        <f aca="false">IF(V18="","",CONCATENATE("cdo outputtab,date,lon,lat,value -remapnn,lon=",TEXT(W18,"0.00000"),"_lat=",TEXT(V18,"0.0000")," ","netcdf_process/",$AA$1,"/total_flow.nc"," &gt; ","table/",$AA$1,"/total_flow/",Y18," &amp;"))</f>
        <v>cdo outputtab,date,lon,lat,value -remapnn,lon=0.27338_lat=41.3690 netcdf_process/climatology_average/total_flow.nc &gt; table/climatology_average/total_flow/1802020100097_Mequinenza.txt &amp;</v>
      </c>
      <c r="AB18" s="162"/>
      <c r="AC18" s="161" t="str">
        <f aca="false">IF(V18="","",CONCATENATE("cdo outputtab,date,lon,lat,value -remapnn,lon=",TEXT(W18,"0.00000"),"_lat=",TEXT(V18,"0.0000")," ","netcdf_process/",$AA$1,"/internal_flow.nc"," &gt; ","table/",$AA$1,"/internal_flow/",Y18," &amp;"))</f>
        <v>cdo outputtab,date,lon,lat,value -remapnn,lon=0.27338_lat=41.3690 netcdf_process/climatology_average/internal_flow.nc &gt; table/climatology_average/internal_flow/1802020100097_Mequinenza.txt &amp;</v>
      </c>
      <c r="AMJ18" s="0"/>
    </row>
    <row r="19" s="154" customFormat="true" ht="15" hidden="false" customHeight="false" outlineLevel="0" collapsed="false">
      <c r="A19" s="4" t="s">
        <v>129</v>
      </c>
      <c r="B19" s="17" t="s">
        <v>171</v>
      </c>
      <c r="C19" s="5" t="n">
        <v>44.6732766</v>
      </c>
      <c r="D19" s="5" t="n">
        <v>22.5320363</v>
      </c>
      <c r="E19" s="5" t="n">
        <v>44.657</v>
      </c>
      <c r="F19" s="5" t="n">
        <v>22.52</v>
      </c>
      <c r="G19" s="4" t="s">
        <v>172</v>
      </c>
      <c r="H19" s="4" t="n">
        <v>3880</v>
      </c>
      <c r="I19" s="5" t="n">
        <v>44.671871</v>
      </c>
      <c r="J19" s="6" t="n">
        <v>22.527781</v>
      </c>
      <c r="O19" s="54" t="n">
        <v>180202</v>
      </c>
      <c r="P19" s="156" t="str">
        <f aca="false">SUBSTITUTE(SUBSTITUTE(SUBSTITUTE(SUBSTITUTE(SUBSTITUTE(SUBSTITUTE(SUBSTITUTE(SUBSTITUTE(A19," ","-"),",","-"),"_","-"),"'","-"),"/","-"),"\","-"),"(","-"),")","-")</f>
        <v>Iron-Gate-I</v>
      </c>
      <c r="Q19" s="54" t="str">
        <f aca="false">IF(E19="","No","Yes")</f>
        <v>Yes</v>
      </c>
      <c r="R19" s="157" t="n">
        <v>8</v>
      </c>
      <c r="S19" s="177" t="n">
        <f aca="false">VLOOKUP(A19,'Generators - MW'!$A$1:$BJ$255,54,0)</f>
        <v>169.27155</v>
      </c>
      <c r="T19" s="177" t="n">
        <f aca="false">IF(ISNUMBER(S19),S19,0)</f>
        <v>169.27155</v>
      </c>
      <c r="U19" s="178" t="str">
        <f aca="false">IF(E19="","",CONCATENATE("1",TEXT(R19,"00000")))</f>
        <v>100008</v>
      </c>
      <c r="V19" s="178" t="n">
        <f aca="false">IF(E19="","",E19)</f>
        <v>44.657</v>
      </c>
      <c r="W19" s="178" t="n">
        <f aca="false">IF(F19="","",F19)</f>
        <v>22.52</v>
      </c>
      <c r="X19" s="54" t="str">
        <f aca="false">IF(E19="","",CONCATENATE(TEXT(O19,"000000"),"0",TEXT(U19,"000000")))</f>
        <v>1802020100008</v>
      </c>
      <c r="Y19" s="163" t="str">
        <f aca="false">IF(X19="","",CONCATENATE(X19,"_",P19,".txt"))</f>
        <v>1802020100008_Iron-Gate-I.txt</v>
      </c>
      <c r="AA19" s="180" t="str">
        <f aca="false">IF(V19="","",CONCATENATE("cdo outputtab,date,lon,lat,value -remapnn,lon=",TEXT(W19,"0.00000"),"_lat=",TEXT(V19,"0.0000")," ","netcdf_process/",$AA$1,"/total_flow.nc"," &gt; ","table/",$AA$1,"/total_flow/",Y19," &amp;"))</f>
        <v>cdo outputtab,date,lon,lat,value -remapnn,lon=22.52000_lat=44.6570 netcdf_process/climatology_average/total_flow.nc &gt; table/climatology_average/total_flow/1802020100008_Iron-Gate-I.txt &amp;</v>
      </c>
      <c r="AB19" s="162"/>
      <c r="AC19" s="161" t="str">
        <f aca="false">IF(V19="","",CONCATENATE("cdo outputtab,date,lon,lat,value -remapnn,lon=",TEXT(W19,"0.00000"),"_lat=",TEXT(V19,"0.0000")," ","netcdf_process/",$AA$1,"/internal_flow.nc"," &gt; ","table/",$AA$1,"/internal_flow/",Y19," &amp;"))</f>
        <v>cdo outputtab,date,lon,lat,value -remapnn,lon=22.52000_lat=44.6570 netcdf_process/climatology_average/internal_flow.nc &gt; table/climatology_average/internal_flow/1802020100008_Iron-Gate-I.txt &amp;</v>
      </c>
      <c r="AMJ19" s="0"/>
    </row>
    <row r="20" customFormat="false" ht="13.85" hidden="false" customHeight="false" outlineLevel="0" collapsed="false">
      <c r="A20" s="4" t="s">
        <v>302</v>
      </c>
      <c r="B20" s="26"/>
      <c r="C20" s="5" t="n">
        <v>42.51124</v>
      </c>
      <c r="D20" s="5" t="n">
        <v>13.41059</v>
      </c>
      <c r="E20" s="5" t="n">
        <v>42.51124</v>
      </c>
      <c r="F20" s="5" t="n">
        <v>13.41059</v>
      </c>
      <c r="G20" s="4" t="s">
        <v>396</v>
      </c>
      <c r="H20" s="48" t="n">
        <v>3477</v>
      </c>
      <c r="I20" s="5" t="n">
        <v>42.532934</v>
      </c>
      <c r="J20" s="6" t="n">
        <v>13.387402</v>
      </c>
      <c r="K20" s="154"/>
      <c r="L20" s="6" t="n">
        <v>42.507602</v>
      </c>
      <c r="M20" s="6" t="n">
        <v>13.405393</v>
      </c>
      <c r="O20" s="54" t="n">
        <v>180202</v>
      </c>
      <c r="P20" s="156" t="str">
        <f aca="false">SUBSTITUTE(SUBSTITUTE(SUBSTITUTE(SUBSTITUTE(SUBSTITUTE(SUBSTITUTE(SUBSTITUTE(SUBSTITUTE(A20," ","-"),",","-"),"_","-"),"'","-"),"/","-"),"\","-"),"(","-"),")","-")</f>
        <v>Provvidenza</v>
      </c>
      <c r="Q20" s="54" t="str">
        <f aca="false">IF(E20="","No","Yes")</f>
        <v>Yes</v>
      </c>
      <c r="R20" s="157" t="n">
        <v>118</v>
      </c>
      <c r="S20" s="177" t="n">
        <f aca="false">VLOOKUP(A20,'Generators - MW'!$A$1:$BJ$255,54,0)</f>
        <v>147.905165625</v>
      </c>
      <c r="T20" s="177" t="n">
        <f aca="false">IF(ISNUMBER(S20),S20,0)</f>
        <v>147.905165625</v>
      </c>
      <c r="U20" s="178" t="str">
        <f aca="false">IF(E20="","",CONCATENATE("1",TEXT(R20,"00000")))</f>
        <v>100118</v>
      </c>
      <c r="V20" s="178" t="n">
        <f aca="false">IF(E20="","",E20)</f>
        <v>42.51124</v>
      </c>
      <c r="W20" s="178" t="n">
        <f aca="false">IF(F20="","",F20)</f>
        <v>13.41059</v>
      </c>
      <c r="X20" s="54" t="str">
        <f aca="false">IF(E20="","",CONCATENATE(TEXT(O20,"000000"),"0",TEXT(U20,"000000")))</f>
        <v>1802020100118</v>
      </c>
      <c r="Y20" s="163" t="str">
        <f aca="false">IF(X20="","",CONCATENATE(X20,"_",P20,".txt"))</f>
        <v>1802020100118_Provvidenza.txt</v>
      </c>
      <c r="AA20" s="180" t="str">
        <f aca="false">IF(V20="","",CONCATENATE("cdo outputtab,date,lon,lat,value -remapnn,lon=",TEXT(W20,"0.00000"),"_lat=",TEXT(V20,"0.0000")," ","netcdf_process/",$AA$1,"/total_flow.nc"," &gt; ","table/",$AA$1,"/total_flow/",Y20," &amp;"))</f>
        <v>cdo outputtab,date,lon,lat,value -remapnn,lon=13.41059_lat=42.5112 netcdf_process/climatology_average/total_flow.nc &gt; table/climatology_average/total_flow/1802020100118_Provvidenza.txt &amp;</v>
      </c>
      <c r="AC20" s="161" t="str">
        <f aca="false">IF(V20="","",CONCATENATE("cdo outputtab,date,lon,lat,value -remapnn,lon=",TEXT(W20,"0.00000"),"_lat=",TEXT(V20,"0.0000")," ","netcdf_process/",$AA$1,"/internal_flow.nc"," &gt; ","table/",$AA$1,"/internal_flow/",Y20," &amp;"))</f>
        <v>cdo outputtab,date,lon,lat,value -remapnn,lon=13.41059_lat=42.5112 netcdf_process/climatology_average/internal_flow.nc &gt; table/climatology_average/internal_flow/1802020100118_Provvidenza.txt &amp;</v>
      </c>
    </row>
    <row r="21" customFormat="false" ht="13.85" hidden="false" customHeight="false" outlineLevel="0" collapsed="false">
      <c r="A21" s="4" t="s">
        <v>386</v>
      </c>
      <c r="B21" s="7" t="s">
        <v>221</v>
      </c>
      <c r="C21" s="5" t="n">
        <v>60.874956</v>
      </c>
      <c r="D21" s="5" t="n">
        <v>7.322253</v>
      </c>
      <c r="E21" s="5" t="n">
        <v>60.874956</v>
      </c>
      <c r="F21" s="5" t="n">
        <v>7.322253</v>
      </c>
      <c r="G21" s="4" t="s">
        <v>387</v>
      </c>
      <c r="H21" s="154"/>
      <c r="I21" s="5" t="n">
        <v>60.704036</v>
      </c>
      <c r="J21" s="6" t="n">
        <v>7.491667</v>
      </c>
      <c r="K21" s="4" t="n">
        <v>3104</v>
      </c>
      <c r="L21" s="6" t="n">
        <v>60.817415</v>
      </c>
      <c r="M21" s="6" t="n">
        <v>7.254368</v>
      </c>
      <c r="O21" s="54" t="n">
        <v>180202</v>
      </c>
      <c r="P21" s="156" t="str">
        <f aca="false">SUBSTITUTE(SUBSTITUTE(SUBSTITUTE(SUBSTITUTE(SUBSTITUTE(SUBSTITUTE(SUBSTITUTE(SUBSTITUTE(A21," ","-"),",","-"),"_","-"),"'","-"),"/","-"),"\","-"),"(","-"),")","-")</f>
        <v>Aurland-II</v>
      </c>
      <c r="Q21" s="54" t="str">
        <f aca="false">IF(E21="","No","Yes")</f>
        <v>Yes</v>
      </c>
      <c r="R21" s="157" t="n">
        <v>110</v>
      </c>
      <c r="S21" s="177" t="n">
        <f aca="false">VLOOKUP(A21,'Generators - MW'!$A$1:$BJ$255,54,0)</f>
        <v>139.17487875</v>
      </c>
      <c r="T21" s="177" t="n">
        <f aca="false">IF(ISNUMBER(S21),S21,0)</f>
        <v>139.17487875</v>
      </c>
      <c r="U21" s="178" t="str">
        <f aca="false">IF(E21="","",CONCATENATE("1",TEXT(R21,"00000")))</f>
        <v>100110</v>
      </c>
      <c r="V21" s="178" t="n">
        <f aca="false">IF(E21="","",E21)</f>
        <v>60.874956</v>
      </c>
      <c r="W21" s="178" t="n">
        <f aca="false">IF(F21="","",F21)</f>
        <v>7.322253</v>
      </c>
      <c r="X21" s="54" t="str">
        <f aca="false">IF(E21="","",CONCATENATE(TEXT(O21,"000000"),"0",TEXT(U21,"000000")))</f>
        <v>1802020100110</v>
      </c>
      <c r="Y21" s="163" t="str">
        <f aca="false">IF(X21="","",CONCATENATE(X21,"_",P21,".txt"))</f>
        <v>1802020100110_Aurland-II.txt</v>
      </c>
      <c r="AA21" s="180" t="str">
        <f aca="false">IF(V21="","",CONCATENATE("cdo outputtab,date,lon,lat,value -remapnn,lon=",TEXT(W21,"0.00000"),"_lat=",TEXT(V21,"0.0000")," ","netcdf_process/",$AA$1,"/total_flow.nc"," &gt; ","table/",$AA$1,"/total_flow/",Y21," &amp;"))</f>
        <v>cdo outputtab,date,lon,lat,value -remapnn,lon=7.32225_lat=60.8750 netcdf_process/climatology_average/total_flow.nc &gt; table/climatology_average/total_flow/1802020100110_Aurland-II.txt &amp;</v>
      </c>
      <c r="AC21" s="161" t="str">
        <f aca="false">IF(V21="","",CONCATENATE("cdo outputtab,date,lon,lat,value -remapnn,lon=",TEXT(W21,"0.00000"),"_lat=",TEXT(V21,"0.0000")," ","netcdf_process/",$AA$1,"/internal_flow.nc"," &gt; ","table/",$AA$1,"/internal_flow/",Y21," &amp;"))</f>
        <v>cdo outputtab,date,lon,lat,value -remapnn,lon=7.32225_lat=60.8750 netcdf_process/climatology_average/internal_flow.nc &gt; table/climatology_average/internal_flow/1802020100110_Aurland-II.txt &amp;</v>
      </c>
    </row>
    <row r="22" customFormat="false" ht="13.85" hidden="false" customHeight="false" outlineLevel="0" collapsed="false">
      <c r="A22" s="4" t="s">
        <v>257</v>
      </c>
      <c r="B22" s="7" t="s">
        <v>191</v>
      </c>
      <c r="C22" s="5" t="n">
        <v>46.0442</v>
      </c>
      <c r="D22" s="5" t="n">
        <v>10.3521</v>
      </c>
      <c r="E22" s="5" t="n">
        <v>46.0442</v>
      </c>
      <c r="F22" s="5" t="n">
        <v>10.3521</v>
      </c>
      <c r="G22" s="4" t="s">
        <v>258</v>
      </c>
      <c r="H22" s="4" t="n">
        <v>3377</v>
      </c>
      <c r="I22" s="5" t="n">
        <v>46.046805</v>
      </c>
      <c r="J22" s="6" t="n">
        <v>10.430052</v>
      </c>
      <c r="K22" s="154"/>
      <c r="L22" s="6" t="n">
        <v>46.047948</v>
      </c>
      <c r="M22" s="6" t="n">
        <v>10.350704</v>
      </c>
      <c r="O22" s="54" t="n">
        <v>180202</v>
      </c>
      <c r="P22" s="156" t="str">
        <f aca="false">SUBSTITUTE(SUBSTITUTE(SUBSTITUTE(SUBSTITUTE(SUBSTITUTE(SUBSTITUTE(SUBSTITUTE(SUBSTITUTE(A22," ","-"),",","-"),"_","-"),"'","-"),"/","-"),"\","-"),"(","-"),")","-")</f>
        <v>San-Fiorano</v>
      </c>
      <c r="Q22" s="54" t="str">
        <f aca="false">IF(E22="","No","Yes")</f>
        <v>Yes</v>
      </c>
      <c r="R22" s="157" t="n">
        <v>44</v>
      </c>
      <c r="S22" s="177" t="n">
        <f aca="false">VLOOKUP(A22,'Generators - MW'!$A$1:$BJ$255,54,0)</f>
        <v>130.9867824</v>
      </c>
      <c r="T22" s="177" t="n">
        <f aca="false">IF(ISNUMBER(S22),S22,0)</f>
        <v>130.9867824</v>
      </c>
      <c r="U22" s="178" t="str">
        <f aca="false">IF(E22="","",CONCATENATE("1",TEXT(R22,"00000")))</f>
        <v>100044</v>
      </c>
      <c r="V22" s="178" t="n">
        <f aca="false">IF(E22="","",E22)</f>
        <v>46.0442</v>
      </c>
      <c r="W22" s="178" t="n">
        <f aca="false">IF(F22="","",F22)</f>
        <v>10.3521</v>
      </c>
      <c r="X22" s="54" t="str">
        <f aca="false">IF(E22="","",CONCATENATE(TEXT(O22,"000000"),"0",TEXT(U22,"000000")))</f>
        <v>1802020100044</v>
      </c>
      <c r="Y22" s="163" t="str">
        <f aca="false">IF(X22="","",CONCATENATE(X22,"_",P22,".txt"))</f>
        <v>1802020100044_San-Fiorano.txt</v>
      </c>
      <c r="AA22" s="180" t="str">
        <f aca="false">IF(V22="","",CONCATENATE("cdo outputtab,date,lon,lat,value -remapnn,lon=",TEXT(W22,"0.00000"),"_lat=",TEXT(V22,"0.0000")," ","netcdf_process/",$AA$1,"/total_flow.nc"," &gt; ","table/",$AA$1,"/total_flow/",Y22," &amp;"))</f>
        <v>cdo outputtab,date,lon,lat,value -remapnn,lon=10.35210_lat=46.0442 netcdf_process/climatology_average/total_flow.nc &gt; table/climatology_average/total_flow/1802020100044_San-Fiorano.txt &amp;</v>
      </c>
      <c r="AC22" s="161" t="str">
        <f aca="false">IF(V22="","",CONCATENATE("cdo outputtab,date,lon,lat,value -remapnn,lon=",TEXT(W22,"0.00000"),"_lat=",TEXT(V22,"0.0000")," ","netcdf_process/",$AA$1,"/internal_flow.nc"," &gt; ","table/",$AA$1,"/internal_flow/",Y22," &amp;"))</f>
        <v>cdo outputtab,date,lon,lat,value -remapnn,lon=10.35210_lat=46.0442 netcdf_process/climatology_average/internal_flow.nc &gt; table/climatology_average/internal_flow/1802020100044_San-Fiorano.txt &amp;</v>
      </c>
    </row>
    <row r="23" s="154" customFormat="true" ht="15" hidden="false" customHeight="false" outlineLevel="0" collapsed="false">
      <c r="A23" s="14" t="s">
        <v>139</v>
      </c>
      <c r="B23" s="17" t="s">
        <v>338</v>
      </c>
      <c r="C23" s="5" t="n">
        <v>49.6068444</v>
      </c>
      <c r="D23" s="5" t="n">
        <v>14.1812253</v>
      </c>
      <c r="E23" s="5" t="n">
        <v>49.563</v>
      </c>
      <c r="F23" s="5" t="n">
        <v>14.21</v>
      </c>
      <c r="G23" s="4" t="s">
        <v>339</v>
      </c>
      <c r="H23" s="4" t="n">
        <v>3263</v>
      </c>
      <c r="I23" s="5" t="n">
        <v>49.6068444</v>
      </c>
      <c r="J23" s="6" t="n">
        <v>14.1812253</v>
      </c>
      <c r="O23" s="54" t="n">
        <v>180202</v>
      </c>
      <c r="P23" s="156" t="str">
        <f aca="false">SUBSTITUTE(SUBSTITUTE(SUBSTITUTE(SUBSTITUTE(SUBSTITUTE(SUBSTITUTE(SUBSTITUTE(SUBSTITUTE(A23," ","-"),",","-"),"_","-"),"'","-"),"/","-"),"\","-"),"(","-"),")","-")</f>
        <v>Orlik</v>
      </c>
      <c r="Q23" s="54" t="str">
        <f aca="false">IF(E23="","No","Yes")</f>
        <v>Yes</v>
      </c>
      <c r="R23" s="157" t="n">
        <v>86</v>
      </c>
      <c r="S23" s="177" t="n">
        <f aca="false">VLOOKUP(A23,'Generators - MW'!$A$1:$BJ$255,54,0)</f>
        <v>117.631636425</v>
      </c>
      <c r="T23" s="177" t="n">
        <f aca="false">IF(ISNUMBER(S23),S23,0)</f>
        <v>117.631636425</v>
      </c>
      <c r="U23" s="178" t="str">
        <f aca="false">IF(E23="","",CONCATENATE("1",TEXT(R23,"00000")))</f>
        <v>100086</v>
      </c>
      <c r="V23" s="178" t="n">
        <f aca="false">IF(E23="","",E23)</f>
        <v>49.563</v>
      </c>
      <c r="W23" s="178" t="n">
        <f aca="false">IF(F23="","",F23)</f>
        <v>14.21</v>
      </c>
      <c r="X23" s="54" t="str">
        <f aca="false">IF(E23="","",CONCATENATE(TEXT(O23,"000000"),"0",TEXT(U23,"000000")))</f>
        <v>1802020100086</v>
      </c>
      <c r="Y23" s="163" t="str">
        <f aca="false">IF(X23="","",CONCATENATE(X23,"_",P23,".txt"))</f>
        <v>1802020100086_Orlik.txt</v>
      </c>
      <c r="AA23" s="180" t="str">
        <f aca="false">IF(V23="","",CONCATENATE("cdo outputtab,date,lon,lat,value -remapnn,lon=",TEXT(W23,"0.00000"),"_lat=",TEXT(V23,"0.0000")," ","netcdf_process/",$AA$1,"/total_flow.nc"," &gt; ","table/",$AA$1,"/total_flow/",Y23," &amp;"))</f>
        <v>cdo outputtab,date,lon,lat,value -remapnn,lon=14.21000_lat=49.5630 netcdf_process/climatology_average/total_flow.nc &gt; table/climatology_average/total_flow/1802020100086_Orlik.txt &amp;</v>
      </c>
      <c r="AB23" s="162"/>
      <c r="AC23" s="161" t="str">
        <f aca="false">IF(V23="","",CONCATENATE("cdo outputtab,date,lon,lat,value -remapnn,lon=",TEXT(W23,"0.00000"),"_lat=",TEXT(V23,"0.0000")," ","netcdf_process/",$AA$1,"/internal_flow.nc"," &gt; ","table/",$AA$1,"/internal_flow/",Y23," &amp;"))</f>
        <v>cdo outputtab,date,lon,lat,value -remapnn,lon=14.21000_lat=49.5630 netcdf_process/climatology_average/internal_flow.nc &gt; table/climatology_average/internal_flow/1802020100086_Orlik.txt &amp;</v>
      </c>
      <c r="AMJ23" s="0"/>
    </row>
    <row r="24" s="154" customFormat="true" ht="13.85" hidden="false" customHeight="false" outlineLevel="0" collapsed="false">
      <c r="A24" s="4" t="s">
        <v>290</v>
      </c>
      <c r="B24" s="26" t="s">
        <v>200</v>
      </c>
      <c r="C24" s="5" t="n">
        <v>66.954281</v>
      </c>
      <c r="D24" s="5" t="n">
        <v>19.796076</v>
      </c>
      <c r="E24" s="5" t="n">
        <v>66.954281</v>
      </c>
      <c r="F24" s="5" t="n">
        <v>19.796076</v>
      </c>
      <c r="G24" s="4" t="s">
        <v>290</v>
      </c>
      <c r="H24" s="4" t="n">
        <v>3696</v>
      </c>
      <c r="I24" s="5" t="n">
        <v>66.959011</v>
      </c>
      <c r="J24" s="6" t="n">
        <v>19.80544</v>
      </c>
      <c r="O24" s="54" t="n">
        <v>180202</v>
      </c>
      <c r="P24" s="156" t="str">
        <f aca="false">SUBSTITUTE(SUBSTITUTE(SUBSTITUTE(SUBSTITUTE(SUBSTITUTE(SUBSTITUTE(SUBSTITUTE(SUBSTITUTE(A24," ","-"),",","-"),"_","-"),"'","-"),"/","-"),"\","-"),"(","-"),")","-")</f>
        <v>Porjus</v>
      </c>
      <c r="Q24" s="54" t="str">
        <f aca="false">IF(E24="","No","Yes")</f>
        <v>Yes</v>
      </c>
      <c r="R24" s="157" t="n">
        <v>60</v>
      </c>
      <c r="S24" s="177" t="n">
        <f aca="false">VLOOKUP(A24,'Generators - MW'!$A$1:$BJ$255,54,0)</f>
        <v>86.76945</v>
      </c>
      <c r="T24" s="177" t="n">
        <f aca="false">IF(ISNUMBER(S24),S24,0)</f>
        <v>86.76945</v>
      </c>
      <c r="U24" s="178" t="str">
        <f aca="false">IF(E24="","",CONCATENATE("1",TEXT(R24,"00000")))</f>
        <v>100060</v>
      </c>
      <c r="V24" s="178" t="n">
        <f aca="false">IF(E24="","",E24)</f>
        <v>66.954281</v>
      </c>
      <c r="W24" s="178" t="n">
        <f aca="false">IF(F24="","",F24)</f>
        <v>19.796076</v>
      </c>
      <c r="X24" s="54" t="str">
        <f aca="false">IF(E24="","",CONCATENATE(TEXT(O24,"000000"),"0",TEXT(U24,"000000")))</f>
        <v>1802020100060</v>
      </c>
      <c r="Y24" s="163" t="str">
        <f aca="false">IF(X24="","",CONCATENATE(X24,"_",P24,".txt"))</f>
        <v>1802020100060_Porjus.txt</v>
      </c>
      <c r="AA24" s="180" t="str">
        <f aca="false">IF(V24="","",CONCATENATE("cdo outputtab,date,lon,lat,value -remapnn,lon=",TEXT(W24,"0.00000"),"_lat=",TEXT(V24,"0.0000")," ","netcdf_process/",$AA$1,"/total_flow.nc"," &gt; ","table/",$AA$1,"/total_flow/",Y24," &amp;"))</f>
        <v>cdo outputtab,date,lon,lat,value -remapnn,lon=19.79608_lat=66.9543 netcdf_process/climatology_average/total_flow.nc &gt; table/climatology_average/total_flow/1802020100060_Porjus.txt &amp;</v>
      </c>
      <c r="AB24" s="162"/>
      <c r="AC24" s="161" t="str">
        <f aca="false">IF(V24="","",CONCATENATE("cdo outputtab,date,lon,lat,value -remapnn,lon=",TEXT(W24,"0.00000"),"_lat=",TEXT(V24,"0.0000")," ","netcdf_process/",$AA$1,"/internal_flow.nc"," &gt; ","table/",$AA$1,"/internal_flow/",Y24," &amp;"))</f>
        <v>cdo outputtab,date,lon,lat,value -remapnn,lon=19.79608_lat=66.9543 netcdf_process/climatology_average/internal_flow.nc &gt; table/climatology_average/internal_flow/1802020100060_Porjus.txt &amp;</v>
      </c>
      <c r="AMJ24" s="0"/>
    </row>
    <row r="25" s="154" customFormat="true" ht="13.85" hidden="false" customHeight="false" outlineLevel="0" collapsed="false">
      <c r="A25" s="4" t="s">
        <v>340</v>
      </c>
      <c r="B25" s="7" t="s">
        <v>341</v>
      </c>
      <c r="C25" s="5" t="n">
        <v>44.961181</v>
      </c>
      <c r="D25" s="5" t="n">
        <v>5.688751</v>
      </c>
      <c r="E25" s="5" t="n">
        <v>44.961181</v>
      </c>
      <c r="F25" s="5" t="n">
        <v>5.688751</v>
      </c>
      <c r="G25" s="4" t="s">
        <v>342</v>
      </c>
      <c r="H25" s="4" t="n">
        <v>3421</v>
      </c>
      <c r="I25" s="5" t="n">
        <v>44.961091</v>
      </c>
      <c r="J25" s="6" t="n">
        <v>5.689054</v>
      </c>
      <c r="O25" s="54" t="n">
        <v>180202</v>
      </c>
      <c r="P25" s="156" t="str">
        <f aca="false">SUBSTITUTE(SUBSTITUTE(SUBSTITUTE(SUBSTITUTE(SUBSTITUTE(SUBSTITUTE(SUBSTITUTE(SUBSTITUTE(A25," ","-"),",","-"),"_","-"),"'","-"),"/","-"),"\","-"),"(","-"),")","-")</f>
        <v>Monteynard</v>
      </c>
      <c r="Q25" s="54" t="str">
        <f aca="false">IF(E25="","No","Yes")</f>
        <v>Yes</v>
      </c>
      <c r="R25" s="157" t="n">
        <v>87</v>
      </c>
      <c r="S25" s="177" t="n">
        <f aca="false">VLOOKUP(A25,'Generators - MW'!$A$1:$BJ$255,54,0)</f>
        <v>78.23475</v>
      </c>
      <c r="T25" s="177" t="n">
        <f aca="false">IF(ISNUMBER(S25),S25,0)</f>
        <v>78.23475</v>
      </c>
      <c r="U25" s="178" t="str">
        <f aca="false">IF(E25="","",CONCATENATE("1",TEXT(R25,"00000")))</f>
        <v>100087</v>
      </c>
      <c r="V25" s="178" t="n">
        <f aca="false">IF(E25="","",E25)</f>
        <v>44.961181</v>
      </c>
      <c r="W25" s="178" t="n">
        <f aca="false">IF(F25="","",F25)</f>
        <v>5.688751</v>
      </c>
      <c r="X25" s="54" t="str">
        <f aca="false">IF(E25="","",CONCATENATE(TEXT(O25,"000000"),"0",TEXT(U25,"000000")))</f>
        <v>1802020100087</v>
      </c>
      <c r="Y25" s="163" t="str">
        <f aca="false">IF(X25="","",CONCATENATE(X25,"_",P25,".txt"))</f>
        <v>1802020100087_Monteynard.txt</v>
      </c>
      <c r="AA25" s="180" t="str">
        <f aca="false">IF(V25="","",CONCATENATE("cdo outputtab,date,lon,lat,value -remapnn,lon=",TEXT(W25,"0.00000"),"_lat=",TEXT(V25,"0.0000")," ","netcdf_process/",$AA$1,"/total_flow.nc"," &gt; ","table/",$AA$1,"/total_flow/",Y25," &amp;"))</f>
        <v>cdo outputtab,date,lon,lat,value -remapnn,lon=5.68875_lat=44.9612 netcdf_process/climatology_average/total_flow.nc &gt; table/climatology_average/total_flow/1802020100087_Monteynard.txt &amp;</v>
      </c>
      <c r="AB25" s="162"/>
      <c r="AC25" s="161" t="str">
        <f aca="false">IF(V25="","",CONCATENATE("cdo outputtab,date,lon,lat,value -remapnn,lon=",TEXT(W25,"0.00000"),"_lat=",TEXT(V25,"0.0000")," ","netcdf_process/",$AA$1,"/internal_flow.nc"," &gt; ","table/",$AA$1,"/internal_flow/",Y25," &amp;"))</f>
        <v>cdo outputtab,date,lon,lat,value -remapnn,lon=5.68875_lat=44.9612 netcdf_process/climatology_average/internal_flow.nc &gt; table/climatology_average/internal_flow/1802020100087_Monteynard.txt &amp;</v>
      </c>
      <c r="AMJ25" s="0"/>
    </row>
    <row r="26" s="154" customFormat="true" ht="15" hidden="false" customHeight="false" outlineLevel="0" collapsed="false">
      <c r="A26" s="4" t="s">
        <v>142</v>
      </c>
      <c r="B26" s="17" t="s">
        <v>171</v>
      </c>
      <c r="C26" s="5" t="n">
        <v>44.308028</v>
      </c>
      <c r="D26" s="5" t="n">
        <v>22.5680646</v>
      </c>
      <c r="E26" s="5" t="n">
        <v>44.3</v>
      </c>
      <c r="F26" s="5" t="n">
        <v>22.604</v>
      </c>
      <c r="G26" s="4" t="s">
        <v>367</v>
      </c>
      <c r="H26" s="4" t="n">
        <v>3891</v>
      </c>
      <c r="I26" s="5" t="n">
        <v>44.305433</v>
      </c>
      <c r="J26" s="6" t="n">
        <v>22.563907</v>
      </c>
      <c r="O26" s="54" t="n">
        <v>180202</v>
      </c>
      <c r="P26" s="156" t="str">
        <f aca="false">SUBSTITUTE(SUBSTITUTE(SUBSTITUTE(SUBSTITUTE(SUBSTITUTE(SUBSTITUTE(SUBSTITUTE(SUBSTITUTE(A26," ","-"),",","-"),"_","-"),"'","-"),"/","-"),"\","-"),"(","-"),")","-")</f>
        <v>Iron-Gate-II-Portile-de-Fier-II</v>
      </c>
      <c r="Q26" s="54" t="str">
        <f aca="false">IF(E26="","No","Yes")</f>
        <v>Yes</v>
      </c>
      <c r="R26" s="157" t="n">
        <v>98</v>
      </c>
      <c r="S26" s="177" t="n">
        <f aca="false">VLOOKUP(A26,'Generators - MW'!$A$1:$BJ$255,54,0)</f>
        <v>72.023385</v>
      </c>
      <c r="T26" s="177" t="n">
        <f aca="false">IF(ISNUMBER(S26),S26,0)</f>
        <v>72.023385</v>
      </c>
      <c r="U26" s="178" t="str">
        <f aca="false">IF(E26="","",CONCATENATE("1",TEXT(R26,"00000")))</f>
        <v>100098</v>
      </c>
      <c r="V26" s="178" t="n">
        <f aca="false">IF(E26="","",E26)</f>
        <v>44.3</v>
      </c>
      <c r="W26" s="178" t="n">
        <f aca="false">IF(F26="","",F26)</f>
        <v>22.604</v>
      </c>
      <c r="X26" s="54" t="str">
        <f aca="false">IF(E26="","",CONCATENATE(TEXT(O26,"000000"),"0",TEXT(U26,"000000")))</f>
        <v>1802020100098</v>
      </c>
      <c r="Y26" s="163" t="str">
        <f aca="false">IF(X26="","",CONCATENATE(X26,"_",P26,".txt"))</f>
        <v>1802020100098_Iron-Gate-II-Portile-de-Fier-II.txt</v>
      </c>
      <c r="AA26" s="180" t="str">
        <f aca="false">IF(V26="","",CONCATENATE("cdo outputtab,date,lon,lat,value -remapnn,lon=",TEXT(W26,"0.00000"),"_lat=",TEXT(V26,"0.0000")," ","netcdf_process/",$AA$1,"/total_flow.nc"," &gt; ","table/",$AA$1,"/total_flow/",Y26," &amp;"))</f>
        <v>cdo outputtab,date,lon,lat,value -remapnn,lon=22.60400_lat=44.3000 netcdf_process/climatology_average/total_flow.nc &gt; table/climatology_average/total_flow/1802020100098_Iron-Gate-II-Portile-de-Fier-II.txt &amp;</v>
      </c>
      <c r="AB26" s="162"/>
      <c r="AC26" s="161" t="str">
        <f aca="false">IF(V26="","",CONCATENATE("cdo outputtab,date,lon,lat,value -remapnn,lon=",TEXT(W26,"0.00000"),"_lat=",TEXT(V26,"0.0000")," ","netcdf_process/",$AA$1,"/internal_flow.nc"," &gt; ","table/",$AA$1,"/internal_flow/",Y26," &amp;"))</f>
        <v>cdo outputtab,date,lon,lat,value -remapnn,lon=22.60400_lat=44.3000 netcdf_process/climatology_average/internal_flow.nc &gt; table/climatology_average/internal_flow/1802020100098_Iron-Gate-II-Portile-de-Fier-II.txt &amp;</v>
      </c>
      <c r="AMJ26" s="0"/>
    </row>
    <row r="27" customFormat="false" ht="13.85" hidden="false" customHeight="false" outlineLevel="0" collapsed="false">
      <c r="A27" s="4" t="s">
        <v>357</v>
      </c>
      <c r="B27" s="7" t="s">
        <v>358</v>
      </c>
      <c r="C27" s="5" t="n">
        <v>46.565359106344</v>
      </c>
      <c r="D27" s="5" t="n">
        <v>8.3277561798095</v>
      </c>
      <c r="E27" s="5" t="n">
        <v>46.565359106344</v>
      </c>
      <c r="F27" s="5" t="n">
        <v>8.3277561798095</v>
      </c>
      <c r="G27" s="4" t="s">
        <v>359</v>
      </c>
      <c r="H27" s="4" t="n">
        <v>3330</v>
      </c>
      <c r="I27" s="5" t="n">
        <v>46.547083</v>
      </c>
      <c r="J27" s="6" t="n">
        <v>8.27125</v>
      </c>
      <c r="K27" s="4" t="n">
        <v>3323</v>
      </c>
      <c r="L27" s="6" t="n">
        <v>46.547083</v>
      </c>
      <c r="M27" s="6" t="n">
        <v>8.27125</v>
      </c>
      <c r="O27" s="54" t="n">
        <v>180202</v>
      </c>
      <c r="P27" s="156" t="str">
        <f aca="false">SUBSTITUTE(SUBSTITUTE(SUBSTITUTE(SUBSTITUTE(SUBSTITUTE(SUBSTITUTE(SUBSTITUTE(SUBSTITUTE(A27," ","-"),",","-"),"_","-"),"'","-"),"/","-"),"\","-"),"(","-"),")","-")</f>
        <v>Grimsel-2</v>
      </c>
      <c r="Q27" s="54" t="str">
        <f aca="false">IF(E27="","No","Yes")</f>
        <v>Yes</v>
      </c>
      <c r="R27" s="157" t="n">
        <v>94</v>
      </c>
      <c r="S27" s="177" t="n">
        <f aca="false">VLOOKUP(A27,'Generators - MW'!$A$1:$BJ$255,54,0)</f>
        <v>53.42</v>
      </c>
      <c r="T27" s="177" t="n">
        <f aca="false">IF(ISNUMBER(S27),S27,0)</f>
        <v>53.42</v>
      </c>
      <c r="U27" s="178" t="str">
        <f aca="false">IF(E27="","",CONCATENATE("1",TEXT(R27,"00000")))</f>
        <v>100094</v>
      </c>
      <c r="V27" s="178" t="n">
        <f aca="false">IF(E27="","",E27)</f>
        <v>46.565359106344</v>
      </c>
      <c r="W27" s="178" t="n">
        <f aca="false">IF(F27="","",F27)</f>
        <v>8.3277561798095</v>
      </c>
      <c r="X27" s="54" t="str">
        <f aca="false">IF(E27="","",CONCATENATE(TEXT(O27,"000000"),"0",TEXT(U27,"000000")))</f>
        <v>1802020100094</v>
      </c>
      <c r="Y27" s="163" t="str">
        <f aca="false">IF(X27="","",CONCATENATE(X27,"_",P27,".txt"))</f>
        <v>1802020100094_Grimsel-2.txt</v>
      </c>
      <c r="AA27" s="180" t="str">
        <f aca="false">IF(V27="","",CONCATENATE("cdo outputtab,date,lon,lat,value -remapnn,lon=",TEXT(W27,"0.00000"),"_lat=",TEXT(V27,"0.0000")," ","netcdf_process/",$AA$1,"/total_flow.nc"," &gt; ","table/",$AA$1,"/total_flow/",Y27," &amp;"))</f>
        <v>cdo outputtab,date,lon,lat,value -remapnn,lon=8.32776_lat=46.5654 netcdf_process/climatology_average/total_flow.nc &gt; table/climatology_average/total_flow/1802020100094_Grimsel-2.txt &amp;</v>
      </c>
      <c r="AC27" s="161" t="str">
        <f aca="false">IF(V27="","",CONCATENATE("cdo outputtab,date,lon,lat,value -remapnn,lon=",TEXT(W27,"0.00000"),"_lat=",TEXT(V27,"0.0000")," ","netcdf_process/",$AA$1,"/internal_flow.nc"," &gt; ","table/",$AA$1,"/internal_flow/",Y27," &amp;"))</f>
        <v>cdo outputtab,date,lon,lat,value -remapnn,lon=8.32776_lat=46.5654 netcdf_process/climatology_average/internal_flow.nc &gt; table/climatology_average/internal_flow/1802020100094_Grimsel-2.txt &amp;</v>
      </c>
    </row>
    <row r="28" s="154" customFormat="true" ht="15" hidden="false" customHeight="false" outlineLevel="0" collapsed="false">
      <c r="A28" s="14" t="s">
        <v>130</v>
      </c>
      <c r="B28" s="17" t="s">
        <v>212</v>
      </c>
      <c r="C28" s="5" t="n">
        <v>56.5822027</v>
      </c>
      <c r="D28" s="5" t="n">
        <v>25.2373123</v>
      </c>
      <c r="E28" s="5" t="n">
        <v>56.577</v>
      </c>
      <c r="F28" s="5" t="n">
        <v>25.232</v>
      </c>
      <c r="G28" s="4" t="s">
        <v>213</v>
      </c>
      <c r="H28" s="4" t="n">
        <v>3737</v>
      </c>
      <c r="I28" s="5" t="n">
        <v>56.5822027</v>
      </c>
      <c r="J28" s="6" t="n">
        <v>25.2373123</v>
      </c>
      <c r="O28" s="54" t="n">
        <v>180202</v>
      </c>
      <c r="P28" s="156" t="str">
        <f aca="false">SUBSTITUTE(SUBSTITUTE(SUBSTITUTE(SUBSTITUTE(SUBSTITUTE(SUBSTITUTE(SUBSTITUTE(SUBSTITUTE(A28," ","-"),",","-"),"_","-"),"'","-"),"/","-"),"\","-"),"(","-"),")","-")</f>
        <v>Pļaviņas</v>
      </c>
      <c r="Q28" s="54" t="str">
        <f aca="false">IF(E28="","No","Yes")</f>
        <v>Yes</v>
      </c>
      <c r="R28" s="157" t="n">
        <v>24</v>
      </c>
      <c r="S28" s="177" t="n">
        <f aca="false">VLOOKUP(A28,'Generators - MW'!$A$1:$BJ$255,54,0)</f>
        <v>47.415</v>
      </c>
      <c r="T28" s="177" t="n">
        <f aca="false">IF(ISNUMBER(S28),S28,0)</f>
        <v>47.415</v>
      </c>
      <c r="U28" s="178" t="str">
        <f aca="false">IF(E28="","",CONCATENATE("1",TEXT(R28,"00000")))</f>
        <v>100024</v>
      </c>
      <c r="V28" s="178" t="n">
        <f aca="false">IF(E28="","",E28)</f>
        <v>56.577</v>
      </c>
      <c r="W28" s="178" t="n">
        <f aca="false">IF(F28="","",F28)</f>
        <v>25.232</v>
      </c>
      <c r="X28" s="54" t="str">
        <f aca="false">IF(E28="","",CONCATENATE(TEXT(O28,"000000"),"0",TEXT(U28,"000000")))</f>
        <v>1802020100024</v>
      </c>
      <c r="Y28" s="163" t="str">
        <f aca="false">IF(X28="","",CONCATENATE(X28,"_",P28,".txt"))</f>
        <v>1802020100024_Pļaviņas.txt</v>
      </c>
      <c r="AA28" s="180" t="str">
        <f aca="false">IF(V28="","",CONCATENATE("cdo outputtab,date,lon,lat,value -remapnn,lon=",TEXT(W28,"0.00000"),"_lat=",TEXT(V28,"0.0000")," ","netcdf_process/",$AA$1,"/total_flow.nc"," &gt; ","table/",$AA$1,"/total_flow/",Y28," &amp;"))</f>
        <v>cdo outputtab,date,lon,lat,value -remapnn,lon=25.23200_lat=56.5770 netcdf_process/climatology_average/total_flow.nc &gt; table/climatology_average/total_flow/1802020100024_Pļaviņas.txt &amp;</v>
      </c>
      <c r="AB28" s="162"/>
      <c r="AC28" s="161" t="str">
        <f aca="false">IF(V28="","",CONCATENATE("cdo outputtab,date,lon,lat,value -remapnn,lon=",TEXT(W28,"0.00000"),"_lat=",TEXT(V28,"0.0000")," ","netcdf_process/",$AA$1,"/internal_flow.nc"," &gt; ","table/",$AA$1,"/internal_flow/",Y28," &amp;"))</f>
        <v>cdo outputtab,date,lon,lat,value -remapnn,lon=25.23200_lat=56.5770 netcdf_process/climatology_average/internal_flow.nc &gt; table/climatology_average/internal_flow/1802020100024_Pļaviņas.txt &amp;</v>
      </c>
      <c r="AMJ28" s="0"/>
    </row>
    <row r="29" s="154" customFormat="true" ht="13.85" hidden="false" customHeight="false" outlineLevel="0" collapsed="false">
      <c r="A29" s="4" t="s">
        <v>353</v>
      </c>
      <c r="C29" s="5" t="n">
        <v>46.067702</v>
      </c>
      <c r="D29" s="5" t="n">
        <v>10.982814</v>
      </c>
      <c r="E29" s="5" t="n">
        <v>46.067702</v>
      </c>
      <c r="F29" s="5" t="n">
        <v>10.982814</v>
      </c>
      <c r="G29" s="4" t="s">
        <v>354</v>
      </c>
      <c r="I29" s="5" t="n">
        <v>46.123626</v>
      </c>
      <c r="J29" s="6" t="n">
        <v>10.957356</v>
      </c>
      <c r="L29" s="6" t="n">
        <v>46.06676</v>
      </c>
      <c r="M29" s="6" t="n">
        <v>10.983506</v>
      </c>
      <c r="O29" s="54" t="n">
        <v>180202</v>
      </c>
      <c r="P29" s="156" t="str">
        <f aca="false">SUBSTITUTE(SUBSTITUTE(SUBSTITUTE(SUBSTITUTE(SUBSTITUTE(SUBSTITUTE(SUBSTITUTE(SUBSTITUTE(A29," ","-"),",","-"),"_","-"),"'","-"),"/","-"),"\","-"),"(","-"),")","-")</f>
        <v>San-Massenza-I</v>
      </c>
      <c r="Q29" s="54" t="str">
        <f aca="false">IF(E29="","No","Yes")</f>
        <v>Yes</v>
      </c>
      <c r="R29" s="157" t="n">
        <v>92</v>
      </c>
      <c r="S29" s="177" t="n">
        <f aca="false">VLOOKUP(A29,'Generators - MW'!$A$1:$BJ$255,54,0)</f>
        <v>45.0334156725</v>
      </c>
      <c r="T29" s="177" t="n">
        <f aca="false">IF(ISNUMBER(S29),S29,0)</f>
        <v>45.0334156725</v>
      </c>
      <c r="U29" s="178" t="str">
        <f aca="false">IF(E29="","",CONCATENATE("1",TEXT(R29,"00000")))</f>
        <v>100092</v>
      </c>
      <c r="V29" s="178" t="n">
        <f aca="false">IF(E29="","",E29)</f>
        <v>46.067702</v>
      </c>
      <c r="W29" s="178" t="n">
        <f aca="false">IF(F29="","",F29)</f>
        <v>10.982814</v>
      </c>
      <c r="X29" s="54" t="str">
        <f aca="false">IF(E29="","",CONCATENATE(TEXT(O29,"000000"),"0",TEXT(U29,"000000")))</f>
        <v>1802020100092</v>
      </c>
      <c r="Y29" s="163" t="str">
        <f aca="false">IF(X29="","",CONCATENATE(X29,"_",P29,".txt"))</f>
        <v>1802020100092_San-Massenza-I.txt</v>
      </c>
      <c r="AA29" s="180" t="str">
        <f aca="false">IF(V29="","",CONCATENATE("cdo outputtab,date,lon,lat,value -remapnn,lon=",TEXT(W29,"0.00000"),"_lat=",TEXT(V29,"0.0000")," ","netcdf_process/",$AA$1,"/total_flow.nc"," &gt; ","table/",$AA$1,"/total_flow/",Y29," &amp;"))</f>
        <v>cdo outputtab,date,lon,lat,value -remapnn,lon=10.98281_lat=46.0677 netcdf_process/climatology_average/total_flow.nc &gt; table/climatology_average/total_flow/1802020100092_San-Massenza-I.txt &amp;</v>
      </c>
      <c r="AB29" s="162"/>
      <c r="AC29" s="161" t="str">
        <f aca="false">IF(V29="","",CONCATENATE("cdo outputtab,date,lon,lat,value -remapnn,lon=",TEXT(W29,"0.00000"),"_lat=",TEXT(V29,"0.0000")," ","netcdf_process/",$AA$1,"/internal_flow.nc"," &gt; ","table/",$AA$1,"/internal_flow/",Y29," &amp;"))</f>
        <v>cdo outputtab,date,lon,lat,value -remapnn,lon=10.98281_lat=46.0677 netcdf_process/climatology_average/internal_flow.nc &gt; table/climatology_average/internal_flow/1802020100092_San-Massenza-I.txt &amp;</v>
      </c>
      <c r="AMJ29" s="0"/>
    </row>
    <row r="30" customFormat="false" ht="13.85" hidden="false" customHeight="false" outlineLevel="0" collapsed="false">
      <c r="A30" s="4" t="s">
        <v>207</v>
      </c>
      <c r="B30" s="7" t="s">
        <v>208</v>
      </c>
      <c r="C30" s="5" t="n">
        <v>44.7258</v>
      </c>
      <c r="D30" s="5" t="n">
        <v>2.648867</v>
      </c>
      <c r="E30" s="5" t="n">
        <v>44.7258</v>
      </c>
      <c r="F30" s="5" t="n">
        <v>2.648867</v>
      </c>
      <c r="G30" s="4" t="s">
        <v>209</v>
      </c>
      <c r="H30" s="154"/>
      <c r="I30" s="5" t="n">
        <v>44.725065</v>
      </c>
      <c r="J30" s="6" t="n">
        <v>2.650117</v>
      </c>
      <c r="K30" s="4" t="n">
        <v>3429</v>
      </c>
      <c r="L30" s="6" t="n">
        <v>44.696368</v>
      </c>
      <c r="M30" s="6" t="n">
        <v>2.585778</v>
      </c>
      <c r="O30" s="54" t="n">
        <v>180202</v>
      </c>
      <c r="P30" s="156" t="str">
        <f aca="false">SUBSTITUTE(SUBSTITUTE(SUBSTITUTE(SUBSTITUTE(SUBSTITUTE(SUBSTITUTE(SUBSTITUTE(SUBSTITUTE(A30," ","-"),",","-"),"_","-"),"'","-"),"/","-"),"\","-"),"(","-"),")","-")</f>
        <v>Montezic</v>
      </c>
      <c r="Q30" s="54" t="str">
        <f aca="false">IF(E30="","No","Yes")</f>
        <v>Yes</v>
      </c>
      <c r="R30" s="157" t="n">
        <v>22</v>
      </c>
      <c r="S30" s="177" t="n">
        <f aca="false">VLOOKUP(A30,'Generators - MW'!$A$1:$BJ$255,54,0)</f>
        <v>36.4</v>
      </c>
      <c r="T30" s="177" t="n">
        <f aca="false">IF(ISNUMBER(S30),S30,0)</f>
        <v>36.4</v>
      </c>
      <c r="U30" s="178" t="str">
        <f aca="false">IF(E30="","",CONCATENATE("1",TEXT(R30,"00000")))</f>
        <v>100022</v>
      </c>
      <c r="V30" s="178" t="n">
        <f aca="false">IF(E30="","",E30)</f>
        <v>44.7258</v>
      </c>
      <c r="W30" s="178" t="n">
        <f aca="false">IF(F30="","",F30)</f>
        <v>2.648867</v>
      </c>
      <c r="X30" s="54" t="str">
        <f aca="false">IF(E30="","",CONCATENATE(TEXT(O30,"000000"),"0",TEXT(U30,"000000")))</f>
        <v>1802020100022</v>
      </c>
      <c r="Y30" s="163" t="str">
        <f aca="false">IF(X30="","",CONCATENATE(X30,"_",P30,".txt"))</f>
        <v>1802020100022_Montezic.txt</v>
      </c>
      <c r="AA30" s="180" t="str">
        <f aca="false">IF(V30="","",CONCATENATE("cdo outputtab,date,lon,lat,value -remapnn,lon=",TEXT(W30,"0.00000"),"_lat=",TEXT(V30,"0.0000")," ","netcdf_process/",$AA$1,"/total_flow.nc"," &gt; ","table/",$AA$1,"/total_flow/",Y30," &amp;"))</f>
        <v>cdo outputtab,date,lon,lat,value -remapnn,lon=2.64887_lat=44.7258 netcdf_process/climatology_average/total_flow.nc &gt; table/climatology_average/total_flow/1802020100022_Montezic.txt &amp;</v>
      </c>
      <c r="AC30" s="161" t="str">
        <f aca="false">IF(V30="","",CONCATENATE("cdo outputtab,date,lon,lat,value -remapnn,lon=",TEXT(W30,"0.00000"),"_lat=",TEXT(V30,"0.0000")," ","netcdf_process/",$AA$1,"/internal_flow.nc"," &gt; ","table/",$AA$1,"/internal_flow/",Y30," &amp;"))</f>
        <v>cdo outputtab,date,lon,lat,value -remapnn,lon=2.64887_lat=44.7258 netcdf_process/climatology_average/internal_flow.nc &gt; table/climatology_average/internal_flow/1802020100022_Montezic.txt &amp;</v>
      </c>
    </row>
    <row r="31" s="154" customFormat="true" ht="13.85" hidden="false" customHeight="false" outlineLevel="0" collapsed="false">
      <c r="A31" s="4" t="s">
        <v>145</v>
      </c>
      <c r="B31" s="5" t="s">
        <v>165</v>
      </c>
      <c r="C31" s="5" t="n">
        <v>41.047619</v>
      </c>
      <c r="D31" s="5" t="n">
        <v>-6.804025</v>
      </c>
      <c r="E31" s="5" t="n">
        <v>41.047619</v>
      </c>
      <c r="F31" s="5" t="n">
        <v>-6.804025</v>
      </c>
      <c r="G31" s="4" t="s">
        <v>145</v>
      </c>
      <c r="H31" s="4" t="n">
        <v>2744</v>
      </c>
      <c r="I31" s="5" t="n">
        <v>41.047425</v>
      </c>
      <c r="J31" s="6" t="n">
        <v>-6.803961</v>
      </c>
      <c r="O31" s="54" t="n">
        <v>180202</v>
      </c>
      <c r="P31" s="156" t="str">
        <f aca="false">SUBSTITUTE(SUBSTITUTE(SUBSTITUTE(SUBSTITUTE(SUBSTITUTE(SUBSTITUTE(SUBSTITUTE(SUBSTITUTE(A31," ","-"),",","-"),"_","-"),"'","-"),"/","-"),"\","-"),"(","-"),")","-")</f>
        <v>Saucelle</v>
      </c>
      <c r="Q31" s="54" t="str">
        <f aca="false">IF(E31="","No","Yes")</f>
        <v>Yes</v>
      </c>
      <c r="R31" s="157" t="n">
        <v>47</v>
      </c>
      <c r="S31" s="177" t="n">
        <f aca="false">VLOOKUP(A31,'Generators - MW'!$A$1:$BJ$255,54,0)</f>
        <v>35.714163375</v>
      </c>
      <c r="T31" s="177" t="n">
        <f aca="false">IF(ISNUMBER(S31),S31,0)</f>
        <v>35.714163375</v>
      </c>
      <c r="U31" s="178" t="str">
        <f aca="false">IF(E31="","",CONCATENATE("1",TEXT(R31,"00000")))</f>
        <v>100047</v>
      </c>
      <c r="V31" s="178" t="n">
        <f aca="false">IF(E31="","",E31)</f>
        <v>41.047619</v>
      </c>
      <c r="W31" s="178" t="n">
        <f aca="false">IF(F31="","",F31)</f>
        <v>-6.804025</v>
      </c>
      <c r="X31" s="54" t="str">
        <f aca="false">IF(E31="","",CONCATENATE(TEXT(O31,"000000"),"0",TEXT(U31,"000000")))</f>
        <v>1802020100047</v>
      </c>
      <c r="Y31" s="163" t="str">
        <f aca="false">IF(X31="","",CONCATENATE(X31,"_",P31,".txt"))</f>
        <v>1802020100047_Saucelle.txt</v>
      </c>
      <c r="AA31" s="180" t="str">
        <f aca="false">IF(V31="","",CONCATENATE("cdo outputtab,date,lon,lat,value -remapnn,lon=",TEXT(W31,"0.00000"),"_lat=",TEXT(V31,"0.0000")," ","netcdf_process/",$AA$1,"/total_flow.nc"," &gt; ","table/",$AA$1,"/total_flow/",Y31," &amp;"))</f>
        <v>cdo outputtab,date,lon,lat,value -remapnn,lon=-6.80403_lat=41.0476 netcdf_process/climatology_average/total_flow.nc &gt; table/climatology_average/total_flow/1802020100047_Saucelle.txt &amp;</v>
      </c>
      <c r="AB31" s="162"/>
      <c r="AC31" s="161" t="str">
        <f aca="false">IF(V31="","",CONCATENATE("cdo outputtab,date,lon,lat,value -remapnn,lon=",TEXT(W31,"0.00000"),"_lat=",TEXT(V31,"0.0000")," ","netcdf_process/",$AA$1,"/internal_flow.nc"," &gt; ","table/",$AA$1,"/internal_flow/",Y31," &amp;"))</f>
        <v>cdo outputtab,date,lon,lat,value -remapnn,lon=-6.80403_lat=41.0476 netcdf_process/climatology_average/internal_flow.nc &gt; table/climatology_average/internal_flow/1802020100047_Saucelle.txt &amp;</v>
      </c>
      <c r="AMJ31" s="0"/>
    </row>
    <row r="32" customFormat="false" ht="13.85" hidden="false" customHeight="false" outlineLevel="0" collapsed="false">
      <c r="A32" s="4" t="s">
        <v>153</v>
      </c>
      <c r="B32" s="7" t="s">
        <v>154</v>
      </c>
      <c r="C32" s="5" t="n">
        <v>45.145278</v>
      </c>
      <c r="D32" s="5" t="n">
        <v>6.050833</v>
      </c>
      <c r="E32" s="5" t="n">
        <v>45.145278</v>
      </c>
      <c r="F32" s="5" t="n">
        <v>6.050833</v>
      </c>
      <c r="G32" s="4" t="s">
        <v>155</v>
      </c>
      <c r="H32" s="4" t="n">
        <v>3412</v>
      </c>
      <c r="I32" s="5" t="n">
        <v>45.210817</v>
      </c>
      <c r="J32" s="6" t="n">
        <v>6.132696</v>
      </c>
      <c r="K32" s="4" t="n">
        <v>3416</v>
      </c>
      <c r="L32" s="6" t="n">
        <v>45.129732</v>
      </c>
      <c r="M32" s="6" t="n">
        <v>6.043551</v>
      </c>
      <c r="O32" s="54" t="n">
        <v>180202</v>
      </c>
      <c r="P32" s="156" t="str">
        <f aca="false">SUBSTITUTE(SUBSTITUTE(SUBSTITUTE(SUBSTITUTE(SUBSTITUTE(SUBSTITUTE(SUBSTITUTE(SUBSTITUTE(A32," ","-"),",","-"),"_","-"),"'","-"),"/","-"),"\","-"),"(","-"),")","-")</f>
        <v>Grand-Maison-Dam</v>
      </c>
      <c r="Q32" s="54" t="str">
        <f aca="false">IF(E32="","No","Yes")</f>
        <v>Yes</v>
      </c>
      <c r="R32" s="157" t="n">
        <v>1</v>
      </c>
      <c r="S32" s="177" t="n">
        <f aca="false">VLOOKUP(A32,'Generators - MW'!$A$1:$BJ$255,54,0)</f>
        <v>34.8</v>
      </c>
      <c r="T32" s="177" t="n">
        <f aca="false">IF(ISNUMBER(S32),S32,0)</f>
        <v>34.8</v>
      </c>
      <c r="U32" s="178" t="str">
        <f aca="false">IF(E32="","",CONCATENATE("1",TEXT(R32,"00000")))</f>
        <v>100001</v>
      </c>
      <c r="V32" s="178" t="n">
        <f aca="false">IF(E32="","",E32)</f>
        <v>45.145278</v>
      </c>
      <c r="W32" s="178" t="n">
        <f aca="false">IF(F32="","",F32)</f>
        <v>6.050833</v>
      </c>
      <c r="X32" s="54" t="str">
        <f aca="false">IF(E32="","",CONCATENATE(TEXT(O32,"000000"),"0",TEXT(U32,"000000")))</f>
        <v>1802020100001</v>
      </c>
      <c r="Y32" s="163" t="str">
        <f aca="false">IF(X32="","",CONCATENATE(X32,"_",P32,".txt"))</f>
        <v>1802020100001_Grand-Maison-Dam.txt</v>
      </c>
      <c r="AA32" s="180" t="str">
        <f aca="false">IF(V32="","",CONCATENATE("cdo outputtab,date,lon,lat,value -remapnn,lon=",TEXT(W32,"0.00000"),"_lat=",TEXT(V32,"0.0000")," ","netcdf_process/",$AA$1,"/total_flow.nc"," &gt; ","table/",$AA$1,"/total_flow/",Y32," &amp;"))</f>
        <v>cdo outputtab,date,lon,lat,value -remapnn,lon=6.05083_lat=45.1453 netcdf_process/climatology_average/total_flow.nc &gt; table/climatology_average/total_flow/1802020100001_Grand-Maison-Dam.txt &amp;</v>
      </c>
      <c r="AC32" s="161" t="str">
        <f aca="false">IF(V32="","",CONCATENATE("cdo outputtab,date,lon,lat,value -remapnn,lon=",TEXT(W32,"0.00000"),"_lat=",TEXT(V32,"0.0000")," ","netcdf_process/",$AA$1,"/internal_flow.nc"," &gt; ","table/",$AA$1,"/internal_flow/",Y32," &amp;"))</f>
        <v>cdo outputtab,date,lon,lat,value -remapnn,lon=6.05083_lat=45.1453 netcdf_process/climatology_average/internal_flow.nc &gt; table/climatology_average/internal_flow/1802020100001_Grand-Maison-Dam.txt &amp;</v>
      </c>
    </row>
    <row r="33" customFormat="false" ht="13.85" hidden="false" customHeight="false" outlineLevel="0" collapsed="false">
      <c r="A33" s="4" t="s">
        <v>217</v>
      </c>
      <c r="B33" s="5" t="s">
        <v>218</v>
      </c>
      <c r="C33" s="5" t="n">
        <v>39.260417</v>
      </c>
      <c r="D33" s="5" t="n">
        <v>-0.919583</v>
      </c>
      <c r="E33" s="5" t="n">
        <v>39.26</v>
      </c>
      <c r="F33" s="5" t="n">
        <v>-0.912</v>
      </c>
      <c r="G33" s="4" t="s">
        <v>219</v>
      </c>
      <c r="H33" s="4" t="n">
        <v>2819</v>
      </c>
      <c r="I33" s="5" t="n">
        <v>39.234812</v>
      </c>
      <c r="J33" s="6" t="n">
        <v>-0.92837</v>
      </c>
      <c r="K33" s="4" t="n">
        <v>2817</v>
      </c>
      <c r="L33" s="6" t="n">
        <v>39.261273</v>
      </c>
      <c r="M33" s="6" t="n">
        <v>-0.918285</v>
      </c>
      <c r="O33" s="54" t="n">
        <v>180202</v>
      </c>
      <c r="P33" s="156" t="str">
        <f aca="false">SUBSTITUTE(SUBSTITUTE(SUBSTITUTE(SUBSTITUTE(SUBSTITUTE(SUBSTITUTE(SUBSTITUTE(SUBSTITUTE(A33," ","-"),",","-"),"_","-"),"'","-"),"/","-"),"\","-"),"(","-"),")","-")</f>
        <v>La-Muela-II</v>
      </c>
      <c r="Q33" s="54" t="str">
        <f aca="false">IF(E33="","No","Yes")</f>
        <v>Yes</v>
      </c>
      <c r="R33" s="157" t="n">
        <v>26</v>
      </c>
      <c r="S33" s="177" t="n">
        <f aca="false">VLOOKUP(A33,'Generators - MW'!$A$1:$BJ$255,54,0)</f>
        <v>24.5</v>
      </c>
      <c r="T33" s="177" t="n">
        <f aca="false">IF(ISNUMBER(S33),S33,0)</f>
        <v>24.5</v>
      </c>
      <c r="U33" s="178" t="str">
        <f aca="false">IF(E33="","",CONCATENATE("1",TEXT(R33,"00000")))</f>
        <v>100026</v>
      </c>
      <c r="V33" s="178" t="n">
        <f aca="false">IF(E33="","",E33)</f>
        <v>39.26</v>
      </c>
      <c r="W33" s="178" t="n">
        <f aca="false">IF(F33="","",F33)</f>
        <v>-0.912</v>
      </c>
      <c r="X33" s="54" t="str">
        <f aca="false">IF(E33="","",CONCATENATE(TEXT(O33,"000000"),"0",TEXT(U33,"000000")))</f>
        <v>1802020100026</v>
      </c>
      <c r="Y33" s="163" t="str">
        <f aca="false">IF(X33="","",CONCATENATE(X33,"_",P33,".txt"))</f>
        <v>1802020100026_La-Muela-II.txt</v>
      </c>
      <c r="AA33" s="180" t="str">
        <f aca="false">IF(V33="","",CONCATENATE("cdo outputtab,date,lon,lat,value -remapnn,lon=",TEXT(W33,"0.00000"),"_lat=",TEXT(V33,"0.0000")," ","netcdf_process/",$AA$1,"/total_flow.nc"," &gt; ","table/",$AA$1,"/total_flow/",Y33," &amp;"))</f>
        <v>cdo outputtab,date,lon,lat,value -remapnn,lon=-0.91200_lat=39.2600 netcdf_process/climatology_average/total_flow.nc &gt; table/climatology_average/total_flow/1802020100026_La-Muela-II.txt &amp;</v>
      </c>
      <c r="AC33" s="161" t="str">
        <f aca="false">IF(V33="","",CONCATENATE("cdo outputtab,date,lon,lat,value -remapnn,lon=",TEXT(W33,"0.00000"),"_lat=",TEXT(V33,"0.0000")," ","netcdf_process/",$AA$1,"/internal_flow.nc"," &gt; ","table/",$AA$1,"/internal_flow/",Y33," &amp;"))</f>
        <v>cdo outputtab,date,lon,lat,value -remapnn,lon=-0.91200_lat=39.2600 netcdf_process/climatology_average/internal_flow.nc &gt; table/climatology_average/internal_flow/1802020100026_La-Muela-II.txt &amp;</v>
      </c>
    </row>
    <row r="34" customFormat="false" ht="13.85" hidden="false" customHeight="false" outlineLevel="0" collapsed="false">
      <c r="A34" s="4" t="s">
        <v>246</v>
      </c>
      <c r="B34" s="5"/>
      <c r="C34" s="5" t="n">
        <v>39.260417</v>
      </c>
      <c r="D34" s="5" t="n">
        <v>-0.919583</v>
      </c>
      <c r="E34" s="5" t="n">
        <v>39.26</v>
      </c>
      <c r="F34" s="5" t="n">
        <v>-0.912</v>
      </c>
      <c r="G34" s="4" t="s">
        <v>219</v>
      </c>
      <c r="H34" s="4" t="n">
        <v>2819</v>
      </c>
      <c r="I34" s="5" t="n">
        <v>39.234812</v>
      </c>
      <c r="J34" s="6" t="n">
        <v>-0.92837</v>
      </c>
      <c r="K34" s="4" t="n">
        <v>2817</v>
      </c>
      <c r="L34" s="6" t="n">
        <v>39.261273</v>
      </c>
      <c r="M34" s="6" t="n">
        <v>-0.918285</v>
      </c>
      <c r="O34" s="54" t="n">
        <v>180202</v>
      </c>
      <c r="P34" s="156" t="str">
        <f aca="false">SUBSTITUTE(SUBSTITUTE(SUBSTITUTE(SUBSTITUTE(SUBSTITUTE(SUBSTITUTE(SUBSTITUTE(SUBSTITUTE(A34," ","-"),",","-"),"_","-"),"'","-"),"/","-"),"\","-"),"(","-"),")","-")</f>
        <v>La-Muela-I</v>
      </c>
      <c r="Q34" s="54" t="str">
        <f aca="false">IF(E34="","No","Yes")</f>
        <v>Yes</v>
      </c>
      <c r="R34" s="157" t="n">
        <v>39</v>
      </c>
      <c r="S34" s="177" t="n">
        <f aca="false">VLOOKUP(A34,'Generators - MW'!$A$1:$BJ$255,54,0)</f>
        <v>24.5</v>
      </c>
      <c r="T34" s="177" t="n">
        <f aca="false">IF(ISNUMBER(S34),S34,0)</f>
        <v>24.5</v>
      </c>
      <c r="U34" s="178" t="str">
        <f aca="false">IF(E34="","",CONCATENATE("1",TEXT(R34,"00000")))</f>
        <v>100039</v>
      </c>
      <c r="V34" s="178" t="n">
        <f aca="false">IF(E34="","",E34)</f>
        <v>39.26</v>
      </c>
      <c r="W34" s="178" t="n">
        <f aca="false">IF(F34="","",F34)</f>
        <v>-0.912</v>
      </c>
      <c r="X34" s="54" t="str">
        <f aca="false">IF(E34="","",CONCATENATE(TEXT(O34,"000000"),"0",TEXT(U34,"000000")))</f>
        <v>1802020100039</v>
      </c>
      <c r="Y34" s="163" t="str">
        <f aca="false">IF(X34="","",CONCATENATE(X34,"_",P34,".txt"))</f>
        <v>1802020100039_La-Muela-I.txt</v>
      </c>
      <c r="AA34" s="180" t="str">
        <f aca="false">IF(V34="","",CONCATENATE("cdo outputtab,date,lon,lat,value -remapnn,lon=",TEXT(W34,"0.00000"),"_lat=",TEXT(V34,"0.0000")," ","netcdf_process/",$AA$1,"/total_flow.nc"," &gt; ","table/",$AA$1,"/total_flow/",Y34," &amp;"))</f>
        <v>cdo outputtab,date,lon,lat,value -remapnn,lon=-0.91200_lat=39.2600 netcdf_process/climatology_average/total_flow.nc &gt; table/climatology_average/total_flow/1802020100039_La-Muela-I.txt &amp;</v>
      </c>
      <c r="AC34" s="161" t="str">
        <f aca="false">IF(V34="","",CONCATENATE("cdo outputtab,date,lon,lat,value -remapnn,lon=",TEXT(W34,"0.00000"),"_lat=",TEXT(V34,"0.0000")," ","netcdf_process/",$AA$1,"/internal_flow.nc"," &gt; ","table/",$AA$1,"/internal_flow/",Y34," &amp;"))</f>
        <v>cdo outputtab,date,lon,lat,value -remapnn,lon=-0.91200_lat=39.2600 netcdf_process/climatology_average/internal_flow.nc &gt; table/climatology_average/internal_flow/1802020100039_La-Muela-I.txt &amp;</v>
      </c>
    </row>
    <row r="35" s="154" customFormat="true" ht="13.85" hidden="false" customHeight="false" outlineLevel="0" collapsed="false">
      <c r="A35" s="4" t="s">
        <v>380</v>
      </c>
      <c r="B35" s="7" t="s">
        <v>358</v>
      </c>
      <c r="C35" s="5" t="n">
        <v>46.7021</v>
      </c>
      <c r="D35" s="5" t="n">
        <v>8.2353</v>
      </c>
      <c r="E35" s="5" t="n">
        <v>46.7021</v>
      </c>
      <c r="F35" s="5" t="n">
        <v>8.2353</v>
      </c>
      <c r="G35" s="4" t="s">
        <v>381</v>
      </c>
      <c r="H35" s="4" t="n">
        <v>3319</v>
      </c>
      <c r="I35" s="5" t="n">
        <v>46.612083</v>
      </c>
      <c r="J35" s="6" t="n">
        <v>8.322083</v>
      </c>
      <c r="O35" s="54" t="n">
        <v>180202</v>
      </c>
      <c r="P35" s="156" t="str">
        <f aca="false">SUBSTITUTE(SUBSTITUTE(SUBSTITUTE(SUBSTITUTE(SUBSTITUTE(SUBSTITUTE(SUBSTITUTE(SUBSTITUTE(A35," ","-"),",","-"),"_","-"),"'","-"),"/","-"),"\","-"),"(","-"),")","-")</f>
        <v>Innertkirchen-1</v>
      </c>
      <c r="Q35" s="54" t="str">
        <f aca="false">IF(E35="","No","Yes")</f>
        <v>Yes</v>
      </c>
      <c r="R35" s="157" t="n">
        <v>106</v>
      </c>
      <c r="S35" s="177" t="n">
        <f aca="false">VLOOKUP(A35,'Generators - MW'!$A$1:$BJ$255,54,0)</f>
        <v>22.038492</v>
      </c>
      <c r="T35" s="177" t="n">
        <f aca="false">IF(ISNUMBER(S35),S35,0)</f>
        <v>22.038492</v>
      </c>
      <c r="U35" s="178" t="str">
        <f aca="false">IF(E35="","",CONCATENATE("1",TEXT(R35,"00000")))</f>
        <v>100106</v>
      </c>
      <c r="V35" s="178" t="n">
        <f aca="false">IF(E35="","",E35)</f>
        <v>46.7021</v>
      </c>
      <c r="W35" s="178" t="n">
        <f aca="false">IF(F35="","",F35)</f>
        <v>8.2353</v>
      </c>
      <c r="X35" s="54" t="str">
        <f aca="false">IF(E35="","",CONCATENATE(TEXT(O35,"000000"),"0",TEXT(U35,"000000")))</f>
        <v>1802020100106</v>
      </c>
      <c r="Y35" s="163" t="str">
        <f aca="false">IF(X35="","",CONCATENATE(X35,"_",P35,".txt"))</f>
        <v>1802020100106_Innertkirchen-1.txt</v>
      </c>
      <c r="AA35" s="180" t="str">
        <f aca="false">IF(V35="","",CONCATENATE("cdo outputtab,date,lon,lat,value -remapnn,lon=",TEXT(W35,"0.00000"),"_lat=",TEXT(V35,"0.0000")," ","netcdf_process/",$AA$1,"/total_flow.nc"," &gt; ","table/",$AA$1,"/total_flow/",Y35," &amp;"))</f>
        <v>cdo outputtab,date,lon,lat,value -remapnn,lon=8.23530_lat=46.7021 netcdf_process/climatology_average/total_flow.nc &gt; table/climatology_average/total_flow/1802020100106_Innertkirchen-1.txt &amp;</v>
      </c>
      <c r="AB35" s="162"/>
      <c r="AC35" s="161" t="str">
        <f aca="false">IF(V35="","",CONCATENATE("cdo outputtab,date,lon,lat,value -remapnn,lon=",TEXT(W35,"0.00000"),"_lat=",TEXT(V35,"0.0000")," ","netcdf_process/",$AA$1,"/internal_flow.nc"," &gt; ","table/",$AA$1,"/internal_flow/",Y35," &amp;"))</f>
        <v>cdo outputtab,date,lon,lat,value -remapnn,lon=8.23530_lat=46.7021 netcdf_process/climatology_average/internal_flow.nc &gt; table/climatology_average/internal_flow/1802020100106_Innertkirchen-1.txt &amp;</v>
      </c>
      <c r="AMJ35" s="0"/>
    </row>
    <row r="36" s="154" customFormat="true" ht="13.85" hidden="false" customHeight="false" outlineLevel="0" collapsed="false">
      <c r="A36" s="4" t="s">
        <v>297</v>
      </c>
      <c r="B36" s="26" t="s">
        <v>298</v>
      </c>
      <c r="C36" s="5" t="n">
        <v>66.499583</v>
      </c>
      <c r="D36" s="5" t="n">
        <v>20.354583</v>
      </c>
      <c r="E36" s="5" t="n">
        <v>66.487</v>
      </c>
      <c r="F36" s="5" t="n">
        <v>20.36</v>
      </c>
      <c r="G36" s="4" t="s">
        <v>297</v>
      </c>
      <c r="H36" s="4" t="n">
        <v>3703</v>
      </c>
      <c r="I36" s="5" t="n">
        <v>66.502426</v>
      </c>
      <c r="J36" s="6" t="n">
        <v>20.374415</v>
      </c>
      <c r="O36" s="54" t="n">
        <v>180202</v>
      </c>
      <c r="P36" s="156" t="str">
        <f aca="false">SUBSTITUTE(SUBSTITUTE(SUBSTITUTE(SUBSTITUTE(SUBSTITUTE(SUBSTITUTE(SUBSTITUTE(SUBSTITUTE(A36," ","-"),",","-"),"_","-"),"'","-"),"/","-"),"\","-"),"(","-"),")","-")</f>
        <v>Letsi</v>
      </c>
      <c r="Q36" s="54" t="str">
        <f aca="false">IF(E36="","No","Yes")</f>
        <v>Yes</v>
      </c>
      <c r="R36" s="157" t="n">
        <v>64</v>
      </c>
      <c r="S36" s="177" t="n">
        <f aca="false">VLOOKUP(A36,'Generators - MW'!$A$1:$BJ$255,54,0)</f>
        <v>21.763485</v>
      </c>
      <c r="T36" s="177" t="n">
        <f aca="false">IF(ISNUMBER(S36),S36,0)</f>
        <v>21.763485</v>
      </c>
      <c r="U36" s="178" t="str">
        <f aca="false">IF(E36="","",CONCATENATE("1",TEXT(R36,"00000")))</f>
        <v>100064</v>
      </c>
      <c r="V36" s="178" t="n">
        <f aca="false">IF(E36="","",E36)</f>
        <v>66.487</v>
      </c>
      <c r="W36" s="178" t="n">
        <f aca="false">IF(F36="","",F36)</f>
        <v>20.36</v>
      </c>
      <c r="X36" s="54" t="str">
        <f aca="false">IF(E36="","",CONCATENATE(TEXT(O36,"000000"),"0",TEXT(U36,"000000")))</f>
        <v>1802020100064</v>
      </c>
      <c r="Y36" s="163" t="str">
        <f aca="false">IF(X36="","",CONCATENATE(X36,"_",P36,".txt"))</f>
        <v>1802020100064_Letsi.txt</v>
      </c>
      <c r="AA36" s="180" t="str">
        <f aca="false">IF(V36="","",CONCATENATE("cdo outputtab,date,lon,lat,value -remapnn,lon=",TEXT(W36,"0.00000"),"_lat=",TEXT(V36,"0.0000")," ","netcdf_process/",$AA$1,"/total_flow.nc"," &gt; ","table/",$AA$1,"/total_flow/",Y36," &amp;"))</f>
        <v>cdo outputtab,date,lon,lat,value -remapnn,lon=20.36000_lat=66.4870 netcdf_process/climatology_average/total_flow.nc &gt; table/climatology_average/total_flow/1802020100064_Letsi.txt &amp;</v>
      </c>
      <c r="AB36" s="162"/>
      <c r="AC36" s="161" t="str">
        <f aca="false">IF(V36="","",CONCATENATE("cdo outputtab,date,lon,lat,value -remapnn,lon=",TEXT(W36,"0.00000"),"_lat=",TEXT(V36,"0.0000")," ","netcdf_process/",$AA$1,"/internal_flow.nc"," &gt; ","table/",$AA$1,"/internal_flow/",Y36," &amp;"))</f>
        <v>cdo outputtab,date,lon,lat,value -remapnn,lon=20.36000_lat=66.4870 netcdf_process/climatology_average/internal_flow.nc &gt; table/climatology_average/internal_flow/1802020100064_Letsi.txt &amp;</v>
      </c>
      <c r="AMJ36" s="0"/>
    </row>
    <row r="37" s="154" customFormat="true" ht="13.85" hidden="false" customHeight="false" outlineLevel="0" collapsed="false">
      <c r="A37" s="4" t="s">
        <v>164</v>
      </c>
      <c r="B37" s="7" t="s">
        <v>165</v>
      </c>
      <c r="C37" s="5" t="n">
        <v>41.21167</v>
      </c>
      <c r="D37" s="5" t="n">
        <v>-6.68556</v>
      </c>
      <c r="E37" s="5" t="n">
        <v>41.211</v>
      </c>
      <c r="F37" s="5" t="n">
        <v>-6.659</v>
      </c>
      <c r="G37" s="8" t="s">
        <v>164</v>
      </c>
      <c r="H37" s="4" t="n">
        <v>2735</v>
      </c>
      <c r="I37" s="5" t="n">
        <v>41.214583</v>
      </c>
      <c r="J37" s="6" t="n">
        <v>-6.68375</v>
      </c>
      <c r="O37" s="54" t="n">
        <v>180202</v>
      </c>
      <c r="P37" s="156" t="str">
        <f aca="false">SUBSTITUTE(SUBSTITUTE(SUBSTITUTE(SUBSTITUTE(SUBSTITUTE(SUBSTITUTE(SUBSTITUTE(SUBSTITUTE(A37," ","-"),",","-"),"_","-"),"'","-"),"/","-"),"\","-"),"(","-"),")","-")</f>
        <v>Aldeadavila</v>
      </c>
      <c r="Q37" s="54" t="str">
        <f aca="false">IF(E37="","No","Yes")</f>
        <v>Yes</v>
      </c>
      <c r="R37" s="157" t="n">
        <v>5</v>
      </c>
      <c r="S37" s="177" t="n">
        <f aca="false">VLOOKUP(A37,'Generators - MW'!$A$1:$BJ$255,54,0)</f>
        <v>18.785823</v>
      </c>
      <c r="T37" s="177" t="n">
        <f aca="false">IF(ISNUMBER(S37),S37,0)</f>
        <v>18.785823</v>
      </c>
      <c r="U37" s="178" t="str">
        <f aca="false">IF(E37="","",CONCATENATE("1",TEXT(R37,"00000")))</f>
        <v>100005</v>
      </c>
      <c r="V37" s="178" t="n">
        <f aca="false">IF(E37="","",E37)</f>
        <v>41.211</v>
      </c>
      <c r="W37" s="178" t="n">
        <f aca="false">IF(F37="","",F37)</f>
        <v>-6.659</v>
      </c>
      <c r="X37" s="54" t="str">
        <f aca="false">IF(E37="","",CONCATENATE(TEXT(O37,"000000"),"0",TEXT(U37,"000000")))</f>
        <v>1802020100005</v>
      </c>
      <c r="Y37" s="163" t="str">
        <f aca="false">IF(X37="","",CONCATENATE(X37,"_",P37,".txt"))</f>
        <v>1802020100005_Aldeadavila.txt</v>
      </c>
      <c r="AA37" s="180" t="str">
        <f aca="false">IF(V37="","",CONCATENATE("cdo outputtab,date,lon,lat,value -remapnn,lon=",TEXT(W37,"0.00000"),"_lat=",TEXT(V37,"0.0000")," ","netcdf_process/",$AA$1,"/total_flow.nc"," &gt; ","table/",$AA$1,"/total_flow/",Y37," &amp;"))</f>
        <v>cdo outputtab,date,lon,lat,value -remapnn,lon=-6.65900_lat=41.2110 netcdf_process/climatology_average/total_flow.nc &gt; table/climatology_average/total_flow/1802020100005_Aldeadavila.txt &amp;</v>
      </c>
      <c r="AB37" s="162"/>
      <c r="AC37" s="161" t="str">
        <f aca="false">IF(V37="","",CONCATENATE("cdo outputtab,date,lon,lat,value -remapnn,lon=",TEXT(W37,"0.00000"),"_lat=",TEXT(V37,"0.0000")," ","netcdf_process/",$AA$1,"/internal_flow.nc"," &gt; ","table/",$AA$1,"/internal_flow/",Y37," &amp;"))</f>
        <v>cdo outputtab,date,lon,lat,value -remapnn,lon=-6.65900_lat=41.2110 netcdf_process/climatology_average/internal_flow.nc &gt; table/climatology_average/internal_flow/1802020100005_Aldeadavila.txt &amp;</v>
      </c>
      <c r="AMJ37" s="0"/>
    </row>
    <row r="38" customFormat="false" ht="15" hidden="false" customHeight="false" outlineLevel="0" collapsed="false">
      <c r="A38" s="14" t="s">
        <v>188</v>
      </c>
      <c r="B38" s="154"/>
      <c r="C38" s="5" t="n">
        <v>46.069444</v>
      </c>
      <c r="D38" s="5" t="n">
        <v>8.731944</v>
      </c>
      <c r="E38" s="5" t="n">
        <v>46.069444</v>
      </c>
      <c r="F38" s="5" t="n">
        <v>8.731944</v>
      </c>
      <c r="G38" s="4" t="s">
        <v>189</v>
      </c>
      <c r="H38" s="154"/>
      <c r="I38" s="5" t="n">
        <v>46.078661</v>
      </c>
      <c r="J38" s="6" t="n">
        <v>8.755389</v>
      </c>
      <c r="K38" s="4" t="n">
        <v>3395</v>
      </c>
      <c r="L38" s="6" t="n">
        <v>45.985128</v>
      </c>
      <c r="M38" s="6" t="n">
        <v>8.679927</v>
      </c>
      <c r="O38" s="54" t="n">
        <v>180202</v>
      </c>
      <c r="P38" s="156" t="str">
        <f aca="false">SUBSTITUTE(SUBSTITUTE(SUBSTITUTE(SUBSTITUTE(SUBSTITUTE(SUBSTITUTE(SUBSTITUTE(SUBSTITUTE(A38," ","-"),",","-"),"_","-"),"'","-"),"/","-"),"\","-"),"(","-"),")","-")</f>
        <v>Roncovalgrande--Delio-</v>
      </c>
      <c r="Q38" s="54" t="str">
        <f aca="false">IF(E38="","No","Yes")</f>
        <v>Yes</v>
      </c>
      <c r="R38" s="157" t="n">
        <v>15</v>
      </c>
      <c r="S38" s="177" t="n">
        <f aca="false">VLOOKUP(A38,'Generators - MW'!$A$1:$BJ$255,54,0)</f>
        <v>17.68</v>
      </c>
      <c r="T38" s="177" t="n">
        <f aca="false">IF(ISNUMBER(S38),S38,0)</f>
        <v>17.68</v>
      </c>
      <c r="U38" s="178" t="str">
        <f aca="false">IF(E38="","",CONCATENATE("1",TEXT(R38,"00000")))</f>
        <v>100015</v>
      </c>
      <c r="V38" s="178" t="n">
        <f aca="false">IF(E38="","",E38)</f>
        <v>46.069444</v>
      </c>
      <c r="W38" s="178" t="n">
        <f aca="false">IF(F38="","",F38)</f>
        <v>8.731944</v>
      </c>
      <c r="X38" s="54" t="str">
        <f aca="false">IF(E38="","",CONCATENATE(TEXT(O38,"000000"),"0",TEXT(U38,"000000")))</f>
        <v>1802020100015</v>
      </c>
      <c r="Y38" s="163" t="str">
        <f aca="false">IF(X38="","",CONCATENATE(X38,"_",P38,".txt"))</f>
        <v>1802020100015_Roncovalgrande--Delio-.txt</v>
      </c>
      <c r="AA38" s="180" t="str">
        <f aca="false">IF(V38="","",CONCATENATE("cdo outputtab,date,lon,lat,value -remapnn,lon=",TEXT(W38,"0.00000"),"_lat=",TEXT(V38,"0.0000")," ","netcdf_process/",$AA$1,"/total_flow.nc"," &gt; ","table/",$AA$1,"/total_flow/",Y38," &amp;"))</f>
        <v>cdo outputtab,date,lon,lat,value -remapnn,lon=8.73194_lat=46.0694 netcdf_process/climatology_average/total_flow.nc &gt; table/climatology_average/total_flow/1802020100015_Roncovalgrande--Delio-.txt &amp;</v>
      </c>
      <c r="AC38" s="161" t="str">
        <f aca="false">IF(V38="","",CONCATENATE("cdo outputtab,date,lon,lat,value -remapnn,lon=",TEXT(W38,"0.00000"),"_lat=",TEXT(V38,"0.0000")," ","netcdf_process/",$AA$1,"/internal_flow.nc"," &gt; ","table/",$AA$1,"/internal_flow/",Y38," &amp;"))</f>
        <v>cdo outputtab,date,lon,lat,value -remapnn,lon=8.73194_lat=46.0694 netcdf_process/climatology_average/internal_flow.nc &gt; table/climatology_average/internal_flow/1802020100015_Roncovalgrande--Delio-.txt &amp;</v>
      </c>
    </row>
    <row r="39" s="154" customFormat="true" ht="13.85" hidden="false" customHeight="false" outlineLevel="0" collapsed="false">
      <c r="A39" s="4" t="s">
        <v>141</v>
      </c>
      <c r="B39" s="26"/>
      <c r="C39" s="5" t="n">
        <v>46.3321</v>
      </c>
      <c r="D39" s="5" t="n">
        <v>8.01196</v>
      </c>
      <c r="E39" s="5" t="n">
        <v>44.3</v>
      </c>
      <c r="F39" s="5" t="n">
        <v>22.604</v>
      </c>
      <c r="G39" s="4" t="s">
        <v>360</v>
      </c>
      <c r="I39" s="5" t="n">
        <v>46.371959</v>
      </c>
      <c r="J39" s="6" t="n">
        <v>8.002218</v>
      </c>
      <c r="O39" s="54" t="n">
        <v>180202</v>
      </c>
      <c r="P39" s="156" t="str">
        <f aca="false">SUBSTITUTE(SUBSTITUTE(SUBSTITUTE(SUBSTITUTE(SUBSTITUTE(SUBSTITUTE(SUBSTITUTE(SUBSTITUTE(A39," ","-"),",","-"),"_","-"),"'","-"),"/","-"),"\","-"),"(","-"),")","-")</f>
        <v>Bitsch--Biel-</v>
      </c>
      <c r="Q39" s="54" t="str">
        <f aca="false">IF(E39="","No","Yes")</f>
        <v>Yes</v>
      </c>
      <c r="R39" s="157" t="n">
        <v>95</v>
      </c>
      <c r="S39" s="177" t="n">
        <f aca="false">VLOOKUP(A39,'Generators - MW'!$A$1:$BJ$255,54,0)</f>
        <v>16.358175</v>
      </c>
      <c r="T39" s="177" t="n">
        <f aca="false">IF(ISNUMBER(S39),S39,0)</f>
        <v>16.358175</v>
      </c>
      <c r="U39" s="178" t="str">
        <f aca="false">IF(E39="","",CONCATENATE("1",TEXT(R39,"00000")))</f>
        <v>100095</v>
      </c>
      <c r="V39" s="178" t="n">
        <f aca="false">IF(E39="","",E39)</f>
        <v>44.3</v>
      </c>
      <c r="W39" s="178" t="n">
        <f aca="false">IF(F39="","",F39)</f>
        <v>22.604</v>
      </c>
      <c r="X39" s="54" t="str">
        <f aca="false">IF(E39="","",CONCATENATE(TEXT(O39,"000000"),"0",TEXT(U39,"000000")))</f>
        <v>1802020100095</v>
      </c>
      <c r="Y39" s="163" t="str">
        <f aca="false">IF(X39="","",CONCATENATE(X39,"_",P39,".txt"))</f>
        <v>1802020100095_Bitsch--Biel-.txt</v>
      </c>
      <c r="AA39" s="180" t="str">
        <f aca="false">IF(V39="","",CONCATENATE("cdo outputtab,date,lon,lat,value -remapnn,lon=",TEXT(W39,"0.00000"),"_lat=",TEXT(V39,"0.0000")," ","netcdf_process/",$AA$1,"/total_flow.nc"," &gt; ","table/",$AA$1,"/total_flow/",Y39," &amp;"))</f>
        <v>cdo outputtab,date,lon,lat,value -remapnn,lon=22.60400_lat=44.3000 netcdf_process/climatology_average/total_flow.nc &gt; table/climatology_average/total_flow/1802020100095_Bitsch--Biel-.txt &amp;</v>
      </c>
      <c r="AB39" s="162"/>
      <c r="AC39" s="161" t="str">
        <f aca="false">IF(V39="","",CONCATENATE("cdo outputtab,date,lon,lat,value -remapnn,lon=",TEXT(W39,"0.00000"),"_lat=",TEXT(V39,"0.0000")," ","netcdf_process/",$AA$1,"/internal_flow.nc"," &gt; ","table/",$AA$1,"/internal_flow/",Y39," &amp;"))</f>
        <v>cdo outputtab,date,lon,lat,value -remapnn,lon=22.60400_lat=44.3000 netcdf_process/climatology_average/internal_flow.nc &gt; table/climatology_average/internal_flow/1802020100095_Bitsch--Biel-.txt &amp;</v>
      </c>
      <c r="AMJ39" s="0"/>
    </row>
    <row r="40" s="154" customFormat="true" ht="15" hidden="false" customHeight="false" outlineLevel="0" collapsed="false">
      <c r="A40" s="14" t="s">
        <v>137</v>
      </c>
      <c r="B40" s="17" t="s">
        <v>212</v>
      </c>
      <c r="C40" s="5" t="n">
        <v>56.8513187</v>
      </c>
      <c r="D40" s="5" t="n">
        <v>24.2720389</v>
      </c>
      <c r="E40" s="5" t="n">
        <v>56.8513187</v>
      </c>
      <c r="F40" s="5" t="n">
        <v>24.2720389</v>
      </c>
      <c r="G40" s="4" t="s">
        <v>137</v>
      </c>
      <c r="H40" s="4" t="n">
        <v>3735</v>
      </c>
      <c r="I40" s="5" t="n">
        <v>56.852083</v>
      </c>
      <c r="J40" s="6" t="n">
        <v>24.274583</v>
      </c>
      <c r="O40" s="54" t="n">
        <v>180202</v>
      </c>
      <c r="P40" s="156" t="str">
        <f aca="false">SUBSTITUTE(SUBSTITUTE(SUBSTITUTE(SUBSTITUTE(SUBSTITUTE(SUBSTITUTE(SUBSTITUTE(SUBSTITUTE(A40," ","-"),",","-"),"_","-"),"'","-"),"/","-"),"\","-"),"(","-"),")","-")</f>
        <v>Riga</v>
      </c>
      <c r="Q40" s="54" t="str">
        <f aca="false">IF(E40="","No","Yes")</f>
        <v>Yes</v>
      </c>
      <c r="R40" s="157" t="n">
        <v>77</v>
      </c>
      <c r="S40" s="177" t="n">
        <f aca="false">VLOOKUP(A40,'Generators - MW'!$A$1:$BJ$255,54,0)</f>
        <v>14.50899</v>
      </c>
      <c r="T40" s="177" t="n">
        <f aca="false">IF(ISNUMBER(S40),S40,0)</f>
        <v>14.50899</v>
      </c>
      <c r="U40" s="178" t="str">
        <f aca="false">IF(E40="","",CONCATENATE("1",TEXT(R40,"00000")))</f>
        <v>100077</v>
      </c>
      <c r="V40" s="178" t="n">
        <f aca="false">IF(E40="","",E40)</f>
        <v>56.8513187</v>
      </c>
      <c r="W40" s="178" t="n">
        <f aca="false">IF(F40="","",F40)</f>
        <v>24.2720389</v>
      </c>
      <c r="X40" s="54" t="str">
        <f aca="false">IF(E40="","",CONCATENATE(TEXT(O40,"000000"),"0",TEXT(U40,"000000")))</f>
        <v>1802020100077</v>
      </c>
      <c r="Y40" s="163" t="str">
        <f aca="false">IF(X40="","",CONCATENATE(X40,"_",P40,".txt"))</f>
        <v>1802020100077_Riga.txt</v>
      </c>
      <c r="AA40" s="180" t="str">
        <f aca="false">IF(V40="","",CONCATENATE("cdo outputtab,date,lon,lat,value -remapnn,lon=",TEXT(W40,"0.00000"),"_lat=",TEXT(V40,"0.0000")," ","netcdf_process/",$AA$1,"/total_flow.nc"," &gt; ","table/",$AA$1,"/total_flow/",Y40," &amp;"))</f>
        <v>cdo outputtab,date,lon,lat,value -remapnn,lon=24.27204_lat=56.8513 netcdf_process/climatology_average/total_flow.nc &gt; table/climatology_average/total_flow/1802020100077_Riga.txt &amp;</v>
      </c>
      <c r="AB40" s="162"/>
      <c r="AC40" s="161" t="str">
        <f aca="false">IF(V40="","",CONCATENATE("cdo outputtab,date,lon,lat,value -remapnn,lon=",TEXT(W40,"0.00000"),"_lat=",TEXT(V40,"0.0000")," ","netcdf_process/",$AA$1,"/internal_flow.nc"," &gt; ","table/",$AA$1,"/internal_flow/",Y40," &amp;"))</f>
        <v>cdo outputtab,date,lon,lat,value -remapnn,lon=24.27204_lat=56.8513 netcdf_process/climatology_average/internal_flow.nc &gt; table/climatology_average/internal_flow/1802020100077_Riga.txt &amp;</v>
      </c>
      <c r="AMJ40" s="0"/>
    </row>
    <row r="41" customFormat="false" ht="13.85" hidden="false" customHeight="false" outlineLevel="0" collapsed="false">
      <c r="A41" s="27" t="s">
        <v>235</v>
      </c>
      <c r="B41" s="28" t="s">
        <v>232</v>
      </c>
      <c r="C41" s="34" t="n">
        <v>46.870327</v>
      </c>
      <c r="D41" s="34" t="n">
        <v>13.329066</v>
      </c>
      <c r="E41" s="35" t="n">
        <v>46.870327</v>
      </c>
      <c r="F41" s="35" t="n">
        <v>13.329066</v>
      </c>
      <c r="G41" s="30" t="s">
        <v>236</v>
      </c>
      <c r="H41" s="154"/>
      <c r="I41" s="32" t="n">
        <v>46.917946</v>
      </c>
      <c r="J41" s="36" t="n">
        <v>13.375251</v>
      </c>
      <c r="K41" s="30"/>
      <c r="L41" s="33" t="n">
        <v>46.982748</v>
      </c>
      <c r="M41" s="33" t="n">
        <v>13.328867</v>
      </c>
      <c r="O41" s="54" t="n">
        <v>180202</v>
      </c>
      <c r="P41" s="156" t="str">
        <f aca="false">SUBSTITUTE(SUBSTITUTE(SUBSTITUTE(SUBSTITUTE(SUBSTITUTE(SUBSTITUTE(SUBSTITUTE(SUBSTITUTE(A41," ","-"),",","-"),"_","-"),"'","-"),"/","-"),"\","-"),"(","-"),")","-")</f>
        <v>Reisseck-II-</v>
      </c>
      <c r="Q41" s="54" t="str">
        <f aca="false">IF(E41="","No","Yes")</f>
        <v>Yes</v>
      </c>
      <c r="R41" s="157" t="n">
        <v>33</v>
      </c>
      <c r="S41" s="177" t="n">
        <f aca="false">VLOOKUP(A41,'Generators - MW'!$A$1:$BJ$255,54,0)</f>
        <v>13.5730179</v>
      </c>
      <c r="T41" s="177" t="n">
        <f aca="false">IF(ISNUMBER(S41),S41,0)</f>
        <v>13.5730179</v>
      </c>
      <c r="U41" s="178" t="str">
        <f aca="false">IF(E41="","",CONCATENATE("1",TEXT(R41,"00000")))</f>
        <v>100033</v>
      </c>
      <c r="V41" s="178" t="n">
        <f aca="false">IF(E41="","",E41)</f>
        <v>46.870327</v>
      </c>
      <c r="W41" s="178" t="n">
        <f aca="false">IF(F41="","",F41)</f>
        <v>13.329066</v>
      </c>
      <c r="X41" s="54" t="str">
        <f aca="false">IF(E41="","",CONCATENATE(TEXT(O41,"000000"),"0",TEXT(U41,"000000")))</f>
        <v>1802020100033</v>
      </c>
      <c r="Y41" s="163" t="str">
        <f aca="false">IF(X41="","",CONCATENATE(X41,"_",P41,".txt"))</f>
        <v>1802020100033_Reisseck-II-.txt</v>
      </c>
      <c r="AA41" s="180" t="str">
        <f aca="false">IF(V41="","",CONCATENATE("cdo outputtab,date,lon,lat,value -remapnn,lon=",TEXT(W41,"0.00000"),"_lat=",TEXT(V41,"0.0000")," ","netcdf_process/",$AA$1,"/total_flow.nc"," &gt; ","table/",$AA$1,"/total_flow/",Y41," &amp;"))</f>
        <v>cdo outputtab,date,lon,lat,value -remapnn,lon=13.32907_lat=46.8703 netcdf_process/climatology_average/total_flow.nc &gt; table/climatology_average/total_flow/1802020100033_Reisseck-II-.txt &amp;</v>
      </c>
      <c r="AC41" s="161" t="str">
        <f aca="false">IF(V41="","",CONCATENATE("cdo outputtab,date,lon,lat,value -remapnn,lon=",TEXT(W41,"0.00000"),"_lat=",TEXT(V41,"0.0000")," ","netcdf_process/",$AA$1,"/internal_flow.nc"," &gt; ","table/",$AA$1,"/internal_flow/",Y41," &amp;"))</f>
        <v>cdo outputtab,date,lon,lat,value -remapnn,lon=13.32907_lat=46.8703 netcdf_process/climatology_average/internal_flow.nc &gt; table/climatology_average/internal_flow/1802020100033_Reisseck-II-.txt &amp;</v>
      </c>
    </row>
    <row r="42" s="154" customFormat="true" ht="13.85" hidden="false" customHeight="false" outlineLevel="0" collapsed="false">
      <c r="A42" s="4" t="s">
        <v>146</v>
      </c>
      <c r="B42" s="7" t="s">
        <v>365</v>
      </c>
      <c r="C42" s="5" t="n">
        <v>41.242384</v>
      </c>
      <c r="D42" s="5" t="n">
        <v>0.43076</v>
      </c>
      <c r="E42" s="5" t="n">
        <v>41.265</v>
      </c>
      <c r="F42" s="5" t="n">
        <v>0.435</v>
      </c>
      <c r="G42" s="4" t="s">
        <v>379</v>
      </c>
      <c r="H42" s="4" t="n">
        <v>3505</v>
      </c>
      <c r="I42" s="5" t="n">
        <v>41.243912</v>
      </c>
      <c r="J42" s="6" t="n">
        <v>0.432408</v>
      </c>
      <c r="O42" s="54" t="n">
        <v>180202</v>
      </c>
      <c r="P42" s="156" t="str">
        <f aca="false">SUBSTITUTE(SUBSTITUTE(SUBSTITUTE(SUBSTITUTE(SUBSTITUTE(SUBSTITUTE(SUBSTITUTE(SUBSTITUTE(A42," ","-"),",","-"),"_","-"),"'","-"),"/","-"),"\","-"),"(","-"),")","-")</f>
        <v>Ribarroja</v>
      </c>
      <c r="Q42" s="54" t="str">
        <f aca="false">IF(E42="","No","Yes")</f>
        <v>Yes</v>
      </c>
      <c r="R42" s="157" t="n">
        <v>105</v>
      </c>
      <c r="S42" s="177" t="n">
        <f aca="false">VLOOKUP(A42,'Generators - MW'!$A$1:$BJ$255,54,0)</f>
        <v>13.243720725</v>
      </c>
      <c r="T42" s="177" t="n">
        <f aca="false">IF(ISNUMBER(S42),S42,0)</f>
        <v>13.243720725</v>
      </c>
      <c r="U42" s="178" t="str">
        <f aca="false">IF(E42="","",CONCATENATE("1",TEXT(R42,"00000")))</f>
        <v>100105</v>
      </c>
      <c r="V42" s="178" t="n">
        <f aca="false">IF(E42="","",E42)</f>
        <v>41.265</v>
      </c>
      <c r="W42" s="178" t="n">
        <f aca="false">IF(F42="","",F42)</f>
        <v>0.435</v>
      </c>
      <c r="X42" s="54" t="str">
        <f aca="false">IF(E42="","",CONCATENATE(TEXT(O42,"000000"),"0",TEXT(U42,"000000")))</f>
        <v>1802020100105</v>
      </c>
      <c r="Y42" s="163" t="str">
        <f aca="false">IF(X42="","",CONCATENATE(X42,"_",P42,".txt"))</f>
        <v>1802020100105_Ribarroja.txt</v>
      </c>
      <c r="AA42" s="180" t="str">
        <f aca="false">IF(V42="","",CONCATENATE("cdo outputtab,date,lon,lat,value -remapnn,lon=",TEXT(W42,"0.00000"),"_lat=",TEXT(V42,"0.0000")," ","netcdf_process/",$AA$1,"/total_flow.nc"," &gt; ","table/",$AA$1,"/total_flow/",Y42," &amp;"))</f>
        <v>cdo outputtab,date,lon,lat,value -remapnn,lon=0.43500_lat=41.2650 netcdf_process/climatology_average/total_flow.nc &gt; table/climatology_average/total_flow/1802020100105_Ribarroja.txt &amp;</v>
      </c>
      <c r="AB42" s="162"/>
      <c r="AC42" s="161" t="str">
        <f aca="false">IF(V42="","",CONCATENATE("cdo outputtab,date,lon,lat,value -remapnn,lon=",TEXT(W42,"0.00000"),"_lat=",TEXT(V42,"0.0000")," ","netcdf_process/",$AA$1,"/internal_flow.nc"," &gt; ","table/",$AA$1,"/internal_flow/",Y42," &amp;"))</f>
        <v>cdo outputtab,date,lon,lat,value -remapnn,lon=0.43500_lat=41.2650 netcdf_process/climatology_average/internal_flow.nc &gt; table/climatology_average/internal_flow/1802020100105_Ribarroja.txt &amp;</v>
      </c>
      <c r="AMJ42" s="0"/>
    </row>
    <row r="43" s="154" customFormat="true" ht="13.85" hidden="false" customHeight="false" outlineLevel="0" collapsed="false">
      <c r="A43" s="4" t="s">
        <v>291</v>
      </c>
      <c r="B43" s="26" t="s">
        <v>200</v>
      </c>
      <c r="C43" s="5" t="n">
        <v>66.691102</v>
      </c>
      <c r="D43" s="5" t="n">
        <v>20.343576</v>
      </c>
      <c r="E43" s="5" t="n">
        <v>66.679</v>
      </c>
      <c r="F43" s="5" t="n">
        <v>20.323</v>
      </c>
      <c r="G43" s="4" t="s">
        <v>292</v>
      </c>
      <c r="H43" s="4" t="n">
        <v>3700</v>
      </c>
      <c r="I43" s="5" t="n">
        <v>66.686994</v>
      </c>
      <c r="J43" s="6" t="n">
        <v>20.334741</v>
      </c>
      <c r="O43" s="54" t="n">
        <v>180202</v>
      </c>
      <c r="P43" s="156" t="str">
        <f aca="false">SUBSTITUTE(SUBSTITUTE(SUBSTITUTE(SUBSTITUTE(SUBSTITUTE(SUBSTITUTE(SUBSTITUTE(SUBSTITUTE(A43," ","-"),",","-"),"_","-"),"'","-"),"/","-"),"\","-"),"(","-"),")","-")</f>
        <v>Messaure</v>
      </c>
      <c r="Q43" s="54" t="str">
        <f aca="false">IF(E43="","No","Yes")</f>
        <v>Yes</v>
      </c>
      <c r="R43" s="157" t="n">
        <v>61</v>
      </c>
      <c r="S43" s="177" t="n">
        <f aca="false">VLOOKUP(A43,'Generators - MW'!$A$1:$BJ$255,54,0)</f>
        <v>11.1377835</v>
      </c>
      <c r="T43" s="177" t="n">
        <f aca="false">IF(ISNUMBER(S43),S43,0)</f>
        <v>11.1377835</v>
      </c>
      <c r="U43" s="178" t="str">
        <f aca="false">IF(E43="","",CONCATENATE("1",TEXT(R43,"00000")))</f>
        <v>100061</v>
      </c>
      <c r="V43" s="178" t="n">
        <f aca="false">IF(E43="","",E43)</f>
        <v>66.679</v>
      </c>
      <c r="W43" s="178" t="n">
        <f aca="false">IF(F43="","",F43)</f>
        <v>20.323</v>
      </c>
      <c r="X43" s="54" t="str">
        <f aca="false">IF(E43="","",CONCATENATE(TEXT(O43,"000000"),"0",TEXT(U43,"000000")))</f>
        <v>1802020100061</v>
      </c>
      <c r="Y43" s="163" t="str">
        <f aca="false">IF(X43="","",CONCATENATE(X43,"_",P43,".txt"))</f>
        <v>1802020100061_Messaure.txt</v>
      </c>
      <c r="AA43" s="180" t="str">
        <f aca="false">IF(V43="","",CONCATENATE("cdo outputtab,date,lon,lat,value -remapnn,lon=",TEXT(W43,"0.00000"),"_lat=",TEXT(V43,"0.0000")," ","netcdf_process/",$AA$1,"/total_flow.nc"," &gt; ","table/",$AA$1,"/total_flow/",Y43," &amp;"))</f>
        <v>cdo outputtab,date,lon,lat,value -remapnn,lon=20.32300_lat=66.6790 netcdf_process/climatology_average/total_flow.nc &gt; table/climatology_average/total_flow/1802020100061_Messaure.txt &amp;</v>
      </c>
      <c r="AB43" s="162"/>
      <c r="AC43" s="161" t="str">
        <f aca="false">IF(V43="","",CONCATENATE("cdo outputtab,date,lon,lat,value -remapnn,lon=",TEXT(W43,"0.00000"),"_lat=",TEXT(V43,"0.0000")," ","netcdf_process/",$AA$1,"/internal_flow.nc"," &gt; ","table/",$AA$1,"/internal_flow/",Y43," &amp;"))</f>
        <v>cdo outputtab,date,lon,lat,value -remapnn,lon=20.32300_lat=66.6790 netcdf_process/climatology_average/internal_flow.nc &gt; table/climatology_average/internal_flow/1802020100061_Messaure.txt &amp;</v>
      </c>
      <c r="AMJ43" s="0"/>
    </row>
    <row r="44" customFormat="false" ht="13.85" hidden="false" customHeight="false" outlineLevel="0" collapsed="false">
      <c r="A44" s="25" t="s">
        <v>210</v>
      </c>
      <c r="B44" s="154"/>
      <c r="C44" s="5" t="n">
        <v>54.799077</v>
      </c>
      <c r="D44" s="5" t="n">
        <v>24.247084</v>
      </c>
      <c r="E44" s="5" t="n">
        <v>54.799077</v>
      </c>
      <c r="F44" s="5" t="n">
        <v>24.247084</v>
      </c>
      <c r="G44" s="4" t="s">
        <v>211</v>
      </c>
      <c r="H44" s="154"/>
      <c r="I44" s="5" t="n">
        <v>54.782794</v>
      </c>
      <c r="J44" s="6" t="n">
        <v>24.270338</v>
      </c>
      <c r="K44" s="4" t="n">
        <v>3739</v>
      </c>
      <c r="L44" s="6" t="n">
        <v>54.873926</v>
      </c>
      <c r="M44" s="6" t="n">
        <v>24.000016</v>
      </c>
      <c r="O44" s="54" t="n">
        <v>180202</v>
      </c>
      <c r="P44" s="156" t="str">
        <f aca="false">SUBSTITUTE(SUBSTITUTE(SUBSTITUTE(SUBSTITUTE(SUBSTITUTE(SUBSTITUTE(SUBSTITUTE(SUBSTITUTE(A44," ","-"),",","-"),"_","-"),"'","-"),"/","-"),"\","-"),"(","-"),")","-")</f>
        <v>Kruonis-Pumped-Storage-Plant</v>
      </c>
      <c r="Q44" s="54" t="str">
        <f aca="false">IF(E44="","No","Yes")</f>
        <v>Yes</v>
      </c>
      <c r="R44" s="157" t="n">
        <v>23</v>
      </c>
      <c r="S44" s="177" t="n">
        <f aca="false">VLOOKUP(A44,'Generators - MW'!$A$1:$BJ$255,54,0)</f>
        <v>10.8</v>
      </c>
      <c r="T44" s="177" t="n">
        <f aca="false">IF(ISNUMBER(S44),S44,0)</f>
        <v>10.8</v>
      </c>
      <c r="U44" s="178" t="str">
        <f aca="false">IF(E44="","",CONCATENATE("1",TEXT(R44,"00000")))</f>
        <v>100023</v>
      </c>
      <c r="V44" s="178" t="n">
        <f aca="false">IF(E44="","",E44)</f>
        <v>54.799077</v>
      </c>
      <c r="W44" s="178" t="n">
        <f aca="false">IF(F44="","",F44)</f>
        <v>24.247084</v>
      </c>
      <c r="X44" s="54" t="str">
        <f aca="false">IF(E44="","",CONCATENATE(TEXT(O44,"000000"),"0",TEXT(U44,"000000")))</f>
        <v>1802020100023</v>
      </c>
      <c r="Y44" s="163" t="str">
        <f aca="false">IF(X44="","",CONCATENATE(X44,"_",P44,".txt"))</f>
        <v>1802020100023_Kruonis-Pumped-Storage-Plant.txt</v>
      </c>
      <c r="AA44" s="180" t="str">
        <f aca="false">IF(V44="","",CONCATENATE("cdo outputtab,date,lon,lat,value -remapnn,lon=",TEXT(W44,"0.00000"),"_lat=",TEXT(V44,"0.0000")," ","netcdf_process/",$AA$1,"/total_flow.nc"," &gt; ","table/",$AA$1,"/total_flow/",Y44," &amp;"))</f>
        <v>cdo outputtab,date,lon,lat,value -remapnn,lon=24.24708_lat=54.7991 netcdf_process/climatology_average/total_flow.nc &gt; table/climatology_average/total_flow/1802020100023_Kruonis-Pumped-Storage-Plant.txt &amp;</v>
      </c>
      <c r="AC44" s="161" t="str">
        <f aca="false">IF(V44="","",CONCATENATE("cdo outputtab,date,lon,lat,value -remapnn,lon=",TEXT(W44,"0.00000"),"_lat=",TEXT(V44,"0.0000")," ","netcdf_process/",$AA$1,"/internal_flow.nc"," &gt; ","table/",$AA$1,"/internal_flow/",Y44," &amp;"))</f>
        <v>cdo outputtab,date,lon,lat,value -remapnn,lon=24.24708_lat=54.7991 netcdf_process/climatology_average/internal_flow.nc &gt; table/climatology_average/internal_flow/1802020100023_Kruonis-Pumped-Storage-Plant.txt &amp;</v>
      </c>
    </row>
    <row r="45" s="154" customFormat="true" ht="13.85" hidden="false" customHeight="false" outlineLevel="0" collapsed="false">
      <c r="A45" s="4" t="s">
        <v>316</v>
      </c>
      <c r="C45" s="5" t="n">
        <v>59.444355</v>
      </c>
      <c r="D45" s="5" t="n">
        <v>8.038259</v>
      </c>
      <c r="E45" s="5" t="n">
        <v>59.444355</v>
      </c>
      <c r="F45" s="5" t="n">
        <v>8.038259</v>
      </c>
      <c r="G45" s="4" t="s">
        <v>317</v>
      </c>
      <c r="I45" s="5" t="n">
        <v>59.609687</v>
      </c>
      <c r="J45" s="6" t="n">
        <v>7.854322</v>
      </c>
      <c r="L45" s="6" t="n">
        <v>59.441267</v>
      </c>
      <c r="M45" s="6" t="n">
        <v>8.035453</v>
      </c>
      <c r="O45" s="54" t="n">
        <v>180202</v>
      </c>
      <c r="P45" s="156" t="str">
        <f aca="false">SUBSTITUTE(SUBSTITUTE(SUBSTITUTE(SUBSTITUTE(SUBSTITUTE(SUBSTITUTE(SUBSTITUTE(SUBSTITUTE(A45," ","-"),",","-"),"_","-"),"'","-"),"/","-"),"\","-"),"(","-"),")","-")</f>
        <v>Tokke</v>
      </c>
      <c r="Q45" s="54" t="str">
        <f aca="false">IF(E45="","No","Yes")</f>
        <v>Yes</v>
      </c>
      <c r="R45" s="157" t="n">
        <v>73</v>
      </c>
      <c r="S45" s="177" t="n">
        <f aca="false">VLOOKUP(A45,'Generators - MW'!$A$1:$BJ$255,54,0)</f>
        <v>10.0102548</v>
      </c>
      <c r="T45" s="177" t="n">
        <f aca="false">IF(ISNUMBER(S45),S45,0)</f>
        <v>10.0102548</v>
      </c>
      <c r="U45" s="178" t="str">
        <f aca="false">IF(E45="","",CONCATENATE("1",TEXT(R45,"00000")))</f>
        <v>100073</v>
      </c>
      <c r="V45" s="178" t="n">
        <f aca="false">IF(E45="","",E45)</f>
        <v>59.444355</v>
      </c>
      <c r="W45" s="178" t="n">
        <f aca="false">IF(F45="","",F45)</f>
        <v>8.038259</v>
      </c>
      <c r="X45" s="54" t="str">
        <f aca="false">IF(E45="","",CONCATENATE(TEXT(O45,"000000"),"0",TEXT(U45,"000000")))</f>
        <v>1802020100073</v>
      </c>
      <c r="Y45" s="163" t="str">
        <f aca="false">IF(X45="","",CONCATENATE(X45,"_",P45,".txt"))</f>
        <v>1802020100073_Tokke.txt</v>
      </c>
      <c r="AA45" s="180" t="str">
        <f aca="false">IF(V45="","",CONCATENATE("cdo outputtab,date,lon,lat,value -remapnn,lon=",TEXT(W45,"0.00000"),"_lat=",TEXT(V45,"0.0000")," ","netcdf_process/",$AA$1,"/total_flow.nc"," &gt; ","table/",$AA$1,"/total_flow/",Y45," &amp;"))</f>
        <v>cdo outputtab,date,lon,lat,value -remapnn,lon=8.03826_lat=59.4444 netcdf_process/climatology_average/total_flow.nc &gt; table/climatology_average/total_flow/1802020100073_Tokke.txt &amp;</v>
      </c>
      <c r="AB45" s="162"/>
      <c r="AC45" s="161" t="str">
        <f aca="false">IF(V45="","",CONCATENATE("cdo outputtab,date,lon,lat,value -remapnn,lon=",TEXT(W45,"0.00000"),"_lat=",TEXT(V45,"0.0000")," ","netcdf_process/",$AA$1,"/internal_flow.nc"," &gt; ","table/",$AA$1,"/internal_flow/",Y45," &amp;"))</f>
        <v>cdo outputtab,date,lon,lat,value -remapnn,lon=8.03826_lat=59.4444 netcdf_process/climatology_average/internal_flow.nc &gt; table/climatology_average/internal_flow/1802020100073_Tokke.txt &amp;</v>
      </c>
      <c r="AMJ45" s="0"/>
    </row>
    <row r="46" customFormat="false" ht="15" hidden="false" customHeight="false" outlineLevel="0" collapsed="false">
      <c r="A46" s="14" t="s">
        <v>320</v>
      </c>
      <c r="B46" s="26" t="s">
        <v>321</v>
      </c>
      <c r="C46" s="5" t="n">
        <v>56.406389</v>
      </c>
      <c r="D46" s="5" t="n">
        <v>-5.113056</v>
      </c>
      <c r="E46" s="5" t="n">
        <v>56.406389</v>
      </c>
      <c r="F46" s="5" t="n">
        <v>-5.113056</v>
      </c>
      <c r="G46" s="4" t="s">
        <v>320</v>
      </c>
      <c r="H46" s="154"/>
      <c r="I46" s="5" t="n">
        <v>56.407087</v>
      </c>
      <c r="J46" s="6" t="n">
        <v>-5.112719</v>
      </c>
      <c r="K46" s="48" t="n">
        <v>3053</v>
      </c>
      <c r="L46" s="6" t="n">
        <v>56.3802</v>
      </c>
      <c r="M46" s="6" t="n">
        <v>-5.073708</v>
      </c>
      <c r="O46" s="54" t="n">
        <v>180202</v>
      </c>
      <c r="P46" s="156" t="str">
        <f aca="false">SUBSTITUTE(SUBSTITUTE(SUBSTITUTE(SUBSTITUTE(SUBSTITUTE(SUBSTITUTE(SUBSTITUTE(SUBSTITUTE(A46," ","-"),",","-"),"_","-"),"'","-"),"/","-"),"\","-"),"(","-"),")","-")</f>
        <v>Cruachan</v>
      </c>
      <c r="Q46" s="54" t="str">
        <f aca="false">IF(E46="","No","Yes")</f>
        <v>Yes</v>
      </c>
      <c r="R46" s="157" t="n">
        <v>78</v>
      </c>
      <c r="S46" s="177" t="n">
        <f aca="false">VLOOKUP(A46,'Generators - MW'!$A$1:$BJ$255,54,0)</f>
        <v>10</v>
      </c>
      <c r="T46" s="177" t="n">
        <f aca="false">IF(ISNUMBER(S46),S46,0)</f>
        <v>10</v>
      </c>
      <c r="U46" s="178" t="str">
        <f aca="false">IF(E46="","",CONCATENATE("1",TEXT(R46,"00000")))</f>
        <v>100078</v>
      </c>
      <c r="V46" s="178" t="n">
        <f aca="false">IF(E46="","",E46)</f>
        <v>56.406389</v>
      </c>
      <c r="W46" s="178" t="n">
        <f aca="false">IF(F46="","",F46)</f>
        <v>-5.113056</v>
      </c>
      <c r="X46" s="54" t="str">
        <f aca="false">IF(E46="","",CONCATENATE(TEXT(O46,"000000"),"0",TEXT(U46,"000000")))</f>
        <v>1802020100078</v>
      </c>
      <c r="Y46" s="163" t="str">
        <f aca="false">IF(X46="","",CONCATENATE(X46,"_",P46,".txt"))</f>
        <v>1802020100078_Cruachan.txt</v>
      </c>
      <c r="AA46" s="180" t="str">
        <f aca="false">IF(V46="","",CONCATENATE("cdo outputtab,date,lon,lat,value -remapnn,lon=",TEXT(W46,"0.00000"),"_lat=",TEXT(V46,"0.0000")," ","netcdf_process/",$AA$1,"/total_flow.nc"," &gt; ","table/",$AA$1,"/total_flow/",Y46," &amp;"))</f>
        <v>cdo outputtab,date,lon,lat,value -remapnn,lon=-5.11306_lat=56.4064 netcdf_process/climatology_average/total_flow.nc &gt; table/climatology_average/total_flow/1802020100078_Cruachan.txt &amp;</v>
      </c>
      <c r="AC46" s="161" t="str">
        <f aca="false">IF(V46="","",CONCATENATE("cdo outputtab,date,lon,lat,value -remapnn,lon=",TEXT(W46,"0.00000"),"_lat=",TEXT(V46,"0.0000")," ","netcdf_process/",$AA$1,"/internal_flow.nc"," &gt; ","table/",$AA$1,"/internal_flow/",Y46," &amp;"))</f>
        <v>cdo outputtab,date,lon,lat,value -remapnn,lon=-5.11306_lat=56.4064 netcdf_process/climatology_average/internal_flow.nc &gt; table/climatology_average/internal_flow/1802020100078_Cruachan.txt &amp;</v>
      </c>
    </row>
    <row r="47" customFormat="false" ht="13.85" hidden="false" customHeight="false" outlineLevel="0" collapsed="false">
      <c r="A47" s="4" t="s">
        <v>376</v>
      </c>
      <c r="B47" s="7" t="s">
        <v>221</v>
      </c>
      <c r="C47" s="5" t="n">
        <v>60.883145</v>
      </c>
      <c r="D47" s="5" t="n">
        <v>7.248314</v>
      </c>
      <c r="E47" s="5" t="n">
        <v>60.883145</v>
      </c>
      <c r="F47" s="5" t="n">
        <v>7.248314</v>
      </c>
      <c r="G47" s="4" t="s">
        <v>377</v>
      </c>
      <c r="H47" s="4" t="n">
        <v>3107</v>
      </c>
      <c r="I47" s="5" t="n">
        <v>60.805293</v>
      </c>
      <c r="J47" s="6" t="n">
        <v>7.74972</v>
      </c>
      <c r="K47" s="154"/>
      <c r="L47" s="6" t="n">
        <v>60.790472</v>
      </c>
      <c r="M47" s="6" t="n">
        <v>7.5625</v>
      </c>
      <c r="O47" s="54" t="n">
        <v>180202</v>
      </c>
      <c r="P47" s="156" t="str">
        <f aca="false">SUBSTITUTE(SUBSTITUTE(SUBSTITUTE(SUBSTITUTE(SUBSTITUTE(SUBSTITUTE(SUBSTITUTE(SUBSTITUTE(A47," ","-"),",","-"),"_","-"),"'","-"),"/","-"),"\","-"),"(","-"),")","-")</f>
        <v>Aurland-III</v>
      </c>
      <c r="Q47" s="54" t="str">
        <f aca="false">IF(E47="","No","Yes")</f>
        <v>Yes</v>
      </c>
      <c r="R47" s="157" t="n">
        <v>103</v>
      </c>
      <c r="S47" s="177" t="n">
        <f aca="false">VLOOKUP(A47,'Generators - MW'!$A$1:$BJ$255,54,0)</f>
        <v>9.44</v>
      </c>
      <c r="T47" s="177" t="n">
        <f aca="false">IF(ISNUMBER(S47),S47,0)</f>
        <v>9.44</v>
      </c>
      <c r="U47" s="178" t="str">
        <f aca="false">IF(E47="","",CONCATENATE("1",TEXT(R47,"00000")))</f>
        <v>100103</v>
      </c>
      <c r="V47" s="178" t="n">
        <f aca="false">IF(E47="","",E47)</f>
        <v>60.883145</v>
      </c>
      <c r="W47" s="178" t="n">
        <f aca="false">IF(F47="","",F47)</f>
        <v>7.248314</v>
      </c>
      <c r="X47" s="54" t="str">
        <f aca="false">IF(E47="","",CONCATENATE(TEXT(O47,"000000"),"0",TEXT(U47,"000000")))</f>
        <v>1802020100103</v>
      </c>
      <c r="Y47" s="163" t="str">
        <f aca="false">IF(X47="","",CONCATENATE(X47,"_",P47,".txt"))</f>
        <v>1802020100103_Aurland-III.txt</v>
      </c>
      <c r="AA47" s="180" t="str">
        <f aca="false">IF(V47="","",CONCATENATE("cdo outputtab,date,lon,lat,value -remapnn,lon=",TEXT(W47,"0.00000"),"_lat=",TEXT(V47,"0.0000")," ","netcdf_process/",$AA$1,"/total_flow.nc"," &gt; ","table/",$AA$1,"/total_flow/",Y47," &amp;"))</f>
        <v>cdo outputtab,date,lon,lat,value -remapnn,lon=7.24831_lat=60.8831 netcdf_process/climatology_average/total_flow.nc &gt; table/climatology_average/total_flow/1802020100103_Aurland-III.txt &amp;</v>
      </c>
      <c r="AC47" s="161" t="str">
        <f aca="false">IF(V47="","",CONCATENATE("cdo outputtab,date,lon,lat,value -remapnn,lon=",TEXT(W47,"0.00000"),"_lat=",TEXT(V47,"0.0000")," ","netcdf_process/",$AA$1,"/internal_flow.nc"," &gt; ","table/",$AA$1,"/internal_flow/",Y47," &amp;"))</f>
        <v>cdo outputtab,date,lon,lat,value -remapnn,lon=7.24831_lat=60.8831 netcdf_process/climatology_average/internal_flow.nc &gt; table/climatology_average/internal_flow/1802020100103_Aurland-III.txt &amp;</v>
      </c>
    </row>
    <row r="48" s="154" customFormat="true" ht="15" hidden="false" customHeight="false" outlineLevel="0" collapsed="false">
      <c r="A48" s="4" t="s">
        <v>131</v>
      </c>
      <c r="B48" s="17" t="s">
        <v>171</v>
      </c>
      <c r="C48" s="5" t="n">
        <v>47.8800886</v>
      </c>
      <c r="D48" s="5" t="n">
        <v>17.5385141</v>
      </c>
      <c r="E48" s="5" t="n">
        <v>47.8800886</v>
      </c>
      <c r="F48" s="5" t="n">
        <v>17.5385141</v>
      </c>
      <c r="G48" s="4" t="s">
        <v>239</v>
      </c>
      <c r="H48" s="8" t="n">
        <v>3806</v>
      </c>
      <c r="I48" s="5" t="n">
        <v>47.882355</v>
      </c>
      <c r="J48" s="6" t="n">
        <v>17.535067</v>
      </c>
      <c r="O48" s="54" t="n">
        <v>180202</v>
      </c>
      <c r="P48" s="156" t="str">
        <f aca="false">SUBSTITUTE(SUBSTITUTE(SUBSTITUTE(SUBSTITUTE(SUBSTITUTE(SUBSTITUTE(SUBSTITUTE(SUBSTITUTE(A48," ","-"),",","-"),"_","-"),"'","-"),"/","-"),"\","-"),"(","-"),")","-")</f>
        <v>Gabcikovo--Nagymaros-Dams-</v>
      </c>
      <c r="Q48" s="54" t="str">
        <f aca="false">IF(E48="","No","Yes")</f>
        <v>Yes</v>
      </c>
      <c r="R48" s="157" t="n">
        <v>35</v>
      </c>
      <c r="S48" s="177" t="n">
        <f aca="false">VLOOKUP(A48,'Generators - MW'!$A$1:$BJ$255,54,0)</f>
        <v>9.340755</v>
      </c>
      <c r="T48" s="177" t="n">
        <f aca="false">IF(ISNUMBER(S48),S48,0)</f>
        <v>9.340755</v>
      </c>
      <c r="U48" s="178" t="str">
        <f aca="false">IF(E48="","",CONCATENATE("1",TEXT(R48,"00000")))</f>
        <v>100035</v>
      </c>
      <c r="V48" s="178" t="n">
        <f aca="false">IF(E48="","",E48)</f>
        <v>47.8800886</v>
      </c>
      <c r="W48" s="178" t="n">
        <f aca="false">IF(F48="","",F48)</f>
        <v>17.5385141</v>
      </c>
      <c r="X48" s="54" t="str">
        <f aca="false">IF(E48="","",CONCATENATE(TEXT(O48,"000000"),"0",TEXT(U48,"000000")))</f>
        <v>1802020100035</v>
      </c>
      <c r="Y48" s="163" t="str">
        <f aca="false">IF(X48="","",CONCATENATE(X48,"_",P48,".txt"))</f>
        <v>1802020100035_Gabcikovo--Nagymaros-Dams-.txt</v>
      </c>
      <c r="AA48" s="180" t="str">
        <f aca="false">IF(V48="","",CONCATENATE("cdo outputtab,date,lon,lat,value -remapnn,lon=",TEXT(W48,"0.00000"),"_lat=",TEXT(V48,"0.0000")," ","netcdf_process/",$AA$1,"/total_flow.nc"," &gt; ","table/",$AA$1,"/total_flow/",Y48," &amp;"))</f>
        <v>cdo outputtab,date,lon,lat,value -remapnn,lon=17.53851_lat=47.8801 netcdf_process/climatology_average/total_flow.nc &gt; table/climatology_average/total_flow/1802020100035_Gabcikovo--Nagymaros-Dams-.txt &amp;</v>
      </c>
      <c r="AB48" s="162"/>
      <c r="AC48" s="161" t="str">
        <f aca="false">IF(V48="","",CONCATENATE("cdo outputtab,date,lon,lat,value -remapnn,lon=",TEXT(W48,"0.00000"),"_lat=",TEXT(V48,"0.0000")," ","netcdf_process/",$AA$1,"/internal_flow.nc"," &gt; ","table/",$AA$1,"/internal_flow/",Y48," &amp;"))</f>
        <v>cdo outputtab,date,lon,lat,value -remapnn,lon=17.53851_lat=47.8801 netcdf_process/climatology_average/internal_flow.nc &gt; table/climatology_average/internal_flow/1802020100035_Gabcikovo--Nagymaros-Dams-.txt &amp;</v>
      </c>
      <c r="AMJ48" s="0"/>
    </row>
    <row r="49" customFormat="false" ht="15" hidden="false" customHeight="false" outlineLevel="0" collapsed="false">
      <c r="A49" s="14" t="s">
        <v>214</v>
      </c>
      <c r="B49" s="26" t="s">
        <v>215</v>
      </c>
      <c r="C49" s="5" t="n">
        <v>42.15895</v>
      </c>
      <c r="D49" s="5" t="n">
        <v>23.870845</v>
      </c>
      <c r="E49" s="5" t="n">
        <v>42.176</v>
      </c>
      <c r="F49" s="5" t="n">
        <v>23.870845</v>
      </c>
      <c r="G49" s="4" t="s">
        <v>216</v>
      </c>
      <c r="H49" s="4" t="n">
        <v>3964</v>
      </c>
      <c r="I49" s="5" t="n">
        <v>42.174583</v>
      </c>
      <c r="J49" s="6" t="n">
        <v>23.80875</v>
      </c>
      <c r="K49" s="154"/>
      <c r="L49" s="6" t="n">
        <v>42.158716</v>
      </c>
      <c r="M49" s="6" t="n">
        <v>23.870958</v>
      </c>
      <c r="O49" s="54" t="n">
        <v>180202</v>
      </c>
      <c r="P49" s="156" t="str">
        <f aca="false">SUBSTITUTE(SUBSTITUTE(SUBSTITUTE(SUBSTITUTE(SUBSTITUTE(SUBSTITUTE(SUBSTITUTE(SUBSTITUTE(A49," ","-"),",","-"),"_","-"),"'","-"),"/","-"),"\","-"),"(","-"),")","-")</f>
        <v>Chaira</v>
      </c>
      <c r="Q49" s="54" t="str">
        <f aca="false">IF(E49="","No","Yes")</f>
        <v>Yes</v>
      </c>
      <c r="R49" s="157" t="n">
        <v>25</v>
      </c>
      <c r="S49" s="177" t="n">
        <f aca="false">VLOOKUP(A49,'Generators - MW'!$A$1:$BJ$255,54,0)</f>
        <v>9.2448</v>
      </c>
      <c r="T49" s="177" t="n">
        <f aca="false">IF(ISNUMBER(S49),S49,0)</f>
        <v>9.2448</v>
      </c>
      <c r="U49" s="178" t="str">
        <f aca="false">IF(E49="","",CONCATENATE("1",TEXT(R49,"00000")))</f>
        <v>100025</v>
      </c>
      <c r="V49" s="178" t="n">
        <f aca="false">IF(E49="","",E49)</f>
        <v>42.176</v>
      </c>
      <c r="W49" s="178" t="n">
        <f aca="false">IF(F49="","",F49)</f>
        <v>23.870845</v>
      </c>
      <c r="X49" s="54" t="str">
        <f aca="false">IF(E49="","",CONCATENATE(TEXT(O49,"000000"),"0",TEXT(U49,"000000")))</f>
        <v>1802020100025</v>
      </c>
      <c r="Y49" s="163" t="str">
        <f aca="false">IF(X49="","",CONCATENATE(X49,"_",P49,".txt"))</f>
        <v>1802020100025_Chaira.txt</v>
      </c>
      <c r="AA49" s="180" t="str">
        <f aca="false">IF(V49="","",CONCATENATE("cdo outputtab,date,lon,lat,value -remapnn,lon=",TEXT(W49,"0.00000"),"_lat=",TEXT(V49,"0.0000")," ","netcdf_process/",$AA$1,"/total_flow.nc"," &gt; ","table/",$AA$1,"/total_flow/",Y49," &amp;"))</f>
        <v>cdo outputtab,date,lon,lat,value -remapnn,lon=23.87085_lat=42.1760 netcdf_process/climatology_average/total_flow.nc &gt; table/climatology_average/total_flow/1802020100025_Chaira.txt &amp;</v>
      </c>
      <c r="AC49" s="161" t="str">
        <f aca="false">IF(V49="","",CONCATENATE("cdo outputtab,date,lon,lat,value -remapnn,lon=",TEXT(W49,"0.00000"),"_lat=",TEXT(V49,"0.0000")," ","netcdf_process/",$AA$1,"/internal_flow.nc"," &gt; ","table/",$AA$1,"/internal_flow/",Y49," &amp;"))</f>
        <v>cdo outputtab,date,lon,lat,value -remapnn,lon=23.87085_lat=42.1760 netcdf_process/climatology_average/internal_flow.nc &gt; table/climatology_average/internal_flow/1802020100025_Chaira.txt &amp;</v>
      </c>
    </row>
    <row r="50" customFormat="false" ht="13.85" hidden="false" customHeight="false" outlineLevel="0" collapsed="false">
      <c r="A50" s="4" t="s">
        <v>158</v>
      </c>
      <c r="B50" s="7" t="s">
        <v>159</v>
      </c>
      <c r="C50" s="5" t="n">
        <v>49.952222</v>
      </c>
      <c r="D50" s="5" t="n">
        <v>6.177222</v>
      </c>
      <c r="E50" s="5" t="n">
        <v>49.952222</v>
      </c>
      <c r="F50" s="5" t="n">
        <v>6.177222</v>
      </c>
      <c r="G50" s="4" t="s">
        <v>160</v>
      </c>
      <c r="H50" s="154"/>
      <c r="I50" s="5" t="n">
        <v>49.945381</v>
      </c>
      <c r="J50" s="6" t="n">
        <v>6.175834</v>
      </c>
      <c r="K50" s="154"/>
      <c r="L50" s="6" t="n">
        <v>49.952715</v>
      </c>
      <c r="M50" s="6" t="n">
        <v>6.179549</v>
      </c>
      <c r="O50" s="54" t="n">
        <v>180202</v>
      </c>
      <c r="P50" s="156" t="str">
        <f aca="false">SUBSTITUTE(SUBSTITUTE(SUBSTITUTE(SUBSTITUTE(SUBSTITUTE(SUBSTITUTE(SUBSTITUTE(SUBSTITUTE(A50," ","-"),",","-"),"_","-"),"'","-"),"/","-"),"\","-"),"(","-"),")","-")</f>
        <v>Vianden</v>
      </c>
      <c r="Q50" s="54" t="str">
        <f aca="false">IF(E50="","No","Yes")</f>
        <v>Yes</v>
      </c>
      <c r="R50" s="157" t="n">
        <v>3</v>
      </c>
      <c r="S50" s="177" t="n">
        <f aca="false">VLOOKUP(A50,'Generators - MW'!$A$1:$BJ$255,54,0)</f>
        <v>9.072</v>
      </c>
      <c r="T50" s="177" t="n">
        <f aca="false">IF(ISNUMBER(S50),S50,0)</f>
        <v>9.072</v>
      </c>
      <c r="U50" s="178" t="str">
        <f aca="false">IF(E50="","",CONCATENATE("1",TEXT(R50,"00000")))</f>
        <v>100003</v>
      </c>
      <c r="V50" s="178" t="n">
        <f aca="false">IF(E50="","",E50)</f>
        <v>49.952222</v>
      </c>
      <c r="W50" s="178" t="n">
        <f aca="false">IF(F50="","",F50)</f>
        <v>6.177222</v>
      </c>
      <c r="X50" s="54" t="str">
        <f aca="false">IF(E50="","",CONCATENATE(TEXT(O50,"000000"),"0",TEXT(U50,"000000")))</f>
        <v>1802020100003</v>
      </c>
      <c r="Y50" s="163" t="str">
        <f aca="false">IF(X50="","",CONCATENATE(X50,"_",P50,".txt"))</f>
        <v>1802020100003_Vianden.txt</v>
      </c>
      <c r="AA50" s="180" t="str">
        <f aca="false">IF(V50="","",CONCATENATE("cdo outputtab,date,lon,lat,value -remapnn,lon=",TEXT(W50,"0.00000"),"_lat=",TEXT(V50,"0.0000")," ","netcdf_process/",$AA$1,"/total_flow.nc"," &gt; ","table/",$AA$1,"/total_flow/",Y50," &amp;"))</f>
        <v>cdo outputtab,date,lon,lat,value -remapnn,lon=6.17722_lat=49.9522 netcdf_process/climatology_average/total_flow.nc &gt; table/climatology_average/total_flow/1802020100003_Vianden.txt &amp;</v>
      </c>
      <c r="AC50" s="161" t="str">
        <f aca="false">IF(V50="","",CONCATENATE("cdo outputtab,date,lon,lat,value -remapnn,lon=",TEXT(W50,"0.00000"),"_lat=",TEXT(V50,"0.0000")," ","netcdf_process/",$AA$1,"/internal_flow.nc"," &gt; ","table/",$AA$1,"/internal_flow/",Y50," &amp;"))</f>
        <v>cdo outputtab,date,lon,lat,value -remapnn,lon=6.17722_lat=49.9522 netcdf_process/climatology_average/internal_flow.nc &gt; table/climatology_average/internal_flow/1802020100003_Vianden.txt &amp;</v>
      </c>
    </row>
    <row r="51" s="154" customFormat="true" ht="13.85" hidden="false" customHeight="false" outlineLevel="0" collapsed="false">
      <c r="A51" s="4" t="s">
        <v>270</v>
      </c>
      <c r="B51" s="26"/>
      <c r="C51" s="5" t="n">
        <v>47.269798</v>
      </c>
      <c r="D51" s="5" t="n">
        <v>10.967834</v>
      </c>
      <c r="E51" s="5" t="n">
        <v>47.269798</v>
      </c>
      <c r="F51" s="5" t="n">
        <v>10.967834</v>
      </c>
      <c r="G51" s="4" t="s">
        <v>271</v>
      </c>
      <c r="I51" s="5" t="n">
        <v>47.212035</v>
      </c>
      <c r="J51" s="6" t="n">
        <v>11.000964</v>
      </c>
      <c r="O51" s="54" t="n">
        <v>180202</v>
      </c>
      <c r="P51" s="156" t="str">
        <f aca="false">SUBSTITUTE(SUBSTITUTE(SUBSTITUTE(SUBSTITUTE(SUBSTITUTE(SUBSTITUTE(SUBSTITUTE(SUBSTITUTE(A51," ","-"),",","-"),"_","-"),"'","-"),"/","-"),"\","-"),"(","-"),")","-")</f>
        <v>Silz</v>
      </c>
      <c r="Q51" s="54" t="str">
        <f aca="false">IF(E51="","No","Yes")</f>
        <v>Yes</v>
      </c>
      <c r="R51" s="157" t="n">
        <v>50</v>
      </c>
      <c r="S51" s="177" t="n">
        <f aca="false">VLOOKUP(A51,'Generators - MW'!$A$1:$BJ$255,54,0)</f>
        <v>8.943654375</v>
      </c>
      <c r="T51" s="177" t="n">
        <f aca="false">IF(ISNUMBER(S51),S51,0)</f>
        <v>8.943654375</v>
      </c>
      <c r="U51" s="178" t="str">
        <f aca="false">IF(E51="","",CONCATENATE("1",TEXT(R51,"00000")))</f>
        <v>100050</v>
      </c>
      <c r="V51" s="178" t="n">
        <f aca="false">IF(E51="","",E51)</f>
        <v>47.269798</v>
      </c>
      <c r="W51" s="178" t="n">
        <f aca="false">IF(F51="","",F51)</f>
        <v>10.967834</v>
      </c>
      <c r="X51" s="54" t="str">
        <f aca="false">IF(E51="","",CONCATENATE(TEXT(O51,"000000"),"0",TEXT(U51,"000000")))</f>
        <v>1802020100050</v>
      </c>
      <c r="Y51" s="163" t="str">
        <f aca="false">IF(X51="","",CONCATENATE(X51,"_",P51,".txt"))</f>
        <v>1802020100050_Silz.txt</v>
      </c>
      <c r="AA51" s="180" t="str">
        <f aca="false">IF(V51="","",CONCATENATE("cdo outputtab,date,lon,lat,value -remapnn,lon=",TEXT(W51,"0.00000"),"_lat=",TEXT(V51,"0.0000")," ","netcdf_process/",$AA$1,"/total_flow.nc"," &gt; ","table/",$AA$1,"/total_flow/",Y51," &amp;"))</f>
        <v>cdo outputtab,date,lon,lat,value -remapnn,lon=10.96783_lat=47.2698 netcdf_process/climatology_average/total_flow.nc &gt; table/climatology_average/total_flow/1802020100050_Silz.txt &amp;</v>
      </c>
      <c r="AB51" s="162"/>
      <c r="AC51" s="161" t="str">
        <f aca="false">IF(V51="","",CONCATENATE("cdo outputtab,date,lon,lat,value -remapnn,lon=",TEXT(W51,"0.00000"),"_lat=",TEXT(V51,"0.0000")," ","netcdf_process/",$AA$1,"/internal_flow.nc"," &gt; ","table/",$AA$1,"/internal_flow/",Y51," &amp;"))</f>
        <v>cdo outputtab,date,lon,lat,value -remapnn,lon=10.96783_lat=47.2698 netcdf_process/climatology_average/internal_flow.nc &gt; table/climatology_average/internal_flow/1802020100050_Silz.txt &amp;</v>
      </c>
      <c r="AMJ51" s="0"/>
    </row>
    <row r="52" s="154" customFormat="true" ht="13.85" hidden="false" customHeight="false" outlineLevel="0" collapsed="false">
      <c r="A52" s="4" t="s">
        <v>136</v>
      </c>
      <c r="B52" s="7" t="s">
        <v>162</v>
      </c>
      <c r="C52" s="5" t="n">
        <v>46.052714</v>
      </c>
      <c r="D52" s="5" t="n">
        <v>5.812862</v>
      </c>
      <c r="E52" s="5" t="n">
        <v>46.052714</v>
      </c>
      <c r="F52" s="5" t="n">
        <v>5.812862</v>
      </c>
      <c r="G52" s="4" t="s">
        <v>136</v>
      </c>
      <c r="H52" s="4" t="n">
        <v>3373</v>
      </c>
      <c r="I52" s="5" t="n">
        <v>46.05375</v>
      </c>
      <c r="J52" s="6" t="n">
        <v>5.812917</v>
      </c>
      <c r="O52" s="54" t="n">
        <v>180202</v>
      </c>
      <c r="P52" s="156" t="str">
        <f aca="false">SUBSTITUTE(SUBSTITUTE(SUBSTITUTE(SUBSTITUTE(SUBSTITUTE(SUBSTITUTE(SUBSTITUTE(SUBSTITUTE(A52," ","-"),",","-"),"_","-"),"'","-"),"/","-"),"\","-"),"(","-"),")","-")</f>
        <v>Genissiat</v>
      </c>
      <c r="Q52" s="54" t="str">
        <f aca="false">IF(E52="","No","Yes")</f>
        <v>Yes</v>
      </c>
      <c r="R52" s="157" t="n">
        <v>76</v>
      </c>
      <c r="S52" s="177" t="n">
        <f aca="false">VLOOKUP(A52,'Generators - MW'!$A$1:$BJ$255,54,0)</f>
        <v>8.895054</v>
      </c>
      <c r="T52" s="177" t="n">
        <f aca="false">IF(ISNUMBER(S52),S52,0)</f>
        <v>8.895054</v>
      </c>
      <c r="U52" s="178" t="str">
        <f aca="false">IF(E52="","",CONCATENATE("1",TEXT(R52,"00000")))</f>
        <v>100076</v>
      </c>
      <c r="V52" s="178" t="n">
        <f aca="false">IF(E52="","",E52)</f>
        <v>46.052714</v>
      </c>
      <c r="W52" s="178" t="n">
        <f aca="false">IF(F52="","",F52)</f>
        <v>5.812862</v>
      </c>
      <c r="X52" s="54" t="str">
        <f aca="false">IF(E52="","",CONCATENATE(TEXT(O52,"000000"),"0",TEXT(U52,"000000")))</f>
        <v>1802020100076</v>
      </c>
      <c r="Y52" s="163" t="str">
        <f aca="false">IF(X52="","",CONCATENATE(X52,"_",P52,".txt"))</f>
        <v>1802020100076_Genissiat.txt</v>
      </c>
      <c r="AA52" s="180" t="str">
        <f aca="false">IF(V52="","",CONCATENATE("cdo outputtab,date,lon,lat,value -remapnn,lon=",TEXT(W52,"0.00000"),"_lat=",TEXT(V52,"0.0000")," ","netcdf_process/",$AA$1,"/total_flow.nc"," &gt; ","table/",$AA$1,"/total_flow/",Y52," &amp;"))</f>
        <v>cdo outputtab,date,lon,lat,value -remapnn,lon=5.81286_lat=46.0527 netcdf_process/climatology_average/total_flow.nc &gt; table/climatology_average/total_flow/1802020100076_Genissiat.txt &amp;</v>
      </c>
      <c r="AB52" s="162"/>
      <c r="AC52" s="161" t="str">
        <f aca="false">IF(V52="","",CONCATENATE("cdo outputtab,date,lon,lat,value -remapnn,lon=",TEXT(W52,"0.00000"),"_lat=",TEXT(V52,"0.0000")," ","netcdf_process/",$AA$1,"/internal_flow.nc"," &gt; ","table/",$AA$1,"/internal_flow/",Y52," &amp;"))</f>
        <v>cdo outputtab,date,lon,lat,value -remapnn,lon=5.81286_lat=46.0527 netcdf_process/climatology_average/internal_flow.nc &gt; table/climatology_average/internal_flow/1802020100076_Genissiat.txt &amp;</v>
      </c>
      <c r="AMJ52" s="0"/>
    </row>
    <row r="53" customFormat="false" ht="13.85" hidden="false" customHeight="false" outlineLevel="0" collapsed="false">
      <c r="A53" s="4" t="s">
        <v>182</v>
      </c>
      <c r="B53" s="7" t="s">
        <v>183</v>
      </c>
      <c r="C53" s="5" t="n">
        <v>50.508084</v>
      </c>
      <c r="D53" s="5" t="n">
        <v>11.004471</v>
      </c>
      <c r="E53" s="5" t="n">
        <v>50.508084</v>
      </c>
      <c r="F53" s="5" t="n">
        <v>11.004471</v>
      </c>
      <c r="G53" s="4" t="s">
        <v>184</v>
      </c>
      <c r="H53" s="154"/>
      <c r="I53" s="5" t="n">
        <v>50.509453</v>
      </c>
      <c r="J53" s="6" t="n">
        <v>11.031798</v>
      </c>
      <c r="K53" s="154"/>
      <c r="L53" s="6" t="n">
        <v>50.498187</v>
      </c>
      <c r="M53" s="6" t="n">
        <v>11.007354</v>
      </c>
      <c r="O53" s="54" t="n">
        <v>180202</v>
      </c>
      <c r="P53" s="156" t="str">
        <f aca="false">SUBSTITUTE(SUBSTITUTE(SUBSTITUTE(SUBSTITUTE(SUBSTITUTE(SUBSTITUTE(SUBSTITUTE(SUBSTITUTE(A53," ","-"),",","-"),"_","-"),"'","-"),"/","-"),"\","-"),"(","-"),")","-")</f>
        <v>Goldisthal--</v>
      </c>
      <c r="Q53" s="54" t="str">
        <f aca="false">IF(E53="","No","Yes")</f>
        <v>Yes</v>
      </c>
      <c r="R53" s="157" t="n">
        <v>13</v>
      </c>
      <c r="S53" s="177" t="n">
        <f aca="false">VLOOKUP(A53,'Generators - MW'!$A$1:$BJ$255,54,0)</f>
        <v>8.5</v>
      </c>
      <c r="T53" s="177" t="n">
        <f aca="false">IF(ISNUMBER(S53),S53,0)</f>
        <v>8.5</v>
      </c>
      <c r="U53" s="178" t="str">
        <f aca="false">IF(E53="","",CONCATENATE("1",TEXT(R53,"00000")))</f>
        <v>100013</v>
      </c>
      <c r="V53" s="178" t="n">
        <f aca="false">IF(E53="","",E53)</f>
        <v>50.508084</v>
      </c>
      <c r="W53" s="178" t="n">
        <f aca="false">IF(F53="","",F53)</f>
        <v>11.004471</v>
      </c>
      <c r="X53" s="54" t="str">
        <f aca="false">IF(E53="","",CONCATENATE(TEXT(O53,"000000"),"0",TEXT(U53,"000000")))</f>
        <v>1802020100013</v>
      </c>
      <c r="Y53" s="163" t="str">
        <f aca="false">IF(X53="","",CONCATENATE(X53,"_",P53,".txt"))</f>
        <v>1802020100013_Goldisthal--.txt</v>
      </c>
      <c r="AA53" s="180" t="str">
        <f aca="false">IF(V53="","",CONCATENATE("cdo outputtab,date,lon,lat,value -remapnn,lon=",TEXT(W53,"0.00000"),"_lat=",TEXT(V53,"0.0000")," ","netcdf_process/",$AA$1,"/total_flow.nc"," &gt; ","table/",$AA$1,"/total_flow/",Y53," &amp;"))</f>
        <v>cdo outputtab,date,lon,lat,value -remapnn,lon=11.00447_lat=50.5081 netcdf_process/climatology_average/total_flow.nc &gt; table/climatology_average/total_flow/1802020100013_Goldisthal--.txt &amp;</v>
      </c>
      <c r="AC53" s="161" t="str">
        <f aca="false">IF(V53="","",CONCATENATE("cdo outputtab,date,lon,lat,value -remapnn,lon=",TEXT(W53,"0.00000"),"_lat=",TEXT(V53,"0.0000")," ","netcdf_process/",$AA$1,"/internal_flow.nc"," &gt; ","table/",$AA$1,"/internal_flow/",Y53," &amp;"))</f>
        <v>cdo outputtab,date,lon,lat,value -remapnn,lon=11.00447_lat=50.5081 netcdf_process/climatology_average/internal_flow.nc &gt; table/climatology_average/internal_flow/1802020100013_Goldisthal--.txt &amp;</v>
      </c>
    </row>
    <row r="54" s="154" customFormat="true" ht="13.85" hidden="false" customHeight="false" outlineLevel="0" collapsed="false">
      <c r="A54" s="4" t="s">
        <v>394</v>
      </c>
      <c r="B54" s="7" t="s">
        <v>167</v>
      </c>
      <c r="C54" s="5" t="n">
        <v>58.61666</v>
      </c>
      <c r="D54" s="5" t="n">
        <v>6.083333</v>
      </c>
      <c r="E54" s="5" t="n">
        <v>58.61666</v>
      </c>
      <c r="F54" s="5" t="n">
        <v>6.105</v>
      </c>
      <c r="G54" s="4" t="s">
        <v>395</v>
      </c>
      <c r="I54" s="5" t="n">
        <v>59.496033</v>
      </c>
      <c r="J54" s="6" t="n">
        <v>6.539516</v>
      </c>
      <c r="O54" s="54" t="n">
        <v>180202</v>
      </c>
      <c r="P54" s="156" t="str">
        <f aca="false">SUBSTITUTE(SUBSTITUTE(SUBSTITUTE(SUBSTITUTE(SUBSTITUTE(SUBSTITUTE(SUBSTITUTE(SUBSTITUTE(A54," ","-"),",","-"),"_","-"),"'","-"),"/","-"),"\","-"),"(","-"),")","-")</f>
        <v>Hylen</v>
      </c>
      <c r="Q54" s="54" t="str">
        <f aca="false">IF(E54="","No","Yes")</f>
        <v>Yes</v>
      </c>
      <c r="R54" s="157" t="n">
        <v>117</v>
      </c>
      <c r="S54" s="177" t="n">
        <f aca="false">VLOOKUP(A54,'Generators - MW'!$A$1:$BJ$255,54,0)</f>
        <v>7.1454405</v>
      </c>
      <c r="T54" s="177" t="n">
        <f aca="false">IF(ISNUMBER(S54),S54,0)</f>
        <v>7.1454405</v>
      </c>
      <c r="U54" s="178" t="str">
        <f aca="false">IF(E54="","",CONCATENATE("1",TEXT(R54,"00000")))</f>
        <v>100117</v>
      </c>
      <c r="V54" s="178" t="n">
        <f aca="false">IF(E54="","",E54)</f>
        <v>58.61666</v>
      </c>
      <c r="W54" s="178" t="n">
        <f aca="false">IF(F54="","",F54)</f>
        <v>6.105</v>
      </c>
      <c r="X54" s="54" t="str">
        <f aca="false">IF(E54="","",CONCATENATE(TEXT(O54,"000000"),"0",TEXT(U54,"000000")))</f>
        <v>1802020100117</v>
      </c>
      <c r="Y54" s="163" t="str">
        <f aca="false">IF(X54="","",CONCATENATE(X54,"_",P54,".txt"))</f>
        <v>1802020100117_Hylen.txt</v>
      </c>
      <c r="AA54" s="180" t="str">
        <f aca="false">IF(V54="","",CONCATENATE("cdo outputtab,date,lon,lat,value -remapnn,lon=",TEXT(W54,"0.00000"),"_lat=",TEXT(V54,"0.0000")," ","netcdf_process/",$AA$1,"/total_flow.nc"," &gt; ","table/",$AA$1,"/total_flow/",Y54," &amp;"))</f>
        <v>cdo outputtab,date,lon,lat,value -remapnn,lon=6.10500_lat=58.6167 netcdf_process/climatology_average/total_flow.nc &gt; table/climatology_average/total_flow/1802020100117_Hylen.txt &amp;</v>
      </c>
      <c r="AB54" s="162"/>
      <c r="AC54" s="161" t="str">
        <f aca="false">IF(V54="","",CONCATENATE("cdo outputtab,date,lon,lat,value -remapnn,lon=",TEXT(W54,"0.00000"),"_lat=",TEXT(V54,"0.0000")," ","netcdf_process/",$AA$1,"/internal_flow.nc"," &gt; ","table/",$AA$1,"/internal_flow/",Y54," &amp;"))</f>
        <v>cdo outputtab,date,lon,lat,value -remapnn,lon=6.10500_lat=58.6167 netcdf_process/climatology_average/internal_flow.nc &gt; table/climatology_average/internal_flow/1802020100117_Hylen.txt &amp;</v>
      </c>
      <c r="AMJ54" s="0"/>
    </row>
    <row r="55" customFormat="false" ht="13.85" hidden="false" customHeight="false" outlineLevel="0" collapsed="false">
      <c r="A55" s="4" t="s">
        <v>193</v>
      </c>
      <c r="B55" s="7" t="s">
        <v>194</v>
      </c>
      <c r="C55" s="5" t="n">
        <v>41.381389</v>
      </c>
      <c r="D55" s="5" t="n">
        <v>14.090278</v>
      </c>
      <c r="E55" s="5" t="n">
        <v>41.381389</v>
      </c>
      <c r="F55" s="5" t="n">
        <v>14.090278</v>
      </c>
      <c r="G55" s="4" t="s">
        <v>195</v>
      </c>
      <c r="H55" s="154"/>
      <c r="I55" s="5" t="n">
        <v>41.396043</v>
      </c>
      <c r="J55" s="6" t="n">
        <v>14.049766</v>
      </c>
      <c r="K55" s="154"/>
      <c r="L55" s="6" t="n">
        <v>41.377395</v>
      </c>
      <c r="M55" s="6" t="n">
        <v>14.09714</v>
      </c>
      <c r="O55" s="54" t="n">
        <v>180202</v>
      </c>
      <c r="P55" s="156" t="str">
        <f aca="false">SUBSTITUTE(SUBSTITUTE(SUBSTITUTE(SUBSTITUTE(SUBSTITUTE(SUBSTITUTE(SUBSTITUTE(SUBSTITUTE(A55," ","-"),",","-"),"_","-"),"'","-"),"/","-"),"\","-"),"(","-"),")","-")</f>
        <v>Domenico-Cimarosa--Presenzano-</v>
      </c>
      <c r="Q55" s="54" t="str">
        <f aca="false">IF(E55="","No","Yes")</f>
        <v>Yes</v>
      </c>
      <c r="R55" s="157" t="n">
        <v>17</v>
      </c>
      <c r="S55" s="177" t="n">
        <f aca="false">VLOOKUP(A55,'Generators - MW'!$A$1:$BJ$255,54,0)</f>
        <v>7</v>
      </c>
      <c r="T55" s="177" t="n">
        <f aca="false">IF(ISNUMBER(S55),S55,0)</f>
        <v>7</v>
      </c>
      <c r="U55" s="178" t="str">
        <f aca="false">IF(E55="","",CONCATENATE("1",TEXT(R55,"00000")))</f>
        <v>100017</v>
      </c>
      <c r="V55" s="178" t="n">
        <f aca="false">IF(E55="","",E55)</f>
        <v>41.381389</v>
      </c>
      <c r="W55" s="178" t="n">
        <f aca="false">IF(F55="","",F55)</f>
        <v>14.090278</v>
      </c>
      <c r="X55" s="54" t="str">
        <f aca="false">IF(E55="","",CONCATENATE(TEXT(O55,"000000"),"0",TEXT(U55,"000000")))</f>
        <v>1802020100017</v>
      </c>
      <c r="Y55" s="163" t="str">
        <f aca="false">IF(X55="","",CONCATENATE(X55,"_",P55,".txt"))</f>
        <v>1802020100017_Domenico-Cimarosa--Presenzano-.txt</v>
      </c>
      <c r="AA55" s="180" t="str">
        <f aca="false">IF(V55="","",CONCATENATE("cdo outputtab,date,lon,lat,value -remapnn,lon=",TEXT(W55,"0.00000"),"_lat=",TEXT(V55,"0.0000")," ","netcdf_process/",$AA$1,"/total_flow.nc"," &gt; ","table/",$AA$1,"/total_flow/",Y55," &amp;"))</f>
        <v>cdo outputtab,date,lon,lat,value -remapnn,lon=14.09028_lat=41.3814 netcdf_process/climatology_average/total_flow.nc &gt; table/climatology_average/total_flow/1802020100017_Domenico-Cimarosa--Presenzano-.txt &amp;</v>
      </c>
      <c r="AC55" s="161" t="str">
        <f aca="false">IF(V55="","",CONCATENATE("cdo outputtab,date,lon,lat,value -remapnn,lon=",TEXT(W55,"0.00000"),"_lat=",TEXT(V55,"0.0000")," ","netcdf_process/",$AA$1,"/internal_flow.nc"," &gt; ","table/",$AA$1,"/internal_flow/",Y55," &amp;"))</f>
        <v>cdo outputtab,date,lon,lat,value -remapnn,lon=14.09028_lat=41.3814 netcdf_process/climatology_average/internal_flow.nc &gt; table/climatology_average/internal_flow/1802020100017_Domenico-Cimarosa--Presenzano-.txt &amp;</v>
      </c>
    </row>
    <row r="56" customFormat="false" ht="13.85" hidden="false" customHeight="false" outlineLevel="0" collapsed="false">
      <c r="A56" s="4" t="s">
        <v>173</v>
      </c>
      <c r="B56" s="7" t="s">
        <v>174</v>
      </c>
      <c r="C56" s="5" t="n">
        <v>50.386714</v>
      </c>
      <c r="D56" s="5" t="n">
        <v>5.857258</v>
      </c>
      <c r="E56" s="5" t="n">
        <v>50.386714</v>
      </c>
      <c r="F56" s="5" t="n">
        <v>5.857258</v>
      </c>
      <c r="G56" s="4" t="s">
        <v>175</v>
      </c>
      <c r="H56" s="154"/>
      <c r="I56" s="5" t="n">
        <v>50.383842</v>
      </c>
      <c r="J56" s="6" t="n">
        <v>5.844163</v>
      </c>
      <c r="K56" s="154"/>
      <c r="L56" s="6" t="n">
        <v>50.389708</v>
      </c>
      <c r="M56" s="6" t="n">
        <v>5.8612</v>
      </c>
      <c r="O56" s="54" t="n">
        <v>180202</v>
      </c>
      <c r="P56" s="156" t="str">
        <f aca="false">SUBSTITUTE(SUBSTITUTE(SUBSTITUTE(SUBSTITUTE(SUBSTITUTE(SUBSTITUTE(SUBSTITUTE(SUBSTITUTE(A56," ","-"),",","-"),"_","-"),"'","-"),"/","-"),"\","-"),"(","-"),")","-")</f>
        <v>Coo-Trois-Ponts</v>
      </c>
      <c r="Q56" s="54" t="str">
        <f aca="false">IF(E56="","No","Yes")</f>
        <v>Yes</v>
      </c>
      <c r="R56" s="157" t="n">
        <v>9</v>
      </c>
      <c r="S56" s="177" t="n">
        <f aca="false">VLOOKUP(A56,'Generators - MW'!$A$1:$BJ$255,54,0)</f>
        <v>6.693</v>
      </c>
      <c r="T56" s="177" t="n">
        <f aca="false">IF(ISNUMBER(S56),S56,0)</f>
        <v>6.693</v>
      </c>
      <c r="U56" s="178" t="str">
        <f aca="false">IF(E56="","",CONCATENATE("1",TEXT(R56,"00000")))</f>
        <v>100009</v>
      </c>
      <c r="V56" s="178" t="n">
        <f aca="false">IF(E56="","",E56)</f>
        <v>50.386714</v>
      </c>
      <c r="W56" s="178" t="n">
        <f aca="false">IF(F56="","",F56)</f>
        <v>5.857258</v>
      </c>
      <c r="X56" s="54" t="str">
        <f aca="false">IF(E56="","",CONCATENATE(TEXT(O56,"000000"),"0",TEXT(U56,"000000")))</f>
        <v>1802020100009</v>
      </c>
      <c r="Y56" s="163" t="str">
        <f aca="false">IF(X56="","",CONCATENATE(X56,"_",P56,".txt"))</f>
        <v>1802020100009_Coo-Trois-Ponts.txt</v>
      </c>
      <c r="AA56" s="180" t="str">
        <f aca="false">IF(V56="","",CONCATENATE("cdo outputtab,date,lon,lat,value -remapnn,lon=",TEXT(W56,"0.00000"),"_lat=",TEXT(V56,"0.0000")," ","netcdf_process/",$AA$1,"/total_flow.nc"," &gt; ","table/",$AA$1,"/total_flow/",Y56," &amp;"))</f>
        <v>cdo outputtab,date,lon,lat,value -remapnn,lon=5.85726_lat=50.3867 netcdf_process/climatology_average/total_flow.nc &gt; table/climatology_average/total_flow/1802020100009_Coo-Trois-Ponts.txt &amp;</v>
      </c>
      <c r="AC56" s="161" t="str">
        <f aca="false">IF(V56="","",CONCATENATE("cdo outputtab,date,lon,lat,value -remapnn,lon=",TEXT(W56,"0.00000"),"_lat=",TEXT(V56,"0.0000")," ","netcdf_process/",$AA$1,"/internal_flow.nc"," &gt; ","table/",$AA$1,"/internal_flow/",Y56," &amp;"))</f>
        <v>cdo outputtab,date,lon,lat,value -remapnn,lon=5.85726_lat=50.3867 netcdf_process/climatology_average/internal_flow.nc &gt; table/climatology_average/internal_flow/1802020100009_Coo-Trois-Ponts.txt &amp;</v>
      </c>
    </row>
    <row r="57" customFormat="false" ht="13.85" hidden="false" customHeight="false" outlineLevel="0" collapsed="false">
      <c r="A57" s="4" t="s">
        <v>196</v>
      </c>
      <c r="B57" s="7" t="s">
        <v>197</v>
      </c>
      <c r="C57" s="5" t="n">
        <v>47.652566</v>
      </c>
      <c r="D57" s="5" t="n">
        <v>7.925777</v>
      </c>
      <c r="E57" s="5" t="n">
        <v>47.63</v>
      </c>
      <c r="F57" s="5" t="n">
        <v>7.889</v>
      </c>
      <c r="G57" s="4" t="s">
        <v>198</v>
      </c>
      <c r="H57" s="154"/>
      <c r="I57" s="5" t="n">
        <v>47.660211</v>
      </c>
      <c r="J57" s="6" t="n">
        <v>7.960939</v>
      </c>
      <c r="K57" s="154"/>
      <c r="L57" s="6" t="n">
        <v>47.646744</v>
      </c>
      <c r="M57" s="6" t="n">
        <v>7.919726</v>
      </c>
      <c r="O57" s="54" t="n">
        <v>180202</v>
      </c>
      <c r="P57" s="156" t="str">
        <f aca="false">SUBSTITUTE(SUBSTITUTE(SUBSTITUTE(SUBSTITUTE(SUBSTITUTE(SUBSTITUTE(SUBSTITUTE(SUBSTITUTE(A57," ","-"),",","-"),"_","-"),"'","-"),"/","-"),"\","-"),"(","-"),")","-")</f>
        <v>Wehr--Hornbergstufe-</v>
      </c>
      <c r="Q57" s="54" t="str">
        <f aca="false">IF(E57="","No","Yes")</f>
        <v>Yes</v>
      </c>
      <c r="R57" s="157" t="n">
        <v>18</v>
      </c>
      <c r="S57" s="177" t="n">
        <f aca="false">VLOOKUP(A57,'Generators - MW'!$A$1:$BJ$255,54,0)</f>
        <v>6.073</v>
      </c>
      <c r="T57" s="177" t="n">
        <f aca="false">IF(ISNUMBER(S57),S57,0)</f>
        <v>6.073</v>
      </c>
      <c r="U57" s="178" t="str">
        <f aca="false">IF(E57="","",CONCATENATE("1",TEXT(R57,"00000")))</f>
        <v>100018</v>
      </c>
      <c r="V57" s="178" t="n">
        <f aca="false">IF(E57="","",E57)</f>
        <v>47.63</v>
      </c>
      <c r="W57" s="178" t="n">
        <f aca="false">IF(F57="","",F57)</f>
        <v>7.889</v>
      </c>
      <c r="X57" s="54" t="str">
        <f aca="false">IF(E57="","",CONCATENATE(TEXT(O57,"000000"),"0",TEXT(U57,"000000")))</f>
        <v>1802020100018</v>
      </c>
      <c r="Y57" s="163" t="str">
        <f aca="false">IF(X57="","",CONCATENATE(X57,"_",P57,".txt"))</f>
        <v>1802020100018_Wehr--Hornbergstufe-.txt</v>
      </c>
      <c r="AA57" s="180" t="str">
        <f aca="false">IF(V57="","",CONCATENATE("cdo outputtab,date,lon,lat,value -remapnn,lon=",TEXT(W57,"0.00000"),"_lat=",TEXT(V57,"0.0000")," ","netcdf_process/",$AA$1,"/total_flow.nc"," &gt; ","table/",$AA$1,"/total_flow/",Y57," &amp;"))</f>
        <v>cdo outputtab,date,lon,lat,value -remapnn,lon=7.88900_lat=47.6300 netcdf_process/climatology_average/total_flow.nc &gt; table/climatology_average/total_flow/1802020100018_Wehr--Hornbergstufe-.txt &amp;</v>
      </c>
      <c r="AC57" s="161" t="str">
        <f aca="false">IF(V57="","",CONCATENATE("cdo outputtab,date,lon,lat,value -remapnn,lon=",TEXT(W57,"0.00000"),"_lat=",TEXT(V57,"0.0000")," ","netcdf_process/",$AA$1,"/internal_flow.nc"," &gt; ","table/",$AA$1,"/internal_flow/",Y57," &amp;"))</f>
        <v>cdo outputtab,date,lon,lat,value -remapnn,lon=7.88900_lat=47.6300 netcdf_process/climatology_average/internal_flow.nc &gt; table/climatology_average/internal_flow/1802020100018_Wehr--Hornbergstufe-.txt &amp;</v>
      </c>
    </row>
    <row r="58" s="154" customFormat="true" ht="13.85" hidden="false" customHeight="false" outlineLevel="0" collapsed="false">
      <c r="A58" s="4" t="s">
        <v>201</v>
      </c>
      <c r="B58" s="7" t="s">
        <v>202</v>
      </c>
      <c r="C58" s="5" t="n">
        <v>58.659167</v>
      </c>
      <c r="D58" s="5" t="n">
        <v>6.716944</v>
      </c>
      <c r="E58" s="5" t="n">
        <v>58.659167</v>
      </c>
      <c r="F58" s="5" t="n">
        <v>6.716944</v>
      </c>
      <c r="G58" s="4" t="s">
        <v>203</v>
      </c>
      <c r="I58" s="5" t="n">
        <v>58.693491</v>
      </c>
      <c r="J58" s="6" t="n">
        <v>8.009765</v>
      </c>
      <c r="O58" s="54" t="n">
        <v>180202</v>
      </c>
      <c r="P58" s="156" t="str">
        <f aca="false">SUBSTITUTE(SUBSTITUTE(SUBSTITUTE(SUBSTITUTE(SUBSTITUTE(SUBSTITUTE(SUBSTITUTE(SUBSTITUTE(A58," ","-"),",","-"),"_","-"),"'","-"),"/","-"),"\","-"),"(","-"),")","-")</f>
        <v>Tonstad--Sira-Kvina-</v>
      </c>
      <c r="Q58" s="54" t="str">
        <f aca="false">IF(E58="","No","Yes")</f>
        <v>Yes</v>
      </c>
      <c r="R58" s="157" t="n">
        <v>20</v>
      </c>
      <c r="S58" s="177" t="n">
        <f aca="false">VLOOKUP(A58,'Generators - MW'!$A$1:$BJ$255,54,0)</f>
        <v>5.76329325</v>
      </c>
      <c r="T58" s="177" t="n">
        <f aca="false">IF(ISNUMBER(S58),S58,0)</f>
        <v>5.76329325</v>
      </c>
      <c r="U58" s="178" t="str">
        <f aca="false">IF(E58="","",CONCATENATE("1",TEXT(R58,"00000")))</f>
        <v>100020</v>
      </c>
      <c r="V58" s="178" t="n">
        <f aca="false">IF(E58="","",E58)</f>
        <v>58.659167</v>
      </c>
      <c r="W58" s="178" t="n">
        <f aca="false">IF(F58="","",F58)</f>
        <v>6.716944</v>
      </c>
      <c r="X58" s="54" t="str">
        <f aca="false">IF(E58="","",CONCATENATE(TEXT(O58,"000000"),"0",TEXT(U58,"000000")))</f>
        <v>1802020100020</v>
      </c>
      <c r="Y58" s="163" t="str">
        <f aca="false">IF(X58="","",CONCATENATE(X58,"_",P58,".txt"))</f>
        <v>1802020100020_Tonstad--Sira-Kvina-.txt</v>
      </c>
      <c r="AA58" s="180" t="str">
        <f aca="false">IF(V58="","",CONCATENATE("cdo outputtab,date,lon,lat,value -remapnn,lon=",TEXT(W58,"0.00000"),"_lat=",TEXT(V58,"0.0000")," ","netcdf_process/",$AA$1,"/total_flow.nc"," &gt; ","table/",$AA$1,"/total_flow/",Y58," &amp;"))</f>
        <v>cdo outputtab,date,lon,lat,value -remapnn,lon=6.71694_lat=58.6592 netcdf_process/climatology_average/total_flow.nc &gt; table/climatology_average/total_flow/1802020100020_Tonstad--Sira-Kvina-.txt &amp;</v>
      </c>
      <c r="AB58" s="162"/>
      <c r="AC58" s="161" t="str">
        <f aca="false">IF(V58="","",CONCATENATE("cdo outputtab,date,lon,lat,value -remapnn,lon=",TEXT(W58,"0.00000"),"_lat=",TEXT(V58,"0.0000")," ","netcdf_process/",$AA$1,"/internal_flow.nc"," &gt; ","table/",$AA$1,"/internal_flow/",Y58," &amp;"))</f>
        <v>cdo outputtab,date,lon,lat,value -remapnn,lon=6.71694_lat=58.6592 netcdf_process/climatology_average/internal_flow.nc &gt; table/climatology_average/internal_flow/1802020100020_Tonstad--Sira-Kvina-.txt &amp;</v>
      </c>
      <c r="AMJ58" s="0"/>
    </row>
    <row r="59" customFormat="false" ht="13.85" hidden="false" customHeight="false" outlineLevel="0" collapsed="false">
      <c r="A59" s="4" t="s">
        <v>264</v>
      </c>
      <c r="B59" s="26" t="s">
        <v>265</v>
      </c>
      <c r="C59" s="5" t="n">
        <v>38.195562</v>
      </c>
      <c r="D59" s="5" t="n">
        <v>-7.497708</v>
      </c>
      <c r="E59" s="5" t="n">
        <v>38.195562</v>
      </c>
      <c r="F59" s="5" t="n">
        <v>-7.497708</v>
      </c>
      <c r="G59" s="4" t="s">
        <v>266</v>
      </c>
      <c r="H59" s="4" t="n">
        <v>2857</v>
      </c>
      <c r="I59" s="5" t="n">
        <v>38.195417</v>
      </c>
      <c r="J59" s="6" t="n">
        <v>-7.495417</v>
      </c>
      <c r="K59" s="154"/>
      <c r="L59" s="6" t="n">
        <v>38.110595</v>
      </c>
      <c r="M59" s="6" t="n">
        <v>-7.629157</v>
      </c>
      <c r="O59" s="54" t="n">
        <v>180202</v>
      </c>
      <c r="P59" s="156" t="str">
        <f aca="false">SUBSTITUTE(SUBSTITUTE(SUBSTITUTE(SUBSTITUTE(SUBSTITUTE(SUBSTITUTE(SUBSTITUTE(SUBSTITUTE(A59," ","-"),",","-"),"_","-"),"'","-"),"/","-"),"\","-"),"(","-"),")","-")</f>
        <v>Alqueva-I-II</v>
      </c>
      <c r="Q59" s="54" t="str">
        <f aca="false">IF(E59="","No","Yes")</f>
        <v>Yes</v>
      </c>
      <c r="R59" s="157" t="n">
        <v>48</v>
      </c>
      <c r="S59" s="177" t="n">
        <f aca="false">VLOOKUP(A59,'Generators - MW'!$A$1:$BJ$255,54,0)</f>
        <v>5.76</v>
      </c>
      <c r="T59" s="177" t="n">
        <f aca="false">IF(ISNUMBER(S59),S59,0)</f>
        <v>5.76</v>
      </c>
      <c r="U59" s="178" t="str">
        <f aca="false">IF(E59="","",CONCATENATE("1",TEXT(R59,"00000")))</f>
        <v>100048</v>
      </c>
      <c r="V59" s="178" t="n">
        <f aca="false">IF(E59="","",E59)</f>
        <v>38.195562</v>
      </c>
      <c r="W59" s="178" t="n">
        <f aca="false">IF(F59="","",F59)</f>
        <v>-7.497708</v>
      </c>
      <c r="X59" s="54" t="str">
        <f aca="false">IF(E59="","",CONCATENATE(TEXT(O59,"000000"),"0",TEXT(U59,"000000")))</f>
        <v>1802020100048</v>
      </c>
      <c r="Y59" s="163" t="str">
        <f aca="false">IF(X59="","",CONCATENATE(X59,"_",P59,".txt"))</f>
        <v>1802020100048_Alqueva-I-II.txt</v>
      </c>
      <c r="AA59" s="180" t="str">
        <f aca="false">IF(V59="","",CONCATENATE("cdo outputtab,date,lon,lat,value -remapnn,lon=",TEXT(W59,"0.00000"),"_lat=",TEXT(V59,"0.0000")," ","netcdf_process/",$AA$1,"/total_flow.nc"," &gt; ","table/",$AA$1,"/total_flow/",Y59," &amp;"))</f>
        <v>cdo outputtab,date,lon,lat,value -remapnn,lon=-7.49771_lat=38.1956 netcdf_process/climatology_average/total_flow.nc &gt; table/climatology_average/total_flow/1802020100048_Alqueva-I-II.txt &amp;</v>
      </c>
      <c r="AC59" s="161" t="str">
        <f aca="false">IF(V59="","",CONCATENATE("cdo outputtab,date,lon,lat,value -remapnn,lon=",TEXT(W59,"0.00000"),"_lat=",TEXT(V59,"0.0000")," ","netcdf_process/",$AA$1,"/internal_flow.nc"," &gt; ","table/",$AA$1,"/internal_flow/",Y59," &amp;"))</f>
        <v>cdo outputtab,date,lon,lat,value -remapnn,lon=-7.49771_lat=38.1956 netcdf_process/climatology_average/internal_flow.nc &gt; table/climatology_average/internal_flow/1802020100048_Alqueva-I-II.txt &amp;</v>
      </c>
    </row>
    <row r="60" s="154" customFormat="true" ht="13.85" hidden="false" customHeight="false" outlineLevel="0" collapsed="false">
      <c r="A60" s="4" t="s">
        <v>143</v>
      </c>
      <c r="B60" s="7" t="s">
        <v>212</v>
      </c>
      <c r="C60" s="5" t="n">
        <v>56.7405</v>
      </c>
      <c r="D60" s="5" t="n">
        <v>24.7113</v>
      </c>
      <c r="E60" s="5" t="n">
        <v>56.758</v>
      </c>
      <c r="F60" s="5" t="n">
        <v>24.7113</v>
      </c>
      <c r="G60" s="4" t="s">
        <v>378</v>
      </c>
      <c r="H60" s="4" t="n">
        <v>3736</v>
      </c>
      <c r="I60" s="5" t="n">
        <v>56.737166</v>
      </c>
      <c r="J60" s="6" t="n">
        <v>24.713374</v>
      </c>
      <c r="O60" s="54" t="n">
        <v>180202</v>
      </c>
      <c r="P60" s="156" t="str">
        <f aca="false">SUBSTITUTE(SUBSTITUTE(SUBSTITUTE(SUBSTITUTE(SUBSTITUTE(SUBSTITUTE(SUBSTITUTE(SUBSTITUTE(A60," ","-"),",","-"),"_","-"),"'","-"),"/","-"),"\","-"),"(","-"),")","-")</f>
        <v>Kegums</v>
      </c>
      <c r="Q60" s="54" t="str">
        <f aca="false">IF(E60="","No","Yes")</f>
        <v>Yes</v>
      </c>
      <c r="R60" s="157" t="n">
        <v>104</v>
      </c>
      <c r="S60" s="177" t="n">
        <f aca="false">VLOOKUP(A60,'Generators - MW'!$A$1:$BJ$255,54,0)</f>
        <v>5.2109085</v>
      </c>
      <c r="T60" s="177" t="n">
        <f aca="false">IF(ISNUMBER(S60),S60,0)</f>
        <v>5.2109085</v>
      </c>
      <c r="U60" s="178" t="str">
        <f aca="false">IF(E60="","",CONCATENATE("1",TEXT(R60,"00000")))</f>
        <v>100104</v>
      </c>
      <c r="V60" s="178" t="n">
        <f aca="false">IF(E60="","",E60)</f>
        <v>56.758</v>
      </c>
      <c r="W60" s="178" t="n">
        <f aca="false">IF(F60="","",F60)</f>
        <v>24.7113</v>
      </c>
      <c r="X60" s="54" t="str">
        <f aca="false">IF(E60="","",CONCATENATE(TEXT(O60,"000000"),"0",TEXT(U60,"000000")))</f>
        <v>1802020100104</v>
      </c>
      <c r="Y60" s="163" t="str">
        <f aca="false">IF(X60="","",CONCATENATE(X60,"_",P60,".txt"))</f>
        <v>1802020100104_Kegums.txt</v>
      </c>
      <c r="AA60" s="180" t="str">
        <f aca="false">IF(V60="","",CONCATENATE("cdo outputtab,date,lon,lat,value -remapnn,lon=",TEXT(W60,"0.00000"),"_lat=",TEXT(V60,"0.0000")," ","netcdf_process/",$AA$1,"/total_flow.nc"," &gt; ","table/",$AA$1,"/total_flow/",Y60," &amp;"))</f>
        <v>cdo outputtab,date,lon,lat,value -remapnn,lon=24.71130_lat=56.7580 netcdf_process/climatology_average/total_flow.nc &gt; table/climatology_average/total_flow/1802020100104_Kegums.txt &amp;</v>
      </c>
      <c r="AB60" s="162"/>
      <c r="AC60" s="161" t="str">
        <f aca="false">IF(V60="","",CONCATENATE("cdo outputtab,date,lon,lat,value -remapnn,lon=",TEXT(W60,"0.00000"),"_lat=",TEXT(V60,"0.0000")," ","netcdf_process/",$AA$1,"/internal_flow.nc"," &gt; ","table/",$AA$1,"/internal_flow/",Y60," &amp;"))</f>
        <v>cdo outputtab,date,lon,lat,value -remapnn,lon=24.71130_lat=56.7580 netcdf_process/climatology_average/internal_flow.nc &gt; table/climatology_average/internal_flow/1802020100104_Kegums.txt &amp;</v>
      </c>
      <c r="AMJ60" s="0"/>
    </row>
    <row r="61" customFormat="false" ht="13.85" hidden="false" customHeight="false" outlineLevel="0" collapsed="false">
      <c r="A61" s="4" t="s">
        <v>190</v>
      </c>
      <c r="B61" s="7" t="s">
        <v>191</v>
      </c>
      <c r="C61" s="5" t="n">
        <v>46.170833</v>
      </c>
      <c r="D61" s="5" t="n">
        <v>10.347778</v>
      </c>
      <c r="E61" s="5" t="n">
        <v>46.170833</v>
      </c>
      <c r="F61" s="5" t="n">
        <v>10.347778</v>
      </c>
      <c r="G61" s="4" t="s">
        <v>192</v>
      </c>
      <c r="H61" s="154"/>
      <c r="I61" s="5" t="n">
        <v>46.19361</v>
      </c>
      <c r="J61" s="6" t="n">
        <v>10.471518</v>
      </c>
      <c r="K61" s="154"/>
      <c r="L61" s="6" t="n">
        <v>46.172052</v>
      </c>
      <c r="M61" s="6" t="n">
        <v>10.336399</v>
      </c>
      <c r="O61" s="54" t="n">
        <v>180202</v>
      </c>
      <c r="P61" s="156" t="str">
        <f aca="false">SUBSTITUTE(SUBSTITUTE(SUBSTITUTE(SUBSTITUTE(SUBSTITUTE(SUBSTITUTE(SUBSTITUTE(SUBSTITUTE(A61," ","-"),",","-"),"_","-"),"'","-"),"/","-"),"\","-"),"(","-"),")","-")</f>
        <v>Edolo</v>
      </c>
      <c r="Q61" s="54" t="str">
        <f aca="false">IF(E61="","No","Yes")</f>
        <v>Yes</v>
      </c>
      <c r="R61" s="157" t="n">
        <v>16</v>
      </c>
      <c r="S61" s="177" t="n">
        <f aca="false">VLOOKUP(A61,'Generators - MW'!$A$1:$BJ$255,54,0)</f>
        <v>4.89</v>
      </c>
      <c r="T61" s="177" t="n">
        <f aca="false">IF(ISNUMBER(S61),S61,0)</f>
        <v>4.89</v>
      </c>
      <c r="U61" s="178" t="str">
        <f aca="false">IF(E61="","",CONCATENATE("1",TEXT(R61,"00000")))</f>
        <v>100016</v>
      </c>
      <c r="V61" s="178" t="n">
        <f aca="false">IF(E61="","",E61)</f>
        <v>46.170833</v>
      </c>
      <c r="W61" s="178" t="n">
        <f aca="false">IF(F61="","",F61)</f>
        <v>10.347778</v>
      </c>
      <c r="X61" s="54" t="str">
        <f aca="false">IF(E61="","",CONCATENATE(TEXT(O61,"000000"),"0",TEXT(U61,"000000")))</f>
        <v>1802020100016</v>
      </c>
      <c r="Y61" s="163" t="str">
        <f aca="false">IF(X61="","",CONCATENATE(X61,"_",P61,".txt"))</f>
        <v>1802020100016_Edolo.txt</v>
      </c>
      <c r="AA61" s="180" t="str">
        <f aca="false">IF(V61="","",CONCATENATE("cdo outputtab,date,lon,lat,value -remapnn,lon=",TEXT(W61,"0.00000"),"_lat=",TEXT(V61,"0.0000")," ","netcdf_process/",$AA$1,"/total_flow.nc"," &gt; ","table/",$AA$1,"/total_flow/",Y61," &amp;"))</f>
        <v>cdo outputtab,date,lon,lat,value -remapnn,lon=10.34778_lat=46.1708 netcdf_process/climatology_average/total_flow.nc &gt; table/climatology_average/total_flow/1802020100016_Edolo.txt &amp;</v>
      </c>
      <c r="AC61" s="161" t="str">
        <f aca="false">IF(V61="","",CONCATENATE("cdo outputtab,date,lon,lat,value -remapnn,lon=",TEXT(W61,"0.00000"),"_lat=",TEXT(V61,"0.0000")," ","netcdf_process/",$AA$1,"/internal_flow.nc"," &gt; ","table/",$AA$1,"/internal_flow/",Y61," &amp;"))</f>
        <v>cdo outputtab,date,lon,lat,value -remapnn,lon=10.34778_lat=46.1708 netcdf_process/climatology_average/internal_flow.nc &gt; table/climatology_average/internal_flow/1802020100016_Edolo.txt &amp;</v>
      </c>
    </row>
    <row r="62" customFormat="false" ht="13.85" hidden="false" customHeight="false" outlineLevel="0" collapsed="false">
      <c r="A62" s="4" t="s">
        <v>185</v>
      </c>
      <c r="B62" s="7" t="s">
        <v>186</v>
      </c>
      <c r="C62" s="5" t="n">
        <v>50.517527</v>
      </c>
      <c r="D62" s="5" t="n">
        <v>12.880644</v>
      </c>
      <c r="E62" s="5" t="n">
        <v>50.517527</v>
      </c>
      <c r="F62" s="5" t="n">
        <v>12.880644</v>
      </c>
      <c r="G62" s="4" t="s">
        <v>187</v>
      </c>
      <c r="H62" s="154"/>
      <c r="I62" s="5" t="n">
        <v>50.506831</v>
      </c>
      <c r="J62" s="6" t="n">
        <v>12.868891</v>
      </c>
      <c r="K62" s="154"/>
      <c r="L62" s="6" t="n">
        <v>50.521553</v>
      </c>
      <c r="M62" s="6" t="n">
        <v>12.882842</v>
      </c>
      <c r="O62" s="54" t="n">
        <v>180202</v>
      </c>
      <c r="P62" s="156" t="str">
        <f aca="false">SUBSTITUTE(SUBSTITUTE(SUBSTITUTE(SUBSTITUTE(SUBSTITUTE(SUBSTITUTE(SUBSTITUTE(SUBSTITUTE(A62," ","-"),",","-"),"_","-"),"'","-"),"/","-"),"\","-"),"(","-"),")","-")</f>
        <v>Markersbach</v>
      </c>
      <c r="Q62" s="54" t="str">
        <f aca="false">IF(E62="","No","Yes")</f>
        <v>Yes</v>
      </c>
      <c r="R62" s="157" t="n">
        <v>14</v>
      </c>
      <c r="S62" s="177" t="n">
        <f aca="false">VLOOKUP(A62,'Generators - MW'!$A$1:$BJ$255,54,0)</f>
        <v>4.018</v>
      </c>
      <c r="T62" s="177" t="n">
        <f aca="false">IF(ISNUMBER(S62),S62,0)</f>
        <v>4.018</v>
      </c>
      <c r="U62" s="178" t="str">
        <f aca="false">IF(E62="","",CONCATENATE("1",TEXT(R62,"00000")))</f>
        <v>100014</v>
      </c>
      <c r="V62" s="178" t="n">
        <f aca="false">IF(E62="","",E62)</f>
        <v>50.517527</v>
      </c>
      <c r="W62" s="178" t="n">
        <f aca="false">IF(F62="","",F62)</f>
        <v>12.880644</v>
      </c>
      <c r="X62" s="54" t="str">
        <f aca="false">IF(E62="","",CONCATENATE(TEXT(O62,"000000"),"0",TEXT(U62,"000000")))</f>
        <v>1802020100014</v>
      </c>
      <c r="Y62" s="163" t="str">
        <f aca="false">IF(X62="","",CONCATENATE(X62,"_",P62,".txt"))</f>
        <v>1802020100014_Markersbach.txt</v>
      </c>
      <c r="AA62" s="180" t="str">
        <f aca="false">IF(V62="","",CONCATENATE("cdo outputtab,date,lon,lat,value -remapnn,lon=",TEXT(W62,"0.00000"),"_lat=",TEXT(V62,"0.0000")," ","netcdf_process/",$AA$1,"/total_flow.nc"," &gt; ","table/",$AA$1,"/total_flow/",Y62," &amp;"))</f>
        <v>cdo outputtab,date,lon,lat,value -remapnn,lon=12.88064_lat=50.5175 netcdf_process/climatology_average/total_flow.nc &gt; table/climatology_average/total_flow/1802020100014_Markersbach.txt &amp;</v>
      </c>
      <c r="AC62" s="161" t="str">
        <f aca="false">IF(V62="","",CONCATENATE("cdo outputtab,date,lon,lat,value -remapnn,lon=",TEXT(W62,"0.00000"),"_lat=",TEXT(V62,"0.0000")," ","netcdf_process/",$AA$1,"/internal_flow.nc"," &gt; ","table/",$AA$1,"/internal_flow/",Y62," &amp;"))</f>
        <v>cdo outputtab,date,lon,lat,value -remapnn,lon=12.88064_lat=50.5175 netcdf_process/climatology_average/internal_flow.nc &gt; table/climatology_average/internal_flow/1802020100014_Markersbach.txt &amp;</v>
      </c>
    </row>
    <row r="63" customFormat="false" ht="13.85" hidden="false" customHeight="false" outlineLevel="0" collapsed="false">
      <c r="A63" s="4" t="s">
        <v>272</v>
      </c>
      <c r="B63" s="7" t="s">
        <v>272</v>
      </c>
      <c r="C63" s="5" t="n">
        <v>37.1183</v>
      </c>
      <c r="D63" s="5" t="n">
        <v>15.1394</v>
      </c>
      <c r="E63" s="5" t="n">
        <v>37.1183</v>
      </c>
      <c r="F63" s="5" t="n">
        <v>15.1394</v>
      </c>
      <c r="G63" s="4" t="s">
        <v>273</v>
      </c>
      <c r="H63" s="154"/>
      <c r="I63" s="5" t="n">
        <v>37.129076</v>
      </c>
      <c r="J63" s="6" t="n">
        <v>15.139325</v>
      </c>
      <c r="K63" s="154"/>
      <c r="L63" s="6" t="n">
        <v>37.111313</v>
      </c>
      <c r="M63" s="6" t="n">
        <v>15.142173</v>
      </c>
      <c r="O63" s="54" t="n">
        <v>180202</v>
      </c>
      <c r="P63" s="156" t="str">
        <f aca="false">SUBSTITUTE(SUBSTITUTE(SUBSTITUTE(SUBSTITUTE(SUBSTITUTE(SUBSTITUTE(SUBSTITUTE(SUBSTITUTE(A63," ","-"),",","-"),"_","-"),"'","-"),"/","-"),"\","-"),"(","-"),")","-")</f>
        <v>Anapo</v>
      </c>
      <c r="Q63" s="54" t="str">
        <f aca="false">IF(E63="","No","Yes")</f>
        <v>Yes</v>
      </c>
      <c r="R63" s="157" t="n">
        <v>51</v>
      </c>
      <c r="S63" s="177" t="n">
        <f aca="false">VLOOKUP(A63,'Generators - MW'!$A$1:$BJ$255,54,0)</f>
        <v>4</v>
      </c>
      <c r="T63" s="177" t="n">
        <f aca="false">IF(ISNUMBER(S63),S63,0)</f>
        <v>4</v>
      </c>
      <c r="U63" s="178" t="str">
        <f aca="false">IF(E63="","",CONCATENATE("1",TEXT(R63,"00000")))</f>
        <v>100051</v>
      </c>
      <c r="V63" s="178" t="n">
        <f aca="false">IF(E63="","",E63)</f>
        <v>37.1183</v>
      </c>
      <c r="W63" s="178" t="n">
        <f aca="false">IF(F63="","",F63)</f>
        <v>15.1394</v>
      </c>
      <c r="X63" s="54" t="str">
        <f aca="false">IF(E63="","",CONCATENATE(TEXT(O63,"000000"),"0",TEXT(U63,"000000")))</f>
        <v>1802020100051</v>
      </c>
      <c r="Y63" s="163" t="str">
        <f aca="false">IF(X63="","",CONCATENATE(X63,"_",P63,".txt"))</f>
        <v>1802020100051_Anapo.txt</v>
      </c>
      <c r="AA63" s="180" t="str">
        <f aca="false">IF(V63="","",CONCATENATE("cdo outputtab,date,lon,lat,value -remapnn,lon=",TEXT(W63,"0.00000"),"_lat=",TEXT(V63,"0.0000")," ","netcdf_process/",$AA$1,"/total_flow.nc"," &gt; ","table/",$AA$1,"/total_flow/",Y63," &amp;"))</f>
        <v>cdo outputtab,date,lon,lat,value -remapnn,lon=15.13940_lat=37.1183 netcdf_process/climatology_average/total_flow.nc &gt; table/climatology_average/total_flow/1802020100051_Anapo.txt &amp;</v>
      </c>
      <c r="AC63" s="161" t="str">
        <f aca="false">IF(V63="","",CONCATENATE("cdo outputtab,date,lon,lat,value -remapnn,lon=",TEXT(W63,"0.00000"),"_lat=",TEXT(V63,"0.0000")," ","netcdf_process/",$AA$1,"/internal_flow.nc"," &gt; ","table/",$AA$1,"/internal_flow/",Y63," &amp;"))</f>
        <v>cdo outputtab,date,lon,lat,value -remapnn,lon=15.13940_lat=37.1183 netcdf_process/climatology_average/internal_flow.nc &gt; table/climatology_average/internal_flow/1802020100051_Anapo.txt &amp;</v>
      </c>
    </row>
    <row r="64" customFormat="false" ht="15" hidden="false" customHeight="false" outlineLevel="0" collapsed="false">
      <c r="A64" s="4" t="s">
        <v>326</v>
      </c>
      <c r="B64" s="17" t="s">
        <v>327</v>
      </c>
      <c r="C64" s="5" t="n">
        <v>41.354444</v>
      </c>
      <c r="D64" s="5" t="n">
        <v>24.366944</v>
      </c>
      <c r="E64" s="5" t="n">
        <v>41.354444</v>
      </c>
      <c r="F64" s="5" t="n">
        <v>24.366944</v>
      </c>
      <c r="G64" s="4" t="s">
        <v>328</v>
      </c>
      <c r="H64" s="4" t="n">
        <v>3991</v>
      </c>
      <c r="I64" s="5" t="n">
        <v>41.353996</v>
      </c>
      <c r="J64" s="6" t="n">
        <v>24.366377</v>
      </c>
      <c r="K64" s="4" t="n">
        <v>3992</v>
      </c>
      <c r="L64" s="6" t="n">
        <v>41.336469</v>
      </c>
      <c r="M64" s="6" t="n">
        <v>24.462065</v>
      </c>
      <c r="O64" s="54" t="n">
        <v>180202</v>
      </c>
      <c r="P64" s="156" t="str">
        <f aca="false">SUBSTITUTE(SUBSTITUTE(SUBSTITUTE(SUBSTITUTE(SUBSTITUTE(SUBSTITUTE(SUBSTITUTE(SUBSTITUTE(A64," ","-"),",","-"),"_","-"),"'","-"),"/","-"),"\","-"),"(","-"),")","-")</f>
        <v>Thisavros</v>
      </c>
      <c r="Q64" s="54" t="str">
        <f aca="false">IF(E64="","No","Yes")</f>
        <v>Yes</v>
      </c>
      <c r="R64" s="157" t="n">
        <v>81</v>
      </c>
      <c r="S64" s="177" t="n">
        <f aca="false">VLOOKUP(A64,'Generators - MW'!$A$1:$BJ$255,54,0)</f>
        <v>3.82</v>
      </c>
      <c r="T64" s="177" t="n">
        <f aca="false">IF(ISNUMBER(S64),S64,0)</f>
        <v>3.82</v>
      </c>
      <c r="U64" s="178" t="str">
        <f aca="false">IF(E64="","",CONCATENATE("1",TEXT(R64,"00000")))</f>
        <v>100081</v>
      </c>
      <c r="V64" s="178" t="n">
        <f aca="false">IF(E64="","",E64)</f>
        <v>41.354444</v>
      </c>
      <c r="W64" s="178" t="n">
        <f aca="false">IF(F64="","",F64)</f>
        <v>24.366944</v>
      </c>
      <c r="X64" s="54" t="str">
        <f aca="false">IF(E64="","",CONCATENATE(TEXT(O64,"000000"),"0",TEXT(U64,"000000")))</f>
        <v>1802020100081</v>
      </c>
      <c r="Y64" s="163" t="str">
        <f aca="false">IF(X64="","",CONCATENATE(X64,"_",P64,".txt"))</f>
        <v>1802020100081_Thisavros.txt</v>
      </c>
      <c r="AA64" s="180" t="str">
        <f aca="false">IF(V64="","",CONCATENATE("cdo outputtab,date,lon,lat,value -remapnn,lon=",TEXT(W64,"0.00000"),"_lat=",TEXT(V64,"0.0000")," ","netcdf_process/",$AA$1,"/total_flow.nc"," &gt; ","table/",$AA$1,"/total_flow/",Y64," &amp;"))</f>
        <v>cdo outputtab,date,lon,lat,value -remapnn,lon=24.36694_lat=41.3544 netcdf_process/climatology_average/total_flow.nc &gt; table/climatology_average/total_flow/1802020100081_Thisavros.txt &amp;</v>
      </c>
      <c r="AC64" s="161" t="str">
        <f aca="false">IF(V64="","",CONCATENATE("cdo outputtab,date,lon,lat,value -remapnn,lon=",TEXT(W64,"0.00000"),"_lat=",TEXT(V64,"0.0000")," ","netcdf_process/",$AA$1,"/internal_flow.nc"," &gt; ","table/",$AA$1,"/internal_flow/",Y64," &amp;"))</f>
        <v>cdo outputtab,date,lon,lat,value -remapnn,lon=24.36694_lat=41.3544 netcdf_process/climatology_average/internal_flow.nc &gt; table/climatology_average/internal_flow/1802020100081_Thisavros.txt &amp;</v>
      </c>
    </row>
    <row r="65" customFormat="false" ht="13.85" hidden="false" customHeight="false" outlineLevel="0" collapsed="false">
      <c r="A65" s="4" t="s">
        <v>374</v>
      </c>
      <c r="B65" s="26"/>
      <c r="C65" s="5" t="n">
        <v>47.209374</v>
      </c>
      <c r="D65" s="5" t="n">
        <v>11.005618</v>
      </c>
      <c r="E65" s="5" t="n">
        <v>47.209374</v>
      </c>
      <c r="F65" s="5" t="n">
        <v>11.005618</v>
      </c>
      <c r="G65" s="4" t="s">
        <v>375</v>
      </c>
      <c r="H65" s="4" t="n">
        <v>3295</v>
      </c>
      <c r="I65" s="5" t="n">
        <v>47.197917</v>
      </c>
      <c r="J65" s="6" t="n">
        <v>11.02125</v>
      </c>
      <c r="K65" s="154"/>
      <c r="L65" s="6" t="n">
        <v>47.212035</v>
      </c>
      <c r="M65" s="6" t="n">
        <v>11.000964</v>
      </c>
      <c r="O65" s="54" t="n">
        <v>180202</v>
      </c>
      <c r="P65" s="156" t="str">
        <f aca="false">SUBSTITUTE(SUBSTITUTE(SUBSTITUTE(SUBSTITUTE(SUBSTITUTE(SUBSTITUTE(SUBSTITUTE(SUBSTITUTE(A65," ","-"),",","-"),"_","-"),"'","-"),"/","-"),"\","-"),"(","-"),")","-")</f>
        <v>Kuhtai</v>
      </c>
      <c r="Q65" s="54" t="str">
        <f aca="false">IF(E65="","No","Yes")</f>
        <v>Yes</v>
      </c>
      <c r="R65" s="157" t="n">
        <v>102</v>
      </c>
      <c r="S65" s="177" t="n">
        <f aca="false">VLOOKUP(A65,'Generators - MW'!$A$1:$BJ$255,54,0)</f>
        <v>3.6414</v>
      </c>
      <c r="T65" s="177" t="n">
        <f aca="false">IF(ISNUMBER(S65),S65,0)</f>
        <v>3.6414</v>
      </c>
      <c r="U65" s="178" t="str">
        <f aca="false">IF(E65="","",CONCATENATE("1",TEXT(R65,"00000")))</f>
        <v>100102</v>
      </c>
      <c r="V65" s="178" t="n">
        <f aca="false">IF(E65="","",E65)</f>
        <v>47.209374</v>
      </c>
      <c r="W65" s="178" t="n">
        <f aca="false">IF(F65="","",F65)</f>
        <v>11.005618</v>
      </c>
      <c r="X65" s="54" t="str">
        <f aca="false">IF(E65="","",CONCATENATE(TEXT(O65,"000000"),"0",TEXT(U65,"000000")))</f>
        <v>1802020100102</v>
      </c>
      <c r="Y65" s="163" t="str">
        <f aca="false">IF(X65="","",CONCATENATE(X65,"_",P65,".txt"))</f>
        <v>1802020100102_Kuhtai.txt</v>
      </c>
      <c r="AA65" s="180" t="str">
        <f aca="false">IF(V65="","",CONCATENATE("cdo outputtab,date,lon,lat,value -remapnn,lon=",TEXT(W65,"0.00000"),"_lat=",TEXT(V65,"0.0000")," ","netcdf_process/",$AA$1,"/total_flow.nc"," &gt; ","table/",$AA$1,"/total_flow/",Y65," &amp;"))</f>
        <v>cdo outputtab,date,lon,lat,value -remapnn,lon=11.00562_lat=47.2094 netcdf_process/climatology_average/total_flow.nc &gt; table/climatology_average/total_flow/1802020100102_Kuhtai.txt &amp;</v>
      </c>
      <c r="AC65" s="161" t="str">
        <f aca="false">IF(V65="","",CONCATENATE("cdo outputtab,date,lon,lat,value -remapnn,lon=",TEXT(W65,"0.00000"),"_lat=",TEXT(V65,"0.0000")," ","netcdf_process/",$AA$1,"/internal_flow.nc"," &gt; ","table/",$AA$1,"/internal_flow/",Y65," &amp;"))</f>
        <v>cdo outputtab,date,lon,lat,value -remapnn,lon=11.00562_lat=47.2094 netcdf_process/climatology_average/internal_flow.nc &gt; table/climatology_average/internal_flow/1802020100102_Kuhtai.txt &amp;</v>
      </c>
    </row>
    <row r="66" customFormat="false" ht="13.85" hidden="false" customHeight="false" outlineLevel="0" collapsed="false">
      <c r="A66" s="4" t="s">
        <v>229</v>
      </c>
      <c r="B66" s="26"/>
      <c r="C66" s="5" t="n">
        <v>49.00879</v>
      </c>
      <c r="D66" s="5" t="n">
        <v>19.912237</v>
      </c>
      <c r="E66" s="5" t="n">
        <v>49.00879</v>
      </c>
      <c r="F66" s="5" t="n">
        <v>19.912237</v>
      </c>
      <c r="G66" s="4" t="s">
        <v>230</v>
      </c>
      <c r="H66" s="154"/>
      <c r="I66" s="5" t="n">
        <v>49.021446</v>
      </c>
      <c r="J66" s="6" t="n">
        <v>19.909604</v>
      </c>
      <c r="K66" s="154"/>
      <c r="L66" s="6" t="n">
        <v>49.012468</v>
      </c>
      <c r="M66" s="6" t="n">
        <v>19.931315</v>
      </c>
      <c r="O66" s="54" t="n">
        <v>180202</v>
      </c>
      <c r="P66" s="156" t="str">
        <f aca="false">SUBSTITUTE(SUBSTITUTE(SUBSTITUTE(SUBSTITUTE(SUBSTITUTE(SUBSTITUTE(SUBSTITUTE(SUBSTITUTE(A66," ","-"),",","-"),"_","-"),"'","-"),"/","-"),"\","-"),"(","-"),")","-")</f>
        <v>Cierny-Vah</v>
      </c>
      <c r="Q66" s="54" t="str">
        <f aca="false">IF(E66="","No","Yes")</f>
        <v>Yes</v>
      </c>
      <c r="R66" s="157" t="n">
        <v>30</v>
      </c>
      <c r="S66" s="177" t="n">
        <f aca="false">VLOOKUP(A66,'Generators - MW'!$A$1:$BJ$255,54,0)</f>
        <v>3.63</v>
      </c>
      <c r="T66" s="177" t="n">
        <f aca="false">IF(ISNUMBER(S66),S66,0)</f>
        <v>3.63</v>
      </c>
      <c r="U66" s="178" t="str">
        <f aca="false">IF(E66="","",CONCATENATE("1",TEXT(R66,"00000")))</f>
        <v>100030</v>
      </c>
      <c r="V66" s="178" t="n">
        <f aca="false">IF(E66="","",E66)</f>
        <v>49.00879</v>
      </c>
      <c r="W66" s="178" t="n">
        <f aca="false">IF(F66="","",F66)</f>
        <v>19.912237</v>
      </c>
      <c r="X66" s="54" t="str">
        <f aca="false">IF(E66="","",CONCATENATE(TEXT(O66,"000000"),"0",TEXT(U66,"000000")))</f>
        <v>1802020100030</v>
      </c>
      <c r="Y66" s="163" t="str">
        <f aca="false">IF(X66="","",CONCATENATE(X66,"_",P66,".txt"))</f>
        <v>1802020100030_Cierny-Vah.txt</v>
      </c>
      <c r="AA66" s="180" t="str">
        <f aca="false">IF(V66="","",CONCATENATE("cdo outputtab,date,lon,lat,value -remapnn,lon=",TEXT(W66,"0.00000"),"_lat=",TEXT(V66,"0.0000")," ","netcdf_process/",$AA$1,"/total_flow.nc"," &gt; ","table/",$AA$1,"/total_flow/",Y66," &amp;"))</f>
        <v>cdo outputtab,date,lon,lat,value -remapnn,lon=19.91224_lat=49.0088 netcdf_process/climatology_average/total_flow.nc &gt; table/climatology_average/total_flow/1802020100030_Cierny-Vah.txt &amp;</v>
      </c>
      <c r="AC66" s="161" t="str">
        <f aca="false">IF(V66="","",CONCATENATE("cdo outputtab,date,lon,lat,value -remapnn,lon=",TEXT(W66,"0.00000"),"_lat=",TEXT(V66,"0.0000")," ","netcdf_process/",$AA$1,"/internal_flow.nc"," &gt; ","table/",$AA$1,"/internal_flow/",Y66," &amp;"))</f>
        <v>cdo outputtab,date,lon,lat,value -remapnn,lon=19.91224_lat=49.0088 netcdf_process/climatology_average/internal_flow.nc &gt; table/climatology_average/internal_flow/1802020100030_Cierny-Vah.txt &amp;</v>
      </c>
    </row>
    <row r="67" customFormat="false" ht="13.85" hidden="false" customHeight="false" outlineLevel="0" collapsed="false">
      <c r="A67" s="4" t="s">
        <v>237</v>
      </c>
      <c r="B67" s="154"/>
      <c r="C67" s="5" t="n">
        <v>49.925556</v>
      </c>
      <c r="D67" s="5" t="n">
        <v>4.613333</v>
      </c>
      <c r="E67" s="5" t="n">
        <v>49.925556</v>
      </c>
      <c r="F67" s="5" t="n">
        <v>4.613333</v>
      </c>
      <c r="G67" s="4" t="s">
        <v>238</v>
      </c>
      <c r="H67" s="154"/>
      <c r="I67" s="5" t="n">
        <v>49.917399</v>
      </c>
      <c r="J67" s="6" t="n">
        <v>4.627208</v>
      </c>
      <c r="K67" s="30"/>
      <c r="L67" s="6" t="n">
        <v>49.925015</v>
      </c>
      <c r="M67" s="6" t="n">
        <v>4.607558</v>
      </c>
      <c r="O67" s="54" t="n">
        <v>180202</v>
      </c>
      <c r="P67" s="156" t="str">
        <f aca="false">SUBSTITUTE(SUBSTITUTE(SUBSTITUTE(SUBSTITUTE(SUBSTITUTE(SUBSTITUTE(SUBSTITUTE(SUBSTITUTE(A67," ","-"),",","-"),"_","-"),"'","-"),"/","-"),"\","-"),"(","-"),")","-")</f>
        <v>Revin-Pumped-Storage</v>
      </c>
      <c r="Q67" s="54" t="str">
        <f aca="false">IF(E67="","No","Yes")</f>
        <v>Yes</v>
      </c>
      <c r="R67" s="157" t="n">
        <v>34</v>
      </c>
      <c r="S67" s="177" t="n">
        <f aca="false">VLOOKUP(A67,'Generators - MW'!$A$1:$BJ$255,54,0)</f>
        <v>3.6</v>
      </c>
      <c r="T67" s="177" t="n">
        <f aca="false">IF(ISNUMBER(S67),S67,0)</f>
        <v>3.6</v>
      </c>
      <c r="U67" s="178" t="str">
        <f aca="false">IF(E67="","",CONCATENATE("1",TEXT(R67,"00000")))</f>
        <v>100034</v>
      </c>
      <c r="V67" s="178" t="n">
        <f aca="false">IF(E67="","",E67)</f>
        <v>49.925556</v>
      </c>
      <c r="W67" s="178" t="n">
        <f aca="false">IF(F67="","",F67)</f>
        <v>4.613333</v>
      </c>
      <c r="X67" s="54" t="str">
        <f aca="false">IF(E67="","",CONCATENATE(TEXT(O67,"000000"),"0",TEXT(U67,"000000")))</f>
        <v>1802020100034</v>
      </c>
      <c r="Y67" s="163" t="str">
        <f aca="false">IF(X67="","",CONCATENATE(X67,"_",P67,".txt"))</f>
        <v>1802020100034_Revin-Pumped-Storage.txt</v>
      </c>
      <c r="AA67" s="180" t="str">
        <f aca="false">IF(V67="","",CONCATENATE("cdo outputtab,date,lon,lat,value -remapnn,lon=",TEXT(W67,"0.00000"),"_lat=",TEXT(V67,"0.0000")," ","netcdf_process/",$AA$1,"/total_flow.nc"," &gt; ","table/",$AA$1,"/total_flow/",Y67," &amp;"))</f>
        <v>cdo outputtab,date,lon,lat,value -remapnn,lon=4.61333_lat=49.9256 netcdf_process/climatology_average/total_flow.nc &gt; table/climatology_average/total_flow/1802020100034_Revin-Pumped-Storage.txt &amp;</v>
      </c>
      <c r="AC67" s="161" t="str">
        <f aca="false">IF(V67="","",CONCATENATE("cdo outputtab,date,lon,lat,value -remapnn,lon=",TEXT(W67,"0.00000"),"_lat=",TEXT(V67,"0.0000")," ","netcdf_process/",$AA$1,"/internal_flow.nc"," &gt; ","table/",$AA$1,"/internal_flow/",Y67," &amp;"))</f>
        <v>cdo outputtab,date,lon,lat,value -remapnn,lon=4.61333_lat=49.9256 netcdf_process/climatology_average/internal_flow.nc &gt; table/climatology_average/internal_flow/1802020100034_Revin-Pumped-Storage.txt &amp;</v>
      </c>
    </row>
    <row r="68" s="154" customFormat="true" ht="13.85" hidden="false" customHeight="false" outlineLevel="0" collapsed="false">
      <c r="A68" s="4" t="s">
        <v>240</v>
      </c>
      <c r="C68" s="5" t="n">
        <v>54.722272</v>
      </c>
      <c r="D68" s="5" t="n">
        <v>18.082356</v>
      </c>
      <c r="E68" s="5" t="n">
        <v>54.722272</v>
      </c>
      <c r="F68" s="5" t="n">
        <v>18.082356</v>
      </c>
      <c r="G68" s="4" t="s">
        <v>241</v>
      </c>
      <c r="I68" s="5" t="n">
        <v>54.712682</v>
      </c>
      <c r="J68" s="6" t="n">
        <v>18.056424</v>
      </c>
      <c r="L68" s="6" t="n">
        <v>54.761884</v>
      </c>
      <c r="M68" s="6" t="n">
        <v>18.058195</v>
      </c>
      <c r="O68" s="54" t="n">
        <v>180202</v>
      </c>
      <c r="P68" s="156" t="str">
        <f aca="false">SUBSTITUTE(SUBSTITUTE(SUBSTITUTE(SUBSTITUTE(SUBSTITUTE(SUBSTITUTE(SUBSTITUTE(SUBSTITUTE(A68," ","-"),",","-"),"_","-"),"'","-"),"/","-"),"\","-"),"(","-"),")","-")</f>
        <v>Zarnowiec</v>
      </c>
      <c r="Q68" s="54" t="str">
        <f aca="false">IF(E68="","No","Yes")</f>
        <v>Yes</v>
      </c>
      <c r="R68" s="157" t="n">
        <v>36</v>
      </c>
      <c r="S68" s="177" t="n">
        <f aca="false">VLOOKUP(A68,'Generators - MW'!$A$1:$BJ$255,54,0)</f>
        <v>3.6</v>
      </c>
      <c r="T68" s="177" t="n">
        <f aca="false">IF(ISNUMBER(S68),S68,0)</f>
        <v>3.6</v>
      </c>
      <c r="U68" s="178" t="str">
        <f aca="false">IF(E68="","",CONCATENATE("1",TEXT(R68,"00000")))</f>
        <v>100036</v>
      </c>
      <c r="V68" s="178" t="n">
        <f aca="false">IF(E68="","",E68)</f>
        <v>54.722272</v>
      </c>
      <c r="W68" s="178" t="n">
        <f aca="false">IF(F68="","",F68)</f>
        <v>18.082356</v>
      </c>
      <c r="X68" s="54" t="str">
        <f aca="false">IF(E68="","",CONCATENATE(TEXT(O68,"000000"),"0",TEXT(U68,"000000")))</f>
        <v>1802020100036</v>
      </c>
      <c r="Y68" s="163" t="str">
        <f aca="false">IF(X68="","",CONCATENATE(X68,"_",P68,".txt"))</f>
        <v>1802020100036_Zarnowiec.txt</v>
      </c>
      <c r="AA68" s="180" t="str">
        <f aca="false">IF(V68="","",CONCATENATE("cdo outputtab,date,lon,lat,value -remapnn,lon=",TEXT(W68,"0.00000"),"_lat=",TEXT(V68,"0.0000")," ","netcdf_process/",$AA$1,"/total_flow.nc"," &gt; ","table/",$AA$1,"/total_flow/",Y68," &amp;"))</f>
        <v>cdo outputtab,date,lon,lat,value -remapnn,lon=18.08236_lat=54.7223 netcdf_process/climatology_average/total_flow.nc &gt; table/climatology_average/total_flow/1802020100036_Zarnowiec.txt &amp;</v>
      </c>
      <c r="AB68" s="162"/>
      <c r="AC68" s="161" t="str">
        <f aca="false">IF(V68="","",CONCATENATE("cdo outputtab,date,lon,lat,value -remapnn,lon=",TEXT(W68,"0.00000"),"_lat=",TEXT(V68,"0.0000")," ","netcdf_process/",$AA$1,"/internal_flow.nc"," &gt; ","table/",$AA$1,"/internal_flow/",Y68," &amp;"))</f>
        <v>cdo outputtab,date,lon,lat,value -remapnn,lon=18.08236_lat=54.7223 netcdf_process/climatology_average/internal_flow.nc &gt; table/climatology_average/internal_flow/1802020100036_Zarnowiec.txt &amp;</v>
      </c>
      <c r="AMJ68" s="0"/>
    </row>
    <row r="69" customFormat="false" ht="13.85" hidden="false" customHeight="false" outlineLevel="0" collapsed="false">
      <c r="A69" s="4" t="s">
        <v>288</v>
      </c>
      <c r="B69" s="44"/>
      <c r="C69" s="5" t="n">
        <v>51.1665488</v>
      </c>
      <c r="D69" s="5" t="n">
        <v>9.0465868</v>
      </c>
      <c r="E69" s="5" t="n">
        <v>51.182</v>
      </c>
      <c r="F69" s="5" t="n">
        <v>9.06</v>
      </c>
      <c r="G69" s="4" t="s">
        <v>289</v>
      </c>
      <c r="H69" s="154"/>
      <c r="I69" s="5" t="n">
        <v>51.158333</v>
      </c>
      <c r="J69" s="6" t="n">
        <v>9.025</v>
      </c>
      <c r="K69" s="4" t="n">
        <v>3212</v>
      </c>
      <c r="L69" s="6" t="n">
        <v>51.182807</v>
      </c>
      <c r="M69" s="6" t="n">
        <v>9.059078</v>
      </c>
      <c r="O69" s="54" t="n">
        <v>180202</v>
      </c>
      <c r="P69" s="156" t="str">
        <f aca="false">SUBSTITUTE(SUBSTITUTE(SUBSTITUTE(SUBSTITUTE(SUBSTITUTE(SUBSTITUTE(SUBSTITUTE(SUBSTITUTE(A69," ","-"),",","-"),"_","-"),"'","-"),"/","-"),"\","-"),"(","-"),")","-")</f>
        <v>Waldeck-II</v>
      </c>
      <c r="Q69" s="54" t="str">
        <f aca="false">IF(E69="","No","Yes")</f>
        <v>Yes</v>
      </c>
      <c r="R69" s="157" t="n">
        <v>59</v>
      </c>
      <c r="S69" s="177" t="n">
        <f aca="false">VLOOKUP(A69,'Generators - MW'!$A$1:$BJ$255,54,0)</f>
        <v>3.428</v>
      </c>
      <c r="T69" s="177" t="n">
        <f aca="false">IF(ISNUMBER(S69),S69,0)</f>
        <v>3.428</v>
      </c>
      <c r="U69" s="178" t="str">
        <f aca="false">IF(E69="","",CONCATENATE("1",TEXT(R69,"00000")))</f>
        <v>100059</v>
      </c>
      <c r="V69" s="178" t="n">
        <f aca="false">IF(E69="","",E69)</f>
        <v>51.182</v>
      </c>
      <c r="W69" s="178" t="n">
        <f aca="false">IF(F69="","",F69)</f>
        <v>9.06</v>
      </c>
      <c r="X69" s="54" t="str">
        <f aca="false">IF(E69="","",CONCATENATE(TEXT(O69,"000000"),"0",TEXT(U69,"000000")))</f>
        <v>1802020100059</v>
      </c>
      <c r="Y69" s="163" t="str">
        <f aca="false">IF(X69="","",CONCATENATE(X69,"_",P69,".txt"))</f>
        <v>1802020100059_Waldeck-II.txt</v>
      </c>
      <c r="AA69" s="180" t="str">
        <f aca="false">IF(V69="","",CONCATENATE("cdo outputtab,date,lon,lat,value -remapnn,lon=",TEXT(W69,"0.00000"),"_lat=",TEXT(V69,"0.0000")," ","netcdf_process/",$AA$1,"/total_flow.nc"," &gt; ","table/",$AA$1,"/total_flow/",Y69," &amp;"))</f>
        <v>cdo outputtab,date,lon,lat,value -remapnn,lon=9.06000_lat=51.1820 netcdf_process/climatology_average/total_flow.nc &gt; table/climatology_average/total_flow/1802020100059_Waldeck-II.txt &amp;</v>
      </c>
      <c r="AC69" s="161" t="str">
        <f aca="false">IF(V69="","",CONCATENATE("cdo outputtab,date,lon,lat,value -remapnn,lon=",TEXT(W69,"0.00000"),"_lat=",TEXT(V69,"0.0000")," ","netcdf_process/",$AA$1,"/internal_flow.nc"," &gt; ","table/",$AA$1,"/internal_flow/",Y69," &amp;"))</f>
        <v>cdo outputtab,date,lon,lat,value -remapnn,lon=9.06000_lat=51.1820 netcdf_process/climatology_average/internal_flow.nc &gt; table/climatology_average/internal_flow/1802020100059_Waldeck-II.txt &amp;</v>
      </c>
    </row>
    <row r="70" customFormat="false" ht="13.85" hidden="false" customHeight="false" outlineLevel="0" collapsed="false">
      <c r="A70" s="4" t="s">
        <v>226</v>
      </c>
      <c r="B70" s="7" t="s">
        <v>227</v>
      </c>
      <c r="C70" s="5" t="n">
        <v>45.202</v>
      </c>
      <c r="D70" s="5" t="n">
        <v>6.576</v>
      </c>
      <c r="E70" s="5" t="n">
        <v>45.202</v>
      </c>
      <c r="F70" s="5" t="n">
        <v>6.576</v>
      </c>
      <c r="G70" s="4" t="s">
        <v>228</v>
      </c>
      <c r="H70" s="4" t="n">
        <v>3413</v>
      </c>
      <c r="I70" s="5" t="n">
        <v>45.180417</v>
      </c>
      <c r="J70" s="6" t="n">
        <v>6.579583</v>
      </c>
      <c r="K70" s="154"/>
      <c r="L70" s="6" t="n">
        <v>45.207797</v>
      </c>
      <c r="M70" s="6" t="n">
        <v>6.566233</v>
      </c>
      <c r="O70" s="54" t="n">
        <v>180202</v>
      </c>
      <c r="P70" s="156" t="str">
        <f aca="false">SUBSTITUTE(SUBSTITUTE(SUBSTITUTE(SUBSTITUTE(SUBSTITUTE(SUBSTITUTE(SUBSTITUTE(SUBSTITUTE(A70," ","-"),",","-"),"_","-"),"'","-"),"/","-"),"\","-"),"(","-"),")","-")</f>
        <v>Super-Bissorte</v>
      </c>
      <c r="Q70" s="54" t="str">
        <f aca="false">IF(E70="","No","Yes")</f>
        <v>Yes</v>
      </c>
      <c r="R70" s="157" t="n">
        <v>29</v>
      </c>
      <c r="S70" s="177" t="n">
        <f aca="false">VLOOKUP(A70,'Generators - MW'!$A$1:$BJ$255,54,0)</f>
        <v>3.15</v>
      </c>
      <c r="T70" s="177" t="n">
        <f aca="false">IF(ISNUMBER(S70),S70,0)</f>
        <v>3.15</v>
      </c>
      <c r="U70" s="178" t="str">
        <f aca="false">IF(E70="","",CONCATENATE("1",TEXT(R70,"00000")))</f>
        <v>100029</v>
      </c>
      <c r="V70" s="178" t="n">
        <f aca="false">IF(E70="","",E70)</f>
        <v>45.202</v>
      </c>
      <c r="W70" s="178" t="n">
        <f aca="false">IF(F70="","",F70)</f>
        <v>6.576</v>
      </c>
      <c r="X70" s="54" t="str">
        <f aca="false">IF(E70="","",CONCATENATE(TEXT(O70,"000000"),"0",TEXT(U70,"000000")))</f>
        <v>1802020100029</v>
      </c>
      <c r="Y70" s="163" t="str">
        <f aca="false">IF(X70="","",CONCATENATE(X70,"_",P70,".txt"))</f>
        <v>1802020100029_Super-Bissorte.txt</v>
      </c>
      <c r="AA70" s="180" t="str">
        <f aca="false">IF(V70="","",CONCATENATE("cdo outputtab,date,lon,lat,value -remapnn,lon=",TEXT(W70,"0.00000"),"_lat=",TEXT(V70,"0.0000")," ","netcdf_process/",$AA$1,"/total_flow.nc"," &gt; ","table/",$AA$1,"/total_flow/",Y70," &amp;"))</f>
        <v>cdo outputtab,date,lon,lat,value -remapnn,lon=6.57600_lat=45.2020 netcdf_process/climatology_average/total_flow.nc &gt; table/climatology_average/total_flow/1802020100029_Super-Bissorte.txt &amp;</v>
      </c>
      <c r="AC70" s="161" t="str">
        <f aca="false">IF(V70="","",CONCATENATE("cdo outputtab,date,lon,lat,value -remapnn,lon=",TEXT(W70,"0.00000"),"_lat=",TEXT(V70,"0.0000")," ","netcdf_process/",$AA$1,"/internal_flow.nc"," &gt; ","table/",$AA$1,"/internal_flow/",Y70," &amp;"))</f>
        <v>cdo outputtab,date,lon,lat,value -remapnn,lon=6.57600_lat=45.2020 netcdf_process/climatology_average/internal_flow.nc &gt; table/climatology_average/internal_flow/1802020100029_Super-Bissorte.txt &amp;</v>
      </c>
    </row>
    <row r="71" customFormat="false" ht="15" hidden="false" customHeight="false" outlineLevel="0" collapsed="false">
      <c r="A71" s="14" t="s">
        <v>231</v>
      </c>
      <c r="B71" s="7" t="s">
        <v>232</v>
      </c>
      <c r="C71" s="5" t="n">
        <v>47.079379</v>
      </c>
      <c r="D71" s="5" t="n">
        <v>13.339188</v>
      </c>
      <c r="E71" s="5" t="n">
        <v>47.079379</v>
      </c>
      <c r="F71" s="5" t="n">
        <v>13.339188</v>
      </c>
      <c r="G71" s="4" t="s">
        <v>233</v>
      </c>
      <c r="H71" s="4" t="n">
        <v>3305</v>
      </c>
      <c r="I71" s="5" t="n">
        <v>47.082917</v>
      </c>
      <c r="J71" s="6" t="n">
        <v>13.33375</v>
      </c>
      <c r="K71" s="154"/>
      <c r="L71" s="6" t="n">
        <v>47.067296</v>
      </c>
      <c r="M71" s="6" t="n">
        <v>13.351609</v>
      </c>
      <c r="O71" s="54" t="n">
        <v>180202</v>
      </c>
      <c r="P71" s="156" t="str">
        <f aca="false">SUBSTITUTE(SUBSTITUTE(SUBSTITUTE(SUBSTITUTE(SUBSTITUTE(SUBSTITUTE(SUBSTITUTE(SUBSTITUTE(A71," ","-"),",","-"),"_","-"),"'","-"),"/","-"),"\","-"),"(","-"),")","-")</f>
        <v>Galgenbichl</v>
      </c>
      <c r="Q71" s="54" t="str">
        <f aca="false">IF(E71="","No","Yes")</f>
        <v>Yes</v>
      </c>
      <c r="R71" s="157" t="n">
        <v>31</v>
      </c>
      <c r="S71" s="177" t="n">
        <f aca="false">VLOOKUP(A71,'Generators - MW'!$A$1:$BJ$255,54,0)</f>
        <v>2.9</v>
      </c>
      <c r="T71" s="177" t="n">
        <f aca="false">IF(ISNUMBER(S71),S71,0)</f>
        <v>2.9</v>
      </c>
      <c r="U71" s="178" t="str">
        <f aca="false">IF(E71="","",CONCATENATE("1",TEXT(R71,"00000")))</f>
        <v>100031</v>
      </c>
      <c r="V71" s="178" t="n">
        <f aca="false">IF(E71="","",E71)</f>
        <v>47.079379</v>
      </c>
      <c r="W71" s="178" t="n">
        <f aca="false">IF(F71="","",F71)</f>
        <v>13.339188</v>
      </c>
      <c r="X71" s="54" t="str">
        <f aca="false">IF(E71="","",CONCATENATE(TEXT(O71,"000000"),"0",TEXT(U71,"000000")))</f>
        <v>1802020100031</v>
      </c>
      <c r="Y71" s="163" t="str">
        <f aca="false">IF(X71="","",CONCATENATE(X71,"_",P71,".txt"))</f>
        <v>1802020100031_Galgenbichl.txt</v>
      </c>
      <c r="AA71" s="180" t="str">
        <f aca="false">IF(V71="","",CONCATENATE("cdo outputtab,date,lon,lat,value -remapnn,lon=",TEXT(W71,"0.00000"),"_lat=",TEXT(V71,"0.0000")," ","netcdf_process/",$AA$1,"/total_flow.nc"," &gt; ","table/",$AA$1,"/total_flow/",Y71," &amp;"))</f>
        <v>cdo outputtab,date,lon,lat,value -remapnn,lon=13.33919_lat=47.0794 netcdf_process/climatology_average/total_flow.nc &gt; table/climatology_average/total_flow/1802020100031_Galgenbichl.txt &amp;</v>
      </c>
      <c r="AC71" s="161" t="str">
        <f aca="false">IF(V71="","",CONCATENATE("cdo outputtab,date,lon,lat,value -remapnn,lon=",TEXT(W71,"0.00000"),"_lat=",TEXT(V71,"0.0000")," ","netcdf_process/",$AA$1,"/internal_flow.nc"," &gt; ","table/",$AA$1,"/internal_flow/",Y71," &amp;"))</f>
        <v>cdo outputtab,date,lon,lat,value -remapnn,lon=13.33919_lat=47.0794 netcdf_process/climatology_average/internal_flow.nc &gt; table/climatology_average/internal_flow/1802020100031_Galgenbichl.txt &amp;</v>
      </c>
    </row>
    <row r="72" customFormat="false" ht="13.85" hidden="false" customHeight="false" outlineLevel="0" collapsed="false">
      <c r="A72" s="4" t="s">
        <v>293</v>
      </c>
      <c r="B72" s="7" t="s">
        <v>294</v>
      </c>
      <c r="C72" s="5" t="n">
        <v>45.385</v>
      </c>
      <c r="D72" s="5" t="n">
        <v>5.999</v>
      </c>
      <c r="E72" s="5" t="n">
        <v>45.389</v>
      </c>
      <c r="F72" s="5" t="n">
        <v>5.989</v>
      </c>
      <c r="G72" s="4" t="s">
        <v>294</v>
      </c>
      <c r="H72" s="154"/>
      <c r="I72" s="5" t="n">
        <v>45.382336</v>
      </c>
      <c r="J72" s="6" t="n">
        <v>6.059318</v>
      </c>
      <c r="K72" s="154"/>
      <c r="L72" s="6" t="n">
        <v>45.383141</v>
      </c>
      <c r="M72" s="6" t="n">
        <v>5.987998</v>
      </c>
      <c r="O72" s="54" t="n">
        <v>180202</v>
      </c>
      <c r="P72" s="156" t="str">
        <f aca="false">SUBSTITUTE(SUBSTITUTE(SUBSTITUTE(SUBSTITUTE(SUBSTITUTE(SUBSTITUTE(SUBSTITUTE(SUBSTITUTE(A72," ","-"),",","-"),"_","-"),"'","-"),"/","-"),"\","-"),"(","-"),")","-")</f>
        <v>Cheylas</v>
      </c>
      <c r="Q72" s="54" t="str">
        <f aca="false">IF(E72="","No","Yes")</f>
        <v>Yes</v>
      </c>
      <c r="R72" s="157" t="n">
        <v>62</v>
      </c>
      <c r="S72" s="177" t="n">
        <f aca="false">VLOOKUP(A72,'Generators - MW'!$A$1:$BJ$255,54,0)</f>
        <v>2.88</v>
      </c>
      <c r="T72" s="177" t="n">
        <f aca="false">IF(ISNUMBER(S72),S72,0)</f>
        <v>2.88</v>
      </c>
      <c r="U72" s="178" t="str">
        <f aca="false">IF(E72="","",CONCATENATE("1",TEXT(R72,"00000")))</f>
        <v>100062</v>
      </c>
      <c r="V72" s="178" t="n">
        <f aca="false">IF(E72="","",E72)</f>
        <v>45.389</v>
      </c>
      <c r="W72" s="178" t="n">
        <f aca="false">IF(F72="","",F72)</f>
        <v>5.989</v>
      </c>
      <c r="X72" s="54" t="str">
        <f aca="false">IF(E72="","",CONCATENATE(TEXT(O72,"000000"),"0",TEXT(U72,"000000")))</f>
        <v>1802020100062</v>
      </c>
      <c r="Y72" s="163" t="str">
        <f aca="false">IF(X72="","",CONCATENATE(X72,"_",P72,".txt"))</f>
        <v>1802020100062_Cheylas.txt</v>
      </c>
      <c r="AA72" s="180" t="str">
        <f aca="false">IF(V72="","",CONCATENATE("cdo outputtab,date,lon,lat,value -remapnn,lon=",TEXT(W72,"0.00000"),"_lat=",TEXT(V72,"0.0000")," ","netcdf_process/",$AA$1,"/total_flow.nc"," &gt; ","table/",$AA$1,"/total_flow/",Y72," &amp;"))</f>
        <v>cdo outputtab,date,lon,lat,value -remapnn,lon=5.98900_lat=45.3890 netcdf_process/climatology_average/total_flow.nc &gt; table/climatology_average/total_flow/1802020100062_Cheylas.txt &amp;</v>
      </c>
      <c r="AC72" s="161" t="str">
        <f aca="false">IF(V72="","",CONCATENATE("cdo outputtab,date,lon,lat,value -remapnn,lon=",TEXT(W72,"0.00000"),"_lat=",TEXT(V72,"0.0000")," ","netcdf_process/",$AA$1,"/internal_flow.nc"," &gt; ","table/",$AA$1,"/internal_flow/",Y72," &amp;"))</f>
        <v>cdo outputtab,date,lon,lat,value -remapnn,lon=5.98900_lat=45.3890 netcdf_process/climatology_average/internal_flow.nc &gt; table/climatology_average/internal_flow/1802020100062_Cheylas.txt &amp;</v>
      </c>
    </row>
    <row r="73" customFormat="false" ht="13.85" hidden="false" customHeight="false" outlineLevel="0" collapsed="false">
      <c r="A73" s="4" t="s">
        <v>274</v>
      </c>
      <c r="B73" s="154"/>
      <c r="C73" s="5" t="n">
        <v>49.780391</v>
      </c>
      <c r="D73" s="5" t="n">
        <v>19.211573</v>
      </c>
      <c r="E73" s="5" t="n">
        <v>49.780391</v>
      </c>
      <c r="F73" s="5" t="n">
        <v>19.211573</v>
      </c>
      <c r="G73" s="4" t="s">
        <v>275</v>
      </c>
      <c r="H73" s="154"/>
      <c r="I73" s="5" t="n">
        <v>49.78731</v>
      </c>
      <c r="J73" s="6" t="n">
        <v>19.229977</v>
      </c>
      <c r="K73" s="4" t="n">
        <v>3768</v>
      </c>
      <c r="L73" s="6" t="n">
        <v>49.807045</v>
      </c>
      <c r="M73" s="6" t="n">
        <v>19.201388</v>
      </c>
      <c r="O73" s="54" t="n">
        <v>180202</v>
      </c>
      <c r="P73" s="156" t="str">
        <f aca="false">SUBSTITUTE(SUBSTITUTE(SUBSTITUTE(SUBSTITUTE(SUBSTITUTE(SUBSTITUTE(SUBSTITUTE(SUBSTITUTE(A73," ","-"),",","-"),"_","-"),"'","-"),"/","-"),"\","-"),"(","-"),")","-")</f>
        <v>Porabka-zar</v>
      </c>
      <c r="Q73" s="54" t="str">
        <f aca="false">IF(E73="","No","Yes")</f>
        <v>Yes</v>
      </c>
      <c r="R73" s="157" t="n">
        <v>52</v>
      </c>
      <c r="S73" s="177" t="n">
        <f aca="false">VLOOKUP(A73,'Generators - MW'!$A$1:$BJ$255,54,0)</f>
        <v>2.75</v>
      </c>
      <c r="T73" s="177" t="n">
        <f aca="false">IF(ISNUMBER(S73),S73,0)</f>
        <v>2.75</v>
      </c>
      <c r="U73" s="178" t="str">
        <f aca="false">IF(E73="","",CONCATENATE("1",TEXT(R73,"00000")))</f>
        <v>100052</v>
      </c>
      <c r="V73" s="178" t="n">
        <f aca="false">IF(E73="","",E73)</f>
        <v>49.780391</v>
      </c>
      <c r="W73" s="178" t="n">
        <f aca="false">IF(F73="","",F73)</f>
        <v>19.211573</v>
      </c>
      <c r="X73" s="54" t="str">
        <f aca="false">IF(E73="","",CONCATENATE(TEXT(O73,"000000"),"0",TEXT(U73,"000000")))</f>
        <v>1802020100052</v>
      </c>
      <c r="Y73" s="163" t="str">
        <f aca="false">IF(X73="","",CONCATENATE(X73,"_",P73,".txt"))</f>
        <v>1802020100052_Porabka-zar.txt</v>
      </c>
      <c r="AA73" s="180" t="str">
        <f aca="false">IF(V73="","",CONCATENATE("cdo outputtab,date,lon,lat,value -remapnn,lon=",TEXT(W73,"0.00000"),"_lat=",TEXT(V73,"0.0000")," ","netcdf_process/",$AA$1,"/total_flow.nc"," &gt; ","table/",$AA$1,"/total_flow/",Y73," &amp;"))</f>
        <v>cdo outputtab,date,lon,lat,value -remapnn,lon=19.21157_lat=49.7804 netcdf_process/climatology_average/total_flow.nc &gt; table/climatology_average/total_flow/1802020100052_Porabka-zar.txt &amp;</v>
      </c>
      <c r="AC73" s="161" t="str">
        <f aca="false">IF(V73="","",CONCATENATE("cdo outputtab,date,lon,lat,value -remapnn,lon=",TEXT(W73,"0.00000"),"_lat=",TEXT(V73,"0.0000")," ","netcdf_process/",$AA$1,"/internal_flow.nc"," &gt; ","table/",$AA$1,"/internal_flow/",Y73," &amp;"))</f>
        <v>cdo outputtab,date,lon,lat,value -remapnn,lon=19.21157_lat=49.7804 netcdf_process/climatology_average/internal_flow.nc &gt; table/climatology_average/internal_flow/1802020100052_Porabka-zar.txt &amp;</v>
      </c>
    </row>
    <row r="74" s="154" customFormat="true" ht="13.85" hidden="false" customHeight="false" outlineLevel="0" collapsed="false">
      <c r="A74" s="4" t="s">
        <v>133</v>
      </c>
      <c r="B74" s="44" t="s">
        <v>165</v>
      </c>
      <c r="C74" s="5" t="n">
        <v>41.378306</v>
      </c>
      <c r="D74" s="5" t="n">
        <v>-6.351583</v>
      </c>
      <c r="E74" s="5" t="n">
        <v>41.378306</v>
      </c>
      <c r="F74" s="5" t="n">
        <v>-6.351583</v>
      </c>
      <c r="G74" s="4" t="s">
        <v>305</v>
      </c>
      <c r="H74" s="4" t="n">
        <v>2730</v>
      </c>
      <c r="I74" s="5" t="n">
        <v>41.379297</v>
      </c>
      <c r="J74" s="6" t="n">
        <v>-6.351656</v>
      </c>
      <c r="O74" s="54" t="n">
        <v>180202</v>
      </c>
      <c r="P74" s="156" t="str">
        <f aca="false">SUBSTITUTE(SUBSTITUTE(SUBSTITUTE(SUBSTITUTE(SUBSTITUTE(SUBSTITUTE(SUBSTITUTE(SUBSTITUTE(A74," ","-"),",","-"),"_","-"),"'","-"),"/","-"),"\","-"),"(","-"),")","-")</f>
        <v>Picote-I-+-II</v>
      </c>
      <c r="Q74" s="54" t="str">
        <f aca="false">IF(E74="","No","Yes")</f>
        <v>Yes</v>
      </c>
      <c r="R74" s="157" t="n">
        <v>68</v>
      </c>
      <c r="S74" s="177" t="n">
        <f aca="false">VLOOKUP(A74,'Generators - MW'!$A$1:$BJ$255,54,0)</f>
        <v>2.356098765</v>
      </c>
      <c r="T74" s="177" t="n">
        <f aca="false">IF(ISNUMBER(S74),S74,0)</f>
        <v>2.356098765</v>
      </c>
      <c r="U74" s="178" t="str">
        <f aca="false">IF(E74="","",CONCATENATE("1",TEXT(R74,"00000")))</f>
        <v>100068</v>
      </c>
      <c r="V74" s="178" t="n">
        <f aca="false">IF(E74="","",E74)</f>
        <v>41.378306</v>
      </c>
      <c r="W74" s="178" t="n">
        <f aca="false">IF(F74="","",F74)</f>
        <v>-6.351583</v>
      </c>
      <c r="X74" s="54" t="str">
        <f aca="false">IF(E74="","",CONCATENATE(TEXT(O74,"000000"),"0",TEXT(U74,"000000")))</f>
        <v>1802020100068</v>
      </c>
      <c r="Y74" s="163" t="str">
        <f aca="false">IF(X74="","",CONCATENATE(X74,"_",P74,".txt"))</f>
        <v>1802020100068_Picote-I-+-II.txt</v>
      </c>
      <c r="AA74" s="180" t="str">
        <f aca="false">IF(V74="","",CONCATENATE("cdo outputtab,date,lon,lat,value -remapnn,lon=",TEXT(W74,"0.00000"),"_lat=",TEXT(V74,"0.0000")," ","netcdf_process/",$AA$1,"/total_flow.nc"," &gt; ","table/",$AA$1,"/total_flow/",Y74," &amp;"))</f>
        <v>cdo outputtab,date,lon,lat,value -remapnn,lon=-6.35158_lat=41.3783 netcdf_process/climatology_average/total_flow.nc &gt; table/climatology_average/total_flow/1802020100068_Picote-I-+-II.txt &amp;</v>
      </c>
      <c r="AB74" s="162"/>
      <c r="AC74" s="161" t="str">
        <f aca="false">IF(V74="","",CONCATENATE("cdo outputtab,date,lon,lat,value -remapnn,lon=",TEXT(W74,"0.00000"),"_lat=",TEXT(V74,"0.0000")," ","netcdf_process/",$AA$1,"/internal_flow.nc"," &gt; ","table/",$AA$1,"/internal_flow/",Y74," &amp;"))</f>
        <v>cdo outputtab,date,lon,lat,value -remapnn,lon=-6.35158_lat=41.3783 netcdf_process/climatology_average/internal_flow.nc &gt; table/climatology_average/internal_flow/1802020100068_Picote-I-+-II.txt &amp;</v>
      </c>
      <c r="AMJ74" s="0"/>
    </row>
    <row r="75" customFormat="false" ht="13.85" hidden="false" customHeight="false" outlineLevel="0" collapsed="false">
      <c r="A75" s="4" t="s">
        <v>261</v>
      </c>
      <c r="B75" s="26" t="s">
        <v>262</v>
      </c>
      <c r="C75" s="5" t="n">
        <v>46.975805</v>
      </c>
      <c r="D75" s="5" t="n">
        <v>10.043102</v>
      </c>
      <c r="E75" s="5" t="n">
        <v>46.975805</v>
      </c>
      <c r="F75" s="5" t="n">
        <v>10.043102</v>
      </c>
      <c r="G75" s="4" t="s">
        <v>263</v>
      </c>
      <c r="H75" s="154"/>
      <c r="I75" s="5" t="n">
        <v>46.970536</v>
      </c>
      <c r="J75" s="6" t="n">
        <v>10.12578</v>
      </c>
      <c r="K75" s="154"/>
      <c r="L75" s="6" t="n">
        <v>46.975221</v>
      </c>
      <c r="M75" s="6" t="n">
        <v>10.039701</v>
      </c>
      <c r="O75" s="54" t="n">
        <v>180202</v>
      </c>
      <c r="P75" s="156" t="str">
        <f aca="false">SUBSTITUTE(SUBSTITUTE(SUBSTITUTE(SUBSTITUTE(SUBSTITUTE(SUBSTITUTE(SUBSTITUTE(SUBSTITUTE(A75," ","-"),",","-"),"_","-"),"'","-"),"/","-"),"\","-"),"(","-"),")","-")</f>
        <v>Kops-II</v>
      </c>
      <c r="Q75" s="54" t="str">
        <f aca="false">IF(E75="","No","Yes")</f>
        <v>Yes</v>
      </c>
      <c r="R75" s="157" t="n">
        <v>46</v>
      </c>
      <c r="S75" s="177" t="n">
        <f aca="false">VLOOKUP(A75,'Generators - MW'!$A$1:$BJ$255,54,0)</f>
        <v>2.34</v>
      </c>
      <c r="T75" s="177" t="n">
        <f aca="false">IF(ISNUMBER(S75),S75,0)</f>
        <v>2.34</v>
      </c>
      <c r="U75" s="178" t="str">
        <f aca="false">IF(E75="","",CONCATENATE("1",TEXT(R75,"00000")))</f>
        <v>100046</v>
      </c>
      <c r="V75" s="178" t="n">
        <f aca="false">IF(E75="","",E75)</f>
        <v>46.975805</v>
      </c>
      <c r="W75" s="178" t="n">
        <f aca="false">IF(F75="","",F75)</f>
        <v>10.043102</v>
      </c>
      <c r="X75" s="54" t="str">
        <f aca="false">IF(E75="","",CONCATENATE(TEXT(O75,"000000"),"0",TEXT(U75,"000000")))</f>
        <v>1802020100046</v>
      </c>
      <c r="Y75" s="163" t="str">
        <f aca="false">IF(X75="","",CONCATENATE(X75,"_",P75,".txt"))</f>
        <v>1802020100046_Kops-II.txt</v>
      </c>
      <c r="AA75" s="180" t="str">
        <f aca="false">IF(V75="","",CONCATENATE("cdo outputtab,date,lon,lat,value -remapnn,lon=",TEXT(W75,"0.00000"),"_lat=",TEXT(V75,"0.0000")," ","netcdf_process/",$AA$1,"/total_flow.nc"," &gt; ","table/",$AA$1,"/total_flow/",Y75," &amp;"))</f>
        <v>cdo outputtab,date,lon,lat,value -remapnn,lon=10.04310_lat=46.9758 netcdf_process/climatology_average/total_flow.nc &gt; table/climatology_average/total_flow/1802020100046_Kops-II.txt &amp;</v>
      </c>
      <c r="AC75" s="161" t="str">
        <f aca="false">IF(V75="","",CONCATENATE("cdo outputtab,date,lon,lat,value -remapnn,lon=",TEXT(W75,"0.00000"),"_lat=",TEXT(V75,"0.0000")," ","netcdf_process/",$AA$1,"/internal_flow.nc"," &gt; ","table/",$AA$1,"/internal_flow/",Y75," &amp;"))</f>
        <v>cdo outputtab,date,lon,lat,value -remapnn,lon=10.04310_lat=46.9758 netcdf_process/climatology_average/internal_flow.nc &gt; table/climatology_average/internal_flow/1802020100046_Kops-II.txt &amp;</v>
      </c>
    </row>
    <row r="76" s="154" customFormat="true" ht="15" hidden="false" customHeight="false" outlineLevel="0" collapsed="false">
      <c r="A76" s="14" t="s">
        <v>134</v>
      </c>
      <c r="B76" s="44" t="s">
        <v>165</v>
      </c>
      <c r="C76" s="5" t="n">
        <v>41.301692</v>
      </c>
      <c r="D76" s="5" t="n">
        <v>-6.469709</v>
      </c>
      <c r="E76" s="5" t="n">
        <v>41.301692</v>
      </c>
      <c r="F76" s="5" t="n">
        <v>-6.469709</v>
      </c>
      <c r="G76" s="47" t="s">
        <v>134</v>
      </c>
      <c r="H76" s="4" t="n">
        <v>2732</v>
      </c>
      <c r="I76" s="5" t="n">
        <v>41.30093</v>
      </c>
      <c r="J76" s="6" t="n">
        <v>-6.469401</v>
      </c>
      <c r="O76" s="54" t="n">
        <v>180202</v>
      </c>
      <c r="P76" s="156" t="str">
        <f aca="false">SUBSTITUTE(SUBSTITUTE(SUBSTITUTE(SUBSTITUTE(SUBSTITUTE(SUBSTITUTE(SUBSTITUTE(SUBSTITUTE(A76," ","-"),",","-"),"_","-"),"'","-"),"/","-"),"\","-"),"(","-"),")","-")</f>
        <v>Bemposta</v>
      </c>
      <c r="Q76" s="54" t="str">
        <f aca="false">IF(E76="","No","Yes")</f>
        <v>Yes</v>
      </c>
      <c r="R76" s="157" t="n">
        <v>74</v>
      </c>
      <c r="S76" s="177" t="n">
        <f aca="false">VLOOKUP(A76,'Generators - MW'!$A$1:$BJ$255,54,0)</f>
        <v>2.33762493711583</v>
      </c>
      <c r="T76" s="177" t="n">
        <f aca="false">IF(ISNUMBER(S76),S76,0)</f>
        <v>2.33762493711583</v>
      </c>
      <c r="U76" s="178" t="str">
        <f aca="false">IF(E76="","",CONCATENATE("1",TEXT(R76,"00000")))</f>
        <v>100074</v>
      </c>
      <c r="V76" s="178" t="n">
        <f aca="false">IF(E76="","",E76)</f>
        <v>41.301692</v>
      </c>
      <c r="W76" s="178" t="n">
        <f aca="false">IF(F76="","",F76)</f>
        <v>-6.469709</v>
      </c>
      <c r="X76" s="54" t="str">
        <f aca="false">IF(E76="","",CONCATENATE(TEXT(O76,"000000"),"0",TEXT(U76,"000000")))</f>
        <v>1802020100074</v>
      </c>
      <c r="Y76" s="163" t="str">
        <f aca="false">IF(X76="","",CONCATENATE(X76,"_",P76,".txt"))</f>
        <v>1802020100074_Bemposta.txt</v>
      </c>
      <c r="AA76" s="180" t="str">
        <f aca="false">IF(V76="","",CONCATENATE("cdo outputtab,date,lon,lat,value -remapnn,lon=",TEXT(W76,"0.00000"),"_lat=",TEXT(V76,"0.0000")," ","netcdf_process/",$AA$1,"/total_flow.nc"," &gt; ","table/",$AA$1,"/total_flow/",Y76," &amp;"))</f>
        <v>cdo outputtab,date,lon,lat,value -remapnn,lon=-6.46971_lat=41.3017 netcdf_process/climatology_average/total_flow.nc &gt; table/climatology_average/total_flow/1802020100074_Bemposta.txt &amp;</v>
      </c>
      <c r="AB76" s="162"/>
      <c r="AC76" s="161" t="str">
        <f aca="false">IF(V76="","",CONCATENATE("cdo outputtab,date,lon,lat,value -remapnn,lon=",TEXT(W76,"0.00000"),"_lat=",TEXT(V76,"0.0000")," ","netcdf_process/",$AA$1,"/internal_flow.nc"," &gt; ","table/",$AA$1,"/internal_flow/",Y76," &amp;"))</f>
        <v>cdo outputtab,date,lon,lat,value -remapnn,lon=-6.46971_lat=41.3017 netcdf_process/climatology_average/internal_flow.nc &gt; table/climatology_average/internal_flow/1802020100074_Bemposta.txt &amp;</v>
      </c>
      <c r="AMJ76" s="0"/>
    </row>
    <row r="77" customFormat="false" ht="15" hidden="false" customHeight="false" outlineLevel="0" collapsed="false">
      <c r="A77" s="14" t="s">
        <v>247</v>
      </c>
      <c r="B77" s="26" t="s">
        <v>248</v>
      </c>
      <c r="C77" s="5" t="n">
        <v>50.084298</v>
      </c>
      <c r="D77" s="5" t="n">
        <v>17.181029</v>
      </c>
      <c r="E77" s="5" t="n">
        <v>50.084298</v>
      </c>
      <c r="F77" s="5" t="n">
        <v>17.181029</v>
      </c>
      <c r="G77" s="4" t="s">
        <v>249</v>
      </c>
      <c r="H77" s="154"/>
      <c r="I77" s="5" t="n">
        <v>50.07518</v>
      </c>
      <c r="J77" s="6" t="n">
        <v>17.159209</v>
      </c>
      <c r="K77" s="154"/>
      <c r="L77" s="6" t="n">
        <v>50.082633</v>
      </c>
      <c r="M77" s="6" t="n">
        <v>17.182298</v>
      </c>
      <c r="O77" s="54" t="n">
        <v>180202</v>
      </c>
      <c r="P77" s="156" t="str">
        <f aca="false">SUBSTITUTE(SUBSTITUTE(SUBSTITUTE(SUBSTITUTE(SUBSTITUTE(SUBSTITUTE(SUBSTITUTE(SUBSTITUTE(A77," ","-"),",","-"),"_","-"),"'","-"),"/","-"),"\","-"),"(","-"),")","-")</f>
        <v>Dlouhe-Strane</v>
      </c>
      <c r="Q77" s="54" t="str">
        <f aca="false">IF(E77="","No","Yes")</f>
        <v>Yes</v>
      </c>
      <c r="R77" s="157" t="n">
        <v>40</v>
      </c>
      <c r="S77" s="177" t="n">
        <f aca="false">VLOOKUP(A77,'Generators - MW'!$A$1:$BJ$255,54,0)</f>
        <v>2.3</v>
      </c>
      <c r="T77" s="177" t="n">
        <f aca="false">IF(ISNUMBER(S77),S77,0)</f>
        <v>2.3</v>
      </c>
      <c r="U77" s="178" t="str">
        <f aca="false">IF(E77="","",CONCATENATE("1",TEXT(R77,"00000")))</f>
        <v>100040</v>
      </c>
      <c r="V77" s="178" t="n">
        <f aca="false">IF(E77="","",E77)</f>
        <v>50.084298</v>
      </c>
      <c r="W77" s="178" t="n">
        <f aca="false">IF(F77="","",F77)</f>
        <v>17.181029</v>
      </c>
      <c r="X77" s="54" t="str">
        <f aca="false">IF(E77="","",CONCATENATE(TEXT(O77,"000000"),"0",TEXT(U77,"000000")))</f>
        <v>1802020100040</v>
      </c>
      <c r="Y77" s="163" t="str">
        <f aca="false">IF(X77="","",CONCATENATE(X77,"_",P77,".txt"))</f>
        <v>1802020100040_Dlouhe-Strane.txt</v>
      </c>
      <c r="AA77" s="180" t="str">
        <f aca="false">IF(V77="","",CONCATENATE("cdo outputtab,date,lon,lat,value -remapnn,lon=",TEXT(W77,"0.00000"),"_lat=",TEXT(V77,"0.0000")," ","netcdf_process/",$AA$1,"/total_flow.nc"," &gt; ","table/",$AA$1,"/total_flow/",Y77," &amp;"))</f>
        <v>cdo outputtab,date,lon,lat,value -remapnn,lon=17.18103_lat=50.0843 netcdf_process/climatology_average/total_flow.nc &gt; table/climatology_average/total_flow/1802020100040_Dlouhe-Strane.txt &amp;</v>
      </c>
      <c r="AC77" s="161" t="str">
        <f aca="false">IF(V77="","",CONCATENATE("cdo outputtab,date,lon,lat,value -remapnn,lon=",TEXT(W77,"0.00000"),"_lat=",TEXT(V77,"0.0000")," ","netcdf_process/",$AA$1,"/internal_flow.nc"," &gt; ","table/",$AA$1,"/internal_flow/",Y77," &amp;"))</f>
        <v>cdo outputtab,date,lon,lat,value -remapnn,lon=17.18103_lat=50.0843 netcdf_process/climatology_average/internal_flow.nc &gt; table/climatology_average/internal_flow/1802020100040_Dlouhe-Strane.txt &amp;</v>
      </c>
    </row>
    <row r="78" customFormat="false" ht="15" hidden="false" customHeight="false" outlineLevel="0" collapsed="false">
      <c r="A78" s="14" t="s">
        <v>299</v>
      </c>
      <c r="B78" s="44" t="s">
        <v>300</v>
      </c>
      <c r="C78" s="5" t="n">
        <v>49.12443</v>
      </c>
      <c r="D78" s="5" t="n">
        <v>16.124207</v>
      </c>
      <c r="E78" s="5" t="n">
        <v>49.12443</v>
      </c>
      <c r="F78" s="5" t="n">
        <v>16.124207</v>
      </c>
      <c r="G78" s="4" t="s">
        <v>299</v>
      </c>
      <c r="H78" s="4" t="n">
        <v>3786</v>
      </c>
      <c r="I78" s="5" t="n">
        <v>49.12875</v>
      </c>
      <c r="J78" s="6" t="n">
        <v>16.117083</v>
      </c>
      <c r="K78" s="4" t="n">
        <v>3788</v>
      </c>
      <c r="L78" s="154"/>
      <c r="M78" s="154"/>
      <c r="O78" s="54" t="n">
        <v>180202</v>
      </c>
      <c r="P78" s="156" t="str">
        <f aca="false">SUBSTITUTE(SUBSTITUTE(SUBSTITUTE(SUBSTITUTE(SUBSTITUTE(SUBSTITUTE(SUBSTITUTE(SUBSTITUTE(A78," ","-"),",","-"),"_","-"),"'","-"),"/","-"),"\","-"),"(","-"),")","-")</f>
        <v>Dalesice</v>
      </c>
      <c r="Q78" s="54" t="str">
        <f aca="false">IF(E78="","No","Yes")</f>
        <v>Yes</v>
      </c>
      <c r="R78" s="157" t="n">
        <v>65</v>
      </c>
      <c r="S78" s="177" t="n">
        <f aca="false">VLOOKUP(A78,'Generators - MW'!$A$1:$BJ$255,54,0)</f>
        <v>2.3</v>
      </c>
      <c r="T78" s="177" t="n">
        <f aca="false">IF(ISNUMBER(S78),S78,0)</f>
        <v>2.3</v>
      </c>
      <c r="U78" s="178" t="str">
        <f aca="false">IF(E78="","",CONCATENATE("1",TEXT(R78,"00000")))</f>
        <v>100065</v>
      </c>
      <c r="V78" s="178" t="n">
        <f aca="false">IF(E78="","",E78)</f>
        <v>49.12443</v>
      </c>
      <c r="W78" s="178" t="n">
        <f aca="false">IF(F78="","",F78)</f>
        <v>16.124207</v>
      </c>
      <c r="X78" s="54" t="str">
        <f aca="false">IF(E78="","",CONCATENATE(TEXT(O78,"000000"),"0",TEXT(U78,"000000")))</f>
        <v>1802020100065</v>
      </c>
      <c r="Y78" s="163" t="str">
        <f aca="false">IF(X78="","",CONCATENATE(X78,"_",P78,".txt"))</f>
        <v>1802020100065_Dalesice.txt</v>
      </c>
      <c r="AA78" s="180" t="str">
        <f aca="false">IF(V78="","",CONCATENATE("cdo outputtab,date,lon,lat,value -remapnn,lon=",TEXT(W78,"0.00000"),"_lat=",TEXT(V78,"0.0000")," ","netcdf_process/",$AA$1,"/total_flow.nc"," &gt; ","table/",$AA$1,"/total_flow/",Y78," &amp;"))</f>
        <v>cdo outputtab,date,lon,lat,value -remapnn,lon=16.12421_lat=49.1244 netcdf_process/climatology_average/total_flow.nc &gt; table/climatology_average/total_flow/1802020100065_Dalesice.txt &amp;</v>
      </c>
      <c r="AC78" s="161" t="str">
        <f aca="false">IF(V78="","",CONCATENATE("cdo outputtab,date,lon,lat,value -remapnn,lon=",TEXT(W78,"0.00000"),"_lat=",TEXT(V78,"0.0000")," ","netcdf_process/",$AA$1,"/internal_flow.nc"," &gt; ","table/",$AA$1,"/internal_flow/",Y78," &amp;"))</f>
        <v>cdo outputtab,date,lon,lat,value -remapnn,lon=16.12421_lat=49.1244 netcdf_process/climatology_average/internal_flow.nc &gt; table/climatology_average/internal_flow/1802020100065_Dalesice.txt &amp;</v>
      </c>
    </row>
    <row r="79" s="154" customFormat="true" ht="13.85" hidden="false" customHeight="false" outlineLevel="0" collapsed="false">
      <c r="A79" s="4" t="s">
        <v>70</v>
      </c>
      <c r="B79" s="7" t="s">
        <v>454</v>
      </c>
      <c r="C79" s="5" t="n">
        <v>47.557633</v>
      </c>
      <c r="D79" s="5" t="n">
        <v>7.956835</v>
      </c>
      <c r="E79" s="5" t="n">
        <v>47.557633</v>
      </c>
      <c r="F79" s="5" t="n">
        <v>7.956835</v>
      </c>
      <c r="G79" s="4" t="s">
        <v>476</v>
      </c>
      <c r="I79" s="5" t="n">
        <v>47.557633</v>
      </c>
      <c r="J79" s="5" t="n">
        <v>7.956835</v>
      </c>
      <c r="O79" s="54" t="n">
        <v>180202</v>
      </c>
      <c r="P79" s="156" t="str">
        <f aca="false">SUBSTITUTE(SUBSTITUTE(SUBSTITUTE(SUBSTITUTE(SUBSTITUTE(SUBSTITUTE(SUBSTITUTE(SUBSTITUTE(A79," ","-"),",","-"),"_","-"),"'","-"),"/","-"),"\","-"),"(","-"),")","-")</f>
        <v>Sackingen</v>
      </c>
      <c r="Q79" s="54" t="str">
        <f aca="false">IF(E79="","No","Yes")</f>
        <v>Yes</v>
      </c>
      <c r="R79" s="157" t="n">
        <v>184</v>
      </c>
      <c r="S79" s="177" t="n">
        <f aca="false">VLOOKUP(A79,'Generators - MW'!$A$1:$BJ$255,54,0)</f>
        <v>2.064</v>
      </c>
      <c r="T79" s="177" t="n">
        <f aca="false">IF(ISNUMBER(S79),S79,0)</f>
        <v>2.064</v>
      </c>
      <c r="U79" s="178" t="str">
        <f aca="false">IF(E79="","",CONCATENATE("1",TEXT(R79,"00000")))</f>
        <v>100184</v>
      </c>
      <c r="V79" s="178" t="n">
        <f aca="false">IF(E79="","",E79)</f>
        <v>47.557633</v>
      </c>
      <c r="W79" s="178" t="n">
        <f aca="false">IF(F79="","",F79)</f>
        <v>7.956835</v>
      </c>
      <c r="X79" s="54" t="str">
        <f aca="false">IF(E79="","",CONCATENATE(TEXT(O79,"000000"),"0",TEXT(U79,"000000")))</f>
        <v>1802020100184</v>
      </c>
      <c r="Y79" s="163" t="str">
        <f aca="false">IF(X79="","",CONCATENATE(X79,"_",P79,".txt"))</f>
        <v>1802020100184_Sackingen.txt</v>
      </c>
      <c r="AA79" s="180" t="str">
        <f aca="false">IF(V79="","",CONCATENATE("cdo outputtab,date,lon,lat,value -remapnn,lon=",TEXT(W79,"0.00000"),"_lat=",TEXT(V79,"0.0000")," ","netcdf_process/",$AA$1,"/total_flow.nc"," &gt; ","table/",$AA$1,"/total_flow/",Y79," &amp;"))</f>
        <v>cdo outputtab,date,lon,lat,value -remapnn,lon=7.95684_lat=47.5576 netcdf_process/climatology_average/total_flow.nc &gt; table/climatology_average/total_flow/1802020100184_Sackingen.txt &amp;</v>
      </c>
      <c r="AB79" s="162"/>
      <c r="AC79" s="161" t="str">
        <f aca="false">IF(V79="","",CONCATENATE("cdo outputtab,date,lon,lat,value -remapnn,lon=",TEXT(W79,"0.00000"),"_lat=",TEXT(V79,"0.0000")," ","netcdf_process/",$AA$1,"/internal_flow.nc"," &gt; ","table/",$AA$1,"/internal_flow/",Y79," &amp;"))</f>
        <v>cdo outputtab,date,lon,lat,value -remapnn,lon=7.95684_lat=47.5576 netcdf_process/climatology_average/internal_flow.nc &gt; table/climatology_average/internal_flow/1802020100184_Sackingen.txt &amp;</v>
      </c>
      <c r="AMJ79" s="0"/>
    </row>
    <row r="80" s="154" customFormat="true" ht="13.85" hidden="false" customHeight="false" outlineLevel="0" collapsed="false">
      <c r="A80" s="4" t="s">
        <v>276</v>
      </c>
      <c r="C80" s="5" t="n">
        <v>47.085109</v>
      </c>
      <c r="D80" s="5" t="n">
        <v>9.881289</v>
      </c>
      <c r="E80" s="5" t="n">
        <v>47.112</v>
      </c>
      <c r="F80" s="5" t="n">
        <v>9.872</v>
      </c>
      <c r="G80" s="4" t="s">
        <v>277</v>
      </c>
      <c r="I80" s="5" t="n">
        <v>47.076025</v>
      </c>
      <c r="J80" s="6" t="n">
        <v>9.874543</v>
      </c>
      <c r="L80" s="6" t="n">
        <v>47.085936</v>
      </c>
      <c r="M80" s="6" t="n">
        <v>9.87648</v>
      </c>
      <c r="O80" s="54" t="n">
        <v>180202</v>
      </c>
      <c r="P80" s="156" t="str">
        <f aca="false">SUBSTITUTE(SUBSTITUTE(SUBSTITUTE(SUBSTITUTE(SUBSTITUTE(SUBSTITUTE(SUBSTITUTE(SUBSTITUTE(A80," ","-"),",","-"),"_","-"),"'","-"),"/","-"),"\","-"),"(","-"),")","-")</f>
        <v>Rodundwerk-I-II</v>
      </c>
      <c r="Q80" s="54" t="str">
        <f aca="false">IF(E80="","No","Yes")</f>
        <v>Yes</v>
      </c>
      <c r="R80" s="157" t="n">
        <v>53</v>
      </c>
      <c r="S80" s="177" t="n">
        <f aca="false">VLOOKUP(A80,'Generators - MW'!$A$1:$BJ$255,54,0)</f>
        <v>1.75</v>
      </c>
      <c r="T80" s="177" t="n">
        <f aca="false">IF(ISNUMBER(S80),S80,0)</f>
        <v>1.75</v>
      </c>
      <c r="U80" s="178" t="str">
        <f aca="false">IF(E80="","",CONCATENATE("1",TEXT(R80,"00000")))</f>
        <v>100053</v>
      </c>
      <c r="V80" s="178" t="n">
        <f aca="false">IF(E80="","",E80)</f>
        <v>47.112</v>
      </c>
      <c r="W80" s="178" t="n">
        <f aca="false">IF(F80="","",F80)</f>
        <v>9.872</v>
      </c>
      <c r="X80" s="54" t="str">
        <f aca="false">IF(E80="","",CONCATENATE(TEXT(O80,"000000"),"0",TEXT(U80,"000000")))</f>
        <v>1802020100053</v>
      </c>
      <c r="Y80" s="163" t="str">
        <f aca="false">IF(X80="","",CONCATENATE(X80,"_",P80,".txt"))</f>
        <v>1802020100053_Rodundwerk-I-II.txt</v>
      </c>
      <c r="AA80" s="180" t="str">
        <f aca="false">IF(V80="","",CONCATENATE("cdo outputtab,date,lon,lat,value -remapnn,lon=",TEXT(W80,"0.00000"),"_lat=",TEXT(V80,"0.0000")," ","netcdf_process/",$AA$1,"/total_flow.nc"," &gt; ","table/",$AA$1,"/total_flow/",Y80," &amp;"))</f>
        <v>cdo outputtab,date,lon,lat,value -remapnn,lon=9.87200_lat=47.1120 netcdf_process/climatology_average/total_flow.nc &gt; table/climatology_average/total_flow/1802020100053_Rodundwerk-I-II.txt &amp;</v>
      </c>
      <c r="AB80" s="162"/>
      <c r="AC80" s="161" t="str">
        <f aca="false">IF(V80="","",CONCATENATE("cdo outputtab,date,lon,lat,value -remapnn,lon=",TEXT(W80,"0.00000"),"_lat=",TEXT(V80,"0.0000")," ","netcdf_process/",$AA$1,"/internal_flow.nc"," &gt; ","table/",$AA$1,"/internal_flow/",Y80," &amp;"))</f>
        <v>cdo outputtab,date,lon,lat,value -remapnn,lon=9.87200_lat=47.1120 netcdf_process/climatology_average/internal_flow.nc &gt; table/climatology_average/internal_flow/1802020100053_Rodundwerk-I-II.txt &amp;</v>
      </c>
      <c r="AMJ80" s="0"/>
    </row>
    <row r="81" s="154" customFormat="true" ht="13.85" hidden="false" customHeight="false" outlineLevel="0" collapsed="false">
      <c r="A81" s="4" t="s">
        <v>135</v>
      </c>
      <c r="B81" s="7" t="s">
        <v>318</v>
      </c>
      <c r="C81" s="5" t="n">
        <v>46.291753</v>
      </c>
      <c r="D81" s="5" t="n">
        <v>10.266454</v>
      </c>
      <c r="E81" s="5" t="n">
        <v>46.291753</v>
      </c>
      <c r="F81" s="5" t="n">
        <v>10.266454</v>
      </c>
      <c r="G81" s="4" t="s">
        <v>319</v>
      </c>
      <c r="I81" s="5" t="n">
        <v>46.328836</v>
      </c>
      <c r="J81" s="6" t="n">
        <v>10.24729</v>
      </c>
      <c r="O81" s="54" t="n">
        <v>180202</v>
      </c>
      <c r="P81" s="156" t="str">
        <f aca="false">SUBSTITUTE(SUBSTITUTE(SUBSTITUTE(SUBSTITUTE(SUBSTITUTE(SUBSTITUTE(SUBSTITUTE(SUBSTITUTE(A81," ","-"),",","-"),"_","-"),"'","-"),"/","-"),"\","-"),"(","-"),")","-")</f>
        <v>Grosio</v>
      </c>
      <c r="Q81" s="54" t="str">
        <f aca="false">IF(E81="","No","Yes")</f>
        <v>Yes</v>
      </c>
      <c r="R81" s="157" t="n">
        <v>75</v>
      </c>
      <c r="S81" s="177" t="n">
        <f aca="false">VLOOKUP(A81,'Generators - MW'!$A$1:$BJ$255,54,0)</f>
        <v>1.67337018</v>
      </c>
      <c r="T81" s="177" t="n">
        <f aca="false">IF(ISNUMBER(S81),S81,0)</f>
        <v>1.67337018</v>
      </c>
      <c r="U81" s="178" t="str">
        <f aca="false">IF(E81="","",CONCATENATE("1",TEXT(R81,"00000")))</f>
        <v>100075</v>
      </c>
      <c r="V81" s="178" t="n">
        <f aca="false">IF(E81="","",E81)</f>
        <v>46.291753</v>
      </c>
      <c r="W81" s="178" t="n">
        <f aca="false">IF(F81="","",F81)</f>
        <v>10.266454</v>
      </c>
      <c r="X81" s="54" t="str">
        <f aca="false">IF(E81="","",CONCATENATE(TEXT(O81,"000000"),"0",TEXT(U81,"000000")))</f>
        <v>1802020100075</v>
      </c>
      <c r="Y81" s="163" t="str">
        <f aca="false">IF(X81="","",CONCATENATE(X81,"_",P81,".txt"))</f>
        <v>1802020100075_Grosio.txt</v>
      </c>
      <c r="AA81" s="180" t="str">
        <f aca="false">IF(V81="","",CONCATENATE("cdo outputtab,date,lon,lat,value -remapnn,lon=",TEXT(W81,"0.00000"),"_lat=",TEXT(V81,"0.0000")," ","netcdf_process/",$AA$1,"/total_flow.nc"," &gt; ","table/",$AA$1,"/total_flow/",Y81," &amp;"))</f>
        <v>cdo outputtab,date,lon,lat,value -remapnn,lon=10.26645_lat=46.2918 netcdf_process/climatology_average/total_flow.nc &gt; table/climatology_average/total_flow/1802020100075_Grosio.txt &amp;</v>
      </c>
      <c r="AB81" s="162"/>
      <c r="AC81" s="161" t="str">
        <f aca="false">IF(V81="","",CONCATENATE("cdo outputtab,date,lon,lat,value -remapnn,lon=",TEXT(W81,"0.00000"),"_lat=",TEXT(V81,"0.0000")," ","netcdf_process/",$AA$1,"/internal_flow.nc"," &gt; ","table/",$AA$1,"/internal_flow/",Y81," &amp;"))</f>
        <v>cdo outputtab,date,lon,lat,value -remapnn,lon=10.26645_lat=46.2918 netcdf_process/climatology_average/internal_flow.nc &gt; table/climatology_average/internal_flow/1802020100075_Grosio.txt &amp;</v>
      </c>
      <c r="AMJ81" s="0"/>
    </row>
    <row r="82" s="154" customFormat="true" ht="13.85" hidden="false" customHeight="false" outlineLevel="0" collapsed="false">
      <c r="A82" s="4" t="s">
        <v>199</v>
      </c>
      <c r="B82" s="7" t="s">
        <v>200</v>
      </c>
      <c r="C82" s="5" t="n">
        <v>66.885</v>
      </c>
      <c r="D82" s="5" t="n">
        <v>19.8148</v>
      </c>
      <c r="E82" s="5" t="n">
        <v>66.885</v>
      </c>
      <c r="F82" s="5" t="n">
        <v>19.8148</v>
      </c>
      <c r="G82" s="4" t="s">
        <v>199</v>
      </c>
      <c r="H82" s="4" t="n">
        <v>3697</v>
      </c>
      <c r="I82" s="5" t="n">
        <v>66.886529</v>
      </c>
      <c r="J82" s="6" t="n">
        <v>19.817778</v>
      </c>
      <c r="O82" s="54" t="n">
        <v>180202</v>
      </c>
      <c r="P82" s="156" t="str">
        <f aca="false">SUBSTITUTE(SUBSTITUTE(SUBSTITUTE(SUBSTITUTE(SUBSTITUTE(SUBSTITUTE(SUBSTITUTE(SUBSTITUTE(A82," ","-"),",","-"),"_","-"),"'","-"),"/","-"),"\","-"),"(","-"),")","-")</f>
        <v>Harspranget</v>
      </c>
      <c r="Q82" s="54" t="str">
        <f aca="false">IF(E82="","No","Yes")</f>
        <v>Yes</v>
      </c>
      <c r="R82" s="157" t="n">
        <v>19</v>
      </c>
      <c r="S82" s="177" t="n">
        <f aca="false">VLOOKUP(A82,'Generators - MW'!$A$1:$BJ$255,54,0)</f>
        <v>1.6234896</v>
      </c>
      <c r="T82" s="177" t="n">
        <f aca="false">IF(ISNUMBER(S82),S82,0)</f>
        <v>1.6234896</v>
      </c>
      <c r="U82" s="178" t="str">
        <f aca="false">IF(E82="","",CONCATENATE("1",TEXT(R82,"00000")))</f>
        <v>100019</v>
      </c>
      <c r="V82" s="178" t="n">
        <f aca="false">IF(E82="","",E82)</f>
        <v>66.885</v>
      </c>
      <c r="W82" s="178" t="n">
        <f aca="false">IF(F82="","",F82)</f>
        <v>19.8148</v>
      </c>
      <c r="X82" s="54" t="str">
        <f aca="false">IF(E82="","",CONCATENATE(TEXT(O82,"000000"),"0",TEXT(U82,"000000")))</f>
        <v>1802020100019</v>
      </c>
      <c r="Y82" s="163" t="str">
        <f aca="false">IF(X82="","",CONCATENATE(X82,"_",P82,".txt"))</f>
        <v>1802020100019_Harspranget.txt</v>
      </c>
      <c r="AA82" s="180" t="str">
        <f aca="false">IF(V82="","",CONCATENATE("cdo outputtab,date,lon,lat,value -remapnn,lon=",TEXT(W82,"0.00000"),"_lat=",TEXT(V82,"0.0000")," ","netcdf_process/",$AA$1,"/total_flow.nc"," &gt; ","table/",$AA$1,"/total_flow/",Y82," &amp;"))</f>
        <v>cdo outputtab,date,lon,lat,value -remapnn,lon=19.81480_lat=66.8850 netcdf_process/climatology_average/total_flow.nc &gt; table/climatology_average/total_flow/1802020100019_Harspranget.txt &amp;</v>
      </c>
      <c r="AB82" s="162"/>
      <c r="AC82" s="161" t="str">
        <f aca="false">IF(V82="","",CONCATENATE("cdo outputtab,date,lon,lat,value -remapnn,lon=",TEXT(W82,"0.00000"),"_lat=",TEXT(V82,"0.0000")," ","netcdf_process/",$AA$1,"/internal_flow.nc"," &gt; ","table/",$AA$1,"/internal_flow/",Y82," &amp;"))</f>
        <v>cdo outputtab,date,lon,lat,value -remapnn,lon=19.81480_lat=66.8850 netcdf_process/climatology_average/internal_flow.nc &gt; table/climatology_average/internal_flow/1802020100019_Harspranget.txt &amp;</v>
      </c>
      <c r="AMJ82" s="0"/>
    </row>
    <row r="83" customFormat="false" ht="15" hidden="false" customHeight="false" outlineLevel="0" collapsed="false">
      <c r="A83" s="27" t="s">
        <v>234</v>
      </c>
      <c r="B83" s="28" t="s">
        <v>232</v>
      </c>
      <c r="C83" s="29" t="n">
        <v>46.870327</v>
      </c>
      <c r="D83" s="29" t="n">
        <v>13.329066</v>
      </c>
      <c r="E83" s="5" t="n">
        <v>46.870327</v>
      </c>
      <c r="F83" s="5" t="n">
        <v>13.329066</v>
      </c>
      <c r="G83" s="30" t="s">
        <v>231</v>
      </c>
      <c r="H83" s="154"/>
      <c r="I83" s="31" t="n">
        <v>47.067296</v>
      </c>
      <c r="J83" s="32" t="n">
        <v>13.351609</v>
      </c>
      <c r="K83" s="30"/>
      <c r="L83" s="33" t="n">
        <v>46.868788</v>
      </c>
      <c r="M83" s="33" t="n">
        <v>13.328605</v>
      </c>
      <c r="O83" s="54" t="n">
        <v>180202</v>
      </c>
      <c r="P83" s="156" t="str">
        <f aca="false">SUBSTITUTE(SUBSTITUTE(SUBSTITUTE(SUBSTITUTE(SUBSTITUTE(SUBSTITUTE(SUBSTITUTE(SUBSTITUTE(A83," ","-"),",","-"),"_","-"),"'","-"),"/","-"),"\","-"),"(","-"),")","-")</f>
        <v>Rottau</v>
      </c>
      <c r="Q83" s="54" t="str">
        <f aca="false">IF(E83="","No","Yes")</f>
        <v>Yes</v>
      </c>
      <c r="R83" s="157" t="n">
        <v>32</v>
      </c>
      <c r="S83" s="177" t="n">
        <f aca="false">VLOOKUP(A83,'Generators - MW'!$A$1:$BJ$255,54,0)</f>
        <v>1.3</v>
      </c>
      <c r="T83" s="177" t="n">
        <f aca="false">IF(ISNUMBER(S83),S83,0)</f>
        <v>1.3</v>
      </c>
      <c r="U83" s="178" t="str">
        <f aca="false">IF(E83="","",CONCATENATE("1",TEXT(R83,"00000")))</f>
        <v>100032</v>
      </c>
      <c r="V83" s="178" t="n">
        <f aca="false">IF(E83="","",E83)</f>
        <v>46.870327</v>
      </c>
      <c r="W83" s="178" t="n">
        <f aca="false">IF(F83="","",F83)</f>
        <v>13.329066</v>
      </c>
      <c r="X83" s="54" t="str">
        <f aca="false">IF(E83="","",CONCATENATE(TEXT(O83,"000000"),"0",TEXT(U83,"000000")))</f>
        <v>1802020100032</v>
      </c>
      <c r="Y83" s="163" t="str">
        <f aca="false">IF(X83="","",CONCATENATE(X83,"_",P83,".txt"))</f>
        <v>1802020100032_Rottau.txt</v>
      </c>
      <c r="AA83" s="180" t="str">
        <f aca="false">IF(V83="","",CONCATENATE("cdo outputtab,date,lon,lat,value -remapnn,lon=",TEXT(W83,"0.00000"),"_lat=",TEXT(V83,"0.0000")," ","netcdf_process/",$AA$1,"/total_flow.nc"," &gt; ","table/",$AA$1,"/total_flow/",Y83," &amp;"))</f>
        <v>cdo outputtab,date,lon,lat,value -remapnn,lon=13.32907_lat=46.8703 netcdf_process/climatology_average/total_flow.nc &gt; table/climatology_average/total_flow/1802020100032_Rottau.txt &amp;</v>
      </c>
      <c r="AC83" s="161" t="str">
        <f aca="false">IF(V83="","",CONCATENATE("cdo outputtab,date,lon,lat,value -remapnn,lon=",TEXT(W83,"0.00000"),"_lat=",TEXT(V83,"0.0000")," ","netcdf_process/",$AA$1,"/internal_flow.nc"," &gt; ","table/",$AA$1,"/internal_flow/",Y83," &amp;"))</f>
        <v>cdo outputtab,date,lon,lat,value -remapnn,lon=13.32907_lat=46.8703 netcdf_process/climatology_average/internal_flow.nc &gt; table/climatology_average/internal_flow/1802020100032_Rottau.txt &amp;</v>
      </c>
    </row>
    <row r="84" customFormat="false" ht="13.85" hidden="false" customHeight="false" outlineLevel="0" collapsed="false">
      <c r="A84" s="4" t="s">
        <v>334</v>
      </c>
      <c r="B84" s="7" t="s">
        <v>335</v>
      </c>
      <c r="C84" s="5" t="n">
        <v>36.908369</v>
      </c>
      <c r="D84" s="5" t="n">
        <v>-4.762892</v>
      </c>
      <c r="E84" s="5" t="n">
        <v>36.922</v>
      </c>
      <c r="F84" s="5" t="n">
        <v>-4.777</v>
      </c>
      <c r="G84" s="4" t="s">
        <v>336</v>
      </c>
      <c r="H84" s="154"/>
      <c r="I84" s="5" t="n">
        <v>36.90377</v>
      </c>
      <c r="J84" s="6" t="n">
        <v>-4.778094</v>
      </c>
      <c r="K84" s="154"/>
      <c r="L84" s="6" t="n">
        <v>36.907858</v>
      </c>
      <c r="M84" s="6" t="n">
        <v>-4.76258</v>
      </c>
      <c r="O84" s="54" t="n">
        <v>180202</v>
      </c>
      <c r="P84" s="156" t="str">
        <f aca="false">SUBSTITUTE(SUBSTITUTE(SUBSTITUTE(SUBSTITUTE(SUBSTITUTE(SUBSTITUTE(SUBSTITUTE(SUBSTITUTE(A84," ","-"),",","-"),"_","-"),"'","-"),"/","-"),"\","-"),"(","-"),")","-")</f>
        <v>Tajo-De-la-Encantada--El-Chorro-</v>
      </c>
      <c r="Q84" s="54" t="str">
        <f aca="false">IF(E84="","No","Yes")</f>
        <v>Yes</v>
      </c>
      <c r="R84" s="157" t="n">
        <v>84</v>
      </c>
      <c r="S84" s="177" t="n">
        <f aca="false">VLOOKUP(A84,'Generators - MW'!$A$1:$BJ$255,54,0)</f>
        <v>1</v>
      </c>
      <c r="T84" s="177" t="n">
        <f aca="false">IF(ISNUMBER(S84),S84,0)</f>
        <v>1</v>
      </c>
      <c r="U84" s="178" t="str">
        <f aca="false">IF(E84="","",CONCATENATE("1",TEXT(R84,"00000")))</f>
        <v>100084</v>
      </c>
      <c r="V84" s="178" t="n">
        <f aca="false">IF(E84="","",E84)</f>
        <v>36.922</v>
      </c>
      <c r="W84" s="178" t="n">
        <f aca="false">IF(F84="","",F84)</f>
        <v>-4.777</v>
      </c>
      <c r="X84" s="54" t="str">
        <f aca="false">IF(E84="","",CONCATENATE(TEXT(O84,"000000"),"0",TEXT(U84,"000000")))</f>
        <v>1802020100084</v>
      </c>
      <c r="Y84" s="163" t="str">
        <f aca="false">IF(X84="","",CONCATENATE(X84,"_",P84,".txt"))</f>
        <v>1802020100084_Tajo-De-la-Encantada--El-Chorro-.txt</v>
      </c>
      <c r="AA84" s="180" t="str">
        <f aca="false">IF(V84="","",CONCATENATE("cdo outputtab,date,lon,lat,value -remapnn,lon=",TEXT(W84,"0.00000"),"_lat=",TEXT(V84,"0.0000")," ","netcdf_process/",$AA$1,"/total_flow.nc"," &gt; ","table/",$AA$1,"/total_flow/",Y84," &amp;"))</f>
        <v>cdo outputtab,date,lon,lat,value -remapnn,lon=-4.77700_lat=36.9220 netcdf_process/climatology_average/total_flow.nc &gt; table/climatology_average/total_flow/1802020100084_Tajo-De-la-Encantada--El-Chorro-.txt &amp;</v>
      </c>
      <c r="AC84" s="161" t="str">
        <f aca="false">IF(V84="","",CONCATENATE("cdo outputtab,date,lon,lat,value -remapnn,lon=",TEXT(W84,"0.00000"),"_lat=",TEXT(V84,"0.0000")," ","netcdf_process/",$AA$1,"/internal_flow.nc"," &gt; ","table/",$AA$1,"/internal_flow/",Y84," &amp;"))</f>
        <v>cdo outputtab,date,lon,lat,value -remapnn,lon=-4.77700_lat=36.9220 netcdf_process/climatology_average/internal_flow.nc &gt; table/climatology_average/internal_flow/1802020100084_Tajo-De-la-Encantada--El-Chorro-.txt &amp;</v>
      </c>
    </row>
    <row r="85" s="154" customFormat="true" ht="13.85" hidden="false" customHeight="false" outlineLevel="0" collapsed="false">
      <c r="A85" s="4" t="s">
        <v>138</v>
      </c>
      <c r="B85" s="17"/>
      <c r="C85" s="5" t="n">
        <v>41.48975</v>
      </c>
      <c r="D85" s="5" t="n">
        <v>-6.263919</v>
      </c>
      <c r="E85" s="5" t="n">
        <v>41.48975</v>
      </c>
      <c r="F85" s="5" t="n">
        <v>-6.263919</v>
      </c>
      <c r="G85" s="4" t="s">
        <v>337</v>
      </c>
      <c r="H85" s="4" t="n">
        <v>2727</v>
      </c>
      <c r="I85" s="5" t="n">
        <v>41.489981</v>
      </c>
      <c r="J85" s="6" t="n">
        <v>-6.264244</v>
      </c>
      <c r="O85" s="54" t="n">
        <v>180202</v>
      </c>
      <c r="P85" s="156" t="str">
        <f aca="false">SUBSTITUTE(SUBSTITUTE(SUBSTITUTE(SUBSTITUTE(SUBSTITUTE(SUBSTITUTE(SUBSTITUTE(SUBSTITUTE(A85," ","-"),",","-"),"_","-"),"'","-"),"/","-"),"\","-"),"(","-"),")","-")</f>
        <v>Miranda</v>
      </c>
      <c r="Q85" s="54" t="str">
        <f aca="false">IF(E85="","No","Yes")</f>
        <v>Yes</v>
      </c>
      <c r="R85" s="157" t="n">
        <v>85</v>
      </c>
      <c r="S85" s="177" t="n">
        <f aca="false">VLOOKUP(A85,'Generators - MW'!$A$1:$BJ$255,54,0)</f>
        <v>0.853571094343743</v>
      </c>
      <c r="T85" s="177" t="n">
        <f aca="false">IF(ISNUMBER(S85),S85,0)</f>
        <v>0.853571094343743</v>
      </c>
      <c r="U85" s="178" t="str">
        <f aca="false">IF(E85="","",CONCATENATE("1",TEXT(R85,"00000")))</f>
        <v>100085</v>
      </c>
      <c r="V85" s="178" t="n">
        <f aca="false">IF(E85="","",E85)</f>
        <v>41.48975</v>
      </c>
      <c r="W85" s="178" t="n">
        <f aca="false">IF(F85="","",F85)</f>
        <v>-6.263919</v>
      </c>
      <c r="X85" s="54" t="str">
        <f aca="false">IF(E85="","",CONCATENATE(TEXT(O85,"000000"),"0",TEXT(U85,"000000")))</f>
        <v>1802020100085</v>
      </c>
      <c r="Y85" s="163" t="str">
        <f aca="false">IF(X85="","",CONCATENATE(X85,"_",P85,".txt"))</f>
        <v>1802020100085_Miranda.txt</v>
      </c>
      <c r="AA85" s="180" t="str">
        <f aca="false">IF(V85="","",CONCATENATE("cdo outputtab,date,lon,lat,value -remapnn,lon=",TEXT(W85,"0.00000"),"_lat=",TEXT(V85,"0.0000")," ","netcdf_process/",$AA$1,"/total_flow.nc"," &gt; ","table/",$AA$1,"/total_flow/",Y85," &amp;"))</f>
        <v>cdo outputtab,date,lon,lat,value -remapnn,lon=-6.26392_lat=41.4898 netcdf_process/climatology_average/total_flow.nc &gt; table/climatology_average/total_flow/1802020100085_Miranda.txt &amp;</v>
      </c>
      <c r="AB85" s="162"/>
      <c r="AC85" s="161" t="str">
        <f aca="false">IF(V85="","",CONCATENATE("cdo outputtab,date,lon,lat,value -remapnn,lon=",TEXT(W85,"0.00000"),"_lat=",TEXT(V85,"0.0000")," ","netcdf_process/",$AA$1,"/internal_flow.nc"," &gt; ","table/",$AA$1,"/internal_flow/",Y85," &amp;"))</f>
        <v>cdo outputtab,date,lon,lat,value -remapnn,lon=-6.26392_lat=41.4898 netcdf_process/climatology_average/internal_flow.nc &gt; table/climatology_average/internal_flow/1802020100085_Miranda.txt &amp;</v>
      </c>
      <c r="AMJ85" s="0"/>
    </row>
    <row r="86" s="154" customFormat="true" ht="13.85" hidden="false" customHeight="false" outlineLevel="0" collapsed="false">
      <c r="A86" s="4" t="s">
        <v>309</v>
      </c>
      <c r="B86" s="7" t="s">
        <v>310</v>
      </c>
      <c r="C86" s="5" t="n">
        <v>44.0597</v>
      </c>
      <c r="D86" s="5" t="n">
        <v>2.77</v>
      </c>
      <c r="E86" s="5" t="n">
        <v>44.0597</v>
      </c>
      <c r="F86" s="5" t="n">
        <v>2.77</v>
      </c>
      <c r="G86" s="4" t="s">
        <v>311</v>
      </c>
      <c r="H86" s="4" t="n">
        <v>3438</v>
      </c>
      <c r="I86" s="5" t="n">
        <v>44.092185</v>
      </c>
      <c r="J86" s="6" t="n">
        <v>2.702281</v>
      </c>
      <c r="O86" s="54" t="n">
        <v>180202</v>
      </c>
      <c r="P86" s="156" t="str">
        <f aca="false">SUBSTITUTE(SUBSTITUTE(SUBSTITUTE(SUBSTITUTE(SUBSTITUTE(SUBSTITUTE(SUBSTITUTE(SUBSTITUTE(A86," ","-"),",","-"),"_","-"),"'","-"),"/","-"),"\","-"),"(","-"),")","-")</f>
        <v>Pouget</v>
      </c>
      <c r="Q86" s="54" t="str">
        <f aca="false">IF(E86="","No","Yes")</f>
        <v>Yes</v>
      </c>
      <c r="R86" s="157" t="n">
        <v>70</v>
      </c>
      <c r="S86" s="177" t="n">
        <f aca="false">VLOOKUP(A86,'Generators - MW'!$A$1:$BJ$255,54,0)</f>
        <v>0.71</v>
      </c>
      <c r="T86" s="177" t="n">
        <f aca="false">IF(ISNUMBER(S86),S86,0)</f>
        <v>0.71</v>
      </c>
      <c r="U86" s="178" t="str">
        <f aca="false">IF(E86="","",CONCATENATE("1",TEXT(R86,"00000")))</f>
        <v>100070</v>
      </c>
      <c r="V86" s="178" t="n">
        <f aca="false">IF(E86="","",E86)</f>
        <v>44.0597</v>
      </c>
      <c r="W86" s="178" t="n">
        <f aca="false">IF(F86="","",F86)</f>
        <v>2.77</v>
      </c>
      <c r="X86" s="54" t="str">
        <f aca="false">IF(E86="","",CONCATENATE(TEXT(O86,"000000"),"0",TEXT(U86,"000000")))</f>
        <v>1802020100070</v>
      </c>
      <c r="Y86" s="163" t="str">
        <f aca="false">IF(X86="","",CONCATENATE(X86,"_",P86,".txt"))</f>
        <v>1802020100070_Pouget.txt</v>
      </c>
      <c r="AA86" s="180" t="str">
        <f aca="false">IF(V86="","",CONCATENATE("cdo outputtab,date,lon,lat,value -remapnn,lon=",TEXT(W86,"0.00000"),"_lat=",TEXT(V86,"0.0000")," ","netcdf_process/",$AA$1,"/total_flow.nc"," &gt; ","table/",$AA$1,"/total_flow/",Y86," &amp;"))</f>
        <v>cdo outputtab,date,lon,lat,value -remapnn,lon=2.77000_lat=44.0597 netcdf_process/climatology_average/total_flow.nc &gt; table/climatology_average/total_flow/1802020100070_Pouget.txt &amp;</v>
      </c>
      <c r="AB86" s="162"/>
      <c r="AC86" s="161" t="str">
        <f aca="false">IF(V86="","",CONCATENATE("cdo outputtab,date,lon,lat,value -remapnn,lon=",TEXT(W86,"0.00000"),"_lat=",TEXT(V86,"0.0000")," ","netcdf_process/",$AA$1,"/internal_flow.nc"," &gt; ","table/",$AA$1,"/internal_flow/",Y86," &amp;"))</f>
        <v>cdo outputtab,date,lon,lat,value -remapnn,lon=2.77000_lat=44.0597 netcdf_process/climatology_average/internal_flow.nc &gt; table/climatology_average/internal_flow/1802020100070_Pouget.txt &amp;</v>
      </c>
      <c r="AMJ86" s="0"/>
    </row>
    <row r="87" s="154" customFormat="true" ht="13.85" hidden="false" customHeight="false" outlineLevel="0" collapsed="false">
      <c r="A87" s="4" t="s">
        <v>140</v>
      </c>
      <c r="B87" s="7" t="s">
        <v>355</v>
      </c>
      <c r="C87" s="5" t="n">
        <v>44.303735</v>
      </c>
      <c r="D87" s="5" t="n">
        <v>4.742425</v>
      </c>
      <c r="E87" s="5" t="n">
        <v>44.303735</v>
      </c>
      <c r="F87" s="5" t="n">
        <v>4.651</v>
      </c>
      <c r="G87" s="4" t="s">
        <v>356</v>
      </c>
      <c r="I87" s="5" t="n">
        <v>44.303735</v>
      </c>
      <c r="J87" s="6" t="n">
        <v>4.742425</v>
      </c>
      <c r="O87" s="54" t="n">
        <v>180202</v>
      </c>
      <c r="P87" s="156" t="str">
        <f aca="false">SUBSTITUTE(SUBSTITUTE(SUBSTITUTE(SUBSTITUTE(SUBSTITUTE(SUBSTITUTE(SUBSTITUTE(SUBSTITUTE(A87," ","-"),",","-"),"_","-"),"'","-"),"/","-"),"\","-"),"(","-"),")","-")</f>
        <v>Conzere-Mondragon--Bollene-</v>
      </c>
      <c r="Q87" s="54" t="str">
        <f aca="false">IF(E87="","No","Yes")</f>
        <v>Yes</v>
      </c>
      <c r="R87" s="157" t="n">
        <v>93</v>
      </c>
      <c r="S87" s="177" t="n">
        <f aca="false">VLOOKUP(A87,'Generators - MW'!$A$1:$BJ$255,54,0)</f>
        <v>0.01090545</v>
      </c>
      <c r="T87" s="177" t="n">
        <f aca="false">IF(ISNUMBER(S87),S87,0)</f>
        <v>0.01090545</v>
      </c>
      <c r="U87" s="178" t="str">
        <f aca="false">IF(E87="","",CONCATENATE("1",TEXT(R87,"00000")))</f>
        <v>100093</v>
      </c>
      <c r="V87" s="178" t="n">
        <f aca="false">IF(E87="","",E87)</f>
        <v>44.303735</v>
      </c>
      <c r="W87" s="178" t="n">
        <f aca="false">IF(F87="","",F87)</f>
        <v>4.651</v>
      </c>
      <c r="X87" s="54" t="str">
        <f aca="false">IF(E87="","",CONCATENATE(TEXT(O87,"000000"),"0",TEXT(U87,"000000")))</f>
        <v>1802020100093</v>
      </c>
      <c r="Y87" s="163" t="str">
        <f aca="false">IF(X87="","",CONCATENATE(X87,"_",P87,".txt"))</f>
        <v>1802020100093_Conzere-Mondragon--Bollene-.txt</v>
      </c>
      <c r="AA87" s="180" t="str">
        <f aca="false">IF(V87="","",CONCATENATE("cdo outputtab,date,lon,lat,value -remapnn,lon=",TEXT(W87,"0.00000"),"_lat=",TEXT(V87,"0.0000")," ","netcdf_process/",$AA$1,"/total_flow.nc"," &gt; ","table/",$AA$1,"/total_flow/",Y87," &amp;"))</f>
        <v>cdo outputtab,date,lon,lat,value -remapnn,lon=4.65100_lat=44.3037 netcdf_process/climatology_average/total_flow.nc &gt; table/climatology_average/total_flow/1802020100093_Conzere-Mondragon--Bollene-.txt &amp;</v>
      </c>
      <c r="AB87" s="162"/>
      <c r="AC87" s="161" t="str">
        <f aca="false">IF(V87="","",CONCATENATE("cdo outputtab,date,lon,lat,value -remapnn,lon=",TEXT(W87,"0.00000"),"_lat=",TEXT(V87,"0.0000")," ","netcdf_process/",$AA$1,"/internal_flow.nc"," &gt; ","table/",$AA$1,"/internal_flow/",Y87," &amp;"))</f>
        <v>cdo outputtab,date,lon,lat,value -remapnn,lon=4.65100_lat=44.3037 netcdf_process/climatology_average/internal_flow.nc &gt; table/climatology_average/internal_flow/1802020100093_Conzere-Mondragon--Bollene-.txt &amp;</v>
      </c>
      <c r="AMJ87" s="0"/>
    </row>
    <row r="88" s="154" customFormat="true" ht="13.85" hidden="false" customHeight="false" outlineLevel="0" collapsed="false">
      <c r="A88" s="4" t="s">
        <v>252</v>
      </c>
      <c r="B88" s="26" t="s">
        <v>253</v>
      </c>
      <c r="C88" s="5" t="n">
        <v>63.519</v>
      </c>
      <c r="D88" s="5" t="n">
        <v>20.36</v>
      </c>
      <c r="E88" s="5" t="n">
        <v>63.78</v>
      </c>
      <c r="F88" s="5" t="n">
        <v>20.302</v>
      </c>
      <c r="G88" s="4" t="s">
        <v>254</v>
      </c>
      <c r="I88" s="5" t="n">
        <v>63.870436</v>
      </c>
      <c r="J88" s="6" t="n">
        <v>20.015263</v>
      </c>
      <c r="O88" s="54" t="n">
        <v>180202</v>
      </c>
      <c r="P88" s="156" t="str">
        <f aca="false">SUBSTITUTE(SUBSTITUTE(SUBSTITUTE(SUBSTITUTE(SUBSTITUTE(SUBSTITUTE(SUBSTITUTE(SUBSTITUTE(A88," ","-"),",","-"),"_","-"),"'","-"),"/","-"),"\","-"),"(","-"),")","-")</f>
        <v>Stornorrfors</v>
      </c>
      <c r="Q88" s="54" t="str">
        <f aca="false">IF(E88="","No","Yes")</f>
        <v>Yes</v>
      </c>
      <c r="R88" s="157" t="n">
        <v>42</v>
      </c>
      <c r="S88" s="177" t="n">
        <f aca="false">VLOOKUP(A88,'Generators - MW'!$A$1:$BJ$255,54,0)</f>
        <v>0</v>
      </c>
      <c r="T88" s="177" t="n">
        <f aca="false">IF(ISNUMBER(S88),S88,0)</f>
        <v>0</v>
      </c>
      <c r="U88" s="178" t="str">
        <f aca="false">IF(E88="","",CONCATENATE("1",TEXT(R88,"00000")))</f>
        <v>100042</v>
      </c>
      <c r="V88" s="178" t="n">
        <f aca="false">IF(E88="","",E88)</f>
        <v>63.78</v>
      </c>
      <c r="W88" s="178" t="n">
        <f aca="false">IF(F88="","",F88)</f>
        <v>20.302</v>
      </c>
      <c r="X88" s="54" t="str">
        <f aca="false">IF(E88="","",CONCATENATE(TEXT(O88,"000000"),"0",TEXT(U88,"000000")))</f>
        <v>1802020100042</v>
      </c>
      <c r="Y88" s="163" t="str">
        <f aca="false">IF(X88="","",CONCATENATE(X88,"_",P88,".txt"))</f>
        <v>1802020100042_Stornorrfors.txt</v>
      </c>
      <c r="AA88" s="180" t="str">
        <f aca="false">IF(V88="","",CONCATENATE("cdo outputtab,date,lon,lat,value -remapnn,lon=",TEXT(W88,"0.00000"),"_lat=",TEXT(V88,"0.0000")," ","netcdf_process/",$AA$1,"/total_flow.nc"," &gt; ","table/",$AA$1,"/total_flow/",Y88," &amp;"))</f>
        <v>cdo outputtab,date,lon,lat,value -remapnn,lon=20.30200_lat=63.7800 netcdf_process/climatology_average/total_flow.nc &gt; table/climatology_average/total_flow/1802020100042_Stornorrfors.txt &amp;</v>
      </c>
      <c r="AB88" s="162"/>
      <c r="AC88" s="161" t="str">
        <f aca="false">IF(V88="","",CONCATENATE("cdo outputtab,date,lon,lat,value -remapnn,lon=",TEXT(W88,"0.00000"),"_lat=",TEXT(V88,"0.0000")," ","netcdf_process/",$AA$1,"/internal_flow.nc"," &gt; ","table/",$AA$1,"/internal_flow/",Y88," &amp;"))</f>
        <v>cdo outputtab,date,lon,lat,value -remapnn,lon=20.30200_lat=63.7800 netcdf_process/climatology_average/internal_flow.nc &gt; table/climatology_average/internal_flow/1802020100042_Stornorrfors.txt &amp;</v>
      </c>
      <c r="AMJ88" s="0"/>
    </row>
    <row r="89" s="154" customFormat="true" ht="13.85" hidden="false" customHeight="false" outlineLevel="0" collapsed="false">
      <c r="A89" s="4" t="s">
        <v>132</v>
      </c>
      <c r="B89" s="7" t="s">
        <v>278</v>
      </c>
      <c r="C89" s="5" t="n">
        <v>43.4581</v>
      </c>
      <c r="D89" s="5" t="n">
        <v>16.7027</v>
      </c>
      <c r="E89" s="5" t="n">
        <v>43.4581</v>
      </c>
      <c r="F89" s="5" t="n">
        <v>16.7027</v>
      </c>
      <c r="G89" s="4" t="s">
        <v>279</v>
      </c>
      <c r="I89" s="5" t="n">
        <v>43.546056</v>
      </c>
      <c r="J89" s="6" t="n">
        <v>16.736652</v>
      </c>
      <c r="O89" s="54" t="n">
        <v>180202</v>
      </c>
      <c r="P89" s="156" t="str">
        <f aca="false">SUBSTITUTE(SUBSTITUTE(SUBSTITUTE(SUBSTITUTE(SUBSTITUTE(SUBSTITUTE(SUBSTITUTE(SUBSTITUTE(A89," ","-"),",","-"),"_","-"),"'","-"),"/","-"),"\","-"),"(","-"),")","-")</f>
        <v>Zakucac-</v>
      </c>
      <c r="Q89" s="54" t="str">
        <f aca="false">IF(E89="","No","Yes")</f>
        <v>Yes</v>
      </c>
      <c r="R89" s="157" t="n">
        <v>54</v>
      </c>
      <c r="S89" s="177" t="n">
        <f aca="false">VLOOKUP(A89,'Generators - MW'!$A$1:$BJ$255,54,0)</f>
        <v>0</v>
      </c>
      <c r="T89" s="177" t="n">
        <f aca="false">IF(ISNUMBER(S89),S89,0)</f>
        <v>0</v>
      </c>
      <c r="U89" s="178" t="str">
        <f aca="false">IF(E89="","",CONCATENATE("1",TEXT(R89,"00000")))</f>
        <v>100054</v>
      </c>
      <c r="V89" s="178" t="n">
        <f aca="false">IF(E89="","",E89)</f>
        <v>43.4581</v>
      </c>
      <c r="W89" s="178" t="n">
        <f aca="false">IF(F89="","",F89)</f>
        <v>16.7027</v>
      </c>
      <c r="X89" s="54" t="str">
        <f aca="false">IF(E89="","",CONCATENATE(TEXT(O89,"000000"),"0",TEXT(U89,"000000")))</f>
        <v>1802020100054</v>
      </c>
      <c r="Y89" s="163" t="str">
        <f aca="false">IF(X89="","",CONCATENATE(X89,"_",P89,".txt"))</f>
        <v>1802020100054_Zakucac-.txt</v>
      </c>
      <c r="AA89" s="180" t="str">
        <f aca="false">IF(V89="","",CONCATENATE("cdo outputtab,date,lon,lat,value -remapnn,lon=",TEXT(W89,"0.00000"),"_lat=",TEXT(V89,"0.0000")," ","netcdf_process/",$AA$1,"/total_flow.nc"," &gt; ","table/",$AA$1,"/total_flow/",Y89," &amp;"))</f>
        <v>cdo outputtab,date,lon,lat,value -remapnn,lon=16.70270_lat=43.4581 netcdf_process/climatology_average/total_flow.nc &gt; table/climatology_average/total_flow/1802020100054_Zakucac-.txt &amp;</v>
      </c>
      <c r="AB89" s="162"/>
      <c r="AC89" s="161" t="str">
        <f aca="false">IF(V89="","",CONCATENATE("cdo outputtab,date,lon,lat,value -remapnn,lon=",TEXT(W89,"0.00000"),"_lat=",TEXT(V89,"0.0000")," ","netcdf_process/",$AA$1,"/internal_flow.nc"," &gt; ","table/",$AA$1,"/internal_flow/",Y89," &amp;"))</f>
        <v>cdo outputtab,date,lon,lat,value -remapnn,lon=16.70270_lat=43.4581 netcdf_process/climatology_average/internal_flow.nc &gt; table/climatology_average/internal_flow/1802020100054_Zakucac-.txt &amp;</v>
      </c>
      <c r="AMJ89" s="0"/>
    </row>
    <row r="90" s="154" customFormat="true" ht="13.85" hidden="false" customHeight="false" outlineLevel="0" collapsed="false">
      <c r="A90" s="4" t="s">
        <v>349</v>
      </c>
      <c r="B90" s="26"/>
      <c r="C90" s="5" t="n">
        <v>47.565607</v>
      </c>
      <c r="D90" s="5" t="n">
        <v>7.95363</v>
      </c>
      <c r="E90" s="5" t="n">
        <v>47.565607</v>
      </c>
      <c r="F90" s="5" t="n">
        <v>7.95363</v>
      </c>
      <c r="G90" s="4" t="s">
        <v>350</v>
      </c>
      <c r="I90" s="5" t="n">
        <v>47.580926</v>
      </c>
      <c r="J90" s="6" t="n">
        <v>7.959681</v>
      </c>
      <c r="O90" s="54" t="n">
        <v>180202</v>
      </c>
      <c r="P90" s="156" t="str">
        <f aca="false">SUBSTITUTE(SUBSTITUTE(SUBSTITUTE(SUBSTITUTE(SUBSTITUTE(SUBSTITUTE(SUBSTITUTE(SUBSTITUTE(A90," ","-"),",","-"),"_","-"),"'","-"),"/","-"),"\","-"),"(","-"),")","-")</f>
        <v>Sackingen-II</v>
      </c>
      <c r="Q90" s="54" t="str">
        <f aca="false">IF(E90="","No","Yes")</f>
        <v>Yes</v>
      </c>
      <c r="R90" s="157" t="n">
        <v>90</v>
      </c>
      <c r="S90" s="177" t="e">
        <f aca="false">VLOOKUP(A90,'Generators - MW'!$A$1:$BJ$255,54,0)</f>
        <v>#N/A</v>
      </c>
      <c r="T90" s="177" t="n">
        <f aca="false">IF(ISNUMBER(S90),S90,0)</f>
        <v>0</v>
      </c>
      <c r="U90" s="178" t="str">
        <f aca="false">IF(E90="","",CONCATENATE("1",TEXT(R90,"00000")))</f>
        <v>100090</v>
      </c>
      <c r="V90" s="178" t="n">
        <f aca="false">IF(E90="","",E90)</f>
        <v>47.565607</v>
      </c>
      <c r="W90" s="178" t="n">
        <f aca="false">IF(F90="","",F90)</f>
        <v>7.95363</v>
      </c>
      <c r="X90" s="54" t="str">
        <f aca="false">IF(E90="","",CONCATENATE(TEXT(O90,"000000"),"0",TEXT(U90,"000000")))</f>
        <v>1802020100090</v>
      </c>
      <c r="Y90" s="163" t="str">
        <f aca="false">IF(X90="","",CONCATENATE(X90,"_",P90,".txt"))</f>
        <v>1802020100090_Sackingen-II.txt</v>
      </c>
      <c r="AA90" s="180" t="str">
        <f aca="false">IF(V90="","",CONCATENATE("cdo outputtab,date,lon,lat,value -remapnn,lon=",TEXT(W90,"0.00000"),"_lat=",TEXT(V90,"0.0000")," ","netcdf_process/",$AA$1,"/total_flow.nc"," &gt; ","table/",$AA$1,"/total_flow/",Y90," &amp;"))</f>
        <v>cdo outputtab,date,lon,lat,value -remapnn,lon=7.95363_lat=47.5656 netcdf_process/climatology_average/total_flow.nc &gt; table/climatology_average/total_flow/1802020100090_Sackingen-II.txt &amp;</v>
      </c>
      <c r="AB90" s="162"/>
      <c r="AC90" s="161" t="str">
        <f aca="false">IF(V90="","",CONCATENATE("cdo outputtab,date,lon,lat,value -remapnn,lon=",TEXT(W90,"0.00000"),"_lat=",TEXT(V90,"0.0000")," ","netcdf_process/",$AA$1,"/internal_flow.nc"," &gt; ","table/",$AA$1,"/internal_flow/",Y90," &amp;"))</f>
        <v>cdo outputtab,date,lon,lat,value -remapnn,lon=7.95363_lat=47.5656 netcdf_process/climatology_average/internal_flow.nc &gt; table/climatology_average/internal_flow/1802020100090_Sackingen-II.txt &amp;</v>
      </c>
      <c r="AMJ90" s="0"/>
    </row>
    <row r="91" s="154" customFormat="true" ht="13.85" hidden="false" customHeight="false" outlineLevel="0" collapsed="false">
      <c r="A91" s="50" t="s">
        <v>370</v>
      </c>
      <c r="B91" s="50" t="s">
        <v>371</v>
      </c>
      <c r="C91" s="5" t="n">
        <v>63.539774</v>
      </c>
      <c r="D91" s="5" t="n">
        <v>16.761383</v>
      </c>
      <c r="E91" s="5" t="n">
        <v>63.548</v>
      </c>
      <c r="F91" s="5" t="n">
        <v>16.643</v>
      </c>
      <c r="G91" s="50" t="s">
        <v>372</v>
      </c>
      <c r="I91" s="5" t="n">
        <v>63.563923</v>
      </c>
      <c r="J91" s="6" t="n">
        <v>16.65055</v>
      </c>
      <c r="O91" s="54" t="n">
        <v>180202</v>
      </c>
      <c r="P91" s="156" t="str">
        <f aca="false">SUBSTITUTE(SUBSTITUTE(SUBSTITUTE(SUBSTITUTE(SUBSTITUTE(SUBSTITUTE(SUBSTITUTE(SUBSTITUTE(A91," ","-"),",","-"),"_","-"),"'","-"),"/","-"),"\","-"),"(","-"),")","-")</f>
        <v>Kilforsen</v>
      </c>
      <c r="Q91" s="54" t="str">
        <f aca="false">IF(E91="","No","Yes")</f>
        <v>Yes</v>
      </c>
      <c r="R91" s="157" t="n">
        <v>100</v>
      </c>
      <c r="S91" s="177" t="n">
        <f aca="false">VLOOKUP(A91,'Generators - MW'!$A$1:$BJ$255,54,0)</f>
        <v>0</v>
      </c>
      <c r="T91" s="177" t="n">
        <f aca="false">IF(ISNUMBER(S91),S91,0)</f>
        <v>0</v>
      </c>
      <c r="U91" s="178" t="str">
        <f aca="false">IF(E91="","",CONCATENATE("1",TEXT(R91,"00000")))</f>
        <v>100100</v>
      </c>
      <c r="V91" s="178" t="n">
        <f aca="false">IF(E91="","",E91)</f>
        <v>63.548</v>
      </c>
      <c r="W91" s="178" t="n">
        <f aca="false">IF(F91="","",F91)</f>
        <v>16.643</v>
      </c>
      <c r="X91" s="54" t="str">
        <f aca="false">IF(E91="","",CONCATENATE(TEXT(O91,"000000"),"0",TEXT(U91,"000000")))</f>
        <v>1802020100100</v>
      </c>
      <c r="Y91" s="163" t="str">
        <f aca="false">IF(X91="","",CONCATENATE(X91,"_",P91,".txt"))</f>
        <v>1802020100100_Kilforsen.txt</v>
      </c>
      <c r="AA91" s="180" t="str">
        <f aca="false">IF(V91="","",CONCATENATE("cdo outputtab,date,lon,lat,value -remapnn,lon=",TEXT(W91,"0.00000"),"_lat=",TEXT(V91,"0.0000")," ","netcdf_process/",$AA$1,"/total_flow.nc"," &gt; ","table/",$AA$1,"/total_flow/",Y91," &amp;"))</f>
        <v>cdo outputtab,date,lon,lat,value -remapnn,lon=16.64300_lat=63.5480 netcdf_process/climatology_average/total_flow.nc &gt; table/climatology_average/total_flow/1802020100100_Kilforsen.txt &amp;</v>
      </c>
      <c r="AB91" s="162"/>
      <c r="AC91" s="161" t="str">
        <f aca="false">IF(V91="","",CONCATENATE("cdo outputtab,date,lon,lat,value -remapnn,lon=",TEXT(W91,"0.00000"),"_lat=",TEXT(V91,"0.0000")," ","netcdf_process/",$AA$1,"/internal_flow.nc"," &gt; ","table/",$AA$1,"/internal_flow/",Y91," &amp;"))</f>
        <v>cdo outputtab,date,lon,lat,value -remapnn,lon=16.64300_lat=63.5480 netcdf_process/climatology_average/internal_flow.nc &gt; table/climatology_average/internal_flow/1802020100100_Kilforsen.txt &amp;</v>
      </c>
      <c r="AMJ91" s="0"/>
    </row>
    <row r="92" s="154" customFormat="true" ht="13.85" hidden="false" customHeight="false" outlineLevel="0" collapsed="false">
      <c r="A92" s="4" t="s">
        <v>8</v>
      </c>
      <c r="B92" s="4" t="s">
        <v>400</v>
      </c>
      <c r="C92" s="5" t="n">
        <v>52.9129249999999</v>
      </c>
      <c r="D92" s="5" t="n">
        <v>-1.20495660000005</v>
      </c>
      <c r="E92" s="5" t="n">
        <v>52.943</v>
      </c>
      <c r="F92" s="5" t="n">
        <v>-1.174</v>
      </c>
      <c r="G92" s="4" t="s">
        <v>401</v>
      </c>
      <c r="I92" s="5" t="n">
        <v>52.943</v>
      </c>
      <c r="J92" s="5" t="n">
        <v>-1.174</v>
      </c>
      <c r="O92" s="54" t="n">
        <v>180202</v>
      </c>
      <c r="P92" s="156" t="str">
        <f aca="false">SUBSTITUTE(SUBSTITUTE(SUBSTITUTE(SUBSTITUTE(SUBSTITUTE(SUBSTITUTE(SUBSTITUTE(SUBSTITUTE(A92," ","-"),",","-"),"_","-"),"'","-"),"/","-"),"\","-"),"(","-"),")","-")</f>
        <v>Beeston</v>
      </c>
      <c r="Q92" s="54" t="str">
        <f aca="false">IF(E92="","No","Yes")</f>
        <v>Yes</v>
      </c>
      <c r="R92" s="157" t="n">
        <v>121</v>
      </c>
      <c r="S92" s="177" t="n">
        <f aca="false">VLOOKUP(A92,'Generators - MW'!$A$1:$BJ$255,54,0)</f>
        <v>0</v>
      </c>
      <c r="T92" s="177" t="n">
        <f aca="false">IF(ISNUMBER(S92),S92,0)</f>
        <v>0</v>
      </c>
      <c r="U92" s="178" t="str">
        <f aca="false">IF(E92="","",CONCATENATE("1",TEXT(R92,"00000")))</f>
        <v>100121</v>
      </c>
      <c r="V92" s="178" t="n">
        <f aca="false">IF(E92="","",E92)</f>
        <v>52.943</v>
      </c>
      <c r="W92" s="178" t="n">
        <f aca="false">IF(F92="","",F92)</f>
        <v>-1.174</v>
      </c>
      <c r="X92" s="54" t="str">
        <f aca="false">IF(E92="","",CONCATENATE(TEXT(O92,"000000"),"0",TEXT(U92,"000000")))</f>
        <v>1802020100121</v>
      </c>
      <c r="Y92" s="163" t="str">
        <f aca="false">IF(X92="","",CONCATENATE(X92,"_",P92,".txt"))</f>
        <v>1802020100121_Beeston.txt</v>
      </c>
      <c r="AA92" s="180" t="str">
        <f aca="false">IF(V92="","",CONCATENATE("cdo outputtab,date,lon,lat,value -remapnn,lon=",TEXT(W92,"0.00000"),"_lat=",TEXT(V92,"0.0000")," ","netcdf_process/",$AA$1,"/total_flow.nc"," &gt; ","table/",$AA$1,"/total_flow/",Y92," &amp;"))</f>
        <v>cdo outputtab,date,lon,lat,value -remapnn,lon=-1.17400_lat=52.9430 netcdf_process/climatology_average/total_flow.nc &gt; table/climatology_average/total_flow/1802020100121_Beeston.txt &amp;</v>
      </c>
      <c r="AB92" s="162"/>
      <c r="AC92" s="161" t="str">
        <f aca="false">IF(V92="","",CONCATENATE("cdo outputtab,date,lon,lat,value -remapnn,lon=",TEXT(W92,"0.00000"),"_lat=",TEXT(V92,"0.0000")," ","netcdf_process/",$AA$1,"/internal_flow.nc"," &gt; ","table/",$AA$1,"/internal_flow/",Y92," &amp;"))</f>
        <v>cdo outputtab,date,lon,lat,value -remapnn,lon=-1.17400_lat=52.9430 netcdf_process/climatology_average/internal_flow.nc &gt; table/climatology_average/internal_flow/1802020100121_Beeston.txt &amp;</v>
      </c>
      <c r="AMJ92" s="0"/>
    </row>
    <row r="93" s="154" customFormat="true" ht="13.85" hidden="false" customHeight="false" outlineLevel="0" collapsed="false">
      <c r="A93" s="4" t="s">
        <v>9</v>
      </c>
      <c r="B93" s="7" t="s">
        <v>402</v>
      </c>
      <c r="C93" s="5" t="n">
        <v>48.383</v>
      </c>
      <c r="D93" s="5" t="n">
        <v>15.85</v>
      </c>
      <c r="E93" s="5" t="n">
        <v>48.383</v>
      </c>
      <c r="F93" s="5" t="n">
        <v>15.85</v>
      </c>
      <c r="G93" s="4" t="s">
        <v>403</v>
      </c>
      <c r="I93" s="5" t="n">
        <v>48.383</v>
      </c>
      <c r="J93" s="5" t="n">
        <v>15.85</v>
      </c>
      <c r="O93" s="54" t="n">
        <v>180202</v>
      </c>
      <c r="P93" s="156" t="str">
        <f aca="false">SUBSTITUTE(SUBSTITUTE(SUBSTITUTE(SUBSTITUTE(SUBSTITUTE(SUBSTITUTE(SUBSTITUTE(SUBSTITUTE(A93," ","-"),",","-"),"_","-"),"'","-"),"/","-"),"\","-"),"(","-"),")","-")</f>
        <v>Altenwörth</v>
      </c>
      <c r="Q93" s="54" t="str">
        <f aca="false">IF(E93="","No","Yes")</f>
        <v>Yes</v>
      </c>
      <c r="R93" s="157" t="n">
        <v>122</v>
      </c>
      <c r="S93" s="177" t="n">
        <f aca="false">VLOOKUP(A93,'Generators - MW'!$A$1:$BJ$255,54,0)</f>
        <v>0</v>
      </c>
      <c r="T93" s="177" t="n">
        <f aca="false">IF(ISNUMBER(S93),S93,0)</f>
        <v>0</v>
      </c>
      <c r="U93" s="178" t="str">
        <f aca="false">IF(E93="","",CONCATENATE("1",TEXT(R93,"00000")))</f>
        <v>100122</v>
      </c>
      <c r="V93" s="178" t="n">
        <f aca="false">IF(E93="","",E93)</f>
        <v>48.383</v>
      </c>
      <c r="W93" s="178" t="n">
        <f aca="false">IF(F93="","",F93)</f>
        <v>15.85</v>
      </c>
      <c r="X93" s="54" t="str">
        <f aca="false">IF(E93="","",CONCATENATE(TEXT(O93,"000000"),"0",TEXT(U93,"000000")))</f>
        <v>1802020100122</v>
      </c>
      <c r="Y93" s="163" t="str">
        <f aca="false">IF(X93="","",CONCATENATE(X93,"_",P93,".txt"))</f>
        <v>1802020100122_Altenwörth.txt</v>
      </c>
      <c r="AA93" s="180" t="str">
        <f aca="false">IF(V93="","",CONCATENATE("cdo outputtab,date,lon,lat,value -remapnn,lon=",TEXT(W93,"0.00000"),"_lat=",TEXT(V93,"0.0000")," ","netcdf_process/",$AA$1,"/total_flow.nc"," &gt; ","table/",$AA$1,"/total_flow/",Y93," &amp;"))</f>
        <v>cdo outputtab,date,lon,lat,value -remapnn,lon=15.85000_lat=48.3830 netcdf_process/climatology_average/total_flow.nc &gt; table/climatology_average/total_flow/1802020100122_Altenwörth.txt &amp;</v>
      </c>
      <c r="AB93" s="162"/>
      <c r="AC93" s="161" t="str">
        <f aca="false">IF(V93="","",CONCATENATE("cdo outputtab,date,lon,lat,value -remapnn,lon=",TEXT(W93,"0.00000"),"_lat=",TEXT(V93,"0.0000")," ","netcdf_process/",$AA$1,"/internal_flow.nc"," &gt; ","table/",$AA$1,"/internal_flow/",Y93," &amp;"))</f>
        <v>cdo outputtab,date,lon,lat,value -remapnn,lon=15.85000_lat=48.3830 netcdf_process/climatology_average/internal_flow.nc &gt; table/climatology_average/internal_flow/1802020100122_Altenwörth.txt &amp;</v>
      </c>
      <c r="AMJ93" s="0"/>
    </row>
    <row r="94" s="154" customFormat="true" ht="13.85" hidden="false" customHeight="false" outlineLevel="0" collapsed="false">
      <c r="A94" s="4" t="s">
        <v>10</v>
      </c>
      <c r="B94" s="7" t="s">
        <v>404</v>
      </c>
      <c r="C94" s="5" t="n">
        <v>45.151</v>
      </c>
      <c r="D94" s="5" t="n">
        <v>2.01</v>
      </c>
      <c r="E94" s="5" t="n">
        <v>45.151</v>
      </c>
      <c r="F94" s="5" t="n">
        <v>2.01</v>
      </c>
      <c r="G94" s="4" t="s">
        <v>405</v>
      </c>
      <c r="H94" s="4" t="n">
        <v>3413</v>
      </c>
      <c r="I94" s="5" t="n">
        <v>45.162493</v>
      </c>
      <c r="J94" s="6" t="n">
        <v>2.008824</v>
      </c>
      <c r="O94" s="54" t="n">
        <v>180202</v>
      </c>
      <c r="P94" s="156" t="str">
        <f aca="false">SUBSTITUTE(SUBSTITUTE(SUBSTITUTE(SUBSTITUTE(SUBSTITUTE(SUBSTITUTE(SUBSTITUTE(SUBSTITUTE(A94," ","-"),",","-"),"_","-"),"'","-"),"/","-"),"\","-"),"(","-"),")","-")</f>
        <v>Chastang-</v>
      </c>
      <c r="Q94" s="54" t="str">
        <f aca="false">IF(E94="","No","Yes")</f>
        <v>Yes</v>
      </c>
      <c r="R94" s="157" t="n">
        <v>123</v>
      </c>
      <c r="S94" s="177" t="n">
        <f aca="false">VLOOKUP(A94,'Generators - MW'!$A$1:$BJ$255,54,0)</f>
        <v>0</v>
      </c>
      <c r="T94" s="177" t="n">
        <f aca="false">IF(ISNUMBER(S94),S94,0)</f>
        <v>0</v>
      </c>
      <c r="U94" s="178" t="str">
        <f aca="false">IF(E94="","",CONCATENATE("1",TEXT(R94,"00000")))</f>
        <v>100123</v>
      </c>
      <c r="V94" s="178" t="n">
        <f aca="false">IF(E94="","",E94)</f>
        <v>45.151</v>
      </c>
      <c r="W94" s="178" t="n">
        <f aca="false">IF(F94="","",F94)</f>
        <v>2.01</v>
      </c>
      <c r="X94" s="54" t="str">
        <f aca="false">IF(E94="","",CONCATENATE(TEXT(O94,"000000"),"0",TEXT(U94,"000000")))</f>
        <v>1802020100123</v>
      </c>
      <c r="Y94" s="163" t="str">
        <f aca="false">IF(X94="","",CONCATENATE(X94,"_",P94,".txt"))</f>
        <v>1802020100123_Chastang-.txt</v>
      </c>
      <c r="AA94" s="180" t="str">
        <f aca="false">IF(V94="","",CONCATENATE("cdo outputtab,date,lon,lat,value -remapnn,lon=",TEXT(W94,"0.00000"),"_lat=",TEXT(V94,"0.0000")," ","netcdf_process/",$AA$1,"/total_flow.nc"," &gt; ","table/",$AA$1,"/total_flow/",Y94," &amp;"))</f>
        <v>cdo outputtab,date,lon,lat,value -remapnn,lon=2.01000_lat=45.1510 netcdf_process/climatology_average/total_flow.nc &gt; table/climatology_average/total_flow/1802020100123_Chastang-.txt &amp;</v>
      </c>
      <c r="AB94" s="162"/>
      <c r="AC94" s="161" t="str">
        <f aca="false">IF(V94="","",CONCATENATE("cdo outputtab,date,lon,lat,value -remapnn,lon=",TEXT(W94,"0.00000"),"_lat=",TEXT(V94,"0.0000")," ","netcdf_process/",$AA$1,"/internal_flow.nc"," &gt; ","table/",$AA$1,"/internal_flow/",Y94," &amp;"))</f>
        <v>cdo outputtab,date,lon,lat,value -remapnn,lon=2.01000_lat=45.1510 netcdf_process/climatology_average/internal_flow.nc &gt; table/climatology_average/internal_flow/1802020100123_Chastang-.txt &amp;</v>
      </c>
      <c r="AMJ94" s="0"/>
    </row>
    <row r="95" s="154" customFormat="true" ht="13.85" hidden="false" customHeight="false" outlineLevel="0" collapsed="false">
      <c r="A95" s="4" t="s">
        <v>11</v>
      </c>
      <c r="B95" s="7" t="s">
        <v>402</v>
      </c>
      <c r="C95" s="5" t="n">
        <v>48.3553</v>
      </c>
      <c r="D95" s="5" t="n">
        <v>16.2424</v>
      </c>
      <c r="E95" s="5" t="n">
        <v>48.3553</v>
      </c>
      <c r="F95" s="5" t="n">
        <v>16.2424</v>
      </c>
      <c r="G95" s="4" t="s">
        <v>406</v>
      </c>
      <c r="I95" s="5" t="n">
        <v>48.3553</v>
      </c>
      <c r="J95" s="5" t="n">
        <v>16.2424</v>
      </c>
      <c r="O95" s="54" t="n">
        <v>180202</v>
      </c>
      <c r="P95" s="156" t="str">
        <f aca="false">SUBSTITUTE(SUBSTITUTE(SUBSTITUTE(SUBSTITUTE(SUBSTITUTE(SUBSTITUTE(SUBSTITUTE(SUBSTITUTE(A95," ","-"),",","-"),"_","-"),"'","-"),"/","-"),"\","-"),"(","-"),")","-")</f>
        <v>Greifenstein</v>
      </c>
      <c r="Q95" s="54" t="str">
        <f aca="false">IF(E95="","No","Yes")</f>
        <v>Yes</v>
      </c>
      <c r="R95" s="157" t="n">
        <v>124</v>
      </c>
      <c r="S95" s="177" t="n">
        <f aca="false">VLOOKUP(A95,'Generators - MW'!$A$1:$BJ$255,54,0)</f>
        <v>0</v>
      </c>
      <c r="T95" s="177" t="n">
        <f aca="false">IF(ISNUMBER(S95),S95,0)</f>
        <v>0</v>
      </c>
      <c r="U95" s="178" t="str">
        <f aca="false">IF(E95="","",CONCATENATE("1",TEXT(R95,"00000")))</f>
        <v>100124</v>
      </c>
      <c r="V95" s="178" t="n">
        <f aca="false">IF(E95="","",E95)</f>
        <v>48.3553</v>
      </c>
      <c r="W95" s="178" t="n">
        <f aca="false">IF(F95="","",F95)</f>
        <v>16.2424</v>
      </c>
      <c r="X95" s="54" t="str">
        <f aca="false">IF(E95="","",CONCATENATE(TEXT(O95,"000000"),"0",TEXT(U95,"000000")))</f>
        <v>1802020100124</v>
      </c>
      <c r="Y95" s="163" t="str">
        <f aca="false">IF(X95="","",CONCATENATE(X95,"_",P95,".txt"))</f>
        <v>1802020100124_Greifenstein.txt</v>
      </c>
      <c r="AA95" s="180" t="str">
        <f aca="false">IF(V95="","",CONCATENATE("cdo outputtab,date,lon,lat,value -remapnn,lon=",TEXT(W95,"0.00000"),"_lat=",TEXT(V95,"0.0000")," ","netcdf_process/",$AA$1,"/total_flow.nc"," &gt; ","table/",$AA$1,"/total_flow/",Y95," &amp;"))</f>
        <v>cdo outputtab,date,lon,lat,value -remapnn,lon=16.24240_lat=48.3553 netcdf_process/climatology_average/total_flow.nc &gt; table/climatology_average/total_flow/1802020100124_Greifenstein.txt &amp;</v>
      </c>
      <c r="AB95" s="162"/>
      <c r="AC95" s="161" t="str">
        <f aca="false">IF(V95="","",CONCATENATE("cdo outputtab,date,lon,lat,value -remapnn,lon=",TEXT(W95,"0.00000"),"_lat=",TEXT(V95,"0.0000")," ","netcdf_process/",$AA$1,"/internal_flow.nc"," &gt; ","table/",$AA$1,"/internal_flow/",Y95," &amp;"))</f>
        <v>cdo outputtab,date,lon,lat,value -remapnn,lon=16.24240_lat=48.3553 netcdf_process/climatology_average/internal_flow.nc &gt; table/climatology_average/internal_flow/1802020100124_Greifenstein.txt &amp;</v>
      </c>
      <c r="AMJ95" s="0"/>
    </row>
    <row r="96" s="154" customFormat="true" ht="13.85" hidden="false" customHeight="false" outlineLevel="0" collapsed="false">
      <c r="A96" s="4" t="s">
        <v>12</v>
      </c>
      <c r="B96" s="7" t="s">
        <v>407</v>
      </c>
      <c r="C96" s="5" t="n">
        <v>48.3853</v>
      </c>
      <c r="D96" s="5" t="n">
        <v>14.023</v>
      </c>
      <c r="E96" s="5" t="n">
        <v>48.3853</v>
      </c>
      <c r="F96" s="5" t="n">
        <v>14.023</v>
      </c>
      <c r="G96" s="4" t="s">
        <v>408</v>
      </c>
      <c r="I96" s="5" t="n">
        <v>48.3853</v>
      </c>
      <c r="J96" s="5" t="n">
        <v>14.023</v>
      </c>
      <c r="O96" s="54" t="n">
        <v>180202</v>
      </c>
      <c r="P96" s="156" t="str">
        <f aca="false">SUBSTITUTE(SUBSTITUTE(SUBSTITUTE(SUBSTITUTE(SUBSTITUTE(SUBSTITUTE(SUBSTITUTE(SUBSTITUTE(A96," ","-"),",","-"),"_","-"),"'","-"),"/","-"),"\","-"),"(","-"),")","-")</f>
        <v>Aschach</v>
      </c>
      <c r="Q96" s="54" t="str">
        <f aca="false">IF(E96="","No","Yes")</f>
        <v>Yes</v>
      </c>
      <c r="R96" s="157" t="n">
        <v>125</v>
      </c>
      <c r="S96" s="177" t="n">
        <f aca="false">VLOOKUP(A96,'Generators - MW'!$A$1:$BJ$255,54,0)</f>
        <v>0</v>
      </c>
      <c r="T96" s="177" t="n">
        <f aca="false">IF(ISNUMBER(S96),S96,0)</f>
        <v>0</v>
      </c>
      <c r="U96" s="178" t="str">
        <f aca="false">IF(E96="","",CONCATENATE("1",TEXT(R96,"00000")))</f>
        <v>100125</v>
      </c>
      <c r="V96" s="178" t="n">
        <f aca="false">IF(E96="","",E96)</f>
        <v>48.3853</v>
      </c>
      <c r="W96" s="178" t="n">
        <f aca="false">IF(F96="","",F96)</f>
        <v>14.023</v>
      </c>
      <c r="X96" s="54" t="str">
        <f aca="false">IF(E96="","",CONCATENATE(TEXT(O96,"000000"),"0",TEXT(U96,"000000")))</f>
        <v>1802020100125</v>
      </c>
      <c r="Y96" s="163" t="str">
        <f aca="false">IF(X96="","",CONCATENATE(X96,"_",P96,".txt"))</f>
        <v>1802020100125_Aschach.txt</v>
      </c>
      <c r="AA96" s="180" t="str">
        <f aca="false">IF(V96="","",CONCATENATE("cdo outputtab,date,lon,lat,value -remapnn,lon=",TEXT(W96,"0.00000"),"_lat=",TEXT(V96,"0.0000")," ","netcdf_process/",$AA$1,"/total_flow.nc"," &gt; ","table/",$AA$1,"/total_flow/",Y96," &amp;"))</f>
        <v>cdo outputtab,date,lon,lat,value -remapnn,lon=14.02300_lat=48.3853 netcdf_process/climatology_average/total_flow.nc &gt; table/climatology_average/total_flow/1802020100125_Aschach.txt &amp;</v>
      </c>
      <c r="AB96" s="162"/>
      <c r="AC96" s="161" t="str">
        <f aca="false">IF(V96="","",CONCATENATE("cdo outputtab,date,lon,lat,value -remapnn,lon=",TEXT(W96,"0.00000"),"_lat=",TEXT(V96,"0.0000")," ","netcdf_process/",$AA$1,"/internal_flow.nc"," &gt; ","table/",$AA$1,"/internal_flow/",Y96," &amp;"))</f>
        <v>cdo outputtab,date,lon,lat,value -remapnn,lon=14.02300_lat=48.3853 netcdf_process/climatology_average/internal_flow.nc &gt; table/climatology_average/internal_flow/1802020100125_Aschach.txt &amp;</v>
      </c>
      <c r="AMJ96" s="0"/>
    </row>
    <row r="97" s="154" customFormat="true" ht="13.85" hidden="false" customHeight="false" outlineLevel="0" collapsed="false">
      <c r="A97" s="4" t="s">
        <v>13</v>
      </c>
      <c r="B97" s="7" t="s">
        <v>409</v>
      </c>
      <c r="C97" s="5" t="n">
        <v>59.5794705</v>
      </c>
      <c r="D97" s="5" t="n">
        <v>11.1018297</v>
      </c>
      <c r="E97" s="5" t="n">
        <v>59.573</v>
      </c>
      <c r="F97" s="5" t="n">
        <v>11.296</v>
      </c>
      <c r="G97" s="4" t="s">
        <v>410</v>
      </c>
      <c r="H97" s="4" t="n">
        <v>3151</v>
      </c>
      <c r="I97" s="5" t="n">
        <v>59.5794705</v>
      </c>
      <c r="J97" s="5" t="n">
        <v>11.1018297</v>
      </c>
      <c r="O97" s="54" t="n">
        <v>180202</v>
      </c>
      <c r="P97" s="156" t="str">
        <f aca="false">SUBSTITUTE(SUBSTITUTE(SUBSTITUTE(SUBSTITUTE(SUBSTITUTE(SUBSTITUTE(SUBSTITUTE(SUBSTITUTE(A97," ","-"),",","-"),"_","-"),"'","-"),"/","-"),"\","-"),"(","-"),")","-")</f>
        <v>Kykkelsrud-Fossumfoss</v>
      </c>
      <c r="Q97" s="54" t="str">
        <f aca="false">IF(E97="","No","Yes")</f>
        <v>Yes</v>
      </c>
      <c r="R97" s="157" t="n">
        <v>126</v>
      </c>
      <c r="S97" s="177" t="n">
        <f aca="false">VLOOKUP(A97,'Generators - MW'!$A$1:$BJ$255,54,0)</f>
        <v>0</v>
      </c>
      <c r="T97" s="177" t="n">
        <f aca="false">IF(ISNUMBER(S97),S97,0)</f>
        <v>0</v>
      </c>
      <c r="U97" s="178" t="str">
        <f aca="false">IF(E97="","",CONCATENATE("1",TEXT(R97,"00000")))</f>
        <v>100126</v>
      </c>
      <c r="V97" s="178" t="n">
        <f aca="false">IF(E97="","",E97)</f>
        <v>59.573</v>
      </c>
      <c r="W97" s="178" t="n">
        <f aca="false">IF(F97="","",F97)</f>
        <v>11.296</v>
      </c>
      <c r="X97" s="54" t="str">
        <f aca="false">IF(E97="","",CONCATENATE(TEXT(O97,"000000"),"0",TEXT(U97,"000000")))</f>
        <v>1802020100126</v>
      </c>
      <c r="Y97" s="163" t="str">
        <f aca="false">IF(X97="","",CONCATENATE(X97,"_",P97,".txt"))</f>
        <v>1802020100126_Kykkelsrud-Fossumfoss.txt</v>
      </c>
      <c r="AA97" s="180" t="str">
        <f aca="false">IF(V97="","",CONCATENATE("cdo outputtab,date,lon,lat,value -remapnn,lon=",TEXT(W97,"0.00000"),"_lat=",TEXT(V97,"0.0000")," ","netcdf_process/",$AA$1,"/total_flow.nc"," &gt; ","table/",$AA$1,"/total_flow/",Y97," &amp;"))</f>
        <v>cdo outputtab,date,lon,lat,value -remapnn,lon=11.29600_lat=59.5730 netcdf_process/climatology_average/total_flow.nc &gt; table/climatology_average/total_flow/1802020100126_Kykkelsrud-Fossumfoss.txt &amp;</v>
      </c>
      <c r="AB97" s="162"/>
      <c r="AC97" s="161" t="str">
        <f aca="false">IF(V97="","",CONCATENATE("cdo outputtab,date,lon,lat,value -remapnn,lon=",TEXT(W97,"0.00000"),"_lat=",TEXT(V97,"0.0000")," ","netcdf_process/",$AA$1,"/internal_flow.nc"," &gt; ","table/",$AA$1,"/internal_flow/",Y97," &amp;"))</f>
        <v>cdo outputtab,date,lon,lat,value -remapnn,lon=11.29600_lat=59.5730 netcdf_process/climatology_average/internal_flow.nc &gt; table/climatology_average/internal_flow/1802020100126_Kykkelsrud-Fossumfoss.txt &amp;</v>
      </c>
      <c r="AMJ97" s="0"/>
    </row>
    <row r="98" s="154" customFormat="true" ht="13.85" hidden="false" customHeight="false" outlineLevel="0" collapsed="false">
      <c r="A98" s="4" t="s">
        <v>14</v>
      </c>
      <c r="B98" s="7" t="s">
        <v>409</v>
      </c>
      <c r="C98" s="5" t="n">
        <v>59.637092</v>
      </c>
      <c r="D98" s="5" t="n">
        <v>11.15521</v>
      </c>
      <c r="E98" s="5" t="n">
        <v>59.635</v>
      </c>
      <c r="F98" s="5" t="n">
        <v>11.3</v>
      </c>
      <c r="G98" s="4" t="s">
        <v>411</v>
      </c>
      <c r="H98" s="4" t="n">
        <v>3150</v>
      </c>
      <c r="I98" s="5" t="n">
        <v>59.641723</v>
      </c>
      <c r="J98" s="6" t="n">
        <v>11.158891</v>
      </c>
      <c r="O98" s="54" t="n">
        <v>180202</v>
      </c>
      <c r="P98" s="156" t="str">
        <f aca="false">SUBSTITUTE(SUBSTITUTE(SUBSTITUTE(SUBSTITUTE(SUBSTITUTE(SUBSTITUTE(SUBSTITUTE(SUBSTITUTE(A98," ","-"),",","-"),"_","-"),"'","-"),"/","-"),"\","-"),"(","-"),")","-")</f>
        <v>Solbergfoss-I</v>
      </c>
      <c r="Q98" s="54" t="str">
        <f aca="false">IF(E98="","No","Yes")</f>
        <v>Yes</v>
      </c>
      <c r="R98" s="157" t="n">
        <v>127</v>
      </c>
      <c r="S98" s="177" t="n">
        <f aca="false">VLOOKUP(A98,'Generators - MW'!$A$1:$BJ$255,54,0)</f>
        <v>0</v>
      </c>
      <c r="T98" s="177" t="n">
        <f aca="false">IF(ISNUMBER(S98),S98,0)</f>
        <v>0</v>
      </c>
      <c r="U98" s="178" t="str">
        <f aca="false">IF(E98="","",CONCATENATE("1",TEXT(R98,"00000")))</f>
        <v>100127</v>
      </c>
      <c r="V98" s="178" t="n">
        <f aca="false">IF(E98="","",E98)</f>
        <v>59.635</v>
      </c>
      <c r="W98" s="178" t="n">
        <f aca="false">IF(F98="","",F98)</f>
        <v>11.3</v>
      </c>
      <c r="X98" s="54" t="str">
        <f aca="false">IF(E98="","",CONCATENATE(TEXT(O98,"000000"),"0",TEXT(U98,"000000")))</f>
        <v>1802020100127</v>
      </c>
      <c r="Y98" s="163" t="str">
        <f aca="false">IF(X98="","",CONCATENATE(X98,"_",P98,".txt"))</f>
        <v>1802020100127_Solbergfoss-I.txt</v>
      </c>
      <c r="AA98" s="180" t="str">
        <f aca="false">IF(V98="","",CONCATENATE("cdo outputtab,date,lon,lat,value -remapnn,lon=",TEXT(W98,"0.00000"),"_lat=",TEXT(V98,"0.0000")," ","netcdf_process/",$AA$1,"/total_flow.nc"," &gt; ","table/",$AA$1,"/total_flow/",Y98," &amp;"))</f>
        <v>cdo outputtab,date,lon,lat,value -remapnn,lon=11.30000_lat=59.6350 netcdf_process/climatology_average/total_flow.nc &gt; table/climatology_average/total_flow/1802020100127_Solbergfoss-I.txt &amp;</v>
      </c>
      <c r="AB98" s="162"/>
      <c r="AC98" s="161" t="str">
        <f aca="false">IF(V98="","",CONCATENATE("cdo outputtab,date,lon,lat,value -remapnn,lon=",TEXT(W98,"0.00000"),"_lat=",TEXT(V98,"0.0000")," ","netcdf_process/",$AA$1,"/internal_flow.nc"," &gt; ","table/",$AA$1,"/internal_flow/",Y98," &amp;"))</f>
        <v>cdo outputtab,date,lon,lat,value -remapnn,lon=11.30000_lat=59.6350 netcdf_process/climatology_average/internal_flow.nc &gt; table/climatology_average/internal_flow/1802020100127_Solbergfoss-I.txt &amp;</v>
      </c>
      <c r="AMJ98" s="0"/>
    </row>
    <row r="99" s="154" customFormat="true" ht="13.85" hidden="false" customHeight="false" outlineLevel="0" collapsed="false">
      <c r="A99" s="4" t="s">
        <v>15</v>
      </c>
      <c r="B99" s="7" t="s">
        <v>409</v>
      </c>
      <c r="C99" s="5" t="n">
        <v>59.636935</v>
      </c>
      <c r="D99" s="5" t="n">
        <v>11.157029</v>
      </c>
      <c r="E99" s="5" t="n">
        <v>59.633</v>
      </c>
      <c r="F99" s="5" t="n">
        <v>11.301</v>
      </c>
      <c r="G99" s="4" t="s">
        <v>411</v>
      </c>
      <c r="H99" s="4" t="n">
        <v>3150</v>
      </c>
      <c r="I99" s="5" t="n">
        <v>59.641723</v>
      </c>
      <c r="J99" s="6" t="n">
        <v>11.158891</v>
      </c>
      <c r="O99" s="54" t="n">
        <v>180202</v>
      </c>
      <c r="P99" s="156" t="str">
        <f aca="false">SUBSTITUTE(SUBSTITUTE(SUBSTITUTE(SUBSTITUTE(SUBSTITUTE(SUBSTITUTE(SUBSTITUTE(SUBSTITUTE(A99," ","-"),",","-"),"_","-"),"'","-"),"/","-"),"\","-"),"(","-"),")","-")</f>
        <v>Solbergfoss-II</v>
      </c>
      <c r="Q99" s="54" t="str">
        <f aca="false">IF(E99="","No","Yes")</f>
        <v>Yes</v>
      </c>
      <c r="R99" s="157" t="n">
        <v>128</v>
      </c>
      <c r="S99" s="177" t="n">
        <f aca="false">VLOOKUP(A99,'Generators - MW'!$A$1:$BJ$255,54,0)</f>
        <v>0</v>
      </c>
      <c r="T99" s="177" t="n">
        <f aca="false">IF(ISNUMBER(S99),S99,0)</f>
        <v>0</v>
      </c>
      <c r="U99" s="178" t="str">
        <f aca="false">IF(E99="","",CONCATENATE("1",TEXT(R99,"00000")))</f>
        <v>100128</v>
      </c>
      <c r="V99" s="178" t="n">
        <f aca="false">IF(E99="","",E99)</f>
        <v>59.633</v>
      </c>
      <c r="W99" s="178" t="n">
        <f aca="false">IF(F99="","",F99)</f>
        <v>11.301</v>
      </c>
      <c r="X99" s="54" t="str">
        <f aca="false">IF(E99="","",CONCATENATE(TEXT(O99,"000000"),"0",TEXT(U99,"000000")))</f>
        <v>1802020100128</v>
      </c>
      <c r="Y99" s="163" t="str">
        <f aca="false">IF(X99="","",CONCATENATE(X99,"_",P99,".txt"))</f>
        <v>1802020100128_Solbergfoss-II.txt</v>
      </c>
      <c r="AA99" s="180" t="str">
        <f aca="false">IF(V99="","",CONCATENATE("cdo outputtab,date,lon,lat,value -remapnn,lon=",TEXT(W99,"0.00000"),"_lat=",TEXT(V99,"0.0000")," ","netcdf_process/",$AA$1,"/total_flow.nc"," &gt; ","table/",$AA$1,"/total_flow/",Y99," &amp;"))</f>
        <v>cdo outputtab,date,lon,lat,value -remapnn,lon=11.30100_lat=59.6330 netcdf_process/climatology_average/total_flow.nc &gt; table/climatology_average/total_flow/1802020100128_Solbergfoss-II.txt &amp;</v>
      </c>
      <c r="AB99" s="162"/>
      <c r="AC99" s="161" t="str">
        <f aca="false">IF(V99="","",CONCATENATE("cdo outputtab,date,lon,lat,value -remapnn,lon=",TEXT(W99,"0.00000"),"_lat=",TEXT(V99,"0.0000")," ","netcdf_process/",$AA$1,"/internal_flow.nc"," &gt; ","table/",$AA$1,"/internal_flow/",Y99," &amp;"))</f>
        <v>cdo outputtab,date,lon,lat,value -remapnn,lon=11.30100_lat=59.6330 netcdf_process/climatology_average/internal_flow.nc &gt; table/climatology_average/internal_flow/1802020100128_Solbergfoss-II.txt &amp;</v>
      </c>
      <c r="AMJ99" s="0"/>
    </row>
    <row r="100" s="154" customFormat="true" ht="13.85" hidden="false" customHeight="false" outlineLevel="0" collapsed="false">
      <c r="A100" s="4" t="s">
        <v>16</v>
      </c>
      <c r="B100" s="7" t="s">
        <v>409</v>
      </c>
      <c r="C100" s="5" t="n">
        <v>59.54224</v>
      </c>
      <c r="D100" s="5" t="n">
        <v>11.170379</v>
      </c>
      <c r="E100" s="5" t="n">
        <v>59.528</v>
      </c>
      <c r="F100" s="5" t="n">
        <v>11.295</v>
      </c>
      <c r="G100" s="4" t="s">
        <v>412</v>
      </c>
      <c r="H100" s="4" t="n">
        <v>3154</v>
      </c>
      <c r="I100" s="5" t="n">
        <v>59.538822</v>
      </c>
      <c r="J100" s="6" t="n">
        <v>11.169856</v>
      </c>
      <c r="O100" s="54" t="n">
        <v>180202</v>
      </c>
      <c r="P100" s="156" t="str">
        <f aca="false">SUBSTITUTE(SUBSTITUTE(SUBSTITUTE(SUBSTITUTE(SUBSTITUTE(SUBSTITUTE(SUBSTITUTE(SUBSTITUTE(A100," ","-"),",","-"),"_","-"),"'","-"),"/","-"),"\","-"),"(","-"),")","-")</f>
        <v>Vamma</v>
      </c>
      <c r="Q100" s="54" t="str">
        <f aca="false">IF(E100="","No","Yes")</f>
        <v>Yes</v>
      </c>
      <c r="R100" s="157" t="n">
        <v>129</v>
      </c>
      <c r="S100" s="177" t="n">
        <f aca="false">VLOOKUP(A100,'Generators - MW'!$A$1:$BJ$255,54,0)</f>
        <v>0</v>
      </c>
      <c r="T100" s="177" t="n">
        <f aca="false">IF(ISNUMBER(S100),S100,0)</f>
        <v>0</v>
      </c>
      <c r="U100" s="178" t="str">
        <f aca="false">IF(E100="","",CONCATENATE("1",TEXT(R100,"00000")))</f>
        <v>100129</v>
      </c>
      <c r="V100" s="178" t="n">
        <f aca="false">IF(E100="","",E100)</f>
        <v>59.528</v>
      </c>
      <c r="W100" s="178" t="n">
        <f aca="false">IF(F100="","",F100)</f>
        <v>11.295</v>
      </c>
      <c r="X100" s="54" t="str">
        <f aca="false">IF(E100="","",CONCATENATE(TEXT(O100,"000000"),"0",TEXT(U100,"000000")))</f>
        <v>1802020100129</v>
      </c>
      <c r="Y100" s="163" t="str">
        <f aca="false">IF(X100="","",CONCATENATE(X100,"_",P100,".txt"))</f>
        <v>1802020100129_Vamma.txt</v>
      </c>
      <c r="AA100" s="180" t="str">
        <f aca="false">IF(V100="","",CONCATENATE("cdo outputtab,date,lon,lat,value -remapnn,lon=",TEXT(W100,"0.00000"),"_lat=",TEXT(V100,"0.0000")," ","netcdf_process/",$AA$1,"/total_flow.nc"," &gt; ","table/",$AA$1,"/total_flow/",Y100," &amp;"))</f>
        <v>cdo outputtab,date,lon,lat,value -remapnn,lon=11.29500_lat=59.5280 netcdf_process/climatology_average/total_flow.nc &gt; table/climatology_average/total_flow/1802020100129_Vamma.txt &amp;</v>
      </c>
      <c r="AB100" s="162"/>
      <c r="AC100" s="161" t="str">
        <f aca="false">IF(V100="","",CONCATENATE("cdo outputtab,date,lon,lat,value -remapnn,lon=",TEXT(W100,"0.00000"),"_lat=",TEXT(V100,"0.0000")," ","netcdf_process/",$AA$1,"/internal_flow.nc"," &gt; ","table/",$AA$1,"/internal_flow/",Y100," &amp;"))</f>
        <v>cdo outputtab,date,lon,lat,value -remapnn,lon=11.29500_lat=59.5280 netcdf_process/climatology_average/internal_flow.nc &gt; table/climatology_average/internal_flow/1802020100129_Vamma.txt &amp;</v>
      </c>
      <c r="AMJ100" s="0"/>
    </row>
    <row r="101" s="154" customFormat="true" ht="13.85" hidden="false" customHeight="false" outlineLevel="0" collapsed="false">
      <c r="A101" s="4" t="s">
        <v>17</v>
      </c>
      <c r="B101" s="7" t="s">
        <v>165</v>
      </c>
      <c r="C101" s="5" t="n">
        <v>41.1605</v>
      </c>
      <c r="D101" s="5" t="n">
        <v>-7.3742</v>
      </c>
      <c r="E101" s="5" t="n">
        <v>41.174</v>
      </c>
      <c r="F101" s="5" t="n">
        <v>7.382</v>
      </c>
      <c r="G101" s="4" t="s">
        <v>413</v>
      </c>
      <c r="H101" s="4" t="n">
        <v>2736</v>
      </c>
      <c r="I101" s="5" t="n">
        <v>41.158334</v>
      </c>
      <c r="J101" s="6" t="n">
        <v>-7.374111</v>
      </c>
      <c r="O101" s="54" t="n">
        <v>180202</v>
      </c>
      <c r="P101" s="156" t="str">
        <f aca="false">SUBSTITUTE(SUBSTITUTE(SUBSTITUTE(SUBSTITUTE(SUBSTITUTE(SUBSTITUTE(SUBSTITUTE(SUBSTITUTE(A101," ","-"),",","-"),"_","-"),"'","-"),"/","-"),"\","-"),"(","-"),")","-")</f>
        <v>Valeira</v>
      </c>
      <c r="Q101" s="54" t="str">
        <f aca="false">IF(E101="","No","Yes")</f>
        <v>Yes</v>
      </c>
      <c r="R101" s="157" t="n">
        <v>130</v>
      </c>
      <c r="S101" s="177" t="n">
        <f aca="false">VLOOKUP(A101,'Generators - MW'!$A$1:$BJ$255,54,0)</f>
        <v>0</v>
      </c>
      <c r="T101" s="177" t="n">
        <f aca="false">IF(ISNUMBER(S101),S101,0)</f>
        <v>0</v>
      </c>
      <c r="U101" s="178" t="str">
        <f aca="false">IF(E101="","",CONCATENATE("1",TEXT(R101,"00000")))</f>
        <v>100130</v>
      </c>
      <c r="V101" s="178" t="n">
        <f aca="false">IF(E101="","",E101)</f>
        <v>41.174</v>
      </c>
      <c r="W101" s="178" t="n">
        <f aca="false">IF(F101="","",F101)</f>
        <v>7.382</v>
      </c>
      <c r="X101" s="54" t="str">
        <f aca="false">IF(E101="","",CONCATENATE(TEXT(O101,"000000"),"0",TEXT(U101,"000000")))</f>
        <v>1802020100130</v>
      </c>
      <c r="Y101" s="163" t="str">
        <f aca="false">IF(X101="","",CONCATENATE(X101,"_",P101,".txt"))</f>
        <v>1802020100130_Valeira.txt</v>
      </c>
      <c r="AA101" s="180" t="str">
        <f aca="false">IF(V101="","",CONCATENATE("cdo outputtab,date,lon,lat,value -remapnn,lon=",TEXT(W101,"0.00000"),"_lat=",TEXT(V101,"0.0000")," ","netcdf_process/",$AA$1,"/total_flow.nc"," &gt; ","table/",$AA$1,"/total_flow/",Y101," &amp;"))</f>
        <v>cdo outputtab,date,lon,lat,value -remapnn,lon=7.38200_lat=41.1740 netcdf_process/climatology_average/total_flow.nc &gt; table/climatology_average/total_flow/1802020100130_Valeira.txt &amp;</v>
      </c>
      <c r="AB101" s="162"/>
      <c r="AC101" s="161" t="str">
        <f aca="false">IF(V101="","",CONCATENATE("cdo outputtab,date,lon,lat,value -remapnn,lon=",TEXT(W101,"0.00000"),"_lat=",TEXT(V101,"0.0000")," ","netcdf_process/",$AA$1,"/internal_flow.nc"," &gt; ","table/",$AA$1,"/internal_flow/",Y101," &amp;"))</f>
        <v>cdo outputtab,date,lon,lat,value -remapnn,lon=7.38200_lat=41.1740 netcdf_process/climatology_average/internal_flow.nc &gt; table/climatology_average/internal_flow/1802020100130_Valeira.txt &amp;</v>
      </c>
      <c r="AMJ101" s="0"/>
    </row>
    <row r="102" s="154" customFormat="true" ht="13.85" hidden="false" customHeight="false" outlineLevel="0" collapsed="false">
      <c r="A102" s="4" t="s">
        <v>18</v>
      </c>
      <c r="B102" s="7" t="s">
        <v>414</v>
      </c>
      <c r="C102" s="5" t="n">
        <v>48.190226</v>
      </c>
      <c r="D102" s="5" t="n">
        <v>15.069517</v>
      </c>
      <c r="E102" s="5" t="n">
        <v>48.190226</v>
      </c>
      <c r="F102" s="5" t="n">
        <v>15.069517</v>
      </c>
      <c r="G102" s="4" t="s">
        <v>415</v>
      </c>
      <c r="I102" s="5" t="n">
        <v>48.194071</v>
      </c>
      <c r="J102" s="6" t="n">
        <v>15.064691</v>
      </c>
      <c r="O102" s="54" t="n">
        <v>180202</v>
      </c>
      <c r="P102" s="156" t="str">
        <f aca="false">SUBSTITUTE(SUBSTITUTE(SUBSTITUTE(SUBSTITUTE(SUBSTITUTE(SUBSTITUTE(SUBSTITUTE(SUBSTITUTE(A102," ","-"),",","-"),"_","-"),"'","-"),"/","-"),"\","-"),"(","-"),")","-")</f>
        <v>Ybbs-Persenbeug</v>
      </c>
      <c r="Q102" s="54" t="str">
        <f aca="false">IF(E102="","No","Yes")</f>
        <v>Yes</v>
      </c>
      <c r="R102" s="157" t="n">
        <v>131</v>
      </c>
      <c r="S102" s="177" t="n">
        <f aca="false">VLOOKUP(A102,'Generators - MW'!$A$1:$BJ$255,54,0)</f>
        <v>0</v>
      </c>
      <c r="T102" s="177" t="n">
        <f aca="false">IF(ISNUMBER(S102),S102,0)</f>
        <v>0</v>
      </c>
      <c r="U102" s="178" t="str">
        <f aca="false">IF(E102="","",CONCATENATE("1",TEXT(R102,"00000")))</f>
        <v>100131</v>
      </c>
      <c r="V102" s="178" t="n">
        <f aca="false">IF(E102="","",E102)</f>
        <v>48.190226</v>
      </c>
      <c r="W102" s="178" t="n">
        <f aca="false">IF(F102="","",F102)</f>
        <v>15.069517</v>
      </c>
      <c r="X102" s="54" t="str">
        <f aca="false">IF(E102="","",CONCATENATE(TEXT(O102,"000000"),"0",TEXT(U102,"000000")))</f>
        <v>1802020100131</v>
      </c>
      <c r="Y102" s="163" t="str">
        <f aca="false">IF(X102="","",CONCATENATE(X102,"_",P102,".txt"))</f>
        <v>1802020100131_Ybbs-Persenbeug.txt</v>
      </c>
      <c r="AA102" s="180" t="str">
        <f aca="false">IF(V102="","",CONCATENATE("cdo outputtab,date,lon,lat,value -remapnn,lon=",TEXT(W102,"0.00000"),"_lat=",TEXT(V102,"0.0000")," ","netcdf_process/",$AA$1,"/total_flow.nc"," &gt; ","table/",$AA$1,"/total_flow/",Y102," &amp;"))</f>
        <v>cdo outputtab,date,lon,lat,value -remapnn,lon=15.06952_lat=48.1902 netcdf_process/climatology_average/total_flow.nc &gt; table/climatology_average/total_flow/1802020100131_Ybbs-Persenbeug.txt &amp;</v>
      </c>
      <c r="AB102" s="162"/>
      <c r="AC102" s="161" t="str">
        <f aca="false">IF(V102="","",CONCATENATE("cdo outputtab,date,lon,lat,value -remapnn,lon=",TEXT(W102,"0.00000"),"_lat=",TEXT(V102,"0.0000")," ","netcdf_process/",$AA$1,"/internal_flow.nc"," &gt; ","table/",$AA$1,"/internal_flow/",Y102," &amp;"))</f>
        <v>cdo outputtab,date,lon,lat,value -remapnn,lon=15.06952_lat=48.1902 netcdf_process/climatology_average/internal_flow.nc &gt; table/climatology_average/internal_flow/1802020100131_Ybbs-Persenbeug.txt &amp;</v>
      </c>
      <c r="AMJ102" s="0"/>
    </row>
    <row r="103" s="154" customFormat="true" ht="13.85" hidden="false" customHeight="false" outlineLevel="0" collapsed="false">
      <c r="A103" s="4" t="s">
        <v>19</v>
      </c>
      <c r="B103" s="7" t="s">
        <v>416</v>
      </c>
      <c r="C103" s="5" t="n">
        <v>61.1669</v>
      </c>
      <c r="D103" s="5" t="n">
        <v>28.7745</v>
      </c>
      <c r="E103" s="5" t="n">
        <v>61.184</v>
      </c>
      <c r="F103" s="5" t="n">
        <v>28.702</v>
      </c>
      <c r="G103" s="4" t="s">
        <v>417</v>
      </c>
      <c r="I103" s="5" t="n">
        <v>61.177598</v>
      </c>
      <c r="J103" s="6" t="n">
        <v>28.785125</v>
      </c>
      <c r="O103" s="54" t="n">
        <v>180202</v>
      </c>
      <c r="P103" s="156" t="str">
        <f aca="false">SUBSTITUTE(SUBSTITUTE(SUBSTITUTE(SUBSTITUTE(SUBSTITUTE(SUBSTITUTE(SUBSTITUTE(SUBSTITUTE(A103," ","-"),",","-"),"_","-"),"'","-"),"/","-"),"\","-"),"(","-"),")","-")</f>
        <v>Imatra</v>
      </c>
      <c r="Q103" s="54" t="str">
        <f aca="false">IF(E103="","No","Yes")</f>
        <v>Yes</v>
      </c>
      <c r="R103" s="157" t="n">
        <v>132</v>
      </c>
      <c r="S103" s="177" t="n">
        <f aca="false">VLOOKUP(A103,'Generators - MW'!$A$1:$BJ$255,54,0)</f>
        <v>0</v>
      </c>
      <c r="T103" s="177" t="n">
        <f aca="false">IF(ISNUMBER(S103),S103,0)</f>
        <v>0</v>
      </c>
      <c r="U103" s="178" t="str">
        <f aca="false">IF(E103="","",CONCATENATE("1",TEXT(R103,"00000")))</f>
        <v>100132</v>
      </c>
      <c r="V103" s="178" t="n">
        <f aca="false">IF(E103="","",E103)</f>
        <v>61.184</v>
      </c>
      <c r="W103" s="178" t="n">
        <f aca="false">IF(F103="","",F103)</f>
        <v>28.702</v>
      </c>
      <c r="X103" s="54" t="str">
        <f aca="false">IF(E103="","",CONCATENATE(TEXT(O103,"000000"),"0",TEXT(U103,"000000")))</f>
        <v>1802020100132</v>
      </c>
      <c r="Y103" s="163" t="str">
        <f aca="false">IF(X103="","",CONCATENATE(X103,"_",P103,".txt"))</f>
        <v>1802020100132_Imatra.txt</v>
      </c>
      <c r="AA103" s="180" t="str">
        <f aca="false">IF(V103="","",CONCATENATE("cdo outputtab,date,lon,lat,value -remapnn,lon=",TEXT(W103,"0.00000"),"_lat=",TEXT(V103,"0.0000")," ","netcdf_process/",$AA$1,"/total_flow.nc"," &gt; ","table/",$AA$1,"/total_flow/",Y103," &amp;"))</f>
        <v>cdo outputtab,date,lon,lat,value -remapnn,lon=28.70200_lat=61.1840 netcdf_process/climatology_average/total_flow.nc &gt; table/climatology_average/total_flow/1802020100132_Imatra.txt &amp;</v>
      </c>
      <c r="AB103" s="162"/>
      <c r="AC103" s="161" t="str">
        <f aca="false">IF(V103="","",CONCATENATE("cdo outputtab,date,lon,lat,value -remapnn,lon=",TEXT(W103,"0.00000"),"_lat=",TEXT(V103,"0.0000")," ","netcdf_process/",$AA$1,"/internal_flow.nc"," &gt; ","table/",$AA$1,"/internal_flow/",Y103," &amp;"))</f>
        <v>cdo outputtab,date,lon,lat,value -remapnn,lon=28.70200_lat=61.1840 netcdf_process/climatology_average/internal_flow.nc &gt; table/climatology_average/internal_flow/1802020100132_Imatra.txt &amp;</v>
      </c>
      <c r="AMJ103" s="0"/>
    </row>
    <row r="104" s="154" customFormat="true" ht="13.85" hidden="false" customHeight="false" outlineLevel="0" collapsed="false">
      <c r="A104" s="4" t="s">
        <v>20</v>
      </c>
      <c r="B104" s="7" t="s">
        <v>416</v>
      </c>
      <c r="C104" s="5" t="n">
        <v>61.210436</v>
      </c>
      <c r="D104" s="5" t="n">
        <v>28.78404</v>
      </c>
      <c r="E104" s="5" t="n">
        <v>61.18</v>
      </c>
      <c r="F104" s="5" t="n">
        <v>28.731</v>
      </c>
      <c r="G104" s="4" t="s">
        <v>418</v>
      </c>
      <c r="I104" s="5" t="n">
        <v>61.229279</v>
      </c>
      <c r="J104" s="6" t="n">
        <v>28.794222</v>
      </c>
      <c r="O104" s="54" t="n">
        <v>180202</v>
      </c>
      <c r="P104" s="156" t="str">
        <f aca="false">SUBSTITUTE(SUBSTITUTE(SUBSTITUTE(SUBSTITUTE(SUBSTITUTE(SUBSTITUTE(SUBSTITUTE(SUBSTITUTE(A104," ","-"),",","-"),"_","-"),"'","-"),"/","-"),"\","-"),"(","-"),")","-")</f>
        <v>Tainionkoski</v>
      </c>
      <c r="Q104" s="54" t="str">
        <f aca="false">IF(E104="","No","Yes")</f>
        <v>Yes</v>
      </c>
      <c r="R104" s="157" t="n">
        <v>133</v>
      </c>
      <c r="S104" s="177" t="n">
        <f aca="false">VLOOKUP(A104,'Generators - MW'!$A$1:$BJ$255,54,0)</f>
        <v>0</v>
      </c>
      <c r="T104" s="177" t="n">
        <f aca="false">IF(ISNUMBER(S104),S104,0)</f>
        <v>0</v>
      </c>
      <c r="U104" s="178" t="str">
        <f aca="false">IF(E104="","",CONCATENATE("1",TEXT(R104,"00000")))</f>
        <v>100133</v>
      </c>
      <c r="V104" s="178" t="n">
        <f aca="false">IF(E104="","",E104)</f>
        <v>61.18</v>
      </c>
      <c r="W104" s="178" t="n">
        <f aca="false">IF(F104="","",F104)</f>
        <v>28.731</v>
      </c>
      <c r="X104" s="54" t="str">
        <f aca="false">IF(E104="","",CONCATENATE(TEXT(O104,"000000"),"0",TEXT(U104,"000000")))</f>
        <v>1802020100133</v>
      </c>
      <c r="Y104" s="163" t="str">
        <f aca="false">IF(X104="","",CONCATENATE(X104,"_",P104,".txt"))</f>
        <v>1802020100133_Tainionkoski.txt</v>
      </c>
      <c r="AA104" s="180" t="str">
        <f aca="false">IF(V104="","",CONCATENATE("cdo outputtab,date,lon,lat,value -remapnn,lon=",TEXT(W104,"0.00000"),"_lat=",TEXT(V104,"0.0000")," ","netcdf_process/",$AA$1,"/total_flow.nc"," &gt; ","table/",$AA$1,"/total_flow/",Y104," &amp;"))</f>
        <v>cdo outputtab,date,lon,lat,value -remapnn,lon=28.73100_lat=61.1800 netcdf_process/climatology_average/total_flow.nc &gt; table/climatology_average/total_flow/1802020100133_Tainionkoski.txt &amp;</v>
      </c>
      <c r="AB104" s="162"/>
      <c r="AC104" s="161" t="str">
        <f aca="false">IF(V104="","",CONCATENATE("cdo outputtab,date,lon,lat,value -remapnn,lon=",TEXT(W104,"0.00000"),"_lat=",TEXT(V104,"0.0000")," ","netcdf_process/",$AA$1,"/internal_flow.nc"," &gt; ","table/",$AA$1,"/internal_flow/",Y104," &amp;"))</f>
        <v>cdo outputtab,date,lon,lat,value -remapnn,lon=28.73100_lat=61.1800 netcdf_process/climatology_average/internal_flow.nc &gt; table/climatology_average/internal_flow/1802020100133_Tainionkoski.txt &amp;</v>
      </c>
      <c r="AMJ104" s="0"/>
    </row>
    <row r="105" s="154" customFormat="true" ht="13.85" hidden="false" customHeight="false" outlineLevel="0" collapsed="false">
      <c r="A105" s="4" t="s">
        <v>21</v>
      </c>
      <c r="B105" s="7" t="s">
        <v>419</v>
      </c>
      <c r="C105" s="5" t="n">
        <v>64.018633</v>
      </c>
      <c r="D105" s="5" t="n">
        <v>19.5609</v>
      </c>
      <c r="E105" s="5" t="n">
        <v>64.448</v>
      </c>
      <c r="F105" s="5" t="n">
        <v>19.08</v>
      </c>
      <c r="G105" s="4" t="s">
        <v>420</v>
      </c>
      <c r="I105" s="5" t="n">
        <v>64.046443</v>
      </c>
      <c r="J105" s="6" t="n">
        <v>19.554892</v>
      </c>
      <c r="O105" s="54" t="n">
        <v>180202</v>
      </c>
      <c r="P105" s="156" t="str">
        <f aca="false">SUBSTITUTE(SUBSTITUTE(SUBSTITUTE(SUBSTITUTE(SUBSTITUTE(SUBSTITUTE(SUBSTITUTE(SUBSTITUTE(A105," ","-"),",","-"),"_","-"),"'","-"),"/","-"),"\","-"),"(","-"),")","-")</f>
        <v>Harrsele</v>
      </c>
      <c r="Q105" s="54" t="str">
        <f aca="false">IF(E105="","No","Yes")</f>
        <v>Yes</v>
      </c>
      <c r="R105" s="157" t="n">
        <v>134</v>
      </c>
      <c r="S105" s="177" t="n">
        <f aca="false">VLOOKUP(A105,'Generators - MW'!$A$1:$BJ$255,54,0)</f>
        <v>0</v>
      </c>
      <c r="T105" s="177" t="n">
        <f aca="false">IF(ISNUMBER(S105),S105,0)</f>
        <v>0</v>
      </c>
      <c r="U105" s="178" t="str">
        <f aca="false">IF(E105="","",CONCATENATE("1",TEXT(R105,"00000")))</f>
        <v>100134</v>
      </c>
      <c r="V105" s="178" t="n">
        <f aca="false">IF(E105="","",E105)</f>
        <v>64.448</v>
      </c>
      <c r="W105" s="178" t="n">
        <f aca="false">IF(F105="","",F105)</f>
        <v>19.08</v>
      </c>
      <c r="X105" s="54" t="str">
        <f aca="false">IF(E105="","",CONCATENATE(TEXT(O105,"000000"),"0",TEXT(U105,"000000")))</f>
        <v>1802020100134</v>
      </c>
      <c r="Y105" s="163" t="str">
        <f aca="false">IF(X105="","",CONCATENATE(X105,"_",P105,".txt"))</f>
        <v>1802020100134_Harrsele.txt</v>
      </c>
      <c r="AA105" s="180" t="str">
        <f aca="false">IF(V105="","",CONCATENATE("cdo outputtab,date,lon,lat,value -remapnn,lon=",TEXT(W105,"0.00000"),"_lat=",TEXT(V105,"0.0000")," ","netcdf_process/",$AA$1,"/total_flow.nc"," &gt; ","table/",$AA$1,"/total_flow/",Y105," &amp;"))</f>
        <v>cdo outputtab,date,lon,lat,value -remapnn,lon=19.08000_lat=64.4480 netcdf_process/climatology_average/total_flow.nc &gt; table/climatology_average/total_flow/1802020100134_Harrsele.txt &amp;</v>
      </c>
      <c r="AB105" s="162"/>
      <c r="AC105" s="161" t="str">
        <f aca="false">IF(V105="","",CONCATENATE("cdo outputtab,date,lon,lat,value -remapnn,lon=",TEXT(W105,"0.00000"),"_lat=",TEXT(V105,"0.0000")," ","netcdf_process/",$AA$1,"/internal_flow.nc"," &gt; ","table/",$AA$1,"/internal_flow/",Y105," &amp;"))</f>
        <v>cdo outputtab,date,lon,lat,value -remapnn,lon=19.08000_lat=64.4480 netcdf_process/climatology_average/internal_flow.nc &gt; table/climatology_average/internal_flow/1802020100134_Harrsele.txt &amp;</v>
      </c>
      <c r="AMJ105" s="0"/>
    </row>
    <row r="106" s="154" customFormat="true" ht="13.85" hidden="false" customHeight="false" outlineLevel="0" collapsed="false">
      <c r="A106" s="4" t="s">
        <v>22</v>
      </c>
      <c r="B106" s="7" t="s">
        <v>162</v>
      </c>
      <c r="C106" s="5" t="n">
        <v>43.824249</v>
      </c>
      <c r="D106" s="5" t="n">
        <v>4.643226</v>
      </c>
      <c r="E106" s="5" t="n">
        <v>43.824249</v>
      </c>
      <c r="F106" s="5" t="n">
        <v>4.643226</v>
      </c>
      <c r="G106" s="4" t="s">
        <v>421</v>
      </c>
      <c r="I106" s="5" t="n">
        <v>43.824249</v>
      </c>
      <c r="J106" s="5" t="n">
        <v>4.643226</v>
      </c>
      <c r="O106" s="54" t="n">
        <v>180202</v>
      </c>
      <c r="P106" s="156" t="str">
        <f aca="false">SUBSTITUTE(SUBSTITUTE(SUBSTITUTE(SUBSTITUTE(SUBSTITUTE(SUBSTITUTE(SUBSTITUTE(SUBSTITUTE(A106," ","-"),",","-"),"_","-"),"'","-"),"/","-"),"\","-"),"(","-"),")","-")</f>
        <v>Vallabregues-Beaucaire</v>
      </c>
      <c r="Q106" s="54" t="str">
        <f aca="false">IF(E106="","No","Yes")</f>
        <v>Yes</v>
      </c>
      <c r="R106" s="157" t="n">
        <v>135</v>
      </c>
      <c r="S106" s="177" t="n">
        <f aca="false">VLOOKUP(A106,'Generators - MW'!$A$1:$BJ$255,54,0)</f>
        <v>0</v>
      </c>
      <c r="T106" s="177" t="n">
        <f aca="false">IF(ISNUMBER(S106),S106,0)</f>
        <v>0</v>
      </c>
      <c r="U106" s="178" t="str">
        <f aca="false">IF(E106="","",CONCATENATE("1",TEXT(R106,"00000")))</f>
        <v>100135</v>
      </c>
      <c r="V106" s="178" t="n">
        <f aca="false">IF(E106="","",E106)</f>
        <v>43.824249</v>
      </c>
      <c r="W106" s="178" t="n">
        <f aca="false">IF(F106="","",F106)</f>
        <v>4.643226</v>
      </c>
      <c r="X106" s="54" t="str">
        <f aca="false">IF(E106="","",CONCATENATE(TEXT(O106,"000000"),"0",TEXT(U106,"000000")))</f>
        <v>1802020100135</v>
      </c>
      <c r="Y106" s="163" t="str">
        <f aca="false">IF(X106="","",CONCATENATE(X106,"_",P106,".txt"))</f>
        <v>1802020100135_Vallabregues-Beaucaire.txt</v>
      </c>
      <c r="AA106" s="180" t="str">
        <f aca="false">IF(V106="","",CONCATENATE("cdo outputtab,date,lon,lat,value -remapnn,lon=",TEXT(W106,"0.00000"),"_lat=",TEXT(V106,"0.0000")," ","netcdf_process/",$AA$1,"/total_flow.nc"," &gt; ","table/",$AA$1,"/total_flow/",Y106," &amp;"))</f>
        <v>cdo outputtab,date,lon,lat,value -remapnn,lon=4.64323_lat=43.8242 netcdf_process/climatology_average/total_flow.nc &gt; table/climatology_average/total_flow/1802020100135_Vallabregues-Beaucaire.txt &amp;</v>
      </c>
      <c r="AB106" s="162"/>
      <c r="AC106" s="161" t="str">
        <f aca="false">IF(V106="","",CONCATENATE("cdo outputtab,date,lon,lat,value -remapnn,lon=",TEXT(W106,"0.00000"),"_lat=",TEXT(V106,"0.0000")," ","netcdf_process/",$AA$1,"/internal_flow.nc"," &gt; ","table/",$AA$1,"/internal_flow/",Y106," &amp;"))</f>
        <v>cdo outputtab,date,lon,lat,value -remapnn,lon=4.64323_lat=43.8242 netcdf_process/climatology_average/internal_flow.nc &gt; table/climatology_average/internal_flow/1802020100135_Vallabregues-Beaucaire.txt &amp;</v>
      </c>
      <c r="AMJ106" s="0"/>
    </row>
    <row r="107" s="154" customFormat="true" ht="13.85" hidden="false" customHeight="false" outlineLevel="0" collapsed="false">
      <c r="A107" s="4" t="s">
        <v>23</v>
      </c>
      <c r="B107" s="7" t="s">
        <v>171</v>
      </c>
      <c r="C107" s="5" t="n">
        <v>48.167831</v>
      </c>
      <c r="D107" s="5" t="n">
        <v>14.694679</v>
      </c>
      <c r="E107" s="5" t="n">
        <v>48.187</v>
      </c>
      <c r="F107" s="5" t="n">
        <v>14.694679</v>
      </c>
      <c r="G107" s="4" t="s">
        <v>422</v>
      </c>
      <c r="I107" s="5" t="n">
        <v>48.167831</v>
      </c>
      <c r="J107" s="5" t="n">
        <v>14.694679</v>
      </c>
      <c r="O107" s="54" t="n">
        <v>180202</v>
      </c>
      <c r="P107" s="156" t="str">
        <f aca="false">SUBSTITUTE(SUBSTITUTE(SUBSTITUTE(SUBSTITUTE(SUBSTITUTE(SUBSTITUTE(SUBSTITUTE(SUBSTITUTE(A107," ","-"),",","-"),"_","-"),"'","-"),"/","-"),"\","-"),"(","-"),")","-")</f>
        <v>Wallsee-Mitterkirchen</v>
      </c>
      <c r="Q107" s="54" t="str">
        <f aca="false">IF(E107="","No","Yes")</f>
        <v>Yes</v>
      </c>
      <c r="R107" s="157" t="n">
        <v>136</v>
      </c>
      <c r="S107" s="177" t="n">
        <f aca="false">VLOOKUP(A107,'Generators - MW'!$A$1:$BJ$255,54,0)</f>
        <v>0</v>
      </c>
      <c r="T107" s="177" t="n">
        <f aca="false">IF(ISNUMBER(S107),S107,0)</f>
        <v>0</v>
      </c>
      <c r="U107" s="178" t="str">
        <f aca="false">IF(E107="","",CONCATENATE("1",TEXT(R107,"00000")))</f>
        <v>100136</v>
      </c>
      <c r="V107" s="178" t="n">
        <f aca="false">IF(E107="","",E107)</f>
        <v>48.187</v>
      </c>
      <c r="W107" s="178" t="n">
        <f aca="false">IF(F107="","",F107)</f>
        <v>14.694679</v>
      </c>
      <c r="X107" s="54" t="str">
        <f aca="false">IF(E107="","",CONCATENATE(TEXT(O107,"000000"),"0",TEXT(U107,"000000")))</f>
        <v>1802020100136</v>
      </c>
      <c r="Y107" s="163" t="str">
        <f aca="false">IF(X107="","",CONCATENATE(X107,"_",P107,".txt"))</f>
        <v>1802020100136_Wallsee-Mitterkirchen.txt</v>
      </c>
      <c r="AA107" s="180" t="str">
        <f aca="false">IF(V107="","",CONCATENATE("cdo outputtab,date,lon,lat,value -remapnn,lon=",TEXT(W107,"0.00000"),"_lat=",TEXT(V107,"0.0000")," ","netcdf_process/",$AA$1,"/total_flow.nc"," &gt; ","table/",$AA$1,"/total_flow/",Y107," &amp;"))</f>
        <v>cdo outputtab,date,lon,lat,value -remapnn,lon=14.69468_lat=48.1870 netcdf_process/climatology_average/total_flow.nc &gt; table/climatology_average/total_flow/1802020100136_Wallsee-Mitterkirchen.txt &amp;</v>
      </c>
      <c r="AB107" s="162"/>
      <c r="AC107" s="161" t="str">
        <f aca="false">IF(V107="","",CONCATENATE("cdo outputtab,date,lon,lat,value -remapnn,lon=",TEXT(W107,"0.00000"),"_lat=",TEXT(V107,"0.0000")," ","netcdf_process/",$AA$1,"/internal_flow.nc"," &gt; ","table/",$AA$1,"/internal_flow/",Y107," &amp;"))</f>
        <v>cdo outputtab,date,lon,lat,value -remapnn,lon=14.69468_lat=48.1870 netcdf_process/climatology_average/internal_flow.nc &gt; table/climatology_average/internal_flow/1802020100136_Wallsee-Mitterkirchen.txt &amp;</v>
      </c>
      <c r="AMJ107" s="0"/>
    </row>
    <row r="108" s="154" customFormat="true" ht="13.85" hidden="false" customHeight="false" outlineLevel="0" collapsed="false">
      <c r="A108" s="4" t="s">
        <v>24</v>
      </c>
      <c r="B108" s="7" t="s">
        <v>165</v>
      </c>
      <c r="C108" s="5" t="n">
        <v>41.085766</v>
      </c>
      <c r="D108" s="5" t="n">
        <v>-8.130666</v>
      </c>
      <c r="E108" s="5" t="n">
        <v>41.085766</v>
      </c>
      <c r="F108" s="5" t="n">
        <v>-8.130666</v>
      </c>
      <c r="G108" s="4" t="s">
        <v>423</v>
      </c>
      <c r="H108" s="4" t="n">
        <v>2742</v>
      </c>
      <c r="I108" s="5" t="n">
        <v>41.089071</v>
      </c>
      <c r="J108" s="6" t="n">
        <v>-8.117201</v>
      </c>
      <c r="O108" s="54" t="n">
        <v>180202</v>
      </c>
      <c r="P108" s="156" t="str">
        <f aca="false">SUBSTITUTE(SUBSTITUTE(SUBSTITUTE(SUBSTITUTE(SUBSTITUTE(SUBSTITUTE(SUBSTITUTE(SUBSTITUTE(A108," ","-"),",","-"),"_","-"),"'","-"),"/","-"),"\","-"),"(","-"),")","-")</f>
        <v>Carrapatelo</v>
      </c>
      <c r="Q108" s="54" t="str">
        <f aca="false">IF(E108="","No","Yes")</f>
        <v>Yes</v>
      </c>
      <c r="R108" s="157" t="n">
        <v>137</v>
      </c>
      <c r="S108" s="177" t="n">
        <f aca="false">VLOOKUP(A108,'Generators - MW'!$A$1:$BJ$255,54,0)</f>
        <v>0</v>
      </c>
      <c r="T108" s="177" t="n">
        <f aca="false">IF(ISNUMBER(S108),S108,0)</f>
        <v>0</v>
      </c>
      <c r="U108" s="178" t="str">
        <f aca="false">IF(E108="","",CONCATENATE("1",TEXT(R108,"00000")))</f>
        <v>100137</v>
      </c>
      <c r="V108" s="178" t="n">
        <f aca="false">IF(E108="","",E108)</f>
        <v>41.085766</v>
      </c>
      <c r="W108" s="178" t="n">
        <f aca="false">IF(F108="","",F108)</f>
        <v>-8.130666</v>
      </c>
      <c r="X108" s="54" t="str">
        <f aca="false">IF(E108="","",CONCATENATE(TEXT(O108,"000000"),"0",TEXT(U108,"000000")))</f>
        <v>1802020100137</v>
      </c>
      <c r="Y108" s="163" t="str">
        <f aca="false">IF(X108="","",CONCATENATE(X108,"_",P108,".txt"))</f>
        <v>1802020100137_Carrapatelo.txt</v>
      </c>
      <c r="AA108" s="180" t="str">
        <f aca="false">IF(V108="","",CONCATENATE("cdo outputtab,date,lon,lat,value -remapnn,lon=",TEXT(W108,"0.00000"),"_lat=",TEXT(V108,"0.0000")," ","netcdf_process/",$AA$1,"/total_flow.nc"," &gt; ","table/",$AA$1,"/total_flow/",Y108," &amp;"))</f>
        <v>cdo outputtab,date,lon,lat,value -remapnn,lon=-8.13067_lat=41.0858 netcdf_process/climatology_average/total_flow.nc &gt; table/climatology_average/total_flow/1802020100137_Carrapatelo.txt &amp;</v>
      </c>
      <c r="AB108" s="162"/>
      <c r="AC108" s="161" t="str">
        <f aca="false">IF(V108="","",CONCATENATE("cdo outputtab,date,lon,lat,value -remapnn,lon=",TEXT(W108,"0.00000"),"_lat=",TEXT(V108,"0.0000")," ","netcdf_process/",$AA$1,"/internal_flow.nc"," &gt; ","table/",$AA$1,"/internal_flow/",Y108," &amp;"))</f>
        <v>cdo outputtab,date,lon,lat,value -remapnn,lon=-8.13067_lat=41.0858 netcdf_process/climatology_average/internal_flow.nc &gt; table/climatology_average/internal_flow/1802020100137_Carrapatelo.txt &amp;</v>
      </c>
      <c r="AMJ108" s="0"/>
    </row>
    <row r="109" s="154" customFormat="true" ht="13.85" hidden="false" customHeight="false" outlineLevel="0" collapsed="false">
      <c r="A109" s="4" t="s">
        <v>25</v>
      </c>
      <c r="B109" s="7" t="s">
        <v>162</v>
      </c>
      <c r="C109" s="5" t="n">
        <v>44.824</v>
      </c>
      <c r="D109" s="5" t="n">
        <v>4.811</v>
      </c>
      <c r="E109" s="5" t="n">
        <v>44.824</v>
      </c>
      <c r="F109" s="5" t="n">
        <v>4.811</v>
      </c>
      <c r="G109" s="4" t="s">
        <v>424</v>
      </c>
      <c r="I109" s="5" t="n">
        <v>44.824</v>
      </c>
      <c r="J109" s="5" t="n">
        <v>4.811</v>
      </c>
      <c r="O109" s="54" t="n">
        <v>180202</v>
      </c>
      <c r="P109" s="156" t="str">
        <f aca="false">SUBSTITUTE(SUBSTITUTE(SUBSTITUTE(SUBSTITUTE(SUBSTITUTE(SUBSTITUTE(SUBSTITUTE(SUBSTITUTE(A109," ","-"),",","-"),"_","-"),"'","-"),"/","-"),"\","-"),"(","-"),")","-")</f>
        <v>Beauchastel</v>
      </c>
      <c r="Q109" s="54" t="str">
        <f aca="false">IF(E109="","No","Yes")</f>
        <v>Yes</v>
      </c>
      <c r="R109" s="157" t="n">
        <v>138</v>
      </c>
      <c r="S109" s="177" t="n">
        <f aca="false">VLOOKUP(A109,'Generators - MW'!$A$1:$BJ$255,54,0)</f>
        <v>0</v>
      </c>
      <c r="T109" s="177" t="n">
        <f aca="false">IF(ISNUMBER(S109),S109,0)</f>
        <v>0</v>
      </c>
      <c r="U109" s="178" t="str">
        <f aca="false">IF(E109="","",CONCATENATE("1",TEXT(R109,"00000")))</f>
        <v>100138</v>
      </c>
      <c r="V109" s="178" t="n">
        <f aca="false">IF(E109="","",E109)</f>
        <v>44.824</v>
      </c>
      <c r="W109" s="178" t="n">
        <f aca="false">IF(F109="","",F109)</f>
        <v>4.811</v>
      </c>
      <c r="X109" s="54" t="str">
        <f aca="false">IF(E109="","",CONCATENATE(TEXT(O109,"000000"),"0",TEXT(U109,"000000")))</f>
        <v>1802020100138</v>
      </c>
      <c r="Y109" s="163" t="str">
        <f aca="false">IF(X109="","",CONCATENATE(X109,"_",P109,".txt"))</f>
        <v>1802020100138_Beauchastel.txt</v>
      </c>
      <c r="AA109" s="180" t="str">
        <f aca="false">IF(V109="","",CONCATENATE("cdo outputtab,date,lon,lat,value -remapnn,lon=",TEXT(W109,"0.00000"),"_lat=",TEXT(V109,"0.0000")," ","netcdf_process/",$AA$1,"/total_flow.nc"," &gt; ","table/",$AA$1,"/total_flow/",Y109," &amp;"))</f>
        <v>cdo outputtab,date,lon,lat,value -remapnn,lon=4.81100_lat=44.8240 netcdf_process/climatology_average/total_flow.nc &gt; table/climatology_average/total_flow/1802020100138_Beauchastel.txt &amp;</v>
      </c>
      <c r="AB109" s="162"/>
      <c r="AC109" s="161" t="str">
        <f aca="false">IF(V109="","",CONCATENATE("cdo outputtab,date,lon,lat,value -remapnn,lon=",TEXT(W109,"0.00000"),"_lat=",TEXT(V109,"0.0000")," ","netcdf_process/",$AA$1,"/internal_flow.nc"," &gt; ","table/",$AA$1,"/internal_flow/",Y109," &amp;"))</f>
        <v>cdo outputtab,date,lon,lat,value -remapnn,lon=4.81100_lat=44.8240 netcdf_process/climatology_average/internal_flow.nc &gt; table/climatology_average/internal_flow/1802020100138_Beauchastel.txt &amp;</v>
      </c>
      <c r="AMJ109" s="0"/>
    </row>
    <row r="110" s="154" customFormat="true" ht="13.85" hidden="false" customHeight="false" outlineLevel="0" collapsed="false">
      <c r="A110" s="4" t="s">
        <v>26</v>
      </c>
      <c r="B110" s="7" t="s">
        <v>402</v>
      </c>
      <c r="C110" s="5" t="n">
        <v>48.224858</v>
      </c>
      <c r="D110" s="5" t="n">
        <v>15.304427</v>
      </c>
      <c r="E110" s="5" t="n">
        <v>48.224858</v>
      </c>
      <c r="F110" s="5" t="n">
        <v>15.304427</v>
      </c>
      <c r="G110" s="4" t="s">
        <v>425</v>
      </c>
      <c r="I110" s="5" t="n">
        <v>48.223729</v>
      </c>
      <c r="J110" s="6" t="n">
        <v>15.293527</v>
      </c>
      <c r="O110" s="54" t="n">
        <v>180202</v>
      </c>
      <c r="P110" s="156" t="str">
        <f aca="false">SUBSTITUTE(SUBSTITUTE(SUBSTITUTE(SUBSTITUTE(SUBSTITUTE(SUBSTITUTE(SUBSTITUTE(SUBSTITUTE(A110," ","-"),",","-"),"_","-"),"'","-"),"/","-"),"\","-"),"(","-"),")","-")</f>
        <v>Melk-</v>
      </c>
      <c r="Q110" s="54" t="str">
        <f aca="false">IF(E110="","No","Yes")</f>
        <v>Yes</v>
      </c>
      <c r="R110" s="157" t="n">
        <v>139</v>
      </c>
      <c r="S110" s="177" t="n">
        <f aca="false">VLOOKUP(A110,'Generators - MW'!$A$1:$BJ$255,54,0)</f>
        <v>0</v>
      </c>
      <c r="T110" s="177" t="n">
        <f aca="false">IF(ISNUMBER(S110),S110,0)</f>
        <v>0</v>
      </c>
      <c r="U110" s="178" t="str">
        <f aca="false">IF(E110="","",CONCATENATE("1",TEXT(R110,"00000")))</f>
        <v>100139</v>
      </c>
      <c r="V110" s="178" t="n">
        <f aca="false">IF(E110="","",E110)</f>
        <v>48.224858</v>
      </c>
      <c r="W110" s="178" t="n">
        <f aca="false">IF(F110="","",F110)</f>
        <v>15.304427</v>
      </c>
      <c r="X110" s="54" t="str">
        <f aca="false">IF(E110="","",CONCATENATE(TEXT(O110,"000000"),"0",TEXT(U110,"000000")))</f>
        <v>1802020100139</v>
      </c>
      <c r="Y110" s="163" t="str">
        <f aca="false">IF(X110="","",CONCATENATE(X110,"_",P110,".txt"))</f>
        <v>1802020100139_Melk-.txt</v>
      </c>
      <c r="AA110" s="180" t="str">
        <f aca="false">IF(V110="","",CONCATENATE("cdo outputtab,date,lon,lat,value -remapnn,lon=",TEXT(W110,"0.00000"),"_lat=",TEXT(V110,"0.0000")," ","netcdf_process/",$AA$1,"/total_flow.nc"," &gt; ","table/",$AA$1,"/total_flow/",Y110," &amp;"))</f>
        <v>cdo outputtab,date,lon,lat,value -remapnn,lon=15.30443_lat=48.2249 netcdf_process/climatology_average/total_flow.nc &gt; table/climatology_average/total_flow/1802020100139_Melk-.txt &amp;</v>
      </c>
      <c r="AB110" s="162"/>
      <c r="AC110" s="161" t="str">
        <f aca="false">IF(V110="","",CONCATENATE("cdo outputtab,date,lon,lat,value -remapnn,lon=",TEXT(W110,"0.00000"),"_lat=",TEXT(V110,"0.0000")," ","netcdf_process/",$AA$1,"/internal_flow.nc"," &gt; ","table/",$AA$1,"/internal_flow/",Y110," &amp;"))</f>
        <v>cdo outputtab,date,lon,lat,value -remapnn,lon=15.30443_lat=48.2249 netcdf_process/climatology_average/internal_flow.nc &gt; table/climatology_average/internal_flow/1802020100139_Melk-.txt &amp;</v>
      </c>
      <c r="AMJ110" s="0"/>
    </row>
    <row r="111" s="154" customFormat="true" ht="13.85" hidden="false" customHeight="false" outlineLevel="0" collapsed="false">
      <c r="A111" s="4" t="s">
        <v>27</v>
      </c>
      <c r="B111" s="7" t="s">
        <v>165</v>
      </c>
      <c r="C111" s="5" t="n">
        <v>41.13526</v>
      </c>
      <c r="D111" s="5" t="n">
        <v>-7.113862</v>
      </c>
      <c r="E111" s="5" t="n">
        <v>41.13526</v>
      </c>
      <c r="F111" s="5" t="n">
        <v>-7.113862</v>
      </c>
      <c r="G111" s="4" t="s">
        <v>426</v>
      </c>
      <c r="H111" s="4" t="n">
        <v>2739</v>
      </c>
      <c r="I111" s="5" t="n">
        <v>41.135551</v>
      </c>
      <c r="J111" s="6" t="n">
        <v>-7.099829</v>
      </c>
      <c r="O111" s="54" t="n">
        <v>180202</v>
      </c>
      <c r="P111" s="156" t="str">
        <f aca="false">SUBSTITUTE(SUBSTITUTE(SUBSTITUTE(SUBSTITUTE(SUBSTITUTE(SUBSTITUTE(SUBSTITUTE(SUBSTITUTE(A111," ","-"),",","-"),"_","-"),"'","-"),"/","-"),"\","-"),"(","-"),")","-")</f>
        <v>Pocinho</v>
      </c>
      <c r="Q111" s="54" t="str">
        <f aca="false">IF(E111="","No","Yes")</f>
        <v>Yes</v>
      </c>
      <c r="R111" s="157" t="n">
        <v>140</v>
      </c>
      <c r="S111" s="177" t="n">
        <f aca="false">VLOOKUP(A111,'Generators - MW'!$A$1:$BJ$255,54,0)</f>
        <v>0</v>
      </c>
      <c r="T111" s="177" t="n">
        <f aca="false">IF(ISNUMBER(S111),S111,0)</f>
        <v>0</v>
      </c>
      <c r="U111" s="178" t="str">
        <f aca="false">IF(E111="","",CONCATENATE("1",TEXT(R111,"00000")))</f>
        <v>100140</v>
      </c>
      <c r="V111" s="178" t="n">
        <f aca="false">IF(E111="","",E111)</f>
        <v>41.13526</v>
      </c>
      <c r="W111" s="178" t="n">
        <f aca="false">IF(F111="","",F111)</f>
        <v>-7.113862</v>
      </c>
      <c r="X111" s="54" t="str">
        <f aca="false">IF(E111="","",CONCATENATE(TEXT(O111,"000000"),"0",TEXT(U111,"000000")))</f>
        <v>1802020100140</v>
      </c>
      <c r="Y111" s="163" t="str">
        <f aca="false">IF(X111="","",CONCATENATE(X111,"_",P111,".txt"))</f>
        <v>1802020100140_Pocinho.txt</v>
      </c>
      <c r="AA111" s="180" t="str">
        <f aca="false">IF(V111="","",CONCATENATE("cdo outputtab,date,lon,lat,value -remapnn,lon=",TEXT(W111,"0.00000"),"_lat=",TEXT(V111,"0.0000")," ","netcdf_process/",$AA$1,"/total_flow.nc"," &gt; ","table/",$AA$1,"/total_flow/",Y111," &amp;"))</f>
        <v>cdo outputtab,date,lon,lat,value -remapnn,lon=-7.11386_lat=41.1353 netcdf_process/climatology_average/total_flow.nc &gt; table/climatology_average/total_flow/1802020100140_Pocinho.txt &amp;</v>
      </c>
      <c r="AB111" s="162"/>
      <c r="AC111" s="161" t="str">
        <f aca="false">IF(V111="","",CONCATENATE("cdo outputtab,date,lon,lat,value -remapnn,lon=",TEXT(W111,"0.00000"),"_lat=",TEXT(V111,"0.0000")," ","netcdf_process/",$AA$1,"/internal_flow.nc"," &gt; ","table/",$AA$1,"/internal_flow/",Y111," &amp;"))</f>
        <v>cdo outputtab,date,lon,lat,value -remapnn,lon=-7.11386_lat=41.1353 netcdf_process/climatology_average/internal_flow.nc &gt; table/climatology_average/internal_flow/1802020100140_Pocinho.txt &amp;</v>
      </c>
      <c r="AMJ111" s="0"/>
    </row>
    <row r="112" s="154" customFormat="true" ht="13.85" hidden="false" customHeight="false" outlineLevel="0" collapsed="false">
      <c r="A112" s="4" t="s">
        <v>28</v>
      </c>
      <c r="B112" s="7" t="s">
        <v>162</v>
      </c>
      <c r="C112" s="5" t="n">
        <v>45.011</v>
      </c>
      <c r="D112" s="5" t="n">
        <v>4.839</v>
      </c>
      <c r="E112" s="5" t="n">
        <v>45.011</v>
      </c>
      <c r="F112" s="5" t="n">
        <v>4.818</v>
      </c>
      <c r="G112" s="4" t="s">
        <v>427</v>
      </c>
      <c r="I112" s="5" t="n">
        <v>45.011</v>
      </c>
      <c r="J112" s="5" t="n">
        <v>4.839</v>
      </c>
      <c r="O112" s="54" t="n">
        <v>180202</v>
      </c>
      <c r="P112" s="156" t="str">
        <f aca="false">SUBSTITUTE(SUBSTITUTE(SUBSTITUTE(SUBSTITUTE(SUBSTITUTE(SUBSTITUTE(SUBSTITUTE(SUBSTITUTE(A112," ","-"),",","-"),"_","-"),"'","-"),"/","-"),"\","-"),"(","-"),")","-")</f>
        <v>Bourg-les-Valence</v>
      </c>
      <c r="Q112" s="54" t="str">
        <f aca="false">IF(E112="","No","Yes")</f>
        <v>Yes</v>
      </c>
      <c r="R112" s="157" t="n">
        <v>141</v>
      </c>
      <c r="S112" s="177" t="n">
        <f aca="false">VLOOKUP(A112,'Generators - MW'!$A$1:$BJ$255,54,0)</f>
        <v>0</v>
      </c>
      <c r="T112" s="177" t="n">
        <f aca="false">IF(ISNUMBER(S112),S112,0)</f>
        <v>0</v>
      </c>
      <c r="U112" s="178" t="str">
        <f aca="false">IF(E112="","",CONCATENATE("1",TEXT(R112,"00000")))</f>
        <v>100141</v>
      </c>
      <c r="V112" s="178" t="n">
        <f aca="false">IF(E112="","",E112)</f>
        <v>45.011</v>
      </c>
      <c r="W112" s="178" t="n">
        <f aca="false">IF(F112="","",F112)</f>
        <v>4.818</v>
      </c>
      <c r="X112" s="54" t="str">
        <f aca="false">IF(E112="","",CONCATENATE(TEXT(O112,"000000"),"0",TEXT(U112,"000000")))</f>
        <v>1802020100141</v>
      </c>
      <c r="Y112" s="163" t="str">
        <f aca="false">IF(X112="","",CONCATENATE(X112,"_",P112,".txt"))</f>
        <v>1802020100141_Bourg-les-Valence.txt</v>
      </c>
      <c r="AA112" s="180" t="str">
        <f aca="false">IF(V112="","",CONCATENATE("cdo outputtab,date,lon,lat,value -remapnn,lon=",TEXT(W112,"0.00000"),"_lat=",TEXT(V112,"0.0000")," ","netcdf_process/",$AA$1,"/total_flow.nc"," &gt; ","table/",$AA$1,"/total_flow/",Y112," &amp;"))</f>
        <v>cdo outputtab,date,lon,lat,value -remapnn,lon=4.81800_lat=45.0110 netcdf_process/climatology_average/total_flow.nc &gt; table/climatology_average/total_flow/1802020100141_Bourg-les-Valence.txt &amp;</v>
      </c>
      <c r="AB112" s="162"/>
      <c r="AC112" s="161" t="str">
        <f aca="false">IF(V112="","",CONCATENATE("cdo outputtab,date,lon,lat,value -remapnn,lon=",TEXT(W112,"0.00000"),"_lat=",TEXT(V112,"0.0000")," ","netcdf_process/",$AA$1,"/internal_flow.nc"," &gt; ","table/",$AA$1,"/internal_flow/",Y112," &amp;"))</f>
        <v>cdo outputtab,date,lon,lat,value -remapnn,lon=4.81800_lat=45.0110 netcdf_process/climatology_average/internal_flow.nc &gt; table/climatology_average/internal_flow/1802020100141_Bourg-les-Valence.txt &amp;</v>
      </c>
      <c r="AMJ112" s="0"/>
    </row>
    <row r="113" s="154" customFormat="true" ht="13.85" hidden="false" customHeight="false" outlineLevel="0" collapsed="false">
      <c r="A113" s="4" t="s">
        <v>29</v>
      </c>
      <c r="B113" s="7" t="s">
        <v>165</v>
      </c>
      <c r="C113" s="5" t="n">
        <v>41.1461</v>
      </c>
      <c r="D113" s="5" t="n">
        <v>-7.74</v>
      </c>
      <c r="E113" s="5" t="n">
        <v>41.1461</v>
      </c>
      <c r="F113" s="5" t="n">
        <v>-7.74</v>
      </c>
      <c r="G113" s="4" t="s">
        <v>428</v>
      </c>
      <c r="H113" s="4" t="n">
        <v>2738</v>
      </c>
      <c r="I113" s="5" t="n">
        <v>41.145085</v>
      </c>
      <c r="J113" s="6" t="n">
        <v>-7.733517</v>
      </c>
      <c r="O113" s="54" t="n">
        <v>180202</v>
      </c>
      <c r="P113" s="156" t="str">
        <f aca="false">SUBSTITUTE(SUBSTITUTE(SUBSTITUTE(SUBSTITUTE(SUBSTITUTE(SUBSTITUTE(SUBSTITUTE(SUBSTITUTE(A113," ","-"),",","-"),"_","-"),"'","-"),"/","-"),"\","-"),"(","-"),")","-")</f>
        <v>Regua</v>
      </c>
      <c r="Q113" s="54" t="str">
        <f aca="false">IF(E113="","No","Yes")</f>
        <v>Yes</v>
      </c>
      <c r="R113" s="157" t="n">
        <v>142</v>
      </c>
      <c r="S113" s="177" t="n">
        <f aca="false">VLOOKUP(A113,'Generators - MW'!$A$1:$BJ$255,54,0)</f>
        <v>0</v>
      </c>
      <c r="T113" s="177" t="n">
        <f aca="false">IF(ISNUMBER(S113),S113,0)</f>
        <v>0</v>
      </c>
      <c r="U113" s="178" t="str">
        <f aca="false">IF(E113="","",CONCATENATE("1",TEXT(R113,"00000")))</f>
        <v>100142</v>
      </c>
      <c r="V113" s="178" t="n">
        <f aca="false">IF(E113="","",E113)</f>
        <v>41.1461</v>
      </c>
      <c r="W113" s="178" t="n">
        <f aca="false">IF(F113="","",F113)</f>
        <v>-7.74</v>
      </c>
      <c r="X113" s="54" t="str">
        <f aca="false">IF(E113="","",CONCATENATE(TEXT(O113,"000000"),"0",TEXT(U113,"000000")))</f>
        <v>1802020100142</v>
      </c>
      <c r="Y113" s="163" t="str">
        <f aca="false">IF(X113="","",CONCATENATE(X113,"_",P113,".txt"))</f>
        <v>1802020100142_Regua.txt</v>
      </c>
      <c r="AA113" s="180" t="str">
        <f aca="false">IF(V113="","",CONCATENATE("cdo outputtab,date,lon,lat,value -remapnn,lon=",TEXT(W113,"0.00000"),"_lat=",TEXT(V113,"0.0000")," ","netcdf_process/",$AA$1,"/total_flow.nc"," &gt; ","table/",$AA$1,"/total_flow/",Y113," &amp;"))</f>
        <v>cdo outputtab,date,lon,lat,value -remapnn,lon=-7.74000_lat=41.1461 netcdf_process/climatology_average/total_flow.nc &gt; table/climatology_average/total_flow/1802020100142_Regua.txt &amp;</v>
      </c>
      <c r="AB113" s="162"/>
      <c r="AC113" s="161" t="str">
        <f aca="false">IF(V113="","",CONCATENATE("cdo outputtab,date,lon,lat,value -remapnn,lon=",TEXT(W113,"0.00000"),"_lat=",TEXT(V113,"0.0000")," ","netcdf_process/",$AA$1,"/internal_flow.nc"," &gt; ","table/",$AA$1,"/internal_flow/",Y113," &amp;"))</f>
        <v>cdo outputtab,date,lon,lat,value -remapnn,lon=-7.74000_lat=41.1461 netcdf_process/climatology_average/internal_flow.nc &gt; table/climatology_average/internal_flow/1802020100142_Regua.txt &amp;</v>
      </c>
      <c r="AMJ113" s="0"/>
    </row>
    <row r="114" s="154" customFormat="true" ht="13.85" hidden="false" customHeight="false" outlineLevel="0" collapsed="false">
      <c r="A114" s="4" t="s">
        <v>30</v>
      </c>
      <c r="B114" s="7" t="s">
        <v>171</v>
      </c>
      <c r="C114" s="5" t="n">
        <v>48.31663</v>
      </c>
      <c r="D114" s="5" t="n">
        <v>14.1512</v>
      </c>
      <c r="E114" s="5" t="n">
        <v>48.31663</v>
      </c>
      <c r="F114" s="5" t="n">
        <v>14.1512</v>
      </c>
      <c r="G114" s="4" t="s">
        <v>429</v>
      </c>
      <c r="I114" s="5" t="n">
        <v>48.322787</v>
      </c>
      <c r="J114" s="6" t="n">
        <v>14.162621</v>
      </c>
      <c r="O114" s="54" t="n">
        <v>180202</v>
      </c>
      <c r="P114" s="156" t="str">
        <f aca="false">SUBSTITUTE(SUBSTITUTE(SUBSTITUTE(SUBSTITUTE(SUBSTITUTE(SUBSTITUTE(SUBSTITUTE(SUBSTITUTE(A114," ","-"),",","-"),"_","-"),"'","-"),"/","-"),"\","-"),"(","-"),")","-")</f>
        <v>Ottensheim-Wilhering</v>
      </c>
      <c r="Q114" s="54" t="str">
        <f aca="false">IF(E114="","No","Yes")</f>
        <v>Yes</v>
      </c>
      <c r="R114" s="157" t="n">
        <v>143</v>
      </c>
      <c r="S114" s="177" t="n">
        <f aca="false">VLOOKUP(A114,'Generators - MW'!$A$1:$BJ$255,54,0)</f>
        <v>0</v>
      </c>
      <c r="T114" s="177" t="n">
        <f aca="false">IF(ISNUMBER(S114),S114,0)</f>
        <v>0</v>
      </c>
      <c r="U114" s="178" t="str">
        <f aca="false">IF(E114="","",CONCATENATE("1",TEXT(R114,"00000")))</f>
        <v>100143</v>
      </c>
      <c r="V114" s="178" t="n">
        <f aca="false">IF(E114="","",E114)</f>
        <v>48.31663</v>
      </c>
      <c r="W114" s="178" t="n">
        <f aca="false">IF(F114="","",F114)</f>
        <v>14.1512</v>
      </c>
      <c r="X114" s="54" t="str">
        <f aca="false">IF(E114="","",CONCATENATE(TEXT(O114,"000000"),"0",TEXT(U114,"000000")))</f>
        <v>1802020100143</v>
      </c>
      <c r="Y114" s="163" t="str">
        <f aca="false">IF(X114="","",CONCATENATE(X114,"_",P114,".txt"))</f>
        <v>1802020100143_Ottensheim-Wilhering.txt</v>
      </c>
      <c r="AA114" s="180" t="str">
        <f aca="false">IF(V114="","",CONCATENATE("cdo outputtab,date,lon,lat,value -remapnn,lon=",TEXT(W114,"0.00000"),"_lat=",TEXT(V114,"0.0000")," ","netcdf_process/",$AA$1,"/total_flow.nc"," &gt; ","table/",$AA$1,"/total_flow/",Y114," &amp;"))</f>
        <v>cdo outputtab,date,lon,lat,value -remapnn,lon=14.15120_lat=48.3166 netcdf_process/climatology_average/total_flow.nc &gt; table/climatology_average/total_flow/1802020100143_Ottensheim-Wilhering.txt &amp;</v>
      </c>
      <c r="AB114" s="162"/>
      <c r="AC114" s="161" t="str">
        <f aca="false">IF(V114="","",CONCATENATE("cdo outputtab,date,lon,lat,value -remapnn,lon=",TEXT(W114,"0.00000"),"_lat=",TEXT(V114,"0.0000")," ","netcdf_process/",$AA$1,"/internal_flow.nc"," &gt; ","table/",$AA$1,"/internal_flow/",Y114," &amp;"))</f>
        <v>cdo outputtab,date,lon,lat,value -remapnn,lon=14.15120_lat=48.3166 netcdf_process/climatology_average/internal_flow.nc &gt; table/climatology_average/internal_flow/1802020100143_Ottensheim-Wilhering.txt &amp;</v>
      </c>
      <c r="AMJ114" s="0"/>
    </row>
    <row r="115" s="154" customFormat="true" ht="13.85" hidden="false" customHeight="false" outlineLevel="0" collapsed="false">
      <c r="A115" s="4" t="s">
        <v>31</v>
      </c>
      <c r="B115" s="7" t="s">
        <v>162</v>
      </c>
      <c r="C115" s="5" t="n">
        <v>48.685315</v>
      </c>
      <c r="D115" s="5" t="n">
        <v>7.91442</v>
      </c>
      <c r="E115" s="5" t="n">
        <v>48.699</v>
      </c>
      <c r="F115" s="5" t="n">
        <v>7.937</v>
      </c>
      <c r="G115" s="4" t="s">
        <v>430</v>
      </c>
      <c r="I115" s="5" t="n">
        <v>48.699</v>
      </c>
      <c r="J115" s="5" t="n">
        <v>7.937</v>
      </c>
      <c r="O115" s="54" t="n">
        <v>180202</v>
      </c>
      <c r="P115" s="156" t="str">
        <f aca="false">SUBSTITUTE(SUBSTITUTE(SUBSTITUTE(SUBSTITUTE(SUBSTITUTE(SUBSTITUTE(SUBSTITUTE(SUBSTITUTE(A115," ","-"),",","-"),"_","-"),"'","-"),"/","-"),"\","-"),"(","-"),")","-")</f>
        <v>Gambsheim</v>
      </c>
      <c r="Q115" s="54" t="str">
        <f aca="false">IF(E115="","No","Yes")</f>
        <v>Yes</v>
      </c>
      <c r="R115" s="157" t="n">
        <v>144</v>
      </c>
      <c r="S115" s="177" t="n">
        <f aca="false">VLOOKUP(A115,'Generators - MW'!$A$1:$BJ$255,54,0)</f>
        <v>0</v>
      </c>
      <c r="T115" s="177" t="n">
        <f aca="false">IF(ISNUMBER(S115),S115,0)</f>
        <v>0</v>
      </c>
      <c r="U115" s="178" t="str">
        <f aca="false">IF(E115="","",CONCATENATE("1",TEXT(R115,"00000")))</f>
        <v>100144</v>
      </c>
      <c r="V115" s="178" t="n">
        <f aca="false">IF(E115="","",E115)</f>
        <v>48.699</v>
      </c>
      <c r="W115" s="178" t="n">
        <f aca="false">IF(F115="","",F115)</f>
        <v>7.937</v>
      </c>
      <c r="X115" s="54" t="str">
        <f aca="false">IF(E115="","",CONCATENATE(TEXT(O115,"000000"),"0",TEXT(U115,"000000")))</f>
        <v>1802020100144</v>
      </c>
      <c r="Y115" s="163" t="str">
        <f aca="false">IF(X115="","",CONCATENATE(X115,"_",P115,".txt"))</f>
        <v>1802020100144_Gambsheim.txt</v>
      </c>
      <c r="AA115" s="180" t="str">
        <f aca="false">IF(V115="","",CONCATENATE("cdo outputtab,date,lon,lat,value -remapnn,lon=",TEXT(W115,"0.00000"),"_lat=",TEXT(V115,"0.0000")," ","netcdf_process/",$AA$1,"/total_flow.nc"," &gt; ","table/",$AA$1,"/total_flow/",Y115," &amp;"))</f>
        <v>cdo outputtab,date,lon,lat,value -remapnn,lon=7.93700_lat=48.6990 netcdf_process/climatology_average/total_flow.nc &gt; table/climatology_average/total_flow/1802020100144_Gambsheim.txt &amp;</v>
      </c>
      <c r="AB115" s="162"/>
      <c r="AC115" s="161" t="str">
        <f aca="false">IF(V115="","",CONCATENATE("cdo outputtab,date,lon,lat,value -remapnn,lon=",TEXT(W115,"0.00000"),"_lat=",TEXT(V115,"0.0000")," ","netcdf_process/",$AA$1,"/internal_flow.nc"," &gt; ","table/",$AA$1,"/internal_flow/",Y115," &amp;"))</f>
        <v>cdo outputtab,date,lon,lat,value -remapnn,lon=7.93700_lat=48.6990 netcdf_process/climatology_average/internal_flow.nc &gt; table/climatology_average/internal_flow/1802020100144_Gambsheim.txt &amp;</v>
      </c>
      <c r="AMJ115" s="0"/>
    </row>
    <row r="116" s="154" customFormat="true" ht="13.85" hidden="false" customHeight="false" outlineLevel="0" collapsed="false">
      <c r="A116" s="4" t="s">
        <v>32</v>
      </c>
      <c r="B116" s="7" t="s">
        <v>162</v>
      </c>
      <c r="C116" s="5" t="n">
        <v>48.526354</v>
      </c>
      <c r="D116" s="5" t="n">
        <v>7.796538</v>
      </c>
      <c r="E116" s="5" t="n">
        <v>48.526354</v>
      </c>
      <c r="F116" s="5" t="n">
        <v>7.796538</v>
      </c>
      <c r="G116" s="4" t="s">
        <v>431</v>
      </c>
      <c r="I116" s="5" t="n">
        <v>48.526354</v>
      </c>
      <c r="J116" s="5" t="n">
        <v>7.796538</v>
      </c>
      <c r="O116" s="54" t="n">
        <v>180202</v>
      </c>
      <c r="P116" s="156" t="str">
        <f aca="false">SUBSTITUTE(SUBSTITUTE(SUBSTITUTE(SUBSTITUTE(SUBSTITUTE(SUBSTITUTE(SUBSTITUTE(SUBSTITUTE(A116," ","-"),",","-"),"_","-"),"'","-"),"/","-"),"\","-"),"(","-"),")","-")</f>
        <v>Strasbourg</v>
      </c>
      <c r="Q116" s="54" t="str">
        <f aca="false">IF(E116="","No","Yes")</f>
        <v>Yes</v>
      </c>
      <c r="R116" s="157" t="n">
        <v>145</v>
      </c>
      <c r="S116" s="177" t="n">
        <f aca="false">VLOOKUP(A116,'Generators - MW'!$A$1:$BJ$255,54,0)</f>
        <v>0</v>
      </c>
      <c r="T116" s="177" t="n">
        <f aca="false">IF(ISNUMBER(S116),S116,0)</f>
        <v>0</v>
      </c>
      <c r="U116" s="178" t="str">
        <f aca="false">IF(E116="","",CONCATENATE("1",TEXT(R116,"00000")))</f>
        <v>100145</v>
      </c>
      <c r="V116" s="178" t="n">
        <f aca="false">IF(E116="","",E116)</f>
        <v>48.526354</v>
      </c>
      <c r="W116" s="178" t="n">
        <f aca="false">IF(F116="","",F116)</f>
        <v>7.796538</v>
      </c>
      <c r="X116" s="54" t="str">
        <f aca="false">IF(E116="","",CONCATENATE(TEXT(O116,"000000"),"0",TEXT(U116,"000000")))</f>
        <v>1802020100145</v>
      </c>
      <c r="Y116" s="163" t="str">
        <f aca="false">IF(X116="","",CONCATENATE(X116,"_",P116,".txt"))</f>
        <v>1802020100145_Strasbourg.txt</v>
      </c>
      <c r="AA116" s="180" t="str">
        <f aca="false">IF(V116="","",CONCATENATE("cdo outputtab,date,lon,lat,value -remapnn,lon=",TEXT(W116,"0.00000"),"_lat=",TEXT(V116,"0.0000")," ","netcdf_process/",$AA$1,"/total_flow.nc"," &gt; ","table/",$AA$1,"/total_flow/",Y116," &amp;"))</f>
        <v>cdo outputtab,date,lon,lat,value -remapnn,lon=7.79654_lat=48.5264 netcdf_process/climatology_average/total_flow.nc &gt; table/climatology_average/total_flow/1802020100145_Strasbourg.txt &amp;</v>
      </c>
      <c r="AB116" s="162"/>
      <c r="AC116" s="161" t="str">
        <f aca="false">IF(V116="","",CONCATENATE("cdo outputtab,date,lon,lat,value -remapnn,lon=",TEXT(W116,"0.00000"),"_lat=",TEXT(V116,"0.0000")," ","netcdf_process/",$AA$1,"/internal_flow.nc"," &gt; ","table/",$AA$1,"/internal_flow/",Y116," &amp;"))</f>
        <v>cdo outputtab,date,lon,lat,value -remapnn,lon=7.79654_lat=48.5264 netcdf_process/climatology_average/internal_flow.nc &gt; table/climatology_average/internal_flow/1802020100145_Strasbourg.txt &amp;</v>
      </c>
      <c r="AMJ116" s="0"/>
    </row>
    <row r="117" s="154" customFormat="true" ht="13.85" hidden="false" customHeight="false" outlineLevel="0" collapsed="false">
      <c r="A117" s="4" t="s">
        <v>33</v>
      </c>
      <c r="B117" s="7" t="s">
        <v>162</v>
      </c>
      <c r="C117" s="5" t="n">
        <v>48.404242</v>
      </c>
      <c r="D117" s="5" t="n">
        <v>7.728319</v>
      </c>
      <c r="E117" s="5" t="n">
        <v>48.404242</v>
      </c>
      <c r="F117" s="5" t="n">
        <v>7.728319</v>
      </c>
      <c r="G117" s="4" t="s">
        <v>432</v>
      </c>
      <c r="I117" s="5" t="n">
        <v>48.404242</v>
      </c>
      <c r="J117" s="5" t="n">
        <v>7.728319</v>
      </c>
      <c r="O117" s="54" t="n">
        <v>180202</v>
      </c>
      <c r="P117" s="156" t="str">
        <f aca="false">SUBSTITUTE(SUBSTITUTE(SUBSTITUTE(SUBSTITUTE(SUBSTITUTE(SUBSTITUTE(SUBSTITUTE(SUBSTITUTE(A117," ","-"),",","-"),"_","-"),"'","-"),"/","-"),"\","-"),"(","-"),")","-")</f>
        <v>Gerstheim</v>
      </c>
      <c r="Q117" s="54" t="str">
        <f aca="false">IF(E117="","No","Yes")</f>
        <v>Yes</v>
      </c>
      <c r="R117" s="157" t="n">
        <v>146</v>
      </c>
      <c r="S117" s="177" t="n">
        <f aca="false">VLOOKUP(A117,'Generators - MW'!$A$1:$BJ$255,54,0)</f>
        <v>0</v>
      </c>
      <c r="T117" s="177" t="n">
        <f aca="false">IF(ISNUMBER(S117),S117,0)</f>
        <v>0</v>
      </c>
      <c r="U117" s="178" t="str">
        <f aca="false">IF(E117="","",CONCATENATE("1",TEXT(R117,"00000")))</f>
        <v>100146</v>
      </c>
      <c r="V117" s="178" t="n">
        <f aca="false">IF(E117="","",E117)</f>
        <v>48.404242</v>
      </c>
      <c r="W117" s="178" t="n">
        <f aca="false">IF(F117="","",F117)</f>
        <v>7.728319</v>
      </c>
      <c r="X117" s="54" t="str">
        <f aca="false">IF(E117="","",CONCATENATE(TEXT(O117,"000000"),"0",TEXT(U117,"000000")))</f>
        <v>1802020100146</v>
      </c>
      <c r="Y117" s="163" t="str">
        <f aca="false">IF(X117="","",CONCATENATE(X117,"_",P117,".txt"))</f>
        <v>1802020100146_Gerstheim.txt</v>
      </c>
      <c r="AA117" s="180" t="str">
        <f aca="false">IF(V117="","",CONCATENATE("cdo outputtab,date,lon,lat,value -remapnn,lon=",TEXT(W117,"0.00000"),"_lat=",TEXT(V117,"0.0000")," ","netcdf_process/",$AA$1,"/total_flow.nc"," &gt; ","table/",$AA$1,"/total_flow/",Y117," &amp;"))</f>
        <v>cdo outputtab,date,lon,lat,value -remapnn,lon=7.72832_lat=48.4042 netcdf_process/climatology_average/total_flow.nc &gt; table/climatology_average/total_flow/1802020100146_Gerstheim.txt &amp;</v>
      </c>
      <c r="AB117" s="162"/>
      <c r="AC117" s="161" t="str">
        <f aca="false">IF(V117="","",CONCATENATE("cdo outputtab,date,lon,lat,value -remapnn,lon=",TEXT(W117,"0.00000"),"_lat=",TEXT(V117,"0.0000")," ","netcdf_process/",$AA$1,"/internal_flow.nc"," &gt; ","table/",$AA$1,"/internal_flow/",Y117," &amp;"))</f>
        <v>cdo outputtab,date,lon,lat,value -remapnn,lon=7.72832_lat=48.4042 netcdf_process/climatology_average/internal_flow.nc &gt; table/climatology_average/internal_flow/1802020100146_Gerstheim.txt &amp;</v>
      </c>
      <c r="AMJ117" s="0"/>
    </row>
    <row r="118" s="154" customFormat="true" ht="13.85" hidden="false" customHeight="false" outlineLevel="0" collapsed="false">
      <c r="A118" s="4" t="s">
        <v>34</v>
      </c>
      <c r="B118" s="7" t="s">
        <v>162</v>
      </c>
      <c r="C118" s="5" t="n">
        <v>48.284678</v>
      </c>
      <c r="D118" s="5" t="n">
        <v>7.677619</v>
      </c>
      <c r="E118" s="5" t="n">
        <v>48.284678</v>
      </c>
      <c r="F118" s="5" t="n">
        <v>7.677619</v>
      </c>
      <c r="G118" s="4" t="s">
        <v>433</v>
      </c>
      <c r="I118" s="5" t="n">
        <v>48.284678</v>
      </c>
      <c r="J118" s="5" t="n">
        <v>7.677619</v>
      </c>
      <c r="O118" s="54" t="n">
        <v>180202</v>
      </c>
      <c r="P118" s="156" t="str">
        <f aca="false">SUBSTITUTE(SUBSTITUTE(SUBSTITUTE(SUBSTITUTE(SUBSTITUTE(SUBSTITUTE(SUBSTITUTE(SUBSTITUTE(A118," ","-"),",","-"),"_","-"),"'","-"),"/","-"),"\","-"),"(","-"),")","-")</f>
        <v>Rhinau</v>
      </c>
      <c r="Q118" s="54" t="str">
        <f aca="false">IF(E118="","No","Yes")</f>
        <v>Yes</v>
      </c>
      <c r="R118" s="157" t="n">
        <v>147</v>
      </c>
      <c r="S118" s="177" t="n">
        <f aca="false">VLOOKUP(A118,'Generators - MW'!$A$1:$BJ$255,54,0)</f>
        <v>0</v>
      </c>
      <c r="T118" s="177" t="n">
        <f aca="false">IF(ISNUMBER(S118),S118,0)</f>
        <v>0</v>
      </c>
      <c r="U118" s="178" t="str">
        <f aca="false">IF(E118="","",CONCATENATE("1",TEXT(R118,"00000")))</f>
        <v>100147</v>
      </c>
      <c r="V118" s="178" t="n">
        <f aca="false">IF(E118="","",E118)</f>
        <v>48.284678</v>
      </c>
      <c r="W118" s="178" t="n">
        <f aca="false">IF(F118="","",F118)</f>
        <v>7.677619</v>
      </c>
      <c r="X118" s="54" t="str">
        <f aca="false">IF(E118="","",CONCATENATE(TEXT(O118,"000000"),"0",TEXT(U118,"000000")))</f>
        <v>1802020100147</v>
      </c>
      <c r="Y118" s="163" t="str">
        <f aca="false">IF(X118="","",CONCATENATE(X118,"_",P118,".txt"))</f>
        <v>1802020100147_Rhinau.txt</v>
      </c>
      <c r="AA118" s="180" t="str">
        <f aca="false">IF(V118="","",CONCATENATE("cdo outputtab,date,lon,lat,value -remapnn,lon=",TEXT(W118,"0.00000"),"_lat=",TEXT(V118,"0.0000")," ","netcdf_process/",$AA$1,"/total_flow.nc"," &gt; ","table/",$AA$1,"/total_flow/",Y118," &amp;"))</f>
        <v>cdo outputtab,date,lon,lat,value -remapnn,lon=7.67762_lat=48.2847 netcdf_process/climatology_average/total_flow.nc &gt; table/climatology_average/total_flow/1802020100147_Rhinau.txt &amp;</v>
      </c>
      <c r="AB118" s="162"/>
      <c r="AC118" s="161" t="str">
        <f aca="false">IF(V118="","",CONCATENATE("cdo outputtab,date,lon,lat,value -remapnn,lon=",TEXT(W118,"0.00000"),"_lat=",TEXT(V118,"0.0000")," ","netcdf_process/",$AA$1,"/internal_flow.nc"," &gt; ","table/",$AA$1,"/internal_flow/",Y118," &amp;"))</f>
        <v>cdo outputtab,date,lon,lat,value -remapnn,lon=7.67762_lat=48.2847 netcdf_process/climatology_average/internal_flow.nc &gt; table/climatology_average/internal_flow/1802020100147_Rhinau.txt &amp;</v>
      </c>
      <c r="AMJ118" s="0"/>
    </row>
    <row r="119" s="154" customFormat="true" ht="13.85" hidden="false" customHeight="false" outlineLevel="0" collapsed="false">
      <c r="A119" s="4" t="s">
        <v>35</v>
      </c>
      <c r="B119" s="7" t="s">
        <v>162</v>
      </c>
      <c r="C119" s="5" t="n">
        <v>48.154177</v>
      </c>
      <c r="D119" s="5" t="n">
        <v>7.5899</v>
      </c>
      <c r="E119" s="5" t="n">
        <v>48.165</v>
      </c>
      <c r="F119" s="5" t="n">
        <v>7.624</v>
      </c>
      <c r="G119" s="4" t="s">
        <v>434</v>
      </c>
      <c r="I119" s="5" t="n">
        <v>48.165</v>
      </c>
      <c r="J119" s="5" t="n">
        <v>7.624</v>
      </c>
      <c r="O119" s="54" t="n">
        <v>180202</v>
      </c>
      <c r="P119" s="156" t="str">
        <f aca="false">SUBSTITUTE(SUBSTITUTE(SUBSTITUTE(SUBSTITUTE(SUBSTITUTE(SUBSTITUTE(SUBSTITUTE(SUBSTITUTE(A119," ","-"),",","-"),"_","-"),"'","-"),"/","-"),"\","-"),"(","-"),")","-")</f>
        <v>Marckolsheim</v>
      </c>
      <c r="Q119" s="54" t="str">
        <f aca="false">IF(E119="","No","Yes")</f>
        <v>Yes</v>
      </c>
      <c r="R119" s="157" t="n">
        <v>148</v>
      </c>
      <c r="S119" s="177" t="n">
        <f aca="false">VLOOKUP(A119,'Generators - MW'!$A$1:$BJ$255,54,0)</f>
        <v>0</v>
      </c>
      <c r="T119" s="177" t="n">
        <f aca="false">IF(ISNUMBER(S119),S119,0)</f>
        <v>0</v>
      </c>
      <c r="U119" s="178" t="str">
        <f aca="false">IF(E119="","",CONCATENATE("1",TEXT(R119,"00000")))</f>
        <v>100148</v>
      </c>
      <c r="V119" s="178" t="n">
        <f aca="false">IF(E119="","",E119)</f>
        <v>48.165</v>
      </c>
      <c r="W119" s="178" t="n">
        <f aca="false">IF(F119="","",F119)</f>
        <v>7.624</v>
      </c>
      <c r="X119" s="54" t="str">
        <f aca="false">IF(E119="","",CONCATENATE(TEXT(O119,"000000"),"0",TEXT(U119,"000000")))</f>
        <v>1802020100148</v>
      </c>
      <c r="Y119" s="163" t="str">
        <f aca="false">IF(X119="","",CONCATENATE(X119,"_",P119,".txt"))</f>
        <v>1802020100148_Marckolsheim.txt</v>
      </c>
      <c r="AA119" s="180" t="str">
        <f aca="false">IF(V119="","",CONCATENATE("cdo outputtab,date,lon,lat,value -remapnn,lon=",TEXT(W119,"0.00000"),"_lat=",TEXT(V119,"0.0000")," ","netcdf_process/",$AA$1,"/total_flow.nc"," &gt; ","table/",$AA$1,"/total_flow/",Y119," &amp;"))</f>
        <v>cdo outputtab,date,lon,lat,value -remapnn,lon=7.62400_lat=48.1650 netcdf_process/climatology_average/total_flow.nc &gt; table/climatology_average/total_flow/1802020100148_Marckolsheim.txt &amp;</v>
      </c>
      <c r="AB119" s="162"/>
      <c r="AC119" s="161" t="str">
        <f aca="false">IF(V119="","",CONCATENATE("cdo outputtab,date,lon,lat,value -remapnn,lon=",TEXT(W119,"0.00000"),"_lat=",TEXT(V119,"0.0000")," ","netcdf_process/",$AA$1,"/internal_flow.nc"," &gt; ","table/",$AA$1,"/internal_flow/",Y119," &amp;"))</f>
        <v>cdo outputtab,date,lon,lat,value -remapnn,lon=7.62400_lat=48.1650 netcdf_process/climatology_average/internal_flow.nc &gt; table/climatology_average/internal_flow/1802020100148_Marckolsheim.txt &amp;</v>
      </c>
      <c r="AMJ119" s="0"/>
    </row>
    <row r="120" s="154" customFormat="true" ht="13.85" hidden="false" customHeight="false" outlineLevel="0" collapsed="false">
      <c r="A120" s="4" t="s">
        <v>36</v>
      </c>
      <c r="B120" s="7" t="s">
        <v>162</v>
      </c>
      <c r="C120" s="5" t="n">
        <v>48.020472</v>
      </c>
      <c r="D120" s="5" t="n">
        <v>7.573904</v>
      </c>
      <c r="E120" s="5" t="n">
        <v>48.020472</v>
      </c>
      <c r="F120" s="5" t="n">
        <v>7.573904</v>
      </c>
      <c r="G120" s="4" t="s">
        <v>435</v>
      </c>
      <c r="I120" s="5" t="n">
        <v>48.020472</v>
      </c>
      <c r="J120" s="5" t="n">
        <v>7.573904</v>
      </c>
      <c r="O120" s="54" t="n">
        <v>180202</v>
      </c>
      <c r="P120" s="156" t="str">
        <f aca="false">SUBSTITUTE(SUBSTITUTE(SUBSTITUTE(SUBSTITUTE(SUBSTITUTE(SUBSTITUTE(SUBSTITUTE(SUBSTITUTE(A120," ","-"),",","-"),"_","-"),"'","-"),"/","-"),"\","-"),"(","-"),")","-")</f>
        <v>Vogelgrun</v>
      </c>
      <c r="Q120" s="54" t="str">
        <f aca="false">IF(E120="","No","Yes")</f>
        <v>Yes</v>
      </c>
      <c r="R120" s="157" t="n">
        <v>149</v>
      </c>
      <c r="S120" s="177" t="n">
        <f aca="false">VLOOKUP(A120,'Generators - MW'!$A$1:$BJ$255,54,0)</f>
        <v>0</v>
      </c>
      <c r="T120" s="177" t="n">
        <f aca="false">IF(ISNUMBER(S120),S120,0)</f>
        <v>0</v>
      </c>
      <c r="U120" s="178" t="str">
        <f aca="false">IF(E120="","",CONCATENATE("1",TEXT(R120,"00000")))</f>
        <v>100149</v>
      </c>
      <c r="V120" s="178" t="n">
        <f aca="false">IF(E120="","",E120)</f>
        <v>48.020472</v>
      </c>
      <c r="W120" s="178" t="n">
        <f aca="false">IF(F120="","",F120)</f>
        <v>7.573904</v>
      </c>
      <c r="X120" s="54" t="str">
        <f aca="false">IF(E120="","",CONCATENATE(TEXT(O120,"000000"),"0",TEXT(U120,"000000")))</f>
        <v>1802020100149</v>
      </c>
      <c r="Y120" s="163" t="str">
        <f aca="false">IF(X120="","",CONCATENATE(X120,"_",P120,".txt"))</f>
        <v>1802020100149_Vogelgrun.txt</v>
      </c>
      <c r="AA120" s="180" t="str">
        <f aca="false">IF(V120="","",CONCATENATE("cdo outputtab,date,lon,lat,value -remapnn,lon=",TEXT(W120,"0.00000"),"_lat=",TEXT(V120,"0.0000")," ","netcdf_process/",$AA$1,"/total_flow.nc"," &gt; ","table/",$AA$1,"/total_flow/",Y120," &amp;"))</f>
        <v>cdo outputtab,date,lon,lat,value -remapnn,lon=7.57390_lat=48.0205 netcdf_process/climatology_average/total_flow.nc &gt; table/climatology_average/total_flow/1802020100149_Vogelgrun.txt &amp;</v>
      </c>
      <c r="AB120" s="162"/>
      <c r="AC120" s="161" t="str">
        <f aca="false">IF(V120="","",CONCATENATE("cdo outputtab,date,lon,lat,value -remapnn,lon=",TEXT(W120,"0.00000"),"_lat=",TEXT(V120,"0.0000")," ","netcdf_process/",$AA$1,"/internal_flow.nc"," &gt; ","table/",$AA$1,"/internal_flow/",Y120," &amp;"))</f>
        <v>cdo outputtab,date,lon,lat,value -remapnn,lon=7.57390_lat=48.0205 netcdf_process/climatology_average/internal_flow.nc &gt; table/climatology_average/internal_flow/1802020100149_Vogelgrun.txt &amp;</v>
      </c>
      <c r="AMJ120" s="0"/>
    </row>
    <row r="121" s="154" customFormat="true" ht="13.85" hidden="false" customHeight="false" outlineLevel="0" collapsed="false">
      <c r="A121" s="4" t="s">
        <v>37</v>
      </c>
      <c r="B121" s="7" t="s">
        <v>162</v>
      </c>
      <c r="C121" s="5" t="n">
        <v>47.915</v>
      </c>
      <c r="D121" s="5" t="n">
        <v>7.571</v>
      </c>
      <c r="E121" s="5" t="n">
        <v>47.89</v>
      </c>
      <c r="F121" s="5" t="n">
        <v>7.571</v>
      </c>
      <c r="G121" s="4" t="s">
        <v>436</v>
      </c>
      <c r="I121" s="5" t="n">
        <v>47.89</v>
      </c>
      <c r="J121" s="5" t="n">
        <v>7.571</v>
      </c>
      <c r="O121" s="54" t="n">
        <v>180202</v>
      </c>
      <c r="P121" s="156" t="str">
        <f aca="false">SUBSTITUTE(SUBSTITUTE(SUBSTITUTE(SUBSTITUTE(SUBSTITUTE(SUBSTITUTE(SUBSTITUTE(SUBSTITUTE(A121," ","-"),",","-"),"_","-"),"'","-"),"/","-"),"\","-"),"(","-"),")","-")</f>
        <v>Fessenheim</v>
      </c>
      <c r="Q121" s="54" t="str">
        <f aca="false">IF(E121="","No","Yes")</f>
        <v>Yes</v>
      </c>
      <c r="R121" s="157" t="n">
        <v>150</v>
      </c>
      <c r="S121" s="177" t="n">
        <f aca="false">VLOOKUP(A121,'Generators - MW'!$A$1:$BJ$255,54,0)</f>
        <v>0</v>
      </c>
      <c r="T121" s="177" t="n">
        <f aca="false">IF(ISNUMBER(S121),S121,0)</f>
        <v>0</v>
      </c>
      <c r="U121" s="178" t="str">
        <f aca="false">IF(E121="","",CONCATENATE("1",TEXT(R121,"00000")))</f>
        <v>100150</v>
      </c>
      <c r="V121" s="178" t="n">
        <f aca="false">IF(E121="","",E121)</f>
        <v>47.89</v>
      </c>
      <c r="W121" s="178" t="n">
        <f aca="false">IF(F121="","",F121)</f>
        <v>7.571</v>
      </c>
      <c r="X121" s="54" t="str">
        <f aca="false">IF(E121="","",CONCATENATE(TEXT(O121,"000000"),"0",TEXT(U121,"000000")))</f>
        <v>1802020100150</v>
      </c>
      <c r="Y121" s="163" t="str">
        <f aca="false">IF(X121="","",CONCATENATE(X121,"_",P121,".txt"))</f>
        <v>1802020100150_Fessenheim.txt</v>
      </c>
      <c r="AA121" s="180" t="str">
        <f aca="false">IF(V121="","",CONCATENATE("cdo outputtab,date,lon,lat,value -remapnn,lon=",TEXT(W121,"0.00000"),"_lat=",TEXT(V121,"0.0000")," ","netcdf_process/",$AA$1,"/total_flow.nc"," &gt; ","table/",$AA$1,"/total_flow/",Y121," &amp;"))</f>
        <v>cdo outputtab,date,lon,lat,value -remapnn,lon=7.57100_lat=47.8900 netcdf_process/climatology_average/total_flow.nc &gt; table/climatology_average/total_flow/1802020100150_Fessenheim.txt &amp;</v>
      </c>
      <c r="AB121" s="162"/>
      <c r="AC121" s="161" t="str">
        <f aca="false">IF(V121="","",CONCATENATE("cdo outputtab,date,lon,lat,value -remapnn,lon=",TEXT(W121,"0.00000"),"_lat=",TEXT(V121,"0.0000")," ","netcdf_process/",$AA$1,"/internal_flow.nc"," &gt; ","table/",$AA$1,"/internal_flow/",Y121," &amp;"))</f>
        <v>cdo outputtab,date,lon,lat,value -remapnn,lon=7.57100_lat=47.8900 netcdf_process/climatology_average/internal_flow.nc &gt; table/climatology_average/internal_flow/1802020100150_Fessenheim.txt &amp;</v>
      </c>
      <c r="AMJ121" s="0"/>
    </row>
    <row r="122" s="154" customFormat="true" ht="13.85" hidden="false" customHeight="false" outlineLevel="0" collapsed="false">
      <c r="A122" s="4" t="s">
        <v>38</v>
      </c>
      <c r="B122" s="7" t="s">
        <v>162</v>
      </c>
      <c r="C122" s="5" t="n">
        <v>47.774312</v>
      </c>
      <c r="D122" s="5" t="n">
        <v>7.522379</v>
      </c>
      <c r="E122" s="5" t="n">
        <v>47.774312</v>
      </c>
      <c r="F122" s="5" t="n">
        <v>7.522379</v>
      </c>
      <c r="G122" s="4" t="s">
        <v>437</v>
      </c>
      <c r="I122" s="5" t="n">
        <v>47.774312</v>
      </c>
      <c r="J122" s="5" t="n">
        <v>7.522379</v>
      </c>
      <c r="O122" s="54" t="n">
        <v>180202</v>
      </c>
      <c r="P122" s="156" t="str">
        <f aca="false">SUBSTITUTE(SUBSTITUTE(SUBSTITUTE(SUBSTITUTE(SUBSTITUTE(SUBSTITUTE(SUBSTITUTE(SUBSTITUTE(A122," ","-"),",","-"),"_","-"),"'","-"),"/","-"),"\","-"),"(","-"),")","-")</f>
        <v>Ottmarsheim</v>
      </c>
      <c r="Q122" s="54" t="str">
        <f aca="false">IF(E122="","No","Yes")</f>
        <v>Yes</v>
      </c>
      <c r="R122" s="157" t="n">
        <v>151</v>
      </c>
      <c r="S122" s="177" t="n">
        <f aca="false">VLOOKUP(A122,'Generators - MW'!$A$1:$BJ$255,54,0)</f>
        <v>0</v>
      </c>
      <c r="T122" s="177" t="n">
        <f aca="false">IF(ISNUMBER(S122),S122,0)</f>
        <v>0</v>
      </c>
      <c r="U122" s="178" t="str">
        <f aca="false">IF(E122="","",CONCATENATE("1",TEXT(R122,"00000")))</f>
        <v>100151</v>
      </c>
      <c r="V122" s="178" t="n">
        <f aca="false">IF(E122="","",E122)</f>
        <v>47.774312</v>
      </c>
      <c r="W122" s="178" t="n">
        <f aca="false">IF(F122="","",F122)</f>
        <v>7.522379</v>
      </c>
      <c r="X122" s="54" t="str">
        <f aca="false">IF(E122="","",CONCATENATE(TEXT(O122,"000000"),"0",TEXT(U122,"000000")))</f>
        <v>1802020100151</v>
      </c>
      <c r="Y122" s="163" t="str">
        <f aca="false">IF(X122="","",CONCATENATE(X122,"_",P122,".txt"))</f>
        <v>1802020100151_Ottmarsheim.txt</v>
      </c>
      <c r="AA122" s="180" t="str">
        <f aca="false">IF(V122="","",CONCATENATE("cdo outputtab,date,lon,lat,value -remapnn,lon=",TEXT(W122,"0.00000"),"_lat=",TEXT(V122,"0.0000")," ","netcdf_process/",$AA$1,"/total_flow.nc"," &gt; ","table/",$AA$1,"/total_flow/",Y122," &amp;"))</f>
        <v>cdo outputtab,date,lon,lat,value -remapnn,lon=7.52238_lat=47.7743 netcdf_process/climatology_average/total_flow.nc &gt; table/climatology_average/total_flow/1802020100151_Ottmarsheim.txt &amp;</v>
      </c>
      <c r="AB122" s="162"/>
      <c r="AC122" s="161" t="str">
        <f aca="false">IF(V122="","",CONCATENATE("cdo outputtab,date,lon,lat,value -remapnn,lon=",TEXT(W122,"0.00000"),"_lat=",TEXT(V122,"0.0000")," ","netcdf_process/",$AA$1,"/internal_flow.nc"," &gt; ","table/",$AA$1,"/internal_flow/",Y122," &amp;"))</f>
        <v>cdo outputtab,date,lon,lat,value -remapnn,lon=7.52238_lat=47.7743 netcdf_process/climatology_average/internal_flow.nc &gt; table/climatology_average/internal_flow/1802020100151_Ottmarsheim.txt &amp;</v>
      </c>
      <c r="AMJ122" s="0"/>
    </row>
    <row r="123" s="154" customFormat="true" ht="13.85" hidden="false" customHeight="false" outlineLevel="0" collapsed="false">
      <c r="A123" s="4" t="s">
        <v>39</v>
      </c>
      <c r="B123" s="7" t="s">
        <v>162</v>
      </c>
      <c r="C123" s="5" t="n">
        <v>47.655372</v>
      </c>
      <c r="D123" s="5" t="n">
        <v>7.5191655</v>
      </c>
      <c r="E123" s="5" t="n">
        <v>47.655372</v>
      </c>
      <c r="F123" s="5" t="n">
        <v>7.5191655</v>
      </c>
      <c r="G123" s="4" t="s">
        <v>438</v>
      </c>
      <c r="I123" s="5" t="n">
        <v>47.655372</v>
      </c>
      <c r="J123" s="5" t="n">
        <v>7.5191655</v>
      </c>
      <c r="O123" s="54" t="n">
        <v>180202</v>
      </c>
      <c r="P123" s="156" t="str">
        <f aca="false">SUBSTITUTE(SUBSTITUTE(SUBSTITUTE(SUBSTITUTE(SUBSTITUTE(SUBSTITUTE(SUBSTITUTE(SUBSTITUTE(A123," ","-"),",","-"),"_","-"),"'","-"),"/","-"),"\","-"),"(","-"),")","-")</f>
        <v>Kembs</v>
      </c>
      <c r="Q123" s="54" t="str">
        <f aca="false">IF(E123="","No","Yes")</f>
        <v>Yes</v>
      </c>
      <c r="R123" s="157" t="n">
        <v>152</v>
      </c>
      <c r="S123" s="177" t="n">
        <f aca="false">VLOOKUP(A123,'Generators - MW'!$A$1:$BJ$255,54,0)</f>
        <v>0</v>
      </c>
      <c r="T123" s="177" t="n">
        <f aca="false">IF(ISNUMBER(S123),S123,0)</f>
        <v>0</v>
      </c>
      <c r="U123" s="178" t="str">
        <f aca="false">IF(E123="","",CONCATENATE("1",TEXT(R123,"00000")))</f>
        <v>100152</v>
      </c>
      <c r="V123" s="178" t="n">
        <f aca="false">IF(E123="","",E123)</f>
        <v>47.655372</v>
      </c>
      <c r="W123" s="178" t="n">
        <f aca="false">IF(F123="","",F123)</f>
        <v>7.5191655</v>
      </c>
      <c r="X123" s="54" t="str">
        <f aca="false">IF(E123="","",CONCATENATE(TEXT(O123,"000000"),"0",TEXT(U123,"000000")))</f>
        <v>1802020100152</v>
      </c>
      <c r="Y123" s="163" t="str">
        <f aca="false">IF(X123="","",CONCATENATE(X123,"_",P123,".txt"))</f>
        <v>1802020100152_Kembs.txt</v>
      </c>
      <c r="AA123" s="180" t="str">
        <f aca="false">IF(V123="","",CONCATENATE("cdo outputtab,date,lon,lat,value -remapnn,lon=",TEXT(W123,"0.00000"),"_lat=",TEXT(V123,"0.0000")," ","netcdf_process/",$AA$1,"/total_flow.nc"," &gt; ","table/",$AA$1,"/total_flow/",Y123," &amp;"))</f>
        <v>cdo outputtab,date,lon,lat,value -remapnn,lon=7.51917_lat=47.6554 netcdf_process/climatology_average/total_flow.nc &gt; table/climatology_average/total_flow/1802020100152_Kembs.txt &amp;</v>
      </c>
      <c r="AB123" s="162"/>
      <c r="AC123" s="161" t="str">
        <f aca="false">IF(V123="","",CONCATENATE("cdo outputtab,date,lon,lat,value -remapnn,lon=",TEXT(W123,"0.00000"),"_lat=",TEXT(V123,"0.0000")," ","netcdf_process/",$AA$1,"/internal_flow.nc"," &gt; ","table/",$AA$1,"/internal_flow/",Y123," &amp;"))</f>
        <v>cdo outputtab,date,lon,lat,value -remapnn,lon=7.51917_lat=47.6554 netcdf_process/climatology_average/internal_flow.nc &gt; table/climatology_average/internal_flow/1802020100152_Kembs.txt &amp;</v>
      </c>
      <c r="AMJ123" s="0"/>
    </row>
    <row r="124" s="154" customFormat="true" ht="13.85" hidden="false" customHeight="false" outlineLevel="0" collapsed="false">
      <c r="A124" s="4" t="s">
        <v>40</v>
      </c>
      <c r="B124" s="7" t="s">
        <v>441</v>
      </c>
      <c r="C124" s="7" t="n">
        <v>46.40277</v>
      </c>
      <c r="D124" s="5" t="n">
        <v>16.033688</v>
      </c>
      <c r="E124" s="7" t="n">
        <v>46.386</v>
      </c>
      <c r="F124" s="5" t="n">
        <v>16.033688</v>
      </c>
      <c r="G124" s="4" t="s">
        <v>442</v>
      </c>
      <c r="I124" s="5" t="n">
        <v>46.38966</v>
      </c>
      <c r="J124" s="6" t="n">
        <v>15.92044</v>
      </c>
      <c r="O124" s="54" t="n">
        <v>180202</v>
      </c>
      <c r="P124" s="156" t="str">
        <f aca="false">SUBSTITUTE(SUBSTITUTE(SUBSTITUTE(SUBSTITUTE(SUBSTITUTE(SUBSTITUTE(SUBSTITUTE(SUBSTITUTE(A124," ","-"),",","-"),"_","-"),"'","-"),"/","-"),"\","-"),"(","-"),")","-")</f>
        <v>Formin</v>
      </c>
      <c r="Q124" s="54" t="str">
        <f aca="false">IF(E124="","No","Yes")</f>
        <v>Yes</v>
      </c>
      <c r="R124" s="157" t="n">
        <v>154</v>
      </c>
      <c r="S124" s="177" t="n">
        <f aca="false">VLOOKUP(A124,'Generators - MW'!$A$1:$BJ$255,54,0)</f>
        <v>0</v>
      </c>
      <c r="T124" s="177" t="n">
        <f aca="false">IF(ISNUMBER(S124),S124,0)</f>
        <v>0</v>
      </c>
      <c r="U124" s="178" t="str">
        <f aca="false">IF(E124="","",CONCATENATE("1",TEXT(R124,"00000")))</f>
        <v>100154</v>
      </c>
      <c r="V124" s="178" t="n">
        <f aca="false">IF(E124="","",E124)</f>
        <v>46.386</v>
      </c>
      <c r="W124" s="178" t="n">
        <f aca="false">IF(F124="","",F124)</f>
        <v>16.033688</v>
      </c>
      <c r="X124" s="54" t="str">
        <f aca="false">IF(E124="","",CONCATENATE(TEXT(O124,"000000"),"0",TEXT(U124,"000000")))</f>
        <v>1802020100154</v>
      </c>
      <c r="Y124" s="163" t="str">
        <f aca="false">IF(X124="","",CONCATENATE(X124,"_",P124,".txt"))</f>
        <v>1802020100154_Formin.txt</v>
      </c>
      <c r="AA124" s="180" t="str">
        <f aca="false">IF(V124="","",CONCATENATE("cdo outputtab,date,lon,lat,value -remapnn,lon=",TEXT(W124,"0.00000"),"_lat=",TEXT(V124,"0.0000")," ","netcdf_process/",$AA$1,"/total_flow.nc"," &gt; ","table/",$AA$1,"/total_flow/",Y124," &amp;"))</f>
        <v>cdo outputtab,date,lon,lat,value -remapnn,lon=16.03369_lat=46.3860 netcdf_process/climatology_average/total_flow.nc &gt; table/climatology_average/total_flow/1802020100154_Formin.txt &amp;</v>
      </c>
      <c r="AB124" s="162"/>
      <c r="AC124" s="161" t="str">
        <f aca="false">IF(V124="","",CONCATENATE("cdo outputtab,date,lon,lat,value -remapnn,lon=",TEXT(W124,"0.00000"),"_lat=",TEXT(V124,"0.0000")," ","netcdf_process/",$AA$1,"/internal_flow.nc"," &gt; ","table/",$AA$1,"/internal_flow/",Y124," &amp;"))</f>
        <v>cdo outputtab,date,lon,lat,value -remapnn,lon=16.03369_lat=46.3860 netcdf_process/climatology_average/internal_flow.nc &gt; table/climatology_average/internal_flow/1802020100154_Formin.txt &amp;</v>
      </c>
      <c r="AMJ124" s="0"/>
    </row>
    <row r="125" s="154" customFormat="true" ht="13.85" hidden="false" customHeight="false" outlineLevel="0" collapsed="false">
      <c r="A125" s="4" t="s">
        <v>41</v>
      </c>
      <c r="B125" s="7" t="s">
        <v>441</v>
      </c>
      <c r="C125" s="7" t="n">
        <v>46.3882</v>
      </c>
      <c r="D125" s="5" t="n">
        <v>15.9267</v>
      </c>
      <c r="E125" s="7" t="n">
        <v>46.3882</v>
      </c>
      <c r="F125" s="5" t="n">
        <v>15.9267</v>
      </c>
      <c r="G125" s="4" t="s">
        <v>442</v>
      </c>
      <c r="I125" s="5" t="n">
        <v>46.38966</v>
      </c>
      <c r="J125" s="6" t="n">
        <v>15.92044</v>
      </c>
      <c r="O125" s="54" t="n">
        <v>180202</v>
      </c>
      <c r="P125" s="156" t="str">
        <f aca="false">SUBSTITUTE(SUBSTITUTE(SUBSTITUTE(SUBSTITUTE(SUBSTITUTE(SUBSTITUTE(SUBSTITUTE(SUBSTITUTE(A125," ","-"),",","-"),"_","-"),"'","-"),"/","-"),"\","-"),"(","-"),")","-")</f>
        <v>Markovci-Small-HPP</v>
      </c>
      <c r="Q125" s="54" t="str">
        <f aca="false">IF(E125="","No","Yes")</f>
        <v>Yes</v>
      </c>
      <c r="R125" s="157" t="n">
        <v>155</v>
      </c>
      <c r="S125" s="177" t="n">
        <f aca="false">VLOOKUP(A125,'Generators - MW'!$A$1:$BJ$255,54,0)</f>
        <v>0</v>
      </c>
      <c r="T125" s="177" t="n">
        <f aca="false">IF(ISNUMBER(S125),S125,0)</f>
        <v>0</v>
      </c>
      <c r="U125" s="178" t="str">
        <f aca="false">IF(E125="","",CONCATENATE("1",TEXT(R125,"00000")))</f>
        <v>100155</v>
      </c>
      <c r="V125" s="178" t="n">
        <f aca="false">IF(E125="","",E125)</f>
        <v>46.3882</v>
      </c>
      <c r="W125" s="178" t="n">
        <f aca="false">IF(F125="","",F125)</f>
        <v>15.9267</v>
      </c>
      <c r="X125" s="54" t="str">
        <f aca="false">IF(E125="","",CONCATENATE(TEXT(O125,"000000"),"0",TEXT(U125,"000000")))</f>
        <v>1802020100155</v>
      </c>
      <c r="Y125" s="163" t="str">
        <f aca="false">IF(X125="","",CONCATENATE(X125,"_",P125,".txt"))</f>
        <v>1802020100155_Markovci-Small-HPP.txt</v>
      </c>
      <c r="AA125" s="180" t="str">
        <f aca="false">IF(V125="","",CONCATENATE("cdo outputtab,date,lon,lat,value -remapnn,lon=",TEXT(W125,"0.00000"),"_lat=",TEXT(V125,"0.0000")," ","netcdf_process/",$AA$1,"/total_flow.nc"," &gt; ","table/",$AA$1,"/total_flow/",Y125," &amp;"))</f>
        <v>cdo outputtab,date,lon,lat,value -remapnn,lon=15.92670_lat=46.3882 netcdf_process/climatology_average/total_flow.nc &gt; table/climatology_average/total_flow/1802020100155_Markovci-Small-HPP.txt &amp;</v>
      </c>
      <c r="AB125" s="162"/>
      <c r="AC125" s="161" t="str">
        <f aca="false">IF(V125="","",CONCATENATE("cdo outputtab,date,lon,lat,value -remapnn,lon=",TEXT(W125,"0.00000"),"_lat=",TEXT(V125,"0.0000")," ","netcdf_process/",$AA$1,"/internal_flow.nc"," &gt; ","table/",$AA$1,"/internal_flow/",Y125," &amp;"))</f>
        <v>cdo outputtab,date,lon,lat,value -remapnn,lon=15.92670_lat=46.3882 netcdf_process/climatology_average/internal_flow.nc &gt; table/climatology_average/internal_flow/1802020100155_Markovci-Small-HPP.txt &amp;</v>
      </c>
      <c r="AMJ125" s="0"/>
    </row>
    <row r="126" s="154" customFormat="true" ht="13.85" hidden="false" customHeight="false" outlineLevel="0" collapsed="false">
      <c r="A126" s="4" t="s">
        <v>42</v>
      </c>
      <c r="B126" s="7" t="s">
        <v>441</v>
      </c>
      <c r="C126" s="7" t="n">
        <v>46.448</v>
      </c>
      <c r="D126" s="5" t="n">
        <v>15.787</v>
      </c>
      <c r="E126" s="7" t="n">
        <v>46.448</v>
      </c>
      <c r="F126" s="5" t="n">
        <v>15.787</v>
      </c>
      <c r="G126" s="4" t="s">
        <v>443</v>
      </c>
      <c r="I126" s="5" t="n">
        <v>46.558875</v>
      </c>
      <c r="J126" s="6" t="n">
        <v>15.671343</v>
      </c>
      <c r="O126" s="54" t="n">
        <v>180202</v>
      </c>
      <c r="P126" s="156" t="str">
        <f aca="false">SUBSTITUTE(SUBSTITUTE(SUBSTITUTE(SUBSTITUTE(SUBSTITUTE(SUBSTITUTE(SUBSTITUTE(SUBSTITUTE(A126," ","-"),",","-"),"_","-"),"'","-"),"/","-"),"\","-"),"(","-"),")","-")</f>
        <v>Zlatolicje</v>
      </c>
      <c r="Q126" s="54" t="str">
        <f aca="false">IF(E126="","No","Yes")</f>
        <v>Yes</v>
      </c>
      <c r="R126" s="157" t="n">
        <v>156</v>
      </c>
      <c r="S126" s="177" t="n">
        <f aca="false">VLOOKUP(A126,'Generators - MW'!$A$1:$BJ$255,54,0)</f>
        <v>0</v>
      </c>
      <c r="T126" s="177" t="n">
        <f aca="false">IF(ISNUMBER(S126),S126,0)</f>
        <v>0</v>
      </c>
      <c r="U126" s="178" t="str">
        <f aca="false">IF(E126="","",CONCATENATE("1",TEXT(R126,"00000")))</f>
        <v>100156</v>
      </c>
      <c r="V126" s="178" t="n">
        <f aca="false">IF(E126="","",E126)</f>
        <v>46.448</v>
      </c>
      <c r="W126" s="178" t="n">
        <f aca="false">IF(F126="","",F126)</f>
        <v>15.787</v>
      </c>
      <c r="X126" s="54" t="str">
        <f aca="false">IF(E126="","",CONCATENATE(TEXT(O126,"000000"),"0",TEXT(U126,"000000")))</f>
        <v>1802020100156</v>
      </c>
      <c r="Y126" s="163" t="str">
        <f aca="false">IF(X126="","",CONCATENATE(X126,"_",P126,".txt"))</f>
        <v>1802020100156_Zlatolicje.txt</v>
      </c>
      <c r="AA126" s="180" t="str">
        <f aca="false">IF(V126="","",CONCATENATE("cdo outputtab,date,lon,lat,value -remapnn,lon=",TEXT(W126,"0.00000"),"_lat=",TEXT(V126,"0.0000")," ","netcdf_process/",$AA$1,"/total_flow.nc"," &gt; ","table/",$AA$1,"/total_flow/",Y126," &amp;"))</f>
        <v>cdo outputtab,date,lon,lat,value -remapnn,lon=15.78700_lat=46.4480 netcdf_process/climatology_average/total_flow.nc &gt; table/climatology_average/total_flow/1802020100156_Zlatolicje.txt &amp;</v>
      </c>
      <c r="AB126" s="162"/>
      <c r="AC126" s="161" t="str">
        <f aca="false">IF(V126="","",CONCATENATE("cdo outputtab,date,lon,lat,value -remapnn,lon=",TEXT(W126,"0.00000"),"_lat=",TEXT(V126,"0.0000")," ","netcdf_process/",$AA$1,"/internal_flow.nc"," &gt; ","table/",$AA$1,"/internal_flow/",Y126," &amp;"))</f>
        <v>cdo outputtab,date,lon,lat,value -remapnn,lon=15.78700_lat=46.4480 netcdf_process/climatology_average/internal_flow.nc &gt; table/climatology_average/internal_flow/1802020100156_Zlatolicje.txt &amp;</v>
      </c>
      <c r="AMJ126" s="0"/>
    </row>
    <row r="127" s="154" customFormat="true" ht="13.85" hidden="false" customHeight="false" outlineLevel="0" collapsed="false">
      <c r="A127" s="4" t="s">
        <v>43</v>
      </c>
      <c r="B127" s="7" t="s">
        <v>441</v>
      </c>
      <c r="C127" s="7" t="n">
        <v>46.560291</v>
      </c>
      <c r="D127" s="5" t="n">
        <v>15.674084</v>
      </c>
      <c r="E127" s="7" t="n">
        <v>46.560291</v>
      </c>
      <c r="F127" s="5" t="n">
        <v>15.674084</v>
      </c>
      <c r="G127" s="4" t="s">
        <v>443</v>
      </c>
      <c r="I127" s="5" t="n">
        <v>46.558875</v>
      </c>
      <c r="J127" s="6" t="n">
        <v>15.671343</v>
      </c>
      <c r="O127" s="54" t="n">
        <v>180202</v>
      </c>
      <c r="P127" s="156" t="str">
        <f aca="false">SUBSTITUTE(SUBSTITUTE(SUBSTITUTE(SUBSTITUTE(SUBSTITUTE(SUBSTITUTE(SUBSTITUTE(SUBSTITUTE(A127," ","-"),",","-"),"_","-"),"'","-"),"/","-"),"\","-"),"(","-"),")","-")</f>
        <v>Melje-Small-HPP</v>
      </c>
      <c r="Q127" s="54" t="str">
        <f aca="false">IF(E127="","No","Yes")</f>
        <v>Yes</v>
      </c>
      <c r="R127" s="157" t="n">
        <v>157</v>
      </c>
      <c r="S127" s="177" t="n">
        <f aca="false">VLOOKUP(A127,'Generators - MW'!$A$1:$BJ$255,54,0)</f>
        <v>0</v>
      </c>
      <c r="T127" s="177" t="n">
        <f aca="false">IF(ISNUMBER(S127),S127,0)</f>
        <v>0</v>
      </c>
      <c r="U127" s="178" t="str">
        <f aca="false">IF(E127="","",CONCATENATE("1",TEXT(R127,"00000")))</f>
        <v>100157</v>
      </c>
      <c r="V127" s="178" t="n">
        <f aca="false">IF(E127="","",E127)</f>
        <v>46.560291</v>
      </c>
      <c r="W127" s="178" t="n">
        <f aca="false">IF(F127="","",F127)</f>
        <v>15.674084</v>
      </c>
      <c r="X127" s="54" t="str">
        <f aca="false">IF(E127="","",CONCATENATE(TEXT(O127,"000000"),"0",TEXT(U127,"000000")))</f>
        <v>1802020100157</v>
      </c>
      <c r="Y127" s="163" t="str">
        <f aca="false">IF(X127="","",CONCATENATE(X127,"_",P127,".txt"))</f>
        <v>1802020100157_Melje-Small-HPP.txt</v>
      </c>
      <c r="AA127" s="180" t="str">
        <f aca="false">IF(V127="","",CONCATENATE("cdo outputtab,date,lon,lat,value -remapnn,lon=",TEXT(W127,"0.00000"),"_lat=",TEXT(V127,"0.0000")," ","netcdf_process/",$AA$1,"/total_flow.nc"," &gt; ","table/",$AA$1,"/total_flow/",Y127," &amp;"))</f>
        <v>cdo outputtab,date,lon,lat,value -remapnn,lon=15.67408_lat=46.5603 netcdf_process/climatology_average/total_flow.nc &gt; table/climatology_average/total_flow/1802020100157_Melje-Small-HPP.txt &amp;</v>
      </c>
      <c r="AB127" s="162"/>
      <c r="AC127" s="161" t="str">
        <f aca="false">IF(V127="","",CONCATENATE("cdo outputtab,date,lon,lat,value -remapnn,lon=",TEXT(W127,"0.00000"),"_lat=",TEXT(V127,"0.0000")," ","netcdf_process/",$AA$1,"/internal_flow.nc"," &gt; ","table/",$AA$1,"/internal_flow/",Y127," &amp;"))</f>
        <v>cdo outputtab,date,lon,lat,value -remapnn,lon=15.67408_lat=46.5603 netcdf_process/climatology_average/internal_flow.nc &gt; table/climatology_average/internal_flow/1802020100157_Melje-Small-HPP.txt &amp;</v>
      </c>
      <c r="AMJ127" s="0"/>
    </row>
    <row r="128" s="154" customFormat="true" ht="13.85" hidden="false" customHeight="false" outlineLevel="0" collapsed="false">
      <c r="A128" s="4" t="s">
        <v>44</v>
      </c>
      <c r="B128" s="7" t="s">
        <v>441</v>
      </c>
      <c r="C128" s="7" t="n">
        <v>46.5692</v>
      </c>
      <c r="D128" s="5" t="n">
        <v>15.6043</v>
      </c>
      <c r="E128" s="7" t="n">
        <v>46.5692</v>
      </c>
      <c r="F128" s="5" t="n">
        <v>15.6043</v>
      </c>
      <c r="G128" s="4" t="s">
        <v>444</v>
      </c>
      <c r="I128" s="5" t="n">
        <v>46.567351</v>
      </c>
      <c r="J128" s="6" t="n">
        <v>15.597804</v>
      </c>
      <c r="O128" s="54" t="n">
        <v>180202</v>
      </c>
      <c r="P128" s="156" t="str">
        <f aca="false">SUBSTITUTE(SUBSTITUTE(SUBSTITUTE(SUBSTITUTE(SUBSTITUTE(SUBSTITUTE(SUBSTITUTE(SUBSTITUTE(A128," ","-"),",","-"),"_","-"),"'","-"),"/","-"),"\","-"),"(","-"),")","-")</f>
        <v>Mariborski-otok</v>
      </c>
      <c r="Q128" s="54" t="str">
        <f aca="false">IF(E128="","No","Yes")</f>
        <v>Yes</v>
      </c>
      <c r="R128" s="157" t="n">
        <v>158</v>
      </c>
      <c r="S128" s="177" t="n">
        <f aca="false">VLOOKUP(A128,'Generators - MW'!$A$1:$BJ$255,54,0)</f>
        <v>0</v>
      </c>
      <c r="T128" s="177" t="n">
        <f aca="false">IF(ISNUMBER(S128),S128,0)</f>
        <v>0</v>
      </c>
      <c r="U128" s="178" t="str">
        <f aca="false">IF(E128="","",CONCATENATE("1",TEXT(R128,"00000")))</f>
        <v>100158</v>
      </c>
      <c r="V128" s="178" t="n">
        <f aca="false">IF(E128="","",E128)</f>
        <v>46.5692</v>
      </c>
      <c r="W128" s="178" t="n">
        <f aca="false">IF(F128="","",F128)</f>
        <v>15.6043</v>
      </c>
      <c r="X128" s="54" t="str">
        <f aca="false">IF(E128="","",CONCATENATE(TEXT(O128,"000000"),"0",TEXT(U128,"000000")))</f>
        <v>1802020100158</v>
      </c>
      <c r="Y128" s="163" t="str">
        <f aca="false">IF(X128="","",CONCATENATE(X128,"_",P128,".txt"))</f>
        <v>1802020100158_Mariborski-otok.txt</v>
      </c>
      <c r="AA128" s="180" t="str">
        <f aca="false">IF(V128="","",CONCATENATE("cdo outputtab,date,lon,lat,value -remapnn,lon=",TEXT(W128,"0.00000"),"_lat=",TEXT(V128,"0.0000")," ","netcdf_process/",$AA$1,"/total_flow.nc"," &gt; ","table/",$AA$1,"/total_flow/",Y128," &amp;"))</f>
        <v>cdo outputtab,date,lon,lat,value -remapnn,lon=15.60430_lat=46.5692 netcdf_process/climatology_average/total_flow.nc &gt; table/climatology_average/total_flow/1802020100158_Mariborski-otok.txt &amp;</v>
      </c>
      <c r="AB128" s="162"/>
      <c r="AC128" s="161" t="str">
        <f aca="false">IF(V128="","",CONCATENATE("cdo outputtab,date,lon,lat,value -remapnn,lon=",TEXT(W128,"0.00000"),"_lat=",TEXT(V128,"0.0000")," ","netcdf_process/",$AA$1,"/internal_flow.nc"," &gt; ","table/",$AA$1,"/internal_flow/",Y128," &amp;"))</f>
        <v>cdo outputtab,date,lon,lat,value -remapnn,lon=15.60430_lat=46.5692 netcdf_process/climatology_average/internal_flow.nc &gt; table/climatology_average/internal_flow/1802020100158_Mariborski-otok.txt &amp;</v>
      </c>
      <c r="AMJ128" s="0"/>
    </row>
    <row r="129" s="154" customFormat="true" ht="13.85" hidden="false" customHeight="false" outlineLevel="0" collapsed="false">
      <c r="A129" s="4" t="s">
        <v>45</v>
      </c>
      <c r="B129" s="7" t="s">
        <v>441</v>
      </c>
      <c r="C129" s="7" t="n">
        <v>46.5589</v>
      </c>
      <c r="D129" s="5" t="n">
        <v>15.456</v>
      </c>
      <c r="E129" s="7" t="n">
        <v>46.5589</v>
      </c>
      <c r="F129" s="5" t="n">
        <v>15.456</v>
      </c>
      <c r="G129" s="4" t="s">
        <v>445</v>
      </c>
      <c r="I129" s="5" t="n">
        <v>46.560048</v>
      </c>
      <c r="J129" s="6" t="n">
        <v>15.456825</v>
      </c>
      <c r="O129" s="54" t="n">
        <v>180202</v>
      </c>
      <c r="P129" s="156" t="str">
        <f aca="false">SUBSTITUTE(SUBSTITUTE(SUBSTITUTE(SUBSTITUTE(SUBSTITUTE(SUBSTITUTE(SUBSTITUTE(SUBSTITUTE(A129," ","-"),",","-"),"_","-"),"'","-"),"/","-"),"\","-"),"(","-"),")","-")</f>
        <v>Fala</v>
      </c>
      <c r="Q129" s="54" t="str">
        <f aca="false">IF(E129="","No","Yes")</f>
        <v>Yes</v>
      </c>
      <c r="R129" s="157" t="n">
        <v>159</v>
      </c>
      <c r="S129" s="177" t="n">
        <f aca="false">VLOOKUP(A129,'Generators - MW'!$A$1:$BJ$255,54,0)</f>
        <v>0</v>
      </c>
      <c r="T129" s="177" t="n">
        <f aca="false">IF(ISNUMBER(S129),S129,0)</f>
        <v>0</v>
      </c>
      <c r="U129" s="178" t="str">
        <f aca="false">IF(E129="","",CONCATENATE("1",TEXT(R129,"00000")))</f>
        <v>100159</v>
      </c>
      <c r="V129" s="178" t="n">
        <f aca="false">IF(E129="","",E129)</f>
        <v>46.5589</v>
      </c>
      <c r="W129" s="178" t="n">
        <f aca="false">IF(F129="","",F129)</f>
        <v>15.456</v>
      </c>
      <c r="X129" s="54" t="str">
        <f aca="false">IF(E129="","",CONCATENATE(TEXT(O129,"000000"),"0",TEXT(U129,"000000")))</f>
        <v>1802020100159</v>
      </c>
      <c r="Y129" s="163" t="str">
        <f aca="false">IF(X129="","",CONCATENATE(X129,"_",P129,".txt"))</f>
        <v>1802020100159_Fala.txt</v>
      </c>
      <c r="AA129" s="180" t="str">
        <f aca="false">IF(V129="","",CONCATENATE("cdo outputtab,date,lon,lat,value -remapnn,lon=",TEXT(W129,"0.00000"),"_lat=",TEXT(V129,"0.0000")," ","netcdf_process/",$AA$1,"/total_flow.nc"," &gt; ","table/",$AA$1,"/total_flow/",Y129," &amp;"))</f>
        <v>cdo outputtab,date,lon,lat,value -remapnn,lon=15.45600_lat=46.5589 netcdf_process/climatology_average/total_flow.nc &gt; table/climatology_average/total_flow/1802020100159_Fala.txt &amp;</v>
      </c>
      <c r="AB129" s="162"/>
      <c r="AC129" s="161" t="str">
        <f aca="false">IF(V129="","",CONCATENATE("cdo outputtab,date,lon,lat,value -remapnn,lon=",TEXT(W129,"0.00000"),"_lat=",TEXT(V129,"0.0000")," ","netcdf_process/",$AA$1,"/internal_flow.nc"," &gt; ","table/",$AA$1,"/internal_flow/",Y129," &amp;"))</f>
        <v>cdo outputtab,date,lon,lat,value -remapnn,lon=15.45600_lat=46.5589 netcdf_process/climatology_average/internal_flow.nc &gt; table/climatology_average/internal_flow/1802020100159_Fala.txt &amp;</v>
      </c>
      <c r="AMJ129" s="0"/>
    </row>
    <row r="130" s="4" customFormat="true" ht="13.85" hidden="false" customHeight="false" outlineLevel="0" collapsed="false">
      <c r="A130" s="4" t="s">
        <v>46</v>
      </c>
      <c r="B130" s="7" t="s">
        <v>441</v>
      </c>
      <c r="C130" s="7" t="n">
        <v>46.5769</v>
      </c>
      <c r="D130" s="5" t="n">
        <v>15.4052</v>
      </c>
      <c r="E130" s="5" t="n">
        <v>46.595</v>
      </c>
      <c r="F130" s="5" t="n">
        <v>15.4052</v>
      </c>
      <c r="G130" s="4" t="s">
        <v>446</v>
      </c>
      <c r="I130" s="5" t="n">
        <v>46.580634</v>
      </c>
      <c r="J130" s="6" t="n">
        <v>15.403701</v>
      </c>
      <c r="L130" s="6"/>
      <c r="M130" s="6"/>
      <c r="O130" s="54" t="n">
        <v>180202</v>
      </c>
      <c r="P130" s="156" t="str">
        <f aca="false">SUBSTITUTE(SUBSTITUTE(SUBSTITUTE(SUBSTITUTE(SUBSTITUTE(SUBSTITUTE(SUBSTITUTE(SUBSTITUTE(A130," ","-"),",","-"),"_","-"),"'","-"),"/","-"),"\","-"),"(","-"),")","-")</f>
        <v>Ozbalt</v>
      </c>
      <c r="Q130" s="54" t="str">
        <f aca="false">IF(E130="","No","Yes")</f>
        <v>Yes</v>
      </c>
      <c r="R130" s="157" t="n">
        <v>160</v>
      </c>
      <c r="S130" s="177" t="n">
        <f aca="false">VLOOKUP(A130,'Generators - MW'!$A$1:$BJ$255,54,0)</f>
        <v>0</v>
      </c>
      <c r="T130" s="177" t="n">
        <f aca="false">IF(ISNUMBER(S130),S130,0)</f>
        <v>0</v>
      </c>
      <c r="U130" s="178" t="str">
        <f aca="false">IF(E130="","",CONCATENATE("1",TEXT(R130,"00000")))</f>
        <v>100160</v>
      </c>
      <c r="V130" s="178" t="n">
        <f aca="false">IF(E130="","",E130)</f>
        <v>46.595</v>
      </c>
      <c r="W130" s="178" t="n">
        <f aca="false">IF(F130="","",F130)</f>
        <v>15.4052</v>
      </c>
      <c r="X130" s="54" t="str">
        <f aca="false">IF(E130="","",CONCATENATE(TEXT(O130,"000000"),"0",TEXT(U130,"000000")))</f>
        <v>1802020100160</v>
      </c>
      <c r="Y130" s="163" t="str">
        <f aca="false">IF(X130="","",CONCATENATE(X130,"_",P130,".txt"))</f>
        <v>1802020100160_Ozbalt.txt</v>
      </c>
      <c r="AA130" s="180" t="str">
        <f aca="false">IF(V130="","",CONCATENATE("cdo outputtab,date,lon,lat,value -remapnn,lon=",TEXT(W130,"0.00000"),"_lat=",TEXT(V130,"0.0000")," ","netcdf_process/",$AA$1,"/total_flow.nc"," &gt; ","table/",$AA$1,"/total_flow/",Y130," &amp;"))</f>
        <v>cdo outputtab,date,lon,lat,value -remapnn,lon=15.40520_lat=46.5950 netcdf_process/climatology_average/total_flow.nc &gt; table/climatology_average/total_flow/1802020100160_Ozbalt.txt &amp;</v>
      </c>
      <c r="AB130" s="182"/>
      <c r="AC130" s="161" t="str">
        <f aca="false">IF(V130="","",CONCATENATE("cdo outputtab,date,lon,lat,value -remapnn,lon=",TEXT(W130,"0.00000"),"_lat=",TEXT(V130,"0.0000")," ","netcdf_process/",$AA$1,"/internal_flow.nc"," &gt; ","table/",$AA$1,"/internal_flow/",Y130," &amp;"))</f>
        <v>cdo outputtab,date,lon,lat,value -remapnn,lon=15.40520_lat=46.5950 netcdf_process/climatology_average/internal_flow.nc &gt; table/climatology_average/internal_flow/1802020100160_Ozbalt.txt &amp;</v>
      </c>
      <c r="AMJ130" s="0"/>
    </row>
    <row r="131" customFormat="false" ht="13.85" hidden="false" customHeight="false" outlineLevel="0" collapsed="false">
      <c r="A131" s="4" t="s">
        <v>47</v>
      </c>
      <c r="B131" s="7" t="s">
        <v>441</v>
      </c>
      <c r="C131" s="7" t="n">
        <v>46.5876</v>
      </c>
      <c r="D131" s="5" t="n">
        <v>15.2755</v>
      </c>
      <c r="E131" s="7" t="n">
        <v>46.5876</v>
      </c>
      <c r="F131" s="5" t="n">
        <v>15.2755</v>
      </c>
      <c r="G131" s="4" t="s">
        <v>447</v>
      </c>
      <c r="H131" s="4" t="n">
        <v>3835</v>
      </c>
      <c r="I131" s="5" t="n">
        <v>46.580044</v>
      </c>
      <c r="J131" s="6" t="n">
        <v>15.40354</v>
      </c>
      <c r="K131" s="154"/>
      <c r="O131" s="54" t="n">
        <v>180202</v>
      </c>
      <c r="P131" s="156" t="str">
        <f aca="false">SUBSTITUTE(SUBSTITUTE(SUBSTITUTE(SUBSTITUTE(SUBSTITUTE(SUBSTITUTE(SUBSTITUTE(SUBSTITUTE(A131," ","-"),",","-"),"_","-"),"'","-"),"/","-"),"\","-"),"(","-"),")","-")</f>
        <v>Vuhred</v>
      </c>
      <c r="Q131" s="54" t="str">
        <f aca="false">IF(E131="","No","Yes")</f>
        <v>Yes</v>
      </c>
      <c r="R131" s="157" t="n">
        <v>161</v>
      </c>
      <c r="S131" s="177" t="n">
        <f aca="false">VLOOKUP(A131,'Generators - MW'!$A$1:$BJ$255,54,0)</f>
        <v>0</v>
      </c>
      <c r="T131" s="177" t="n">
        <f aca="false">IF(ISNUMBER(S131),S131,0)</f>
        <v>0</v>
      </c>
      <c r="U131" s="178" t="str">
        <f aca="false">IF(E131="","",CONCATENATE("1",TEXT(R131,"00000")))</f>
        <v>100161</v>
      </c>
      <c r="V131" s="178" t="n">
        <f aca="false">IF(E131="","",E131)</f>
        <v>46.5876</v>
      </c>
      <c r="W131" s="178" t="n">
        <f aca="false">IF(F131="","",F131)</f>
        <v>15.2755</v>
      </c>
      <c r="X131" s="54" t="str">
        <f aca="false">IF(E131="","",CONCATENATE(TEXT(O131,"000000"),"0",TEXT(U131,"000000")))</f>
        <v>1802020100161</v>
      </c>
      <c r="Y131" s="163" t="str">
        <f aca="false">IF(X131="","",CONCATENATE(X131,"_",P131,".txt"))</f>
        <v>1802020100161_Vuhred.txt</v>
      </c>
      <c r="AA131" s="180" t="str">
        <f aca="false">IF(V131="","",CONCATENATE("cdo outputtab,date,lon,lat,value -remapnn,lon=",TEXT(W131,"0.00000"),"_lat=",TEXT(V131,"0.0000")," ","netcdf_process/",$AA$1,"/total_flow.nc"," &gt; ","table/",$AA$1,"/total_flow/",Y131," &amp;"))</f>
        <v>cdo outputtab,date,lon,lat,value -remapnn,lon=15.27550_lat=46.5876 netcdf_process/climatology_average/total_flow.nc &gt; table/climatology_average/total_flow/1802020100161_Vuhred.txt &amp;</v>
      </c>
      <c r="AC131" s="161" t="str">
        <f aca="false">IF(V131="","",CONCATENATE("cdo outputtab,date,lon,lat,value -remapnn,lon=",TEXT(W131,"0.00000"),"_lat=",TEXT(V131,"0.0000")," ","netcdf_process/",$AA$1,"/internal_flow.nc"," &gt; ","table/",$AA$1,"/internal_flow/",Y131," &amp;"))</f>
        <v>cdo outputtab,date,lon,lat,value -remapnn,lon=15.27550_lat=46.5876 netcdf_process/climatology_average/internal_flow.nc &gt; table/climatology_average/internal_flow/1802020100161_Vuhred.txt &amp;</v>
      </c>
    </row>
    <row r="132" customFormat="false" ht="13.85" hidden="false" customHeight="false" outlineLevel="0" collapsed="false">
      <c r="A132" s="4" t="s">
        <v>48</v>
      </c>
      <c r="B132" s="7" t="s">
        <v>441</v>
      </c>
      <c r="C132" s="7" t="n">
        <v>46.5933</v>
      </c>
      <c r="D132" s="5" t="n">
        <v>15.1523</v>
      </c>
      <c r="E132" s="7" t="n">
        <v>46.5933</v>
      </c>
      <c r="F132" s="5" t="n">
        <v>15.1523</v>
      </c>
      <c r="G132" s="4" t="s">
        <v>448</v>
      </c>
      <c r="H132" s="4" t="n">
        <v>3834</v>
      </c>
      <c r="I132" s="5" t="n">
        <v>46.591664</v>
      </c>
      <c r="J132" s="6" t="n">
        <v>15.143259</v>
      </c>
      <c r="K132" s="154"/>
      <c r="O132" s="54" t="n">
        <v>180202</v>
      </c>
      <c r="P132" s="156" t="str">
        <f aca="false">SUBSTITUTE(SUBSTITUTE(SUBSTITUTE(SUBSTITUTE(SUBSTITUTE(SUBSTITUTE(SUBSTITUTE(SUBSTITUTE(A132," ","-"),",","-"),"_","-"),"'","-"),"/","-"),"\","-"),"(","-"),")","-")</f>
        <v>Vuzenica</v>
      </c>
      <c r="Q132" s="54" t="str">
        <f aca="false">IF(E132="","No","Yes")</f>
        <v>Yes</v>
      </c>
      <c r="R132" s="157" t="n">
        <v>162</v>
      </c>
      <c r="S132" s="177" t="n">
        <f aca="false">VLOOKUP(A132,'Generators - MW'!$A$1:$BJ$255,54,0)</f>
        <v>0</v>
      </c>
      <c r="T132" s="177" t="n">
        <f aca="false">IF(ISNUMBER(S132),S132,0)</f>
        <v>0</v>
      </c>
      <c r="U132" s="178" t="str">
        <f aca="false">IF(E132="","",CONCATENATE("1",TEXT(R132,"00000")))</f>
        <v>100162</v>
      </c>
      <c r="V132" s="178" t="n">
        <f aca="false">IF(E132="","",E132)</f>
        <v>46.5933</v>
      </c>
      <c r="W132" s="178" t="n">
        <f aca="false">IF(F132="","",F132)</f>
        <v>15.1523</v>
      </c>
      <c r="X132" s="54" t="str">
        <f aca="false">IF(E132="","",CONCATENATE(TEXT(O132,"000000"),"0",TEXT(U132,"000000")))</f>
        <v>1802020100162</v>
      </c>
      <c r="Y132" s="163" t="str">
        <f aca="false">IF(X132="","",CONCATENATE(X132,"_",P132,".txt"))</f>
        <v>1802020100162_Vuzenica.txt</v>
      </c>
      <c r="AA132" s="180" t="str">
        <f aca="false">IF(V132="","",CONCATENATE("cdo outputtab,date,lon,lat,value -remapnn,lon=",TEXT(W132,"0.00000"),"_lat=",TEXT(V132,"0.0000")," ","netcdf_process/",$AA$1,"/total_flow.nc"," &gt; ","table/",$AA$1,"/total_flow/",Y132," &amp;"))</f>
        <v>cdo outputtab,date,lon,lat,value -remapnn,lon=15.15230_lat=46.5933 netcdf_process/climatology_average/total_flow.nc &gt; table/climatology_average/total_flow/1802020100162_Vuzenica.txt &amp;</v>
      </c>
      <c r="AC132" s="161" t="str">
        <f aca="false">IF(V132="","",CONCATENATE("cdo outputtab,date,lon,lat,value -remapnn,lon=",TEXT(W132,"0.00000"),"_lat=",TEXT(V132,"0.0000")," ","netcdf_process/",$AA$1,"/internal_flow.nc"," &gt; ","table/",$AA$1,"/internal_flow/",Y132," &amp;"))</f>
        <v>cdo outputtab,date,lon,lat,value -remapnn,lon=15.15230_lat=46.5933 netcdf_process/climatology_average/internal_flow.nc &gt; table/climatology_average/internal_flow/1802020100162_Vuzenica.txt &amp;</v>
      </c>
    </row>
    <row r="133" customFormat="false" ht="13.85" hidden="false" customHeight="false" outlineLevel="0" collapsed="false">
      <c r="A133" s="4" t="s">
        <v>49</v>
      </c>
      <c r="B133" s="7" t="s">
        <v>441</v>
      </c>
      <c r="C133" s="5" t="n">
        <v>46.5866</v>
      </c>
      <c r="D133" s="5" t="n">
        <v>15.0188</v>
      </c>
      <c r="E133" s="5" t="n">
        <v>46.5866</v>
      </c>
      <c r="F133" s="5" t="n">
        <v>15.0188</v>
      </c>
      <c r="G133" s="4" t="s">
        <v>449</v>
      </c>
      <c r="H133" s="154"/>
      <c r="I133" s="5" t="n">
        <v>46.584232</v>
      </c>
      <c r="J133" s="6" t="n">
        <v>15.014867</v>
      </c>
      <c r="K133" s="154"/>
      <c r="O133" s="54" t="n">
        <v>180202</v>
      </c>
      <c r="P133" s="156" t="str">
        <f aca="false">SUBSTITUTE(SUBSTITUTE(SUBSTITUTE(SUBSTITUTE(SUBSTITUTE(SUBSTITUTE(SUBSTITUTE(SUBSTITUTE(A133," ","-"),",","-"),"_","-"),"'","-"),"/","-"),"\","-"),"(","-"),")","-")</f>
        <v>Dravograd</v>
      </c>
      <c r="Q133" s="54" t="str">
        <f aca="false">IF(E133="","No","Yes")</f>
        <v>Yes</v>
      </c>
      <c r="R133" s="157" t="n">
        <v>163</v>
      </c>
      <c r="S133" s="177" t="n">
        <f aca="false">VLOOKUP(A133,'Generators - MW'!$A$1:$BJ$255,54,0)</f>
        <v>0</v>
      </c>
      <c r="T133" s="177" t="n">
        <f aca="false">IF(ISNUMBER(S133),S133,0)</f>
        <v>0</v>
      </c>
      <c r="U133" s="178" t="str">
        <f aca="false">IF(E133="","",CONCATENATE("1",TEXT(R133,"00000")))</f>
        <v>100163</v>
      </c>
      <c r="V133" s="178" t="n">
        <f aca="false">IF(E133="","",E133)</f>
        <v>46.5866</v>
      </c>
      <c r="W133" s="178" t="n">
        <f aca="false">IF(F133="","",F133)</f>
        <v>15.0188</v>
      </c>
      <c r="X133" s="54" t="str">
        <f aca="false">IF(E133="","",CONCATENATE(TEXT(O133,"000000"),"0",TEXT(U133,"000000")))</f>
        <v>1802020100163</v>
      </c>
      <c r="Y133" s="163" t="str">
        <f aca="false">IF(X133="","",CONCATENATE(X133,"_",P133,".txt"))</f>
        <v>1802020100163_Dravograd.txt</v>
      </c>
      <c r="AA133" s="180" t="str">
        <f aca="false">IF(V133="","",CONCATENATE("cdo outputtab,date,lon,lat,value -remapnn,lon=",TEXT(W133,"0.00000"),"_lat=",TEXT(V133,"0.0000")," ","netcdf_process/",$AA$1,"/total_flow.nc"," &gt; ","table/",$AA$1,"/total_flow/",Y133," &amp;"))</f>
        <v>cdo outputtab,date,lon,lat,value -remapnn,lon=15.01880_lat=46.5866 netcdf_process/climatology_average/total_flow.nc &gt; table/climatology_average/total_flow/1802020100163_Dravograd.txt &amp;</v>
      </c>
      <c r="AC133" s="161" t="str">
        <f aca="false">IF(V133="","",CONCATENATE("cdo outputtab,date,lon,lat,value -remapnn,lon=",TEXT(W133,"0.00000"),"_lat=",TEXT(V133,"0.0000")," ","netcdf_process/",$AA$1,"/internal_flow.nc"," &gt; ","table/",$AA$1,"/internal_flow/",Y133," &amp;"))</f>
        <v>cdo outputtab,date,lon,lat,value -remapnn,lon=15.01880_lat=46.5866 netcdf_process/climatology_average/internal_flow.nc &gt; table/climatology_average/internal_flow/1802020100163_Dravograd.txt &amp;</v>
      </c>
    </row>
    <row r="134" customFormat="false" ht="13.85" hidden="false" customHeight="false" outlineLevel="0" collapsed="false">
      <c r="A134" s="4" t="s">
        <v>50</v>
      </c>
      <c r="B134" s="7" t="s">
        <v>162</v>
      </c>
      <c r="C134" s="5" t="n">
        <v>44.096</v>
      </c>
      <c r="D134" s="5" t="n">
        <v>4.724</v>
      </c>
      <c r="E134" s="5" t="n">
        <v>44.096</v>
      </c>
      <c r="F134" s="5" t="n">
        <v>4.724</v>
      </c>
      <c r="G134" s="4" t="s">
        <v>450</v>
      </c>
      <c r="H134" s="154"/>
      <c r="I134" s="5" t="n">
        <v>44.116307</v>
      </c>
      <c r="J134" s="6" t="n">
        <v>4.712234</v>
      </c>
      <c r="K134" s="154"/>
      <c r="O134" s="54" t="n">
        <v>180202</v>
      </c>
      <c r="P134" s="156" t="str">
        <f aca="false">SUBSTITUTE(SUBSTITUTE(SUBSTITUTE(SUBSTITUTE(SUBSTITUTE(SUBSTITUTE(SUBSTITUTE(SUBSTITUTE(A134," ","-"),",","-"),"_","-"),"'","-"),"/","-"),"\","-"),"(","-"),")","-")</f>
        <v>Caderousse</v>
      </c>
      <c r="Q134" s="54" t="str">
        <f aca="false">IF(E134="","No","Yes")</f>
        <v>Yes</v>
      </c>
      <c r="R134" s="157" t="n">
        <v>164</v>
      </c>
      <c r="S134" s="177" t="n">
        <f aca="false">VLOOKUP(A134,'Generators - MW'!$A$1:$BJ$255,54,0)</f>
        <v>0</v>
      </c>
      <c r="T134" s="177" t="n">
        <f aca="false">IF(ISNUMBER(S134),S134,0)</f>
        <v>0</v>
      </c>
      <c r="U134" s="178" t="str">
        <f aca="false">IF(E134="","",CONCATENATE("1",TEXT(R134,"00000")))</f>
        <v>100164</v>
      </c>
      <c r="V134" s="178" t="n">
        <f aca="false">IF(E134="","",E134)</f>
        <v>44.096</v>
      </c>
      <c r="W134" s="178" t="n">
        <f aca="false">IF(F134="","",F134)</f>
        <v>4.724</v>
      </c>
      <c r="X134" s="54" t="str">
        <f aca="false">IF(E134="","",CONCATENATE(TEXT(O134,"000000"),"0",TEXT(U134,"000000")))</f>
        <v>1802020100164</v>
      </c>
      <c r="Y134" s="163" t="str">
        <f aca="false">IF(X134="","",CONCATENATE(X134,"_",P134,".txt"))</f>
        <v>1802020100164_Caderousse.txt</v>
      </c>
      <c r="AA134" s="180" t="str">
        <f aca="false">IF(V134="","",CONCATENATE("cdo outputtab,date,lon,lat,value -remapnn,lon=",TEXT(W134,"0.00000"),"_lat=",TEXT(V134,"0.0000")," ","netcdf_process/",$AA$1,"/total_flow.nc"," &gt; ","table/",$AA$1,"/total_flow/",Y134," &amp;"))</f>
        <v>cdo outputtab,date,lon,lat,value -remapnn,lon=4.72400_lat=44.0960 netcdf_process/climatology_average/total_flow.nc &gt; table/climatology_average/total_flow/1802020100164_Caderousse.txt &amp;</v>
      </c>
      <c r="AC134" s="161" t="str">
        <f aca="false">IF(V134="","",CONCATENATE("cdo outputtab,date,lon,lat,value -remapnn,lon=",TEXT(W134,"0.00000"),"_lat=",TEXT(V134,"0.0000")," ","netcdf_process/",$AA$1,"/internal_flow.nc"," &gt; ","table/",$AA$1,"/internal_flow/",Y134," &amp;"))</f>
        <v>cdo outputtab,date,lon,lat,value -remapnn,lon=4.72400_lat=44.0960 netcdf_process/climatology_average/internal_flow.nc &gt; table/climatology_average/internal_flow/1802020100164_Caderousse.txt &amp;</v>
      </c>
    </row>
    <row r="135" customFormat="false" ht="13.85" hidden="false" customHeight="false" outlineLevel="0" collapsed="false">
      <c r="A135" s="4" t="s">
        <v>51</v>
      </c>
      <c r="B135" s="7" t="s">
        <v>451</v>
      </c>
      <c r="C135" s="5" t="n">
        <v>52.6564</v>
      </c>
      <c r="D135" s="5" t="n">
        <v>19.1339</v>
      </c>
      <c r="E135" s="5" t="n">
        <v>52.6564</v>
      </c>
      <c r="F135" s="5" t="n">
        <v>19.1339</v>
      </c>
      <c r="G135" s="4" t="s">
        <v>452</v>
      </c>
      <c r="H135" s="4" t="n">
        <v>3742</v>
      </c>
      <c r="I135" s="5" t="n">
        <v>52.65681</v>
      </c>
      <c r="J135" s="6" t="n">
        <v>19.166765</v>
      </c>
      <c r="K135" s="154"/>
      <c r="O135" s="54" t="n">
        <v>180202</v>
      </c>
      <c r="P135" s="156" t="str">
        <f aca="false">SUBSTITUTE(SUBSTITUTE(SUBSTITUTE(SUBSTITUTE(SUBSTITUTE(SUBSTITUTE(SUBSTITUTE(SUBSTITUTE(A135," ","-"),",","-"),"_","-"),"'","-"),"/","-"),"\","-"),"(","-"),")","-")</f>
        <v>Wloclawek</v>
      </c>
      <c r="Q135" s="54" t="str">
        <f aca="false">IF(E135="","No","Yes")</f>
        <v>Yes</v>
      </c>
      <c r="R135" s="157" t="n">
        <v>165</v>
      </c>
      <c r="S135" s="177" t="n">
        <f aca="false">VLOOKUP(A135,'Generators - MW'!$A$1:$BJ$255,54,0)</f>
        <v>0</v>
      </c>
      <c r="T135" s="177" t="n">
        <f aca="false">IF(ISNUMBER(S135),S135,0)</f>
        <v>0</v>
      </c>
      <c r="U135" s="178" t="str">
        <f aca="false">IF(E135="","",CONCATENATE("1",TEXT(R135,"00000")))</f>
        <v>100165</v>
      </c>
      <c r="V135" s="178" t="n">
        <f aca="false">IF(E135="","",E135)</f>
        <v>52.6564</v>
      </c>
      <c r="W135" s="178" t="n">
        <f aca="false">IF(F135="","",F135)</f>
        <v>19.1339</v>
      </c>
      <c r="X135" s="54" t="str">
        <f aca="false">IF(E135="","",CONCATENATE(TEXT(O135,"000000"),"0",TEXT(U135,"000000")))</f>
        <v>1802020100165</v>
      </c>
      <c r="Y135" s="163" t="str">
        <f aca="false">IF(X135="","",CONCATENATE(X135,"_",P135,".txt"))</f>
        <v>1802020100165_Wloclawek.txt</v>
      </c>
      <c r="AA135" s="180" t="str">
        <f aca="false">IF(V135="","",CONCATENATE("cdo outputtab,date,lon,lat,value -remapnn,lon=",TEXT(W135,"0.00000"),"_lat=",TEXT(V135,"0.0000")," ","netcdf_process/",$AA$1,"/total_flow.nc"," &gt; ","table/",$AA$1,"/total_flow/",Y135," &amp;"))</f>
        <v>cdo outputtab,date,lon,lat,value -remapnn,lon=19.13390_lat=52.6564 netcdf_process/climatology_average/total_flow.nc &gt; table/climatology_average/total_flow/1802020100165_Wloclawek.txt &amp;</v>
      </c>
      <c r="AC135" s="161" t="str">
        <f aca="false">IF(V135="","",CONCATENATE("cdo outputtab,date,lon,lat,value -remapnn,lon=",TEXT(W135,"0.00000"),"_lat=",TEXT(V135,"0.0000")," ","netcdf_process/",$AA$1,"/internal_flow.nc"," &gt; ","table/",$AA$1,"/internal_flow/",Y135," &amp;"))</f>
        <v>cdo outputtab,date,lon,lat,value -remapnn,lon=19.13390_lat=52.6564 netcdf_process/climatology_average/internal_flow.nc &gt; table/climatology_average/internal_flow/1802020100165_Wloclawek.txt &amp;</v>
      </c>
    </row>
    <row r="136" customFormat="false" ht="13.85" hidden="false" customHeight="false" outlineLevel="0" collapsed="false">
      <c r="A136" s="4" t="s">
        <v>52</v>
      </c>
      <c r="B136" s="7" t="s">
        <v>404</v>
      </c>
      <c r="C136" s="5" t="n">
        <v>45.391534</v>
      </c>
      <c r="D136" s="5" t="n">
        <v>2.36455</v>
      </c>
      <c r="E136" s="5" t="n">
        <v>45.38</v>
      </c>
      <c r="F136" s="5" t="n">
        <v>2.462</v>
      </c>
      <c r="G136" s="4" t="s">
        <v>453</v>
      </c>
      <c r="H136" s="154"/>
      <c r="I136" s="5" t="n">
        <v>45.397877</v>
      </c>
      <c r="J136" s="6" t="n">
        <v>2.362919</v>
      </c>
      <c r="K136" s="154"/>
      <c r="O136" s="54" t="n">
        <v>180202</v>
      </c>
      <c r="P136" s="156" t="str">
        <f aca="false">SUBSTITUTE(SUBSTITUTE(SUBSTITUTE(SUBSTITUTE(SUBSTITUTE(SUBSTITUTE(SUBSTITUTE(SUBSTITUTE(A136," ","-"),",","-"),"_","-"),"'","-"),"/","-"),"\","-"),"(","-"),")","-")</f>
        <v>Mareges</v>
      </c>
      <c r="Q136" s="54" t="str">
        <f aca="false">IF(E136="","No","Yes")</f>
        <v>Yes</v>
      </c>
      <c r="R136" s="157" t="n">
        <v>166</v>
      </c>
      <c r="S136" s="177" t="n">
        <f aca="false">VLOOKUP(A136,'Generators - MW'!$A$1:$BJ$255,54,0)</f>
        <v>0</v>
      </c>
      <c r="T136" s="177" t="n">
        <f aca="false">IF(ISNUMBER(S136),S136,0)</f>
        <v>0</v>
      </c>
      <c r="U136" s="178" t="str">
        <f aca="false">IF(E136="","",CONCATENATE("1",TEXT(R136,"00000")))</f>
        <v>100166</v>
      </c>
      <c r="V136" s="178" t="n">
        <f aca="false">IF(E136="","",E136)</f>
        <v>45.38</v>
      </c>
      <c r="W136" s="178" t="n">
        <f aca="false">IF(F136="","",F136)</f>
        <v>2.462</v>
      </c>
      <c r="X136" s="54" t="str">
        <f aca="false">IF(E136="","",CONCATENATE(TEXT(O136,"000000"),"0",TEXT(U136,"000000")))</f>
        <v>1802020100166</v>
      </c>
      <c r="Y136" s="163" t="str">
        <f aca="false">IF(X136="","",CONCATENATE(X136,"_",P136,".txt"))</f>
        <v>1802020100166_Mareges.txt</v>
      </c>
      <c r="AA136" s="180" t="str">
        <f aca="false">IF(V136="","",CONCATENATE("cdo outputtab,date,lon,lat,value -remapnn,lon=",TEXT(W136,"0.00000"),"_lat=",TEXT(V136,"0.0000")," ","netcdf_process/",$AA$1,"/total_flow.nc"," &gt; ","table/",$AA$1,"/total_flow/",Y136," &amp;"))</f>
        <v>cdo outputtab,date,lon,lat,value -remapnn,lon=2.46200_lat=45.3800 netcdf_process/climatology_average/total_flow.nc &gt; table/climatology_average/total_flow/1802020100166_Mareges.txt &amp;</v>
      </c>
      <c r="AC136" s="161" t="str">
        <f aca="false">IF(V136="","",CONCATENATE("cdo outputtab,date,lon,lat,value -remapnn,lon=",TEXT(W136,"0.00000"),"_lat=",TEXT(V136,"0.0000")," ","netcdf_process/",$AA$1,"/internal_flow.nc"," &gt; ","table/",$AA$1,"/internal_flow/",Y136," &amp;"))</f>
        <v>cdo outputtab,date,lon,lat,value -remapnn,lon=2.46200_lat=45.3800 netcdf_process/climatology_average/internal_flow.nc &gt; table/climatology_average/internal_flow/1802020100166_Mareges.txt &amp;</v>
      </c>
    </row>
    <row r="137" customFormat="false" ht="13.85" hidden="false" customHeight="false" outlineLevel="0" collapsed="false">
      <c r="A137" s="4" t="s">
        <v>53</v>
      </c>
      <c r="B137" s="7" t="s">
        <v>454</v>
      </c>
      <c r="C137" s="5" t="n">
        <v>48.832482</v>
      </c>
      <c r="D137" s="5" t="n">
        <v>8.11138</v>
      </c>
      <c r="E137" s="5" t="n">
        <v>48.853</v>
      </c>
      <c r="F137" s="5" t="n">
        <v>8.11138</v>
      </c>
      <c r="G137" s="4" t="s">
        <v>455</v>
      </c>
      <c r="H137" s="154"/>
      <c r="I137" s="5" t="n">
        <v>48.821107</v>
      </c>
      <c r="J137" s="6" t="n">
        <v>8.105936</v>
      </c>
      <c r="K137" s="154"/>
      <c r="O137" s="54" t="n">
        <v>180202</v>
      </c>
      <c r="P137" s="156" t="str">
        <f aca="false">SUBSTITUTE(SUBSTITUTE(SUBSTITUTE(SUBSTITUTE(SUBSTITUTE(SUBSTITUTE(SUBSTITUTE(SUBSTITUTE(A137," ","-"),",","-"),"_","-"),"'","-"),"/","-"),"\","-"),"(","-"),")","-")</f>
        <v>Rheinkraftwerk-Iffezheim</v>
      </c>
      <c r="Q137" s="54" t="str">
        <f aca="false">IF(E137="","No","Yes")</f>
        <v>Yes</v>
      </c>
      <c r="R137" s="157" t="n">
        <v>167</v>
      </c>
      <c r="S137" s="177" t="n">
        <f aca="false">VLOOKUP(A137,'Generators - MW'!$A$1:$BJ$255,54,0)</f>
        <v>0</v>
      </c>
      <c r="T137" s="177" t="n">
        <f aca="false">IF(ISNUMBER(S137),S137,0)</f>
        <v>0</v>
      </c>
      <c r="U137" s="178" t="str">
        <f aca="false">IF(E137="","",CONCATENATE("1",TEXT(R137,"00000")))</f>
        <v>100167</v>
      </c>
      <c r="V137" s="178" t="n">
        <f aca="false">IF(E137="","",E137)</f>
        <v>48.853</v>
      </c>
      <c r="W137" s="178" t="n">
        <f aca="false">IF(F137="","",F137)</f>
        <v>8.11138</v>
      </c>
      <c r="X137" s="54" t="str">
        <f aca="false">IF(E137="","",CONCATENATE(TEXT(O137,"000000"),"0",TEXT(U137,"000000")))</f>
        <v>1802020100167</v>
      </c>
      <c r="Y137" s="163" t="str">
        <f aca="false">IF(X137="","",CONCATENATE(X137,"_",P137,".txt"))</f>
        <v>1802020100167_Rheinkraftwerk-Iffezheim.txt</v>
      </c>
      <c r="AA137" s="180" t="str">
        <f aca="false">IF(V137="","",CONCATENATE("cdo outputtab,date,lon,lat,value -remapnn,lon=",TEXT(W137,"0.00000"),"_lat=",TEXT(V137,"0.0000")," ","netcdf_process/",$AA$1,"/total_flow.nc"," &gt; ","table/",$AA$1,"/total_flow/",Y137," &amp;"))</f>
        <v>cdo outputtab,date,lon,lat,value -remapnn,lon=8.11138_lat=48.8530 netcdf_process/climatology_average/total_flow.nc &gt; table/climatology_average/total_flow/1802020100167_Rheinkraftwerk-Iffezheim.txt &amp;</v>
      </c>
      <c r="AC137" s="161" t="str">
        <f aca="false">IF(V137="","",CONCATENATE("cdo outputtab,date,lon,lat,value -remapnn,lon=",TEXT(W137,"0.00000"),"_lat=",TEXT(V137,"0.0000")," ","netcdf_process/",$AA$1,"/internal_flow.nc"," &gt; ","table/",$AA$1,"/internal_flow/",Y137," &amp;"))</f>
        <v>cdo outputtab,date,lon,lat,value -remapnn,lon=8.11138_lat=48.8530 netcdf_process/climatology_average/internal_flow.nc &gt; table/climatology_average/internal_flow/1802020100167_Rheinkraftwerk-Iffezheim.txt &amp;</v>
      </c>
    </row>
    <row r="138" customFormat="false" ht="13.85" hidden="false" customHeight="false" outlineLevel="0" collapsed="false">
      <c r="A138" s="4" t="s">
        <v>54</v>
      </c>
      <c r="B138" s="7" t="s">
        <v>454</v>
      </c>
      <c r="C138" s="5" t="n">
        <v>44.675975</v>
      </c>
      <c r="D138" s="5" t="n">
        <v>4.78804166666666</v>
      </c>
      <c r="E138" s="5" t="n">
        <v>44.509</v>
      </c>
      <c r="F138" s="5" t="n">
        <v>4.725</v>
      </c>
      <c r="G138" s="4" t="s">
        <v>456</v>
      </c>
      <c r="H138" s="154"/>
      <c r="I138" s="5" t="n">
        <v>44.509</v>
      </c>
      <c r="J138" s="5" t="n">
        <v>4.725</v>
      </c>
      <c r="K138" s="154"/>
      <c r="O138" s="54" t="n">
        <v>180202</v>
      </c>
      <c r="P138" s="156" t="str">
        <f aca="false">SUBSTITUTE(SUBSTITUTE(SUBSTITUTE(SUBSTITUTE(SUBSTITUTE(SUBSTITUTE(SUBSTITUTE(SUBSTITUTE(A138," ","-"),",","-"),"_","-"),"'","-"),"/","-"),"\","-"),"(","-"),")","-")</f>
        <v>Baix-le-logis-neuf</v>
      </c>
      <c r="Q138" s="54" t="str">
        <f aca="false">IF(E138="","No","Yes")</f>
        <v>Yes</v>
      </c>
      <c r="R138" s="157" t="n">
        <v>168</v>
      </c>
      <c r="S138" s="177" t="n">
        <f aca="false">VLOOKUP(A138,'Generators - MW'!$A$1:$BJ$255,54,0)</f>
        <v>0</v>
      </c>
      <c r="T138" s="177" t="n">
        <f aca="false">IF(ISNUMBER(S138),S138,0)</f>
        <v>0</v>
      </c>
      <c r="U138" s="178" t="str">
        <f aca="false">IF(E138="","",CONCATENATE("1",TEXT(R138,"00000")))</f>
        <v>100168</v>
      </c>
      <c r="V138" s="178" t="n">
        <f aca="false">IF(E138="","",E138)</f>
        <v>44.509</v>
      </c>
      <c r="W138" s="178" t="n">
        <f aca="false">IF(F138="","",F138)</f>
        <v>4.725</v>
      </c>
      <c r="X138" s="54" t="str">
        <f aca="false">IF(E138="","",CONCATENATE(TEXT(O138,"000000"),"0",TEXT(U138,"000000")))</f>
        <v>1802020100168</v>
      </c>
      <c r="Y138" s="163" t="str">
        <f aca="false">IF(X138="","",CONCATENATE(X138,"_",P138,".txt"))</f>
        <v>1802020100168_Baix-le-logis-neuf.txt</v>
      </c>
      <c r="AA138" s="180" t="str">
        <f aca="false">IF(V138="","",CONCATENATE("cdo outputtab,date,lon,lat,value -remapnn,lon=",TEXT(W138,"0.00000"),"_lat=",TEXT(V138,"0.0000")," ","netcdf_process/",$AA$1,"/total_flow.nc"," &gt; ","table/",$AA$1,"/total_flow/",Y138," &amp;"))</f>
        <v>cdo outputtab,date,lon,lat,value -remapnn,lon=4.72500_lat=44.5090 netcdf_process/climatology_average/total_flow.nc &gt; table/climatology_average/total_flow/1802020100168_Baix-le-logis-neuf.txt &amp;</v>
      </c>
      <c r="AC138" s="161" t="str">
        <f aca="false">IF(V138="","",CONCATENATE("cdo outputtab,date,lon,lat,value -remapnn,lon=",TEXT(W138,"0.00000"),"_lat=",TEXT(V138,"0.0000")," ","netcdf_process/",$AA$1,"/internal_flow.nc"," &gt; ","table/",$AA$1,"/internal_flow/",Y138," &amp;"))</f>
        <v>cdo outputtab,date,lon,lat,value -remapnn,lon=4.72500_lat=44.5090 netcdf_process/climatology_average/internal_flow.nc &gt; table/climatology_average/internal_flow/1802020100168_Baix-le-logis-neuf.txt &amp;</v>
      </c>
    </row>
    <row r="139" customFormat="false" ht="13.85" hidden="false" customHeight="false" outlineLevel="0" collapsed="false">
      <c r="A139" s="4" t="s">
        <v>55</v>
      </c>
      <c r="C139" s="5" t="n">
        <v>64.749761</v>
      </c>
      <c r="D139" s="5" t="n">
        <v>20.866283</v>
      </c>
      <c r="E139" s="5" t="n">
        <v>64.698</v>
      </c>
      <c r="F139" s="5" t="n">
        <v>20.866283</v>
      </c>
      <c r="G139" s="4" t="s">
        <v>457</v>
      </c>
      <c r="H139" s="154"/>
      <c r="I139" s="5" t="n">
        <v>64.698</v>
      </c>
      <c r="J139" s="5" t="n">
        <v>20.866283</v>
      </c>
      <c r="K139" s="154"/>
      <c r="L139" s="6" t="n">
        <v>64.749056</v>
      </c>
      <c r="M139" s="6" t="n">
        <v>20.851386</v>
      </c>
      <c r="O139" s="54" t="n">
        <v>180202</v>
      </c>
      <c r="P139" s="156" t="str">
        <f aca="false">SUBSTITUTE(SUBSTITUTE(SUBSTITUTE(SUBSTITUTE(SUBSTITUTE(SUBSTITUTE(SUBSTITUTE(SUBSTITUTE(A139," ","-"),",","-"),"_","-"),"'","-"),"/","-"),"\","-"),"(","-"),")","-")</f>
        <v>Kvistforsens</v>
      </c>
      <c r="Q139" s="54" t="str">
        <f aca="false">IF(E139="","No","Yes")</f>
        <v>Yes</v>
      </c>
      <c r="R139" s="157" t="n">
        <v>169</v>
      </c>
      <c r="S139" s="177" t="n">
        <f aca="false">VLOOKUP(A139,'Generators - MW'!$A$1:$BJ$255,54,0)</f>
        <v>0</v>
      </c>
      <c r="T139" s="177" t="n">
        <f aca="false">IF(ISNUMBER(S139),S139,0)</f>
        <v>0</v>
      </c>
      <c r="U139" s="178" t="str">
        <f aca="false">IF(E139="","",CONCATENATE("1",TEXT(R139,"00000")))</f>
        <v>100169</v>
      </c>
      <c r="V139" s="178" t="n">
        <f aca="false">IF(E139="","",E139)</f>
        <v>64.698</v>
      </c>
      <c r="W139" s="178" t="n">
        <f aca="false">IF(F139="","",F139)</f>
        <v>20.866283</v>
      </c>
      <c r="X139" s="54" t="str">
        <f aca="false">IF(E139="","",CONCATENATE(TEXT(O139,"000000"),"0",TEXT(U139,"000000")))</f>
        <v>1802020100169</v>
      </c>
      <c r="Y139" s="163" t="str">
        <f aca="false">IF(X139="","",CONCATENATE(X139,"_",P139,".txt"))</f>
        <v>1802020100169_Kvistforsens.txt</v>
      </c>
      <c r="AA139" s="180" t="str">
        <f aca="false">IF(V139="","",CONCATENATE("cdo outputtab,date,lon,lat,value -remapnn,lon=",TEXT(W139,"0.00000"),"_lat=",TEXT(V139,"0.0000")," ","netcdf_process/",$AA$1,"/total_flow.nc"," &gt; ","table/",$AA$1,"/total_flow/",Y139," &amp;"))</f>
        <v>cdo outputtab,date,lon,lat,value -remapnn,lon=20.86628_lat=64.6980 netcdf_process/climatology_average/total_flow.nc &gt; table/climatology_average/total_flow/1802020100169_Kvistforsens.txt &amp;</v>
      </c>
      <c r="AC139" s="161" t="str">
        <f aca="false">IF(V139="","",CONCATENATE("cdo outputtab,date,lon,lat,value -remapnn,lon=",TEXT(W139,"0.00000"),"_lat=",TEXT(V139,"0.0000")," ","netcdf_process/",$AA$1,"/internal_flow.nc"," &gt; ","table/",$AA$1,"/internal_flow/",Y139," &amp;"))</f>
        <v>cdo outputtab,date,lon,lat,value -remapnn,lon=20.86628_lat=64.6980 netcdf_process/climatology_average/internal_flow.nc &gt; table/climatology_average/internal_flow/1802020100169_Kvistforsens.txt &amp;</v>
      </c>
    </row>
    <row r="140" customFormat="false" ht="13.85" hidden="false" customHeight="false" outlineLevel="0" collapsed="false">
      <c r="A140" s="4" t="s">
        <v>56</v>
      </c>
      <c r="B140" s="7" t="s">
        <v>171</v>
      </c>
      <c r="C140" s="5" t="n">
        <v>48.1766</v>
      </c>
      <c r="D140" s="5" t="n">
        <v>16.4814</v>
      </c>
      <c r="E140" s="5" t="n">
        <v>48.1766</v>
      </c>
      <c r="F140" s="5" t="n">
        <v>16.4814</v>
      </c>
      <c r="G140" s="4" t="s">
        <v>458</v>
      </c>
      <c r="H140" s="154"/>
      <c r="I140" s="5" t="n">
        <v>48.19493</v>
      </c>
      <c r="J140" s="6" t="n">
        <v>16.453142</v>
      </c>
      <c r="K140" s="154"/>
      <c r="O140" s="54" t="n">
        <v>180202</v>
      </c>
      <c r="P140" s="156" t="str">
        <f aca="false">SUBSTITUTE(SUBSTITUTE(SUBSTITUTE(SUBSTITUTE(SUBSTITUTE(SUBSTITUTE(SUBSTITUTE(SUBSTITUTE(A140," ","-"),",","-"),"_","-"),"'","-"),"/","-"),"\","-"),"(","-"),")","-")</f>
        <v>Freudenau</v>
      </c>
      <c r="Q140" s="54" t="str">
        <f aca="false">IF(E140="","No","Yes")</f>
        <v>Yes</v>
      </c>
      <c r="R140" s="157" t="n">
        <v>170</v>
      </c>
      <c r="S140" s="177" t="n">
        <f aca="false">VLOOKUP(A140,'Generators - MW'!$A$1:$BJ$255,54,0)</f>
        <v>0</v>
      </c>
      <c r="T140" s="177" t="n">
        <f aca="false">IF(ISNUMBER(S140),S140,0)</f>
        <v>0</v>
      </c>
      <c r="U140" s="178" t="str">
        <f aca="false">IF(E140="","",CONCATENATE("1",TEXT(R140,"00000")))</f>
        <v>100170</v>
      </c>
      <c r="V140" s="178" t="n">
        <f aca="false">IF(E140="","",E140)</f>
        <v>48.1766</v>
      </c>
      <c r="W140" s="178" t="n">
        <f aca="false">IF(F140="","",F140)</f>
        <v>16.4814</v>
      </c>
      <c r="X140" s="54" t="str">
        <f aca="false">IF(E140="","",CONCATENATE(TEXT(O140,"000000"),"0",TEXT(U140,"000000")))</f>
        <v>1802020100170</v>
      </c>
      <c r="Y140" s="163" t="str">
        <f aca="false">IF(X140="","",CONCATENATE(X140,"_",P140,".txt"))</f>
        <v>1802020100170_Freudenau.txt</v>
      </c>
      <c r="AA140" s="180" t="str">
        <f aca="false">IF(V140="","",CONCATENATE("cdo outputtab,date,lon,lat,value -remapnn,lon=",TEXT(W140,"0.00000"),"_lat=",TEXT(V140,"0.0000")," ","netcdf_process/",$AA$1,"/total_flow.nc"," &gt; ","table/",$AA$1,"/total_flow/",Y140," &amp;"))</f>
        <v>cdo outputtab,date,lon,lat,value -remapnn,lon=16.48140_lat=48.1766 netcdf_process/climatology_average/total_flow.nc &gt; table/climatology_average/total_flow/1802020100170_Freudenau.txt &amp;</v>
      </c>
      <c r="AC140" s="161" t="str">
        <f aca="false">IF(V140="","",CONCATENATE("cdo outputtab,date,lon,lat,value -remapnn,lon=",TEXT(W140,"0.00000"),"_lat=",TEXT(V140,"0.0000")," ","netcdf_process/",$AA$1,"/internal_flow.nc"," &gt; ","table/",$AA$1,"/internal_flow/",Y140," &amp;"))</f>
        <v>cdo outputtab,date,lon,lat,value -remapnn,lon=16.48140_lat=48.1766 netcdf_process/climatology_average/internal_flow.nc &gt; table/climatology_average/internal_flow/1802020100170_Freudenau.txt &amp;</v>
      </c>
    </row>
    <row r="141" customFormat="false" ht="13.85" hidden="false" customHeight="false" outlineLevel="0" collapsed="false">
      <c r="A141" s="4" t="s">
        <v>57</v>
      </c>
      <c r="C141" s="5" t="n">
        <v>47.570706</v>
      </c>
      <c r="D141" s="5" t="n">
        <v>7.812025</v>
      </c>
      <c r="E141" s="5" t="n">
        <v>47.570706</v>
      </c>
      <c r="F141" s="5" t="n">
        <v>7.812025</v>
      </c>
      <c r="G141" s="4" t="s">
        <v>459</v>
      </c>
      <c r="H141" s="154"/>
      <c r="I141" s="5" t="n">
        <v>47.570706</v>
      </c>
      <c r="J141" s="5" t="n">
        <v>7.812025</v>
      </c>
      <c r="K141" s="154"/>
      <c r="O141" s="54" t="n">
        <v>180202</v>
      </c>
      <c r="P141" s="156" t="str">
        <f aca="false">SUBSTITUTE(SUBSTITUTE(SUBSTITUTE(SUBSTITUTE(SUBSTITUTE(SUBSTITUTE(SUBSTITUTE(SUBSTITUTE(A141," ","-"),",","-"),"_","-"),"'","-"),"/","-"),"\","-"),"(","-"),")","-")</f>
        <v>Rheinfelden</v>
      </c>
      <c r="Q141" s="54" t="str">
        <f aca="false">IF(E141="","No","Yes")</f>
        <v>Yes</v>
      </c>
      <c r="R141" s="157" t="n">
        <v>171</v>
      </c>
      <c r="S141" s="177" t="n">
        <f aca="false">VLOOKUP(A141,'Generators - MW'!$A$1:$BJ$255,54,0)</f>
        <v>0</v>
      </c>
      <c r="T141" s="177" t="n">
        <f aca="false">IF(ISNUMBER(S141),S141,0)</f>
        <v>0</v>
      </c>
      <c r="U141" s="178" t="str">
        <f aca="false">IF(E141="","",CONCATENATE("1",TEXT(R141,"00000")))</f>
        <v>100171</v>
      </c>
      <c r="V141" s="178" t="n">
        <f aca="false">IF(E141="","",E141)</f>
        <v>47.570706</v>
      </c>
      <c r="W141" s="178" t="n">
        <f aca="false">IF(F141="","",F141)</f>
        <v>7.812025</v>
      </c>
      <c r="X141" s="54" t="str">
        <f aca="false">IF(E141="","",CONCATENATE(TEXT(O141,"000000"),"0",TEXT(U141,"000000")))</f>
        <v>1802020100171</v>
      </c>
      <c r="Y141" s="163" t="str">
        <f aca="false">IF(X141="","",CONCATENATE(X141,"_",P141,".txt"))</f>
        <v>1802020100171_Rheinfelden.txt</v>
      </c>
      <c r="AA141" s="180" t="str">
        <f aca="false">IF(V141="","",CONCATENATE("cdo outputtab,date,lon,lat,value -remapnn,lon=",TEXT(W141,"0.00000"),"_lat=",TEXT(V141,"0.0000")," ","netcdf_process/",$AA$1,"/total_flow.nc"," &gt; ","table/",$AA$1,"/total_flow/",Y141," &amp;"))</f>
        <v>cdo outputtab,date,lon,lat,value -remapnn,lon=7.81203_lat=47.5707 netcdf_process/climatology_average/total_flow.nc &gt; table/climatology_average/total_flow/1802020100171_Rheinfelden.txt &amp;</v>
      </c>
      <c r="AC141" s="161" t="str">
        <f aca="false">IF(V141="","",CONCATENATE("cdo outputtab,date,lon,lat,value -remapnn,lon=",TEXT(W141,"0.00000"),"_lat=",TEXT(V141,"0.0000")," ","netcdf_process/",$AA$1,"/internal_flow.nc"," &gt; ","table/",$AA$1,"/internal_flow/",Y141," &amp;"))</f>
        <v>cdo outputtab,date,lon,lat,value -remapnn,lon=7.81203_lat=47.5707 netcdf_process/climatology_average/internal_flow.nc &gt; table/climatology_average/internal_flow/1802020100171_Rheinfelden.txt &amp;</v>
      </c>
    </row>
    <row r="142" customFormat="false" ht="13.85" hidden="false" customHeight="false" outlineLevel="0" collapsed="false">
      <c r="A142" s="4" t="s">
        <v>58</v>
      </c>
      <c r="B142" s="7" t="s">
        <v>165</v>
      </c>
      <c r="C142" s="5" t="n">
        <v>41.0716</v>
      </c>
      <c r="D142" s="5" t="n">
        <v>-8.486</v>
      </c>
      <c r="E142" s="5" t="n">
        <v>41.0716</v>
      </c>
      <c r="F142" s="5" t="n">
        <v>-8.486</v>
      </c>
      <c r="G142" s="4" t="s">
        <v>460</v>
      </c>
      <c r="H142" s="4" t="n">
        <v>2737</v>
      </c>
      <c r="I142" s="5" t="n">
        <v>41.075275</v>
      </c>
      <c r="J142" s="6" t="n">
        <v>-8.47239</v>
      </c>
      <c r="K142" s="154"/>
      <c r="O142" s="54" t="n">
        <v>180202</v>
      </c>
      <c r="P142" s="156" t="str">
        <f aca="false">SUBSTITUTE(SUBSTITUTE(SUBSTITUTE(SUBSTITUTE(SUBSTITUTE(SUBSTITUTE(SUBSTITUTE(SUBSTITUTE(A142," ","-"),",","-"),"_","-"),"'","-"),"/","-"),"\","-"),"(","-"),")","-")</f>
        <v>Crestuma</v>
      </c>
      <c r="Q142" s="54" t="str">
        <f aca="false">IF(E142="","No","Yes")</f>
        <v>Yes</v>
      </c>
      <c r="R142" s="157" t="n">
        <v>172</v>
      </c>
      <c r="S142" s="177" t="n">
        <f aca="false">VLOOKUP(A142,'Generators - MW'!$A$1:$BJ$255,54,0)</f>
        <v>0</v>
      </c>
      <c r="T142" s="177" t="n">
        <f aca="false">IF(ISNUMBER(S142),S142,0)</f>
        <v>0</v>
      </c>
      <c r="U142" s="178" t="str">
        <f aca="false">IF(E142="","",CONCATENATE("1",TEXT(R142,"00000")))</f>
        <v>100172</v>
      </c>
      <c r="V142" s="178" t="n">
        <f aca="false">IF(E142="","",E142)</f>
        <v>41.0716</v>
      </c>
      <c r="W142" s="178" t="n">
        <f aca="false">IF(F142="","",F142)</f>
        <v>-8.486</v>
      </c>
      <c r="X142" s="54" t="str">
        <f aca="false">IF(E142="","",CONCATENATE(TEXT(O142,"000000"),"0",TEXT(U142,"000000")))</f>
        <v>1802020100172</v>
      </c>
      <c r="Y142" s="163" t="str">
        <f aca="false">IF(X142="","",CONCATENATE(X142,"_",P142,".txt"))</f>
        <v>1802020100172_Crestuma.txt</v>
      </c>
      <c r="AA142" s="180" t="str">
        <f aca="false">IF(V142="","",CONCATENATE("cdo outputtab,date,lon,lat,value -remapnn,lon=",TEXT(W142,"0.00000"),"_lat=",TEXT(V142,"0.0000")," ","netcdf_process/",$AA$1,"/total_flow.nc"," &gt; ","table/",$AA$1,"/total_flow/",Y142," &amp;"))</f>
        <v>cdo outputtab,date,lon,lat,value -remapnn,lon=-8.48600_lat=41.0716 netcdf_process/climatology_average/total_flow.nc &gt; table/climatology_average/total_flow/1802020100172_Crestuma.txt &amp;</v>
      </c>
      <c r="AC142" s="161" t="str">
        <f aca="false">IF(V142="","",CONCATENATE("cdo outputtab,date,lon,lat,value -remapnn,lon=",TEXT(W142,"0.00000"),"_lat=",TEXT(V142,"0.0000")," ","netcdf_process/",$AA$1,"/internal_flow.nc"," &gt; ","table/",$AA$1,"/internal_flow/",Y142," &amp;"))</f>
        <v>cdo outputtab,date,lon,lat,value -remapnn,lon=-8.48600_lat=41.0716 netcdf_process/climatology_average/internal_flow.nc &gt; table/climatology_average/internal_flow/1802020100172_Crestuma.txt &amp;</v>
      </c>
    </row>
    <row r="143" customFormat="false" ht="13.85" hidden="false" customHeight="false" outlineLevel="0" collapsed="false">
      <c r="A143" s="8" t="s">
        <v>59</v>
      </c>
      <c r="B143" s="51" t="s">
        <v>461</v>
      </c>
      <c r="C143" s="9" t="n">
        <v>39.177849</v>
      </c>
      <c r="D143" s="9" t="n">
        <v>16.782357</v>
      </c>
      <c r="E143" s="9" t="n">
        <v>39.177849</v>
      </c>
      <c r="F143" s="9" t="n">
        <v>16.782357</v>
      </c>
      <c r="G143" s="4" t="s">
        <v>462</v>
      </c>
      <c r="H143" s="154"/>
      <c r="I143" s="5" t="n">
        <v>39.177849</v>
      </c>
      <c r="J143" s="5" t="n">
        <v>16.782357</v>
      </c>
      <c r="K143" s="154"/>
      <c r="O143" s="54" t="n">
        <v>180202</v>
      </c>
      <c r="P143" s="156" t="str">
        <f aca="false">SUBSTITUTE(SUBSTITUTE(SUBSTITUTE(SUBSTITUTE(SUBSTITUTE(SUBSTITUTE(SUBSTITUTE(SUBSTITUTE(A143," ","-"),",","-"),"_","-"),"'","-"),"/","-"),"\","-"),"(","-"),")","-")</f>
        <v>Timpagrande</v>
      </c>
      <c r="Q143" s="54" t="str">
        <f aca="false">IF(E143="","No","Yes")</f>
        <v>Yes</v>
      </c>
      <c r="R143" s="157" t="n">
        <v>173</v>
      </c>
      <c r="S143" s="177" t="n">
        <f aca="false">VLOOKUP(A143,'Generators - MW'!$A$1:$BJ$255,54,0)</f>
        <v>0</v>
      </c>
      <c r="T143" s="177" t="n">
        <f aca="false">IF(ISNUMBER(S143),S143,0)</f>
        <v>0</v>
      </c>
      <c r="U143" s="178" t="str">
        <f aca="false">IF(E143="","",CONCATENATE("1",TEXT(R143,"00000")))</f>
        <v>100173</v>
      </c>
      <c r="V143" s="178" t="n">
        <f aca="false">IF(E143="","",E143)</f>
        <v>39.177849</v>
      </c>
      <c r="W143" s="178" t="n">
        <f aca="false">IF(F143="","",F143)</f>
        <v>16.782357</v>
      </c>
      <c r="X143" s="54" t="str">
        <f aca="false">IF(E143="","",CONCATENATE(TEXT(O143,"000000"),"0",TEXT(U143,"000000")))</f>
        <v>1802020100173</v>
      </c>
      <c r="Y143" s="163" t="str">
        <f aca="false">IF(X143="","",CONCATENATE(X143,"_",P143,".txt"))</f>
        <v>1802020100173_Timpagrande.txt</v>
      </c>
      <c r="AA143" s="180" t="str">
        <f aca="false">IF(V143="","",CONCATENATE("cdo outputtab,date,lon,lat,value -remapnn,lon=",TEXT(W143,"0.00000"),"_lat=",TEXT(V143,"0.0000")," ","netcdf_process/",$AA$1,"/total_flow.nc"," &gt; ","table/",$AA$1,"/total_flow/",Y143," &amp;"))</f>
        <v>cdo outputtab,date,lon,lat,value -remapnn,lon=16.78236_lat=39.1778 netcdf_process/climatology_average/total_flow.nc &gt; table/climatology_average/total_flow/1802020100173_Timpagrande.txt &amp;</v>
      </c>
      <c r="AC143" s="161" t="str">
        <f aca="false">IF(V143="","",CONCATENATE("cdo outputtab,date,lon,lat,value -remapnn,lon=",TEXT(W143,"0.00000"),"_lat=",TEXT(V143,"0.0000")," ","netcdf_process/",$AA$1,"/internal_flow.nc"," &gt; ","table/",$AA$1,"/internal_flow/",Y143," &amp;"))</f>
        <v>cdo outputtab,date,lon,lat,value -remapnn,lon=16.78236_lat=39.1778 netcdf_process/climatology_average/internal_flow.nc &gt; table/climatology_average/internal_flow/1802020100173_Timpagrande.txt &amp;</v>
      </c>
    </row>
    <row r="144" customFormat="false" ht="13.85" hidden="false" customHeight="false" outlineLevel="0" collapsed="false">
      <c r="A144" s="4" t="s">
        <v>60</v>
      </c>
      <c r="B144" s="7" t="s">
        <v>191</v>
      </c>
      <c r="C144" s="5" t="n">
        <v>46.063479</v>
      </c>
      <c r="D144" s="5" t="n">
        <v>10.350269</v>
      </c>
      <c r="E144" s="5" t="n">
        <v>46.063479</v>
      </c>
      <c r="F144" s="5" t="n">
        <v>10.350269</v>
      </c>
      <c r="G144" s="4" t="s">
        <v>463</v>
      </c>
      <c r="H144" s="154"/>
      <c r="I144" s="5" t="n">
        <v>46.063479</v>
      </c>
      <c r="J144" s="5" t="n">
        <v>10.350269</v>
      </c>
      <c r="K144" s="154"/>
      <c r="O144" s="54" t="n">
        <v>180202</v>
      </c>
      <c r="P144" s="156" t="str">
        <f aca="false">SUBSTITUTE(SUBSTITUTE(SUBSTITUTE(SUBSTITUTE(SUBSTITUTE(SUBSTITUTE(SUBSTITUTE(SUBSTITUTE(A144," ","-"),",","-"),"_","-"),"'","-"),"/","-"),"\","-"),"(","-"),")","-")</f>
        <v>Cedegolo</v>
      </c>
      <c r="Q144" s="54" t="str">
        <f aca="false">IF(E144="","No","Yes")</f>
        <v>Yes</v>
      </c>
      <c r="R144" s="157" t="n">
        <v>174</v>
      </c>
      <c r="S144" s="177" t="n">
        <f aca="false">VLOOKUP(A144,'Generators - MW'!$A$1:$BJ$255,54,0)</f>
        <v>0</v>
      </c>
      <c r="T144" s="177" t="n">
        <f aca="false">IF(ISNUMBER(S144),S144,0)</f>
        <v>0</v>
      </c>
      <c r="U144" s="178" t="str">
        <f aca="false">IF(E144="","",CONCATENATE("1",TEXT(R144,"00000")))</f>
        <v>100174</v>
      </c>
      <c r="V144" s="178" t="n">
        <f aca="false">IF(E144="","",E144)</f>
        <v>46.063479</v>
      </c>
      <c r="W144" s="178" t="n">
        <f aca="false">IF(F144="","",F144)</f>
        <v>10.350269</v>
      </c>
      <c r="X144" s="54" t="str">
        <f aca="false">IF(E144="","",CONCATENATE(TEXT(O144,"000000"),"0",TEXT(U144,"000000")))</f>
        <v>1802020100174</v>
      </c>
      <c r="Y144" s="163" t="str">
        <f aca="false">IF(X144="","",CONCATENATE(X144,"_",P144,".txt"))</f>
        <v>1802020100174_Cedegolo.txt</v>
      </c>
      <c r="AA144" s="180" t="str">
        <f aca="false">IF(V144="","",CONCATENATE("cdo outputtab,date,lon,lat,value -remapnn,lon=",TEXT(W144,"0.00000"),"_lat=",TEXT(V144,"0.0000")," ","netcdf_process/",$AA$1,"/total_flow.nc"," &gt; ","table/",$AA$1,"/total_flow/",Y144," &amp;"))</f>
        <v>cdo outputtab,date,lon,lat,value -remapnn,lon=10.35027_lat=46.0635 netcdf_process/climatology_average/total_flow.nc &gt; table/climatology_average/total_flow/1802020100174_Cedegolo.txt &amp;</v>
      </c>
      <c r="AC144" s="161" t="str">
        <f aca="false">IF(V144="","",CONCATENATE("cdo outputtab,date,lon,lat,value -remapnn,lon=",TEXT(W144,"0.00000"),"_lat=",TEXT(V144,"0.0000")," ","netcdf_process/",$AA$1,"/internal_flow.nc"," &gt; ","table/",$AA$1,"/internal_flow/",Y144," &amp;"))</f>
        <v>cdo outputtab,date,lon,lat,value -remapnn,lon=10.35027_lat=46.0635 netcdf_process/climatology_average/internal_flow.nc &gt; table/climatology_average/internal_flow/1802020100174_Cedegolo.txt &amp;</v>
      </c>
    </row>
    <row r="145" customFormat="false" ht="13.85" hidden="false" customHeight="false" outlineLevel="0" collapsed="false">
      <c r="A145" s="4" t="s">
        <v>61</v>
      </c>
      <c r="C145" s="5" t="n">
        <v>64.444</v>
      </c>
      <c r="D145" s="5" t="n">
        <v>15.538</v>
      </c>
      <c r="E145" s="5" t="n">
        <v>64.444</v>
      </c>
      <c r="F145" s="5" t="n">
        <v>15.538</v>
      </c>
      <c r="G145" s="4" t="s">
        <v>464</v>
      </c>
      <c r="H145" s="154"/>
      <c r="I145" s="5" t="n">
        <v>64.444</v>
      </c>
      <c r="J145" s="5" t="n">
        <v>15.538</v>
      </c>
      <c r="K145" s="154"/>
      <c r="O145" s="54" t="n">
        <v>180202</v>
      </c>
      <c r="P145" s="156" t="str">
        <f aca="false">SUBSTITUTE(SUBSTITUTE(SUBSTITUTE(SUBSTITUTE(SUBSTITUTE(SUBSTITUTE(SUBSTITUTE(SUBSTITUTE(A145," ","-"),",","-"),"_","-"),"'","-"),"/","-"),"\","-"),"(","-"),")","-")</f>
        <v>Korsselbranna</v>
      </c>
      <c r="Q145" s="54" t="str">
        <f aca="false">IF(E145="","No","Yes")</f>
        <v>Yes</v>
      </c>
      <c r="R145" s="157" t="n">
        <v>175</v>
      </c>
      <c r="S145" s="177" t="n">
        <f aca="false">VLOOKUP(A145,'Generators - MW'!$A$1:$BJ$255,54,0)</f>
        <v>0</v>
      </c>
      <c r="T145" s="177" t="n">
        <f aca="false">IF(ISNUMBER(S145),S145,0)</f>
        <v>0</v>
      </c>
      <c r="U145" s="178" t="str">
        <f aca="false">IF(E145="","",CONCATENATE("1",TEXT(R145,"00000")))</f>
        <v>100175</v>
      </c>
      <c r="V145" s="178" t="n">
        <f aca="false">IF(E145="","",E145)</f>
        <v>64.444</v>
      </c>
      <c r="W145" s="178" t="n">
        <f aca="false">IF(F145="","",F145)</f>
        <v>15.538</v>
      </c>
      <c r="X145" s="54" t="str">
        <f aca="false">IF(E145="","",CONCATENATE(TEXT(O145,"000000"),"0",TEXT(U145,"000000")))</f>
        <v>1802020100175</v>
      </c>
      <c r="Y145" s="163" t="str">
        <f aca="false">IF(X145="","",CONCATENATE(X145,"_",P145,".txt"))</f>
        <v>1802020100175_Korsselbranna.txt</v>
      </c>
      <c r="AA145" s="180" t="str">
        <f aca="false">IF(V145="","",CONCATENATE("cdo outputtab,date,lon,lat,value -remapnn,lon=",TEXT(W145,"0.00000"),"_lat=",TEXT(V145,"0.0000")," ","netcdf_process/",$AA$1,"/total_flow.nc"," &gt; ","table/",$AA$1,"/total_flow/",Y145," &amp;"))</f>
        <v>cdo outputtab,date,lon,lat,value -remapnn,lon=15.53800_lat=64.4440 netcdf_process/climatology_average/total_flow.nc &gt; table/climatology_average/total_flow/1802020100175_Korsselbranna.txt &amp;</v>
      </c>
      <c r="AC145" s="161" t="str">
        <f aca="false">IF(V145="","",CONCATENATE("cdo outputtab,date,lon,lat,value -remapnn,lon=",TEXT(W145,"0.00000"),"_lat=",TEXT(V145,"0.0000")," ","netcdf_process/",$AA$1,"/internal_flow.nc"," &gt; ","table/",$AA$1,"/internal_flow/",Y145," &amp;"))</f>
        <v>cdo outputtab,date,lon,lat,value -remapnn,lon=15.53800_lat=64.4440 netcdf_process/climatology_average/internal_flow.nc &gt; table/climatology_average/internal_flow/1802020100175_Korsselbranna.txt &amp;</v>
      </c>
    </row>
    <row r="146" customFormat="false" ht="13.85" hidden="false" customHeight="false" outlineLevel="0" collapsed="false">
      <c r="A146" s="4" t="s">
        <v>62</v>
      </c>
      <c r="B146" s="7" t="s">
        <v>465</v>
      </c>
      <c r="C146" s="5" t="n">
        <v>60.563818</v>
      </c>
      <c r="D146" s="5" t="n">
        <v>17.442137</v>
      </c>
      <c r="E146" s="5" t="n">
        <v>60.556</v>
      </c>
      <c r="F146" s="5" t="n">
        <v>17.393</v>
      </c>
      <c r="G146" s="4" t="s">
        <v>466</v>
      </c>
      <c r="H146" s="154"/>
      <c r="I146" s="5" t="n">
        <v>60.55673</v>
      </c>
      <c r="J146" s="6" t="n">
        <v>17.437663</v>
      </c>
      <c r="K146" s="154"/>
      <c r="O146" s="54" t="n">
        <v>180202</v>
      </c>
      <c r="P146" s="156" t="str">
        <f aca="false">SUBSTITUTE(SUBSTITUTE(SUBSTITUTE(SUBSTITUTE(SUBSTITUTE(SUBSTITUTE(SUBSTITUTE(SUBSTITUTE(A146," ","-"),",","-"),"_","-"),"'","-"),"/","-"),"\","-"),"(","-"),")","-")</f>
        <v>Älvkarleby</v>
      </c>
      <c r="Q146" s="54" t="str">
        <f aca="false">IF(E146="","No","Yes")</f>
        <v>Yes</v>
      </c>
      <c r="R146" s="157" t="n">
        <v>176</v>
      </c>
      <c r="S146" s="177" t="n">
        <f aca="false">VLOOKUP(A146,'Generators - MW'!$A$1:$BJ$255,54,0)</f>
        <v>0</v>
      </c>
      <c r="T146" s="177" t="n">
        <f aca="false">IF(ISNUMBER(S146),S146,0)</f>
        <v>0</v>
      </c>
      <c r="U146" s="178" t="str">
        <f aca="false">IF(E146="","",CONCATENATE("1",TEXT(R146,"00000")))</f>
        <v>100176</v>
      </c>
      <c r="V146" s="178" t="n">
        <f aca="false">IF(E146="","",E146)</f>
        <v>60.556</v>
      </c>
      <c r="W146" s="178" t="n">
        <f aca="false">IF(F146="","",F146)</f>
        <v>17.393</v>
      </c>
      <c r="X146" s="54" t="str">
        <f aca="false">IF(E146="","",CONCATENATE(TEXT(O146,"000000"),"0",TEXT(U146,"000000")))</f>
        <v>1802020100176</v>
      </c>
      <c r="Y146" s="163" t="str">
        <f aca="false">IF(X146="","",CONCATENATE(X146,"_",P146,".txt"))</f>
        <v>1802020100176_Älvkarleby.txt</v>
      </c>
      <c r="AA146" s="180" t="str">
        <f aca="false">IF(V146="","",CONCATENATE("cdo outputtab,date,lon,lat,value -remapnn,lon=",TEXT(W146,"0.00000"),"_lat=",TEXT(V146,"0.0000")," ","netcdf_process/",$AA$1,"/total_flow.nc"," &gt; ","table/",$AA$1,"/total_flow/",Y146," &amp;"))</f>
        <v>cdo outputtab,date,lon,lat,value -remapnn,lon=17.39300_lat=60.5560 netcdf_process/climatology_average/total_flow.nc &gt; table/climatology_average/total_flow/1802020100176_Älvkarleby.txt &amp;</v>
      </c>
      <c r="AC146" s="161" t="str">
        <f aca="false">IF(V146="","",CONCATENATE("cdo outputtab,date,lon,lat,value -remapnn,lon=",TEXT(W146,"0.00000"),"_lat=",TEXT(V146,"0.0000")," ","netcdf_process/",$AA$1,"/internal_flow.nc"," &gt; ","table/",$AA$1,"/internal_flow/",Y146," &amp;"))</f>
        <v>cdo outputtab,date,lon,lat,value -remapnn,lon=17.39300_lat=60.5560 netcdf_process/climatology_average/internal_flow.nc &gt; table/climatology_average/internal_flow/1802020100176_Älvkarleby.txt &amp;</v>
      </c>
    </row>
    <row r="147" customFormat="false" ht="13.85" hidden="false" customHeight="false" outlineLevel="0" collapsed="false">
      <c r="A147" s="4" t="s">
        <v>63</v>
      </c>
      <c r="B147" s="7" t="s">
        <v>467</v>
      </c>
      <c r="C147" s="5" t="n">
        <v>46.364866</v>
      </c>
      <c r="D147" s="5" t="n">
        <v>8.928996</v>
      </c>
      <c r="E147" s="5" t="n">
        <v>46.364866</v>
      </c>
      <c r="F147" s="5" t="n">
        <v>8.928996</v>
      </c>
      <c r="G147" s="4" t="s">
        <v>468</v>
      </c>
      <c r="H147" s="154"/>
      <c r="I147" s="5" t="n">
        <v>46.360968</v>
      </c>
      <c r="J147" s="6" t="n">
        <v>8.924053</v>
      </c>
      <c r="K147" s="154"/>
      <c r="O147" s="54" t="n">
        <v>180202</v>
      </c>
      <c r="P147" s="156" t="str">
        <f aca="false">SUBSTITUTE(SUBSTITUTE(SUBSTITUTE(SUBSTITUTE(SUBSTITUTE(SUBSTITUTE(SUBSTITUTE(SUBSTITUTE(A147," ","-"),",","-"),"_","-"),"'","-"),"/","-"),"\","-"),"(","-"),")","-")</f>
        <v>Della-Nuova-Biaschina</v>
      </c>
      <c r="Q147" s="54" t="str">
        <f aca="false">IF(E147="","No","Yes")</f>
        <v>Yes</v>
      </c>
      <c r="R147" s="157" t="n">
        <v>177</v>
      </c>
      <c r="S147" s="177" t="n">
        <f aca="false">VLOOKUP(A147,'Generators - MW'!$A$1:$BJ$255,54,0)</f>
        <v>0</v>
      </c>
      <c r="T147" s="177" t="n">
        <f aca="false">IF(ISNUMBER(S147),S147,0)</f>
        <v>0</v>
      </c>
      <c r="U147" s="178" t="str">
        <f aca="false">IF(E147="","",CONCATENATE("1",TEXT(R147,"00000")))</f>
        <v>100177</v>
      </c>
      <c r="V147" s="178" t="n">
        <f aca="false">IF(E147="","",E147)</f>
        <v>46.364866</v>
      </c>
      <c r="W147" s="178" t="n">
        <f aca="false">IF(F147="","",F147)</f>
        <v>8.928996</v>
      </c>
      <c r="X147" s="54" t="str">
        <f aca="false">IF(E147="","",CONCATENATE(TEXT(O147,"000000"),"0",TEXT(U147,"000000")))</f>
        <v>1802020100177</v>
      </c>
      <c r="Y147" s="163" t="str">
        <f aca="false">IF(X147="","",CONCATENATE(X147,"_",P147,".txt"))</f>
        <v>1802020100177_Della-Nuova-Biaschina.txt</v>
      </c>
      <c r="AA147" s="180" t="str">
        <f aca="false">IF(V147="","",CONCATENATE("cdo outputtab,date,lon,lat,value -remapnn,lon=",TEXT(W147,"0.00000"),"_lat=",TEXT(V147,"0.0000")," ","netcdf_process/",$AA$1,"/total_flow.nc"," &gt; ","table/",$AA$1,"/total_flow/",Y147," &amp;"))</f>
        <v>cdo outputtab,date,lon,lat,value -remapnn,lon=8.92900_lat=46.3649 netcdf_process/climatology_average/total_flow.nc &gt; table/climatology_average/total_flow/1802020100177_Della-Nuova-Biaschina.txt &amp;</v>
      </c>
      <c r="AC147" s="161" t="str">
        <f aca="false">IF(V147="","",CONCATENATE("cdo outputtab,date,lon,lat,value -remapnn,lon=",TEXT(W147,"0.00000"),"_lat=",TEXT(V147,"0.0000")," ","netcdf_process/",$AA$1,"/internal_flow.nc"," &gt; ","table/",$AA$1,"/internal_flow/",Y147," &amp;"))</f>
        <v>cdo outputtab,date,lon,lat,value -remapnn,lon=8.92900_lat=46.3649 netcdf_process/climatology_average/internal_flow.nc &gt; table/climatology_average/internal_flow/1802020100177_Della-Nuova-Biaschina.txt &amp;</v>
      </c>
    </row>
    <row r="148" customFormat="false" ht="13.85" hidden="false" customHeight="false" outlineLevel="0" collapsed="false">
      <c r="A148" s="4" t="s">
        <v>65</v>
      </c>
      <c r="B148" s="7" t="s">
        <v>467</v>
      </c>
      <c r="C148" s="5" t="n">
        <v>46.438796</v>
      </c>
      <c r="D148" s="5" t="n">
        <v>8.842101</v>
      </c>
      <c r="E148" s="5" t="n">
        <v>46.438796</v>
      </c>
      <c r="F148" s="5" t="n">
        <v>8.842101</v>
      </c>
      <c r="G148" s="4" t="s">
        <v>470</v>
      </c>
      <c r="H148" s="154"/>
      <c r="I148" s="5" t="n">
        <v>46.492513</v>
      </c>
      <c r="J148" s="6" t="n">
        <v>8.737382</v>
      </c>
      <c r="K148" s="154"/>
      <c r="O148" s="54" t="n">
        <v>180202</v>
      </c>
      <c r="P148" s="156" t="str">
        <f aca="false">SUBSTITUTE(SUBSTITUTE(SUBSTITUTE(SUBSTITUTE(SUBSTITUTE(SUBSTITUTE(SUBSTITUTE(SUBSTITUTE(A148," ","-"),",","-"),"_","-"),"'","-"),"/","-"),"\","-"),"(","-"),")","-")</f>
        <v>Piottino</v>
      </c>
      <c r="Q148" s="54" t="str">
        <f aca="false">IF(E148="","No","Yes")</f>
        <v>Yes</v>
      </c>
      <c r="R148" s="157" t="n">
        <v>179</v>
      </c>
      <c r="S148" s="177" t="n">
        <f aca="false">VLOOKUP(A148,'Generators - MW'!$A$1:$BJ$255,54,0)</f>
        <v>0</v>
      </c>
      <c r="T148" s="177" t="n">
        <f aca="false">IF(ISNUMBER(S148),S148,0)</f>
        <v>0</v>
      </c>
      <c r="U148" s="178" t="str">
        <f aca="false">IF(E148="","",CONCATENATE("1",TEXT(R148,"00000")))</f>
        <v>100179</v>
      </c>
      <c r="V148" s="178" t="n">
        <f aca="false">IF(E148="","",E148)</f>
        <v>46.438796</v>
      </c>
      <c r="W148" s="178" t="n">
        <f aca="false">IF(F148="","",F148)</f>
        <v>8.842101</v>
      </c>
      <c r="X148" s="54" t="str">
        <f aca="false">IF(E148="","",CONCATENATE(TEXT(O148,"000000"),"0",TEXT(U148,"000000")))</f>
        <v>1802020100179</v>
      </c>
      <c r="Y148" s="163" t="str">
        <f aca="false">IF(X148="","",CONCATENATE(X148,"_",P148,".txt"))</f>
        <v>1802020100179_Piottino.txt</v>
      </c>
      <c r="AA148" s="180" t="str">
        <f aca="false">IF(V148="","",CONCATENATE("cdo outputtab,date,lon,lat,value -remapnn,lon=",TEXT(W148,"0.00000"),"_lat=",TEXT(V148,"0.0000")," ","netcdf_process/",$AA$1,"/total_flow.nc"," &gt; ","table/",$AA$1,"/total_flow/",Y148," &amp;"))</f>
        <v>cdo outputtab,date,lon,lat,value -remapnn,lon=8.84210_lat=46.4388 netcdf_process/climatology_average/total_flow.nc &gt; table/climatology_average/total_flow/1802020100179_Piottino.txt &amp;</v>
      </c>
      <c r="AC148" s="161" t="str">
        <f aca="false">IF(V148="","",CONCATENATE("cdo outputtab,date,lon,lat,value -remapnn,lon=",TEXT(W148,"0.00000"),"_lat=",TEXT(V148,"0.0000")," ","netcdf_process/",$AA$1,"/internal_flow.nc"," &gt; ","table/",$AA$1,"/internal_flow/",Y148," &amp;"))</f>
        <v>cdo outputtab,date,lon,lat,value -remapnn,lon=8.84210_lat=46.4388 netcdf_process/climatology_average/internal_flow.nc &gt; table/climatology_average/internal_flow/1802020100179_Piottino.txt &amp;</v>
      </c>
    </row>
    <row r="149" customFormat="false" ht="13.85" hidden="false" customHeight="false" outlineLevel="0" collapsed="false">
      <c r="A149" s="4" t="s">
        <v>66</v>
      </c>
      <c r="C149" s="5" t="n">
        <v>46.490349</v>
      </c>
      <c r="D149" s="5" t="n">
        <v>8.735992</v>
      </c>
      <c r="E149" s="5" t="n">
        <v>46.49</v>
      </c>
      <c r="F149" s="5" t="n">
        <v>8.758</v>
      </c>
      <c r="G149" s="4" t="s">
        <v>471</v>
      </c>
      <c r="H149" s="154"/>
      <c r="I149" s="5" t="n">
        <v>46.480014</v>
      </c>
      <c r="J149" s="6" t="n">
        <v>8.720344</v>
      </c>
      <c r="K149" s="154"/>
      <c r="O149" s="54" t="n">
        <v>180202</v>
      </c>
      <c r="P149" s="156" t="str">
        <f aca="false">SUBSTITUTE(SUBSTITUTE(SUBSTITUTE(SUBSTITUTE(SUBSTITUTE(SUBSTITUTE(SUBSTITUTE(SUBSTITUTE(A149," ","-"),",","-"),"_","-"),"'","-"),"/","-"),"\","-"),"(","-"),")","-")</f>
        <v>Tremorgio</v>
      </c>
      <c r="Q149" s="54" t="str">
        <f aca="false">IF(E149="","No","Yes")</f>
        <v>Yes</v>
      </c>
      <c r="R149" s="157" t="n">
        <v>180</v>
      </c>
      <c r="S149" s="177" t="n">
        <f aca="false">VLOOKUP(A149,'Generators - MW'!$A$1:$BJ$255,54,0)</f>
        <v>0</v>
      </c>
      <c r="T149" s="177" t="n">
        <f aca="false">IF(ISNUMBER(S149),S149,0)</f>
        <v>0</v>
      </c>
      <c r="U149" s="178" t="str">
        <f aca="false">IF(E149="","",CONCATENATE("1",TEXT(R149,"00000")))</f>
        <v>100180</v>
      </c>
      <c r="V149" s="178" t="n">
        <f aca="false">IF(E149="","",E149)</f>
        <v>46.49</v>
      </c>
      <c r="W149" s="178" t="n">
        <f aca="false">IF(F149="","",F149)</f>
        <v>8.758</v>
      </c>
      <c r="X149" s="54" t="str">
        <f aca="false">IF(E149="","",CONCATENATE(TEXT(O149,"000000"),"0",TEXT(U149,"000000")))</f>
        <v>1802020100180</v>
      </c>
      <c r="Y149" s="163" t="str">
        <f aca="false">IF(X149="","",CONCATENATE(X149,"_",P149,".txt"))</f>
        <v>1802020100180_Tremorgio.txt</v>
      </c>
      <c r="AA149" s="180" t="str">
        <f aca="false">IF(V149="","",CONCATENATE("cdo outputtab,date,lon,lat,value -remapnn,lon=",TEXT(W149,"0.00000"),"_lat=",TEXT(V149,"0.0000")," ","netcdf_process/",$AA$1,"/total_flow.nc"," &gt; ","table/",$AA$1,"/total_flow/",Y149," &amp;"))</f>
        <v>cdo outputtab,date,lon,lat,value -remapnn,lon=8.75800_lat=46.4900 netcdf_process/climatology_average/total_flow.nc &gt; table/climatology_average/total_flow/1802020100180_Tremorgio.txt &amp;</v>
      </c>
      <c r="AC149" s="161" t="str">
        <f aca="false">IF(V149="","",CONCATENATE("cdo outputtab,date,lon,lat,value -remapnn,lon=",TEXT(W149,"0.00000"),"_lat=",TEXT(V149,"0.0000")," ","netcdf_process/",$AA$1,"/internal_flow.nc"," &gt; ","table/",$AA$1,"/internal_flow/",Y149," &amp;"))</f>
        <v>cdo outputtab,date,lon,lat,value -remapnn,lon=8.75800_lat=46.4900 netcdf_process/climatology_average/internal_flow.nc &gt; table/climatology_average/internal_flow/1802020100180_Tremorgio.txt &amp;</v>
      </c>
    </row>
    <row r="150" customFormat="false" ht="13.85" hidden="false" customHeight="false" outlineLevel="0" collapsed="false">
      <c r="A150" s="4" t="s">
        <v>67</v>
      </c>
      <c r="B150" s="7" t="s">
        <v>472</v>
      </c>
      <c r="C150" s="5" t="n">
        <v>46.38487</v>
      </c>
      <c r="D150" s="5" t="n">
        <v>7.756611</v>
      </c>
      <c r="E150" s="5" t="n">
        <v>46.302</v>
      </c>
      <c r="F150" s="5" t="n">
        <v>7.756611</v>
      </c>
      <c r="G150" s="4" t="s">
        <v>473</v>
      </c>
      <c r="H150" s="154"/>
      <c r="I150" s="5" t="n">
        <v>46.387542</v>
      </c>
      <c r="J150" s="6" t="n">
        <v>7.756487</v>
      </c>
      <c r="K150" s="154"/>
      <c r="O150" s="54" t="n">
        <v>180202</v>
      </c>
      <c r="P150" s="156" t="str">
        <f aca="false">SUBSTITUTE(SUBSTITUTE(SUBSTITUTE(SUBSTITUTE(SUBSTITUTE(SUBSTITUTE(SUBSTITUTE(SUBSTITUTE(A150," ","-"),",","-"),"_","-"),"'","-"),"/","-"),"\","-"),"(","-"),")","-")</f>
        <v>Lotschen</v>
      </c>
      <c r="Q150" s="54" t="str">
        <f aca="false">IF(E150="","No","Yes")</f>
        <v>Yes</v>
      </c>
      <c r="R150" s="157" t="n">
        <v>181</v>
      </c>
      <c r="S150" s="177" t="n">
        <f aca="false">VLOOKUP(A150,'Generators - MW'!$A$1:$BJ$255,54,0)</f>
        <v>0</v>
      </c>
      <c r="T150" s="177" t="n">
        <f aca="false">IF(ISNUMBER(S150),S150,0)</f>
        <v>0</v>
      </c>
      <c r="U150" s="178" t="str">
        <f aca="false">IF(E150="","",CONCATENATE("1",TEXT(R150,"00000")))</f>
        <v>100181</v>
      </c>
      <c r="V150" s="178" t="n">
        <f aca="false">IF(E150="","",E150)</f>
        <v>46.302</v>
      </c>
      <c r="W150" s="178" t="n">
        <f aca="false">IF(F150="","",F150)</f>
        <v>7.756611</v>
      </c>
      <c r="X150" s="54" t="str">
        <f aca="false">IF(E150="","",CONCATENATE(TEXT(O150,"000000"),"0",TEXT(U150,"000000")))</f>
        <v>1802020100181</v>
      </c>
      <c r="Y150" s="163" t="str">
        <f aca="false">IF(X150="","",CONCATENATE(X150,"_",P150,".txt"))</f>
        <v>1802020100181_Lotschen.txt</v>
      </c>
      <c r="AA150" s="180" t="str">
        <f aca="false">IF(V150="","",CONCATENATE("cdo outputtab,date,lon,lat,value -remapnn,lon=",TEXT(W150,"0.00000"),"_lat=",TEXT(V150,"0.0000")," ","netcdf_process/",$AA$1,"/total_flow.nc"," &gt; ","table/",$AA$1,"/total_flow/",Y150," &amp;"))</f>
        <v>cdo outputtab,date,lon,lat,value -remapnn,lon=7.75661_lat=46.3020 netcdf_process/climatology_average/total_flow.nc &gt; table/climatology_average/total_flow/1802020100181_Lotschen.txt &amp;</v>
      </c>
      <c r="AC150" s="161" t="str">
        <f aca="false">IF(V150="","",CONCATENATE("cdo outputtab,date,lon,lat,value -remapnn,lon=",TEXT(W150,"0.00000"),"_lat=",TEXT(V150,"0.0000")," ","netcdf_process/",$AA$1,"/internal_flow.nc"," &gt; ","table/",$AA$1,"/internal_flow/",Y150," &amp;"))</f>
        <v>cdo outputtab,date,lon,lat,value -remapnn,lon=7.75661_lat=46.3020 netcdf_process/climatology_average/internal_flow.nc &gt; table/climatology_average/internal_flow/1802020100181_Lotschen.txt &amp;</v>
      </c>
    </row>
    <row r="151" customFormat="false" ht="13.85" hidden="false" customHeight="false" outlineLevel="0" collapsed="false">
      <c r="A151" s="4" t="s">
        <v>68</v>
      </c>
      <c r="B151" s="7" t="s">
        <v>454</v>
      </c>
      <c r="C151" s="5" t="n">
        <v>47.585876</v>
      </c>
      <c r="D151" s="5" t="n">
        <v>7.833273</v>
      </c>
      <c r="E151" s="5" t="n">
        <v>47.571</v>
      </c>
      <c r="F151" s="5" t="n">
        <v>7.839</v>
      </c>
      <c r="G151" s="4" t="s">
        <v>474</v>
      </c>
      <c r="H151" s="154"/>
      <c r="I151" s="5" t="n">
        <v>47.582808</v>
      </c>
      <c r="J151" s="6" t="n">
        <v>7.845504</v>
      </c>
      <c r="K151" s="154"/>
      <c r="O151" s="54" t="n">
        <v>180202</v>
      </c>
      <c r="P151" s="156" t="str">
        <f aca="false">SUBSTITUTE(SUBSTITUTE(SUBSTITUTE(SUBSTITUTE(SUBSTITUTE(SUBSTITUTE(SUBSTITUTE(SUBSTITUTE(A151," ","-"),",","-"),"_","-"),"'","-"),"/","-"),"\","-"),"(","-"),")","-")</f>
        <v>Ryburg-Schworstadt</v>
      </c>
      <c r="Q151" s="54" t="str">
        <f aca="false">IF(E151="","No","Yes")</f>
        <v>Yes</v>
      </c>
      <c r="R151" s="157" t="n">
        <v>182</v>
      </c>
      <c r="S151" s="177" t="n">
        <f aca="false">VLOOKUP(A151,'Generators - MW'!$A$1:$BJ$255,54,0)</f>
        <v>0</v>
      </c>
      <c r="T151" s="177" t="n">
        <f aca="false">IF(ISNUMBER(S151),S151,0)</f>
        <v>0</v>
      </c>
      <c r="U151" s="178" t="str">
        <f aca="false">IF(E151="","",CONCATENATE("1",TEXT(R151,"00000")))</f>
        <v>100182</v>
      </c>
      <c r="V151" s="178" t="n">
        <f aca="false">IF(E151="","",E151)</f>
        <v>47.571</v>
      </c>
      <c r="W151" s="178" t="n">
        <f aca="false">IF(F151="","",F151)</f>
        <v>7.839</v>
      </c>
      <c r="X151" s="54" t="str">
        <f aca="false">IF(E151="","",CONCATENATE(TEXT(O151,"000000"),"0",TEXT(U151,"000000")))</f>
        <v>1802020100182</v>
      </c>
      <c r="Y151" s="163" t="str">
        <f aca="false">IF(X151="","",CONCATENATE(X151,"_",P151,".txt"))</f>
        <v>1802020100182_Ryburg-Schworstadt.txt</v>
      </c>
      <c r="AA151" s="180" t="str">
        <f aca="false">IF(V151="","",CONCATENATE("cdo outputtab,date,lon,lat,value -remapnn,lon=",TEXT(W151,"0.00000"),"_lat=",TEXT(V151,"0.0000")," ","netcdf_process/",$AA$1,"/total_flow.nc"," &gt; ","table/",$AA$1,"/total_flow/",Y151," &amp;"))</f>
        <v>cdo outputtab,date,lon,lat,value -remapnn,lon=7.83900_lat=47.5710 netcdf_process/climatology_average/total_flow.nc &gt; table/climatology_average/total_flow/1802020100182_Ryburg-Schworstadt.txt &amp;</v>
      </c>
      <c r="AC151" s="161" t="str">
        <f aca="false">IF(V151="","",CONCATENATE("cdo outputtab,date,lon,lat,value -remapnn,lon=",TEXT(W151,"0.00000"),"_lat=",TEXT(V151,"0.0000")," ","netcdf_process/",$AA$1,"/internal_flow.nc"," &gt; ","table/",$AA$1,"/internal_flow/",Y151," &amp;"))</f>
        <v>cdo outputtab,date,lon,lat,value -remapnn,lon=7.83900_lat=47.5710 netcdf_process/climatology_average/internal_flow.nc &gt; table/climatology_average/internal_flow/1802020100182_Ryburg-Schworstadt.txt &amp;</v>
      </c>
    </row>
    <row r="152" customFormat="false" ht="13.85" hidden="false" customHeight="false" outlineLevel="0" collapsed="false">
      <c r="A152" s="4" t="s">
        <v>69</v>
      </c>
      <c r="B152" s="7" t="s">
        <v>454</v>
      </c>
      <c r="C152" s="5" t="n">
        <v>47.556662</v>
      </c>
      <c r="D152" s="5" t="n">
        <v>8.047721</v>
      </c>
      <c r="E152" s="5" t="n">
        <v>47.556662</v>
      </c>
      <c r="F152" s="5" t="n">
        <v>8.047721</v>
      </c>
      <c r="G152" s="4" t="s">
        <v>475</v>
      </c>
      <c r="H152" s="154"/>
      <c r="I152" s="5" t="n">
        <v>47.556893</v>
      </c>
      <c r="J152" s="6" t="n">
        <v>8.04961</v>
      </c>
      <c r="K152" s="154"/>
      <c r="O152" s="54" t="n">
        <v>180202</v>
      </c>
      <c r="P152" s="156" t="str">
        <f aca="false">SUBSTITUTE(SUBSTITUTE(SUBSTITUTE(SUBSTITUTE(SUBSTITUTE(SUBSTITUTE(SUBSTITUTE(SUBSTITUTE(A152," ","-"),",","-"),"_","-"),"'","-"),"/","-"),"\","-"),"(","-"),")","-")</f>
        <v>Laufenburg</v>
      </c>
      <c r="Q152" s="54" t="str">
        <f aca="false">IF(E152="","No","Yes")</f>
        <v>Yes</v>
      </c>
      <c r="R152" s="157" t="n">
        <v>183</v>
      </c>
      <c r="S152" s="177" t="n">
        <f aca="false">VLOOKUP(A152,'Generators - MW'!$A$1:$BJ$255,54,0)</f>
        <v>0</v>
      </c>
      <c r="T152" s="177" t="n">
        <f aca="false">IF(ISNUMBER(S152),S152,0)</f>
        <v>0</v>
      </c>
      <c r="U152" s="178" t="str">
        <f aca="false">IF(E152="","",CONCATENATE("1",TEXT(R152,"00000")))</f>
        <v>100183</v>
      </c>
      <c r="V152" s="178" t="n">
        <f aca="false">IF(E152="","",E152)</f>
        <v>47.556662</v>
      </c>
      <c r="W152" s="178" t="n">
        <f aca="false">IF(F152="","",F152)</f>
        <v>8.047721</v>
      </c>
      <c r="X152" s="54" t="str">
        <f aca="false">IF(E152="","",CONCATENATE(TEXT(O152,"000000"),"0",TEXT(U152,"000000")))</f>
        <v>1802020100183</v>
      </c>
      <c r="Y152" s="163" t="str">
        <f aca="false">IF(X152="","",CONCATENATE(X152,"_",P152,".txt"))</f>
        <v>1802020100183_Laufenburg.txt</v>
      </c>
      <c r="AA152" s="180" t="str">
        <f aca="false">IF(V152="","",CONCATENATE("cdo outputtab,date,lon,lat,value -remapnn,lon=",TEXT(W152,"0.00000"),"_lat=",TEXT(V152,"0.0000")," ","netcdf_process/",$AA$1,"/total_flow.nc"," &gt; ","table/",$AA$1,"/total_flow/",Y152," &amp;"))</f>
        <v>cdo outputtab,date,lon,lat,value -remapnn,lon=8.04772_lat=47.5567 netcdf_process/climatology_average/total_flow.nc &gt; table/climatology_average/total_flow/1802020100183_Laufenburg.txt &amp;</v>
      </c>
      <c r="AC152" s="161" t="str">
        <f aca="false">IF(V152="","",CONCATENATE("cdo outputtab,date,lon,lat,value -remapnn,lon=",TEXT(W152,"0.00000"),"_lat=",TEXT(V152,"0.0000")," ","netcdf_process/",$AA$1,"/internal_flow.nc"," &gt; ","table/",$AA$1,"/internal_flow/",Y152," &amp;"))</f>
        <v>cdo outputtab,date,lon,lat,value -remapnn,lon=8.04772_lat=47.5567 netcdf_process/climatology_average/internal_flow.nc &gt; table/climatology_average/internal_flow/1802020100183_Laufenburg.txt &amp;</v>
      </c>
    </row>
    <row r="153" customFormat="false" ht="13.85" hidden="false" customHeight="false" outlineLevel="0" collapsed="false">
      <c r="A153" s="8" t="s">
        <v>71</v>
      </c>
      <c r="B153" s="7" t="s">
        <v>454</v>
      </c>
      <c r="C153" s="5" t="n">
        <v>47.585842514914</v>
      </c>
      <c r="D153" s="5" t="n">
        <v>8.13323632486572</v>
      </c>
      <c r="E153" s="5" t="n">
        <v>47.585842514914</v>
      </c>
      <c r="F153" s="5" t="n">
        <v>8.13323632486572</v>
      </c>
      <c r="G153" s="4" t="s">
        <v>477</v>
      </c>
      <c r="H153" s="154"/>
      <c r="I153" s="5" t="n">
        <v>47.5861794423843</v>
      </c>
      <c r="J153" s="6" t="n">
        <v>8.13332215547234</v>
      </c>
      <c r="K153" s="154"/>
      <c r="O153" s="54" t="n">
        <v>180202</v>
      </c>
      <c r="P153" s="156" t="str">
        <f aca="false">SUBSTITUTE(SUBSTITUTE(SUBSTITUTE(SUBSTITUTE(SUBSTITUTE(SUBSTITUTE(SUBSTITUTE(SUBSTITUTE(A153," ","-"),",","-"),"_","-"),"'","-"),"/","-"),"\","-"),"(","-"),")","-")</f>
        <v>Albbruck-Dogern</v>
      </c>
      <c r="Q153" s="54" t="str">
        <f aca="false">IF(E153="","No","Yes")</f>
        <v>Yes</v>
      </c>
      <c r="R153" s="157" t="n">
        <v>185</v>
      </c>
      <c r="S153" s="177" t="n">
        <f aca="false">VLOOKUP(A153,'Generators - MW'!$A$1:$BJ$255,54,0)</f>
        <v>0</v>
      </c>
      <c r="T153" s="177" t="n">
        <f aca="false">IF(ISNUMBER(S153),S153,0)</f>
        <v>0</v>
      </c>
      <c r="U153" s="178" t="str">
        <f aca="false">IF(E153="","",CONCATENATE("1",TEXT(R153,"00000")))</f>
        <v>100185</v>
      </c>
      <c r="V153" s="178" t="n">
        <f aca="false">IF(E153="","",E153)</f>
        <v>47.585842514914</v>
      </c>
      <c r="W153" s="178" t="n">
        <f aca="false">IF(F153="","",F153)</f>
        <v>8.13323632486572</v>
      </c>
      <c r="X153" s="54" t="str">
        <f aca="false">IF(E153="","",CONCATENATE(TEXT(O153,"000000"),"0",TEXT(U153,"000000")))</f>
        <v>1802020100185</v>
      </c>
      <c r="Y153" s="163" t="str">
        <f aca="false">IF(X153="","",CONCATENATE(X153,"_",P153,".txt"))</f>
        <v>1802020100185_Albbruck-Dogern.txt</v>
      </c>
      <c r="AA153" s="180" t="str">
        <f aca="false">IF(V153="","",CONCATENATE("cdo outputtab,date,lon,lat,value -remapnn,lon=",TEXT(W153,"0.00000"),"_lat=",TEXT(V153,"0.0000")," ","netcdf_process/",$AA$1,"/total_flow.nc"," &gt; ","table/",$AA$1,"/total_flow/",Y153," &amp;"))</f>
        <v>cdo outputtab,date,lon,lat,value -remapnn,lon=8.13324_lat=47.5858 netcdf_process/climatology_average/total_flow.nc &gt; table/climatology_average/total_flow/1802020100185_Albbruck-Dogern.txt &amp;</v>
      </c>
      <c r="AC153" s="161" t="str">
        <f aca="false">IF(V153="","",CONCATENATE("cdo outputtab,date,lon,lat,value -remapnn,lon=",TEXT(W153,"0.00000"),"_lat=",TEXT(V153,"0.0000")," ","netcdf_process/",$AA$1,"/internal_flow.nc"," &gt; ","table/",$AA$1,"/internal_flow/",Y153," &amp;"))</f>
        <v>cdo outputtab,date,lon,lat,value -remapnn,lon=8.13324_lat=47.5858 netcdf_process/climatology_average/internal_flow.nc &gt; table/climatology_average/internal_flow/1802020100185_Albbruck-Dogern.txt &amp;</v>
      </c>
    </row>
    <row r="154" customFormat="false" ht="13.85" hidden="false" customHeight="false" outlineLevel="0" collapsed="false">
      <c r="A154" s="4" t="s">
        <v>72</v>
      </c>
      <c r="B154" s="7" t="s">
        <v>454</v>
      </c>
      <c r="C154" s="5" t="n">
        <v>47.5703038679691</v>
      </c>
      <c r="D154" s="5" t="n">
        <v>8.33817855127563</v>
      </c>
      <c r="E154" s="5" t="n">
        <v>47.5703038679691</v>
      </c>
      <c r="F154" s="5" t="n">
        <v>8.33817855127563</v>
      </c>
      <c r="G154" s="4" t="s">
        <v>478</v>
      </c>
      <c r="H154" s="154"/>
      <c r="I154" s="5" t="n">
        <v>47.5703038679691</v>
      </c>
      <c r="J154" s="5" t="n">
        <v>8.33817855127563</v>
      </c>
      <c r="K154" s="154"/>
      <c r="O154" s="54" t="n">
        <v>180202</v>
      </c>
      <c r="P154" s="156" t="str">
        <f aca="false">SUBSTITUTE(SUBSTITUTE(SUBSTITUTE(SUBSTITUTE(SUBSTITUTE(SUBSTITUTE(SUBSTITUTE(SUBSTITUTE(A154," ","-"),",","-"),"_","-"),"'","-"),"/","-"),"\","-"),"(","-"),")","-")</f>
        <v>Reckingen</v>
      </c>
      <c r="Q154" s="54" t="str">
        <f aca="false">IF(E154="","No","Yes")</f>
        <v>Yes</v>
      </c>
      <c r="R154" s="157" t="n">
        <v>186</v>
      </c>
      <c r="S154" s="177" t="n">
        <f aca="false">VLOOKUP(A154,'Generators - MW'!$A$1:$BJ$255,54,0)</f>
        <v>0</v>
      </c>
      <c r="T154" s="177" t="n">
        <f aca="false">IF(ISNUMBER(S154),S154,0)</f>
        <v>0</v>
      </c>
      <c r="U154" s="178" t="str">
        <f aca="false">IF(E154="","",CONCATENATE("1",TEXT(R154,"00000")))</f>
        <v>100186</v>
      </c>
      <c r="V154" s="178" t="n">
        <f aca="false">IF(E154="","",E154)</f>
        <v>47.5703038679691</v>
      </c>
      <c r="W154" s="178" t="n">
        <f aca="false">IF(F154="","",F154)</f>
        <v>8.33817855127563</v>
      </c>
      <c r="X154" s="54" t="str">
        <f aca="false">IF(E154="","",CONCATENATE(TEXT(O154,"000000"),"0",TEXT(U154,"000000")))</f>
        <v>1802020100186</v>
      </c>
      <c r="Y154" s="163" t="str">
        <f aca="false">IF(X154="","",CONCATENATE(X154,"_",P154,".txt"))</f>
        <v>1802020100186_Reckingen.txt</v>
      </c>
      <c r="AA154" s="180" t="str">
        <f aca="false">IF(V154="","",CONCATENATE("cdo outputtab,date,lon,lat,value -remapnn,lon=",TEXT(W154,"0.00000"),"_lat=",TEXT(V154,"0.0000")," ","netcdf_process/",$AA$1,"/total_flow.nc"," &gt; ","table/",$AA$1,"/total_flow/",Y154," &amp;"))</f>
        <v>cdo outputtab,date,lon,lat,value -remapnn,lon=8.33818_lat=47.5703 netcdf_process/climatology_average/total_flow.nc &gt; table/climatology_average/total_flow/1802020100186_Reckingen.txt &amp;</v>
      </c>
      <c r="AC154" s="161" t="str">
        <f aca="false">IF(V154="","",CONCATENATE("cdo outputtab,date,lon,lat,value -remapnn,lon=",TEXT(W154,"0.00000"),"_lat=",TEXT(V154,"0.0000")," ","netcdf_process/",$AA$1,"/internal_flow.nc"," &gt; ","table/",$AA$1,"/internal_flow/",Y154," &amp;"))</f>
        <v>cdo outputtab,date,lon,lat,value -remapnn,lon=8.33818_lat=47.5703 netcdf_process/climatology_average/internal_flow.nc &gt; table/climatology_average/internal_flow/1802020100186_Reckingen.txt &amp;</v>
      </c>
    </row>
    <row r="155" customFormat="false" ht="13.85" hidden="false" customHeight="false" outlineLevel="0" collapsed="false">
      <c r="A155" s="4" t="s">
        <v>73</v>
      </c>
      <c r="B155" s="7" t="s">
        <v>454</v>
      </c>
      <c r="C155" s="5" t="n">
        <v>46.1929957</v>
      </c>
      <c r="D155" s="5" t="n">
        <v>6.02879400000006</v>
      </c>
      <c r="E155" s="5" t="n">
        <v>46.1929957</v>
      </c>
      <c r="F155" s="5" t="n">
        <v>6.02879400000006</v>
      </c>
      <c r="G155" s="4" t="s">
        <v>479</v>
      </c>
      <c r="H155" s="154"/>
      <c r="I155" s="5" t="n">
        <v>46.1951747467651</v>
      </c>
      <c r="J155" s="6" t="n">
        <v>6.02875978962401</v>
      </c>
      <c r="K155" s="154"/>
      <c r="O155" s="54" t="n">
        <v>180202</v>
      </c>
      <c r="P155" s="156" t="str">
        <f aca="false">SUBSTITUTE(SUBSTITUTE(SUBSTITUTE(SUBSTITUTE(SUBSTITUTE(SUBSTITUTE(SUBSTITUTE(SUBSTITUTE(A155," ","-"),",","-"),"_","-"),"'","-"),"/","-"),"\","-"),"(","-"),")","-")</f>
        <v>Verbois</v>
      </c>
      <c r="Q155" s="54" t="str">
        <f aca="false">IF(E155="","No","Yes")</f>
        <v>Yes</v>
      </c>
      <c r="R155" s="157" t="n">
        <v>187</v>
      </c>
      <c r="S155" s="177" t="n">
        <f aca="false">VLOOKUP(A155,'Generators - MW'!$A$1:$BJ$255,54,0)</f>
        <v>0</v>
      </c>
      <c r="T155" s="177" t="n">
        <f aca="false">IF(ISNUMBER(S155),S155,0)</f>
        <v>0</v>
      </c>
      <c r="U155" s="178" t="str">
        <f aca="false">IF(E155="","",CONCATENATE("1",TEXT(R155,"00000")))</f>
        <v>100187</v>
      </c>
      <c r="V155" s="178" t="n">
        <f aca="false">IF(E155="","",E155)</f>
        <v>46.1929957</v>
      </c>
      <c r="W155" s="178" t="n">
        <f aca="false">IF(F155="","",F155)</f>
        <v>6.02879400000006</v>
      </c>
      <c r="X155" s="54" t="str">
        <f aca="false">IF(E155="","",CONCATENATE(TEXT(O155,"000000"),"0",TEXT(U155,"000000")))</f>
        <v>1802020100187</v>
      </c>
      <c r="Y155" s="163" t="str">
        <f aca="false">IF(X155="","",CONCATENATE(X155,"_",P155,".txt"))</f>
        <v>1802020100187_Verbois.txt</v>
      </c>
      <c r="AA155" s="180" t="str">
        <f aca="false">IF(V155="","",CONCATENATE("cdo outputtab,date,lon,lat,value -remapnn,lon=",TEXT(W155,"0.00000"),"_lat=",TEXT(V155,"0.0000")," ","netcdf_process/",$AA$1,"/total_flow.nc"," &gt; ","table/",$AA$1,"/total_flow/",Y155," &amp;"))</f>
        <v>cdo outputtab,date,lon,lat,value -remapnn,lon=6.02879_lat=46.1930 netcdf_process/climatology_average/total_flow.nc &gt; table/climatology_average/total_flow/1802020100187_Verbois.txt &amp;</v>
      </c>
      <c r="AC155" s="161" t="str">
        <f aca="false">IF(V155="","",CONCATENATE("cdo outputtab,date,lon,lat,value -remapnn,lon=",TEXT(W155,"0.00000"),"_lat=",TEXT(V155,"0.0000")," ","netcdf_process/",$AA$1,"/internal_flow.nc"," &gt; ","table/",$AA$1,"/internal_flow/",Y155," &amp;"))</f>
        <v>cdo outputtab,date,lon,lat,value -remapnn,lon=6.02879_lat=46.1930 netcdf_process/climatology_average/internal_flow.nc &gt; table/climatology_average/internal_flow/1802020100187_Verbois.txt &amp;</v>
      </c>
    </row>
    <row r="156" customFormat="false" ht="13.85" hidden="false" customHeight="false" outlineLevel="0" collapsed="false">
      <c r="A156" s="4" t="s">
        <v>74</v>
      </c>
      <c r="B156" s="7" t="s">
        <v>454</v>
      </c>
      <c r="C156" s="5" t="n">
        <v>47.5374408829469</v>
      </c>
      <c r="D156" s="5" t="n">
        <v>7.70754368320922</v>
      </c>
      <c r="E156" s="5" t="n">
        <v>47.5374408829469</v>
      </c>
      <c r="F156" s="5" t="n">
        <v>7.70754368320922</v>
      </c>
      <c r="G156" s="4" t="s">
        <v>480</v>
      </c>
      <c r="H156" s="154"/>
      <c r="I156" s="5" t="n">
        <v>47.5393680261258</v>
      </c>
      <c r="J156" s="6" t="n">
        <v>7.71205440767516</v>
      </c>
      <c r="K156" s="154"/>
      <c r="O156" s="54" t="n">
        <v>180202</v>
      </c>
      <c r="P156" s="156" t="str">
        <f aca="false">SUBSTITUTE(SUBSTITUTE(SUBSTITUTE(SUBSTITUTE(SUBSTITUTE(SUBSTITUTE(SUBSTITUTE(SUBSTITUTE(A156," ","-"),",","-"),"_","-"),"'","-"),"/","-"),"\","-"),"(","-"),")","-")</f>
        <v>Augst</v>
      </c>
      <c r="Q156" s="54" t="str">
        <f aca="false">IF(E156="","No","Yes")</f>
        <v>Yes</v>
      </c>
      <c r="R156" s="157" t="n">
        <v>188</v>
      </c>
      <c r="S156" s="177" t="n">
        <f aca="false">VLOOKUP(A156,'Generators - MW'!$A$1:$BJ$255,54,0)</f>
        <v>0</v>
      </c>
      <c r="T156" s="177" t="n">
        <f aca="false">IF(ISNUMBER(S156),S156,0)</f>
        <v>0</v>
      </c>
      <c r="U156" s="178" t="str">
        <f aca="false">IF(E156="","",CONCATENATE("1",TEXT(R156,"00000")))</f>
        <v>100188</v>
      </c>
      <c r="V156" s="178" t="n">
        <f aca="false">IF(E156="","",E156)</f>
        <v>47.5374408829469</v>
      </c>
      <c r="W156" s="178" t="n">
        <f aca="false">IF(F156="","",F156)</f>
        <v>7.70754368320922</v>
      </c>
      <c r="X156" s="54" t="str">
        <f aca="false">IF(E156="","",CONCATENATE(TEXT(O156,"000000"),"0",TEXT(U156,"000000")))</f>
        <v>1802020100188</v>
      </c>
      <c r="Y156" s="163" t="str">
        <f aca="false">IF(X156="","",CONCATENATE(X156,"_",P156,".txt"))</f>
        <v>1802020100188_Augst.txt</v>
      </c>
      <c r="AA156" s="180" t="str">
        <f aca="false">IF(V156="","",CONCATENATE("cdo outputtab,date,lon,lat,value -remapnn,lon=",TEXT(W156,"0.00000"),"_lat=",TEXT(V156,"0.0000")," ","netcdf_process/",$AA$1,"/total_flow.nc"," &gt; ","table/",$AA$1,"/total_flow/",Y156," &amp;"))</f>
        <v>cdo outputtab,date,lon,lat,value -remapnn,lon=7.70754_lat=47.5374 netcdf_process/climatology_average/total_flow.nc &gt; table/climatology_average/total_flow/1802020100188_Augst.txt &amp;</v>
      </c>
      <c r="AC156" s="161" t="str">
        <f aca="false">IF(V156="","",CONCATENATE("cdo outputtab,date,lon,lat,value -remapnn,lon=",TEXT(W156,"0.00000"),"_lat=",TEXT(V156,"0.0000")," ","netcdf_process/",$AA$1,"/internal_flow.nc"," &gt; ","table/",$AA$1,"/internal_flow/",Y156," &amp;"))</f>
        <v>cdo outputtab,date,lon,lat,value -remapnn,lon=7.70754_lat=47.5374 netcdf_process/climatology_average/internal_flow.nc &gt; table/climatology_average/internal_flow/1802020100188_Augst.txt &amp;</v>
      </c>
    </row>
    <row r="157" customFormat="false" ht="13.85" hidden="false" customHeight="false" outlineLevel="0" collapsed="false">
      <c r="A157" s="4" t="s">
        <v>75</v>
      </c>
      <c r="B157" s="7" t="s">
        <v>454</v>
      </c>
      <c r="C157" s="5" t="n">
        <v>47.5368836663538</v>
      </c>
      <c r="D157" s="5" t="n">
        <v>7.70985499628295</v>
      </c>
      <c r="E157" s="5" t="n">
        <v>47.5368836663538</v>
      </c>
      <c r="F157" s="5" t="n">
        <v>7.70985499628295</v>
      </c>
      <c r="G157" s="4" t="s">
        <v>481</v>
      </c>
      <c r="H157" s="154"/>
      <c r="I157" s="5" t="n">
        <v>47.5393680261258</v>
      </c>
      <c r="J157" s="6" t="n">
        <v>7.71205440767516</v>
      </c>
      <c r="K157" s="154"/>
      <c r="O157" s="54" t="n">
        <v>180202</v>
      </c>
      <c r="P157" s="156" t="str">
        <f aca="false">SUBSTITUTE(SUBSTITUTE(SUBSTITUTE(SUBSTITUTE(SUBSTITUTE(SUBSTITUTE(SUBSTITUTE(SUBSTITUTE(A157," ","-"),",","-"),"_","-"),"'","-"),"/","-"),"\","-"),"(","-"),")","-")</f>
        <v>Wyhlen</v>
      </c>
      <c r="Q157" s="54" t="str">
        <f aca="false">IF(E157="","No","Yes")</f>
        <v>Yes</v>
      </c>
      <c r="R157" s="157" t="n">
        <v>189</v>
      </c>
      <c r="S157" s="177" t="n">
        <f aca="false">VLOOKUP(A157,'Generators - MW'!$A$1:$BJ$255,54,0)</f>
        <v>0</v>
      </c>
      <c r="T157" s="177" t="n">
        <f aca="false">IF(ISNUMBER(S157),S157,0)</f>
        <v>0</v>
      </c>
      <c r="U157" s="178" t="str">
        <f aca="false">IF(E157="","",CONCATENATE("1",TEXT(R157,"00000")))</f>
        <v>100189</v>
      </c>
      <c r="V157" s="178" t="n">
        <f aca="false">IF(E157="","",E157)</f>
        <v>47.5368836663538</v>
      </c>
      <c r="W157" s="178" t="n">
        <f aca="false">IF(F157="","",F157)</f>
        <v>7.70985499628295</v>
      </c>
      <c r="X157" s="54" t="str">
        <f aca="false">IF(E157="","",CONCATENATE(TEXT(O157,"000000"),"0",TEXT(U157,"000000")))</f>
        <v>1802020100189</v>
      </c>
      <c r="Y157" s="163" t="str">
        <f aca="false">IF(X157="","",CONCATENATE(X157,"_",P157,".txt"))</f>
        <v>1802020100189_Wyhlen.txt</v>
      </c>
      <c r="AA157" s="180" t="str">
        <f aca="false">IF(V157="","",CONCATENATE("cdo outputtab,date,lon,lat,value -remapnn,lon=",TEXT(W157,"0.00000"),"_lat=",TEXT(V157,"0.0000")," ","netcdf_process/",$AA$1,"/total_flow.nc"," &gt; ","table/",$AA$1,"/total_flow/",Y157," &amp;"))</f>
        <v>cdo outputtab,date,lon,lat,value -remapnn,lon=7.70985_lat=47.5369 netcdf_process/climatology_average/total_flow.nc &gt; table/climatology_average/total_flow/1802020100189_Wyhlen.txt &amp;</v>
      </c>
      <c r="AC157" s="161" t="str">
        <f aca="false">IF(V157="","",CONCATENATE("cdo outputtab,date,lon,lat,value -remapnn,lon=",TEXT(W157,"0.00000"),"_lat=",TEXT(V157,"0.0000")," ","netcdf_process/",$AA$1,"/internal_flow.nc"," &gt; ","table/",$AA$1,"/internal_flow/",Y157," &amp;"))</f>
        <v>cdo outputtab,date,lon,lat,value -remapnn,lon=7.70985_lat=47.5369 netcdf_process/climatology_average/internal_flow.nc &gt; table/climatology_average/internal_flow/1802020100189_Wyhlen.txt &amp;</v>
      </c>
    </row>
    <row r="158" customFormat="false" ht="13.85" hidden="false" customHeight="false" outlineLevel="0" collapsed="false">
      <c r="A158" s="4" t="s">
        <v>76</v>
      </c>
      <c r="B158" s="7" t="s">
        <v>454</v>
      </c>
      <c r="C158" s="5" t="n">
        <v>47.5599259</v>
      </c>
      <c r="D158" s="5" t="n">
        <v>7.62630160000003</v>
      </c>
      <c r="E158" s="5" t="n">
        <v>47.5599259</v>
      </c>
      <c r="F158" s="5" t="n">
        <v>7.62630160000003</v>
      </c>
      <c r="G158" s="4" t="s">
        <v>482</v>
      </c>
      <c r="H158" s="154"/>
      <c r="I158" s="5" t="n">
        <v>47.5613222575498</v>
      </c>
      <c r="J158" s="6" t="n">
        <v>7.63247551949461</v>
      </c>
      <c r="K158" s="154"/>
      <c r="O158" s="54" t="n">
        <v>180202</v>
      </c>
      <c r="P158" s="156" t="str">
        <f aca="false">SUBSTITUTE(SUBSTITUTE(SUBSTITUTE(SUBSTITUTE(SUBSTITUTE(SUBSTITUTE(SUBSTITUTE(SUBSTITUTE(A158," ","-"),",","-"),"_","-"),"'","-"),"/","-"),"\","-"),"(","-"),")","-")</f>
        <v>Birsfelden</v>
      </c>
      <c r="Q158" s="54" t="str">
        <f aca="false">IF(E158="","No","Yes")</f>
        <v>Yes</v>
      </c>
      <c r="R158" s="157" t="n">
        <v>190</v>
      </c>
      <c r="S158" s="177" t="n">
        <f aca="false">VLOOKUP(A158,'Generators - MW'!$A$1:$BJ$255,54,0)</f>
        <v>0</v>
      </c>
      <c r="T158" s="177" t="n">
        <f aca="false">IF(ISNUMBER(S158),S158,0)</f>
        <v>0</v>
      </c>
      <c r="U158" s="178" t="str">
        <f aca="false">IF(E158="","",CONCATENATE("1",TEXT(R158,"00000")))</f>
        <v>100190</v>
      </c>
      <c r="V158" s="178" t="n">
        <f aca="false">IF(E158="","",E158)</f>
        <v>47.5599259</v>
      </c>
      <c r="W158" s="178" t="n">
        <f aca="false">IF(F158="","",F158)</f>
        <v>7.62630160000003</v>
      </c>
      <c r="X158" s="54" t="str">
        <f aca="false">IF(E158="","",CONCATENATE(TEXT(O158,"000000"),"0",TEXT(U158,"000000")))</f>
        <v>1802020100190</v>
      </c>
      <c r="Y158" s="163" t="str">
        <f aca="false">IF(X158="","",CONCATENATE(X158,"_",P158,".txt"))</f>
        <v>1802020100190_Birsfelden.txt</v>
      </c>
      <c r="AA158" s="180" t="str">
        <f aca="false">IF(V158="","",CONCATENATE("cdo outputtab,date,lon,lat,value -remapnn,lon=",TEXT(W158,"0.00000"),"_lat=",TEXT(V158,"0.0000")," ","netcdf_process/",$AA$1,"/total_flow.nc"," &gt; ","table/",$AA$1,"/total_flow/",Y158," &amp;"))</f>
        <v>cdo outputtab,date,lon,lat,value -remapnn,lon=7.62630_lat=47.5599 netcdf_process/climatology_average/total_flow.nc &gt; table/climatology_average/total_flow/1802020100190_Birsfelden.txt &amp;</v>
      </c>
      <c r="AC158" s="161" t="str">
        <f aca="false">IF(V158="","",CONCATENATE("cdo outputtab,date,lon,lat,value -remapnn,lon=",TEXT(W158,"0.00000"),"_lat=",TEXT(V158,"0.0000")," ","netcdf_process/",$AA$1,"/internal_flow.nc"," &gt; ","table/",$AA$1,"/internal_flow/",Y158," &amp;"))</f>
        <v>cdo outputtab,date,lon,lat,value -remapnn,lon=7.62630_lat=47.5599 netcdf_process/climatology_average/internal_flow.nc &gt; table/climatology_average/internal_flow/1802020100190_Birsfelden.txt &amp;</v>
      </c>
    </row>
    <row r="159" customFormat="false" ht="13.85" hidden="false" customHeight="false" outlineLevel="0" collapsed="false">
      <c r="A159" s="4" t="s">
        <v>77</v>
      </c>
      <c r="B159" s="7" t="s">
        <v>454</v>
      </c>
      <c r="C159" s="53" t="n">
        <v>46.1846611</v>
      </c>
      <c r="D159" s="53" t="n">
        <v>7.03407630000003</v>
      </c>
      <c r="E159" s="53" t="n">
        <v>46.1846611</v>
      </c>
      <c r="F159" s="53" t="n">
        <v>7.03407630000003</v>
      </c>
      <c r="G159" s="4" t="s">
        <v>483</v>
      </c>
      <c r="H159" s="154"/>
      <c r="I159" s="5" t="n">
        <v>46.1837223447011</v>
      </c>
      <c r="J159" s="6" t="n">
        <v>7.03465715654601</v>
      </c>
      <c r="K159" s="154"/>
      <c r="O159" s="54" t="n">
        <v>180202</v>
      </c>
      <c r="P159" s="156" t="str">
        <f aca="false">SUBSTITUTE(SUBSTITUTE(SUBSTITUTE(SUBSTITUTE(SUBSTITUTE(SUBSTITUTE(SUBSTITUTE(SUBSTITUTE(A159," ","-"),",","-"),"_","-"),"'","-"),"/","-"),"\","-"),"(","-"),")","-")</f>
        <v>Lavey</v>
      </c>
      <c r="Q159" s="54" t="str">
        <f aca="false">IF(E159="","No","Yes")</f>
        <v>Yes</v>
      </c>
      <c r="R159" s="157" t="n">
        <v>191</v>
      </c>
      <c r="S159" s="177" t="n">
        <f aca="false">VLOOKUP(A159,'Generators - MW'!$A$1:$BJ$255,54,0)</f>
        <v>0</v>
      </c>
      <c r="T159" s="177" t="n">
        <f aca="false">IF(ISNUMBER(S159),S159,0)</f>
        <v>0</v>
      </c>
      <c r="U159" s="178" t="str">
        <f aca="false">IF(E159="","",CONCATENATE("1",TEXT(R159,"00000")))</f>
        <v>100191</v>
      </c>
      <c r="V159" s="178" t="n">
        <f aca="false">IF(E159="","",E159)</f>
        <v>46.1846611</v>
      </c>
      <c r="W159" s="178" t="n">
        <f aca="false">IF(F159="","",F159)</f>
        <v>7.03407630000003</v>
      </c>
      <c r="X159" s="54" t="str">
        <f aca="false">IF(E159="","",CONCATENATE(TEXT(O159,"000000"),"0",TEXT(U159,"000000")))</f>
        <v>1802020100191</v>
      </c>
      <c r="Y159" s="163" t="str">
        <f aca="false">IF(X159="","",CONCATENATE(X159,"_",P159,".txt"))</f>
        <v>1802020100191_Lavey.txt</v>
      </c>
      <c r="AA159" s="180" t="str">
        <f aca="false">IF(V159="","",CONCATENATE("cdo outputtab,date,lon,lat,value -remapnn,lon=",TEXT(W159,"0.00000"),"_lat=",TEXT(V159,"0.0000")," ","netcdf_process/",$AA$1,"/total_flow.nc"," &gt; ","table/",$AA$1,"/total_flow/",Y159," &amp;"))</f>
        <v>cdo outputtab,date,lon,lat,value -remapnn,lon=7.03408_lat=46.1847 netcdf_process/climatology_average/total_flow.nc &gt; table/climatology_average/total_flow/1802020100191_Lavey.txt &amp;</v>
      </c>
      <c r="AC159" s="161" t="str">
        <f aca="false">IF(V159="","",CONCATENATE("cdo outputtab,date,lon,lat,value -remapnn,lon=",TEXT(W159,"0.00000"),"_lat=",TEXT(V159,"0.0000")," ","netcdf_process/",$AA$1,"/internal_flow.nc"," &gt; ","table/",$AA$1,"/internal_flow/",Y159," &amp;"))</f>
        <v>cdo outputtab,date,lon,lat,value -remapnn,lon=7.03408_lat=46.1847 netcdf_process/climatology_average/internal_flow.nc &gt; table/climatology_average/internal_flow/1802020100191_Lavey.txt &amp;</v>
      </c>
    </row>
    <row r="160" customFormat="false" ht="13.85" hidden="false" customHeight="false" outlineLevel="0" collapsed="false">
      <c r="A160" s="4" t="s">
        <v>78</v>
      </c>
      <c r="B160" s="7" t="s">
        <v>171</v>
      </c>
      <c r="C160" s="5" t="n">
        <v>48.2490941999999</v>
      </c>
      <c r="D160" s="5" t="n">
        <v>14.4314005999999</v>
      </c>
      <c r="E160" s="5" t="n">
        <v>48.235</v>
      </c>
      <c r="F160" s="5" t="n">
        <v>14.4314005999999</v>
      </c>
      <c r="G160" s="4" t="s">
        <v>484</v>
      </c>
      <c r="H160" s="154"/>
      <c r="I160" s="5" t="n">
        <v>48.2517082966536</v>
      </c>
      <c r="J160" s="6" t="n">
        <v>14.4240677839843</v>
      </c>
      <c r="K160" s="154"/>
      <c r="O160" s="54" t="n">
        <v>180202</v>
      </c>
      <c r="P160" s="156" t="str">
        <f aca="false">SUBSTITUTE(SUBSTITUTE(SUBSTITUTE(SUBSTITUTE(SUBSTITUTE(SUBSTITUTE(SUBSTITUTE(SUBSTITUTE(A160," ","-"),",","-"),"_","-"),"'","-"),"/","-"),"\","-"),"(","-"),")","-")</f>
        <v>Abwinden-Asten</v>
      </c>
      <c r="Q160" s="54" t="str">
        <f aca="false">IF(E160="","No","Yes")</f>
        <v>Yes</v>
      </c>
      <c r="R160" s="157" t="n">
        <v>192</v>
      </c>
      <c r="S160" s="177" t="n">
        <f aca="false">VLOOKUP(A160,'Generators - MW'!$A$1:$BJ$255,54,0)</f>
        <v>0</v>
      </c>
      <c r="T160" s="177" t="n">
        <f aca="false">IF(ISNUMBER(S160),S160,0)</f>
        <v>0</v>
      </c>
      <c r="U160" s="178" t="str">
        <f aca="false">IF(E160="","",CONCATENATE("1",TEXT(R160,"00000")))</f>
        <v>100192</v>
      </c>
      <c r="V160" s="178" t="n">
        <f aca="false">IF(E160="","",E160)</f>
        <v>48.235</v>
      </c>
      <c r="W160" s="178" t="n">
        <f aca="false">IF(F160="","",F160)</f>
        <v>14.4314005999999</v>
      </c>
      <c r="X160" s="54" t="str">
        <f aca="false">IF(E160="","",CONCATENATE(TEXT(O160,"000000"),"0",TEXT(U160,"000000")))</f>
        <v>1802020100192</v>
      </c>
      <c r="Y160" s="163" t="str">
        <f aca="false">IF(X160="","",CONCATENATE(X160,"_",P160,".txt"))</f>
        <v>1802020100192_Abwinden-Asten.txt</v>
      </c>
      <c r="AA160" s="180" t="str">
        <f aca="false">IF(V160="","",CONCATENATE("cdo outputtab,date,lon,lat,value -remapnn,lon=",TEXT(W160,"0.00000"),"_lat=",TEXT(V160,"0.0000")," ","netcdf_process/",$AA$1,"/total_flow.nc"," &gt; ","table/",$AA$1,"/total_flow/",Y160," &amp;"))</f>
        <v>cdo outputtab,date,lon,lat,value -remapnn,lon=14.43140_lat=48.2350 netcdf_process/climatology_average/total_flow.nc &gt; table/climatology_average/total_flow/1802020100192_Abwinden-Asten.txt &amp;</v>
      </c>
      <c r="AC160" s="161" t="str">
        <f aca="false">IF(V160="","",CONCATENATE("cdo outputtab,date,lon,lat,value -remapnn,lon=",TEXT(W160,"0.00000"),"_lat=",TEXT(V160,"0.0000")," ","netcdf_process/",$AA$1,"/internal_flow.nc"," &gt; ","table/",$AA$1,"/internal_flow/",Y160," &amp;"))</f>
        <v>cdo outputtab,date,lon,lat,value -remapnn,lon=14.43140_lat=48.2350 netcdf_process/climatology_average/internal_flow.nc &gt; table/climatology_average/internal_flow/1802020100192_Abwinden-Asten.txt &amp;</v>
      </c>
    </row>
    <row r="161" customFormat="false" ht="13.85" hidden="false" customHeight="false" outlineLevel="0" collapsed="false">
      <c r="A161" s="4" t="s">
        <v>79</v>
      </c>
      <c r="B161" s="7" t="s">
        <v>171</v>
      </c>
      <c r="C161" s="5" t="n">
        <v>48.5170581878022</v>
      </c>
      <c r="D161" s="5" t="n">
        <v>13.7065294505737</v>
      </c>
      <c r="E161" s="5" t="n">
        <v>48.5170581878022</v>
      </c>
      <c r="F161" s="5" t="n">
        <v>13.7065294505737</v>
      </c>
      <c r="G161" s="4" t="s">
        <v>485</v>
      </c>
      <c r="H161" s="154"/>
      <c r="I161" s="5" t="n">
        <v>48.5188744978983</v>
      </c>
      <c r="J161" s="6" t="n">
        <v>13.7028325087158</v>
      </c>
      <c r="K161" s="154"/>
      <c r="O161" s="54" t="n">
        <v>180202</v>
      </c>
      <c r="P161" s="156" t="str">
        <f aca="false">SUBSTITUTE(SUBSTITUTE(SUBSTITUTE(SUBSTITUTE(SUBSTITUTE(SUBSTITUTE(SUBSTITUTE(SUBSTITUTE(A161," ","-"),",","-"),"_","-"),"'","-"),"/","-"),"\","-"),"(","-"),")","-")</f>
        <v>Jochenstein</v>
      </c>
      <c r="Q161" s="54" t="str">
        <f aca="false">IF(E161="","No","Yes")</f>
        <v>Yes</v>
      </c>
      <c r="R161" s="157" t="n">
        <v>193</v>
      </c>
      <c r="S161" s="177" t="n">
        <f aca="false">VLOOKUP(A161,'Generators - MW'!$A$1:$BJ$255,54,0)</f>
        <v>0</v>
      </c>
      <c r="T161" s="177" t="n">
        <f aca="false">IF(ISNUMBER(S161),S161,0)</f>
        <v>0</v>
      </c>
      <c r="U161" s="178" t="str">
        <f aca="false">IF(E161="","",CONCATENATE("1",TEXT(R161,"00000")))</f>
        <v>100193</v>
      </c>
      <c r="V161" s="178" t="n">
        <f aca="false">IF(E161="","",E161)</f>
        <v>48.5170581878022</v>
      </c>
      <c r="W161" s="178" t="n">
        <f aca="false">IF(F161="","",F161)</f>
        <v>13.7065294505737</v>
      </c>
      <c r="X161" s="54" t="str">
        <f aca="false">IF(E161="","",CONCATENATE(TEXT(O161,"000000"),"0",TEXT(U161,"000000")))</f>
        <v>1802020100193</v>
      </c>
      <c r="Y161" s="163" t="str">
        <f aca="false">IF(X161="","",CONCATENATE(X161,"_",P161,".txt"))</f>
        <v>1802020100193_Jochenstein.txt</v>
      </c>
      <c r="AA161" s="180" t="str">
        <f aca="false">IF(V161="","",CONCATENATE("cdo outputtab,date,lon,lat,value -remapnn,lon=",TEXT(W161,"0.00000"),"_lat=",TEXT(V161,"0.0000")," ","netcdf_process/",$AA$1,"/total_flow.nc"," &gt; ","table/",$AA$1,"/total_flow/",Y161," &amp;"))</f>
        <v>cdo outputtab,date,lon,lat,value -remapnn,lon=13.70653_lat=48.5171 netcdf_process/climatology_average/total_flow.nc &gt; table/climatology_average/total_flow/1802020100193_Jochenstein.txt &amp;</v>
      </c>
      <c r="AC161" s="161" t="str">
        <f aca="false">IF(V161="","",CONCATENATE("cdo outputtab,date,lon,lat,value -remapnn,lon=",TEXT(W161,"0.00000"),"_lat=",TEXT(V161,"0.0000")," ","netcdf_process/",$AA$1,"/internal_flow.nc"," &gt; ","table/",$AA$1,"/internal_flow/",Y161," &amp;"))</f>
        <v>cdo outputtab,date,lon,lat,value -remapnn,lon=13.70653_lat=48.5171 netcdf_process/climatology_average/internal_flow.nc &gt; table/climatology_average/internal_flow/1802020100193_Jochenstein.txt &amp;</v>
      </c>
    </row>
    <row r="162" s="154" customFormat="true" ht="13.85" hidden="false" customHeight="false" outlineLevel="0" collapsed="false">
      <c r="A162" s="4" t="s">
        <v>80</v>
      </c>
      <c r="B162" s="7" t="s">
        <v>486</v>
      </c>
      <c r="C162" s="5" t="n">
        <v>58.275062783053</v>
      </c>
      <c r="D162" s="5" t="n">
        <v>12.2721959710906</v>
      </c>
      <c r="E162" s="5" t="n">
        <v>58.275062783053</v>
      </c>
      <c r="F162" s="5" t="n">
        <v>12.2721959710906</v>
      </c>
      <c r="G162" s="4" t="s">
        <v>487</v>
      </c>
      <c r="I162" s="5" t="n">
        <v>58.3043419501966</v>
      </c>
      <c r="J162" s="5" t="n">
        <v>12.2974039090331</v>
      </c>
      <c r="O162" s="54" t="n">
        <v>180202</v>
      </c>
      <c r="P162" s="156" t="str">
        <f aca="false">SUBSTITUTE(SUBSTITUTE(SUBSTITUTE(SUBSTITUTE(SUBSTITUTE(SUBSTITUTE(SUBSTITUTE(SUBSTITUTE(A162," ","-"),",","-"),"_","-"),"'","-"),"/","-"),"\","-"),"(","-"),")","-")</f>
        <v>Olidan</v>
      </c>
      <c r="Q162" s="54" t="str">
        <f aca="false">IF(E162="","No","Yes")</f>
        <v>Yes</v>
      </c>
      <c r="R162" s="157" t="n">
        <v>194</v>
      </c>
      <c r="S162" s="177" t="n">
        <f aca="false">VLOOKUP(A162,'Generators - MW'!$A$1:$BJ$255,54,0)</f>
        <v>0</v>
      </c>
      <c r="T162" s="177" t="n">
        <f aca="false">IF(ISNUMBER(S162),S162,0)</f>
        <v>0</v>
      </c>
      <c r="U162" s="178" t="str">
        <f aca="false">IF(E162="","",CONCATENATE("1",TEXT(R162,"00000")))</f>
        <v>100194</v>
      </c>
      <c r="V162" s="178" t="n">
        <f aca="false">IF(E162="","",E162)</f>
        <v>58.275062783053</v>
      </c>
      <c r="W162" s="178" t="n">
        <f aca="false">IF(F162="","",F162)</f>
        <v>12.2721959710906</v>
      </c>
      <c r="X162" s="54" t="str">
        <f aca="false">IF(E162="","",CONCATENATE(TEXT(O162,"000000"),"0",TEXT(U162,"000000")))</f>
        <v>1802020100194</v>
      </c>
      <c r="Y162" s="163" t="str">
        <f aca="false">IF(X162="","",CONCATENATE(X162,"_",P162,".txt"))</f>
        <v>1802020100194_Olidan.txt</v>
      </c>
      <c r="AA162" s="180" t="str">
        <f aca="false">IF(V162="","",CONCATENATE("cdo outputtab,date,lon,lat,value -remapnn,lon=",TEXT(W162,"0.00000"),"_lat=",TEXT(V162,"0.0000")," ","netcdf_process/",$AA$1,"/total_flow.nc"," &gt; ","table/",$AA$1,"/total_flow/",Y162," &amp;"))</f>
        <v>cdo outputtab,date,lon,lat,value -remapnn,lon=12.27220_lat=58.2751 netcdf_process/climatology_average/total_flow.nc &gt; table/climatology_average/total_flow/1802020100194_Olidan.txt &amp;</v>
      </c>
      <c r="AB162" s="162"/>
      <c r="AC162" s="161" t="str">
        <f aca="false">IF(V162="","",CONCATENATE("cdo outputtab,date,lon,lat,value -remapnn,lon=",TEXT(W162,"0.00000"),"_lat=",TEXT(V162,"0.0000")," ","netcdf_process/",$AA$1,"/internal_flow.nc"," &gt; ","table/",$AA$1,"/internal_flow/",Y162," &amp;"))</f>
        <v>cdo outputtab,date,lon,lat,value -remapnn,lon=12.27220_lat=58.2751 netcdf_process/climatology_average/internal_flow.nc &gt; table/climatology_average/internal_flow/1802020100194_Olidan.txt &amp;</v>
      </c>
      <c r="AMJ162" s="0"/>
    </row>
    <row r="163" s="154" customFormat="true" ht="13.85" hidden="false" customHeight="false" outlineLevel="0" collapsed="false">
      <c r="A163" s="4" t="s">
        <v>81</v>
      </c>
      <c r="B163" s="7" t="s">
        <v>486</v>
      </c>
      <c r="C163" s="5" t="n">
        <v>58.2803583</v>
      </c>
      <c r="D163" s="5" t="n">
        <v>12.2786677</v>
      </c>
      <c r="E163" s="5" t="n">
        <v>58.2803583</v>
      </c>
      <c r="F163" s="5" t="n">
        <v>12.2786677</v>
      </c>
      <c r="G163" s="4" t="s">
        <v>488</v>
      </c>
      <c r="I163" s="5" t="n">
        <v>58.3043419501966</v>
      </c>
      <c r="J163" s="5" t="n">
        <v>12.2974039090331</v>
      </c>
      <c r="O163" s="54" t="n">
        <v>180202</v>
      </c>
      <c r="P163" s="156" t="str">
        <f aca="false">SUBSTITUTE(SUBSTITUTE(SUBSTITUTE(SUBSTITUTE(SUBSTITUTE(SUBSTITUTE(SUBSTITUTE(SUBSTITUTE(A163," ","-"),",","-"),"_","-"),"'","-"),"/","-"),"\","-"),"(","-"),")","-")</f>
        <v>Hojum</v>
      </c>
      <c r="Q163" s="54" t="str">
        <f aca="false">IF(E163="","No","Yes")</f>
        <v>Yes</v>
      </c>
      <c r="R163" s="157" t="n">
        <v>195</v>
      </c>
      <c r="S163" s="177" t="n">
        <f aca="false">VLOOKUP(A163,'Generators - MW'!$A$1:$BJ$255,54,0)</f>
        <v>0</v>
      </c>
      <c r="T163" s="177" t="n">
        <f aca="false">IF(ISNUMBER(S163),S163,0)</f>
        <v>0</v>
      </c>
      <c r="U163" s="178" t="str">
        <f aca="false">IF(E163="","",CONCATENATE("1",TEXT(R163,"00000")))</f>
        <v>100195</v>
      </c>
      <c r="V163" s="178" t="n">
        <f aca="false">IF(E163="","",E163)</f>
        <v>58.2803583</v>
      </c>
      <c r="W163" s="178" t="n">
        <f aca="false">IF(F163="","",F163)</f>
        <v>12.2786677</v>
      </c>
      <c r="X163" s="54" t="str">
        <f aca="false">IF(E163="","",CONCATENATE(TEXT(O163,"000000"),"0",TEXT(U163,"000000")))</f>
        <v>1802020100195</v>
      </c>
      <c r="Y163" s="163" t="str">
        <f aca="false">IF(X163="","",CONCATENATE(X163,"_",P163,".txt"))</f>
        <v>1802020100195_Hojum.txt</v>
      </c>
      <c r="AA163" s="180" t="str">
        <f aca="false">IF(V163="","",CONCATENATE("cdo outputtab,date,lon,lat,value -remapnn,lon=",TEXT(W163,"0.00000"),"_lat=",TEXT(V163,"0.0000")," ","netcdf_process/",$AA$1,"/total_flow.nc"," &gt; ","table/",$AA$1,"/total_flow/",Y163," &amp;"))</f>
        <v>cdo outputtab,date,lon,lat,value -remapnn,lon=12.27867_lat=58.2804 netcdf_process/climatology_average/total_flow.nc &gt; table/climatology_average/total_flow/1802020100195_Hojum.txt &amp;</v>
      </c>
      <c r="AB163" s="162"/>
      <c r="AC163" s="161" t="str">
        <f aca="false">IF(V163="","",CONCATENATE("cdo outputtab,date,lon,lat,value -remapnn,lon=",TEXT(W163,"0.00000"),"_lat=",TEXT(V163,"0.0000")," ","netcdf_process/",$AA$1,"/internal_flow.nc"," &gt; ","table/",$AA$1,"/internal_flow/",Y163," &amp;"))</f>
        <v>cdo outputtab,date,lon,lat,value -remapnn,lon=12.27867_lat=58.2804 netcdf_process/climatology_average/internal_flow.nc &gt; table/climatology_average/internal_flow/1802020100195_Hojum.txt &amp;</v>
      </c>
      <c r="AMJ163" s="0"/>
    </row>
    <row r="164" s="154" customFormat="true" ht="13.85" hidden="false" customHeight="false" outlineLevel="0" collapsed="false">
      <c r="A164" s="4" t="s">
        <v>82</v>
      </c>
      <c r="B164" s="7" t="s">
        <v>486</v>
      </c>
      <c r="C164" s="5" t="n">
        <v>58.3556274</v>
      </c>
      <c r="D164" s="5" t="n">
        <v>12.3730147999999</v>
      </c>
      <c r="E164" s="5" t="n">
        <v>58.3556274</v>
      </c>
      <c r="F164" s="5" t="n">
        <v>12.3730147999999</v>
      </c>
      <c r="G164" s="4" t="s">
        <v>489</v>
      </c>
      <c r="I164" s="5" t="n">
        <v>58.454867832858</v>
      </c>
      <c r="J164" s="6" t="n">
        <v>12.4949844251386</v>
      </c>
      <c r="O164" s="54" t="n">
        <v>180202</v>
      </c>
      <c r="P164" s="156" t="str">
        <f aca="false">SUBSTITUTE(SUBSTITUTE(SUBSTITUTE(SUBSTITUTE(SUBSTITUTE(SUBSTITUTE(SUBSTITUTE(SUBSTITUTE(A164," ","-"),",","-"),"_","-"),"'","-"),"/","-"),"\","-"),"(","-"),")","-")</f>
        <v>Vargon</v>
      </c>
      <c r="Q164" s="54" t="str">
        <f aca="false">IF(E164="","No","Yes")</f>
        <v>Yes</v>
      </c>
      <c r="R164" s="157" t="n">
        <v>196</v>
      </c>
      <c r="S164" s="177" t="n">
        <f aca="false">VLOOKUP(A164,'Generators - MW'!$A$1:$BJ$255,54,0)</f>
        <v>0</v>
      </c>
      <c r="T164" s="177" t="n">
        <f aca="false">IF(ISNUMBER(S164),S164,0)</f>
        <v>0</v>
      </c>
      <c r="U164" s="178" t="str">
        <f aca="false">IF(E164="","",CONCATENATE("1",TEXT(R164,"00000")))</f>
        <v>100196</v>
      </c>
      <c r="V164" s="178" t="n">
        <f aca="false">IF(E164="","",E164)</f>
        <v>58.3556274</v>
      </c>
      <c r="W164" s="178" t="n">
        <f aca="false">IF(F164="","",F164)</f>
        <v>12.3730147999999</v>
      </c>
      <c r="X164" s="54" t="str">
        <f aca="false">IF(E164="","",CONCATENATE(TEXT(O164,"000000"),"0",TEXT(U164,"000000")))</f>
        <v>1802020100196</v>
      </c>
      <c r="Y164" s="163" t="str">
        <f aca="false">IF(X164="","",CONCATENATE(X164,"_",P164,".txt"))</f>
        <v>1802020100196_Vargon.txt</v>
      </c>
      <c r="AA164" s="180" t="str">
        <f aca="false">IF(V164="","",CONCATENATE("cdo outputtab,date,lon,lat,value -remapnn,lon=",TEXT(W164,"0.00000"),"_lat=",TEXT(V164,"0.0000")," ","netcdf_process/",$AA$1,"/total_flow.nc"," &gt; ","table/",$AA$1,"/total_flow/",Y164," &amp;"))</f>
        <v>cdo outputtab,date,lon,lat,value -remapnn,lon=12.37301_lat=58.3556 netcdf_process/climatology_average/total_flow.nc &gt; table/climatology_average/total_flow/1802020100196_Vargon.txt &amp;</v>
      </c>
      <c r="AB164" s="162"/>
      <c r="AC164" s="161" t="str">
        <f aca="false">IF(V164="","",CONCATENATE("cdo outputtab,date,lon,lat,value -remapnn,lon=",TEXT(W164,"0.00000"),"_lat=",TEXT(V164,"0.0000")," ","netcdf_process/",$AA$1,"/internal_flow.nc"," &gt; ","table/",$AA$1,"/internal_flow/",Y164," &amp;"))</f>
        <v>cdo outputtab,date,lon,lat,value -remapnn,lon=12.37301_lat=58.3556 netcdf_process/climatology_average/internal_flow.nc &gt; table/climatology_average/internal_flow/1802020100196_Vargon.txt &amp;</v>
      </c>
      <c r="AMJ164" s="0"/>
    </row>
    <row r="165" s="154" customFormat="true" ht="13.85" hidden="false" customHeight="false" outlineLevel="0" collapsed="false">
      <c r="A165" s="4" t="s">
        <v>83</v>
      </c>
      <c r="B165" s="7" t="s">
        <v>486</v>
      </c>
      <c r="C165" s="5" t="n">
        <v>58.1359420606081</v>
      </c>
      <c r="D165" s="5" t="n">
        <v>12.1200901511474</v>
      </c>
      <c r="E165" s="5" t="n">
        <v>58.1359420606081</v>
      </c>
      <c r="F165" s="5" t="n">
        <v>12.1200901511474</v>
      </c>
      <c r="G165" s="4" t="s">
        <v>490</v>
      </c>
      <c r="I165" s="5" t="n">
        <v>58.1381168985179</v>
      </c>
      <c r="J165" s="6" t="n">
        <v>12.1218496802612</v>
      </c>
      <c r="O165" s="54" t="n">
        <v>180202</v>
      </c>
      <c r="P165" s="156" t="str">
        <f aca="false">SUBSTITUTE(SUBSTITUTE(SUBSTITUTE(SUBSTITUTE(SUBSTITUTE(SUBSTITUTE(SUBSTITUTE(SUBSTITUTE(A165," ","-"),",","-"),"_","-"),"'","-"),"/","-"),"\","-"),"(","-"),")","-")</f>
        <v>Lilla-Edet</v>
      </c>
      <c r="Q165" s="54" t="str">
        <f aca="false">IF(E165="","No","Yes")</f>
        <v>Yes</v>
      </c>
      <c r="R165" s="157" t="n">
        <v>197</v>
      </c>
      <c r="S165" s="177" t="n">
        <f aca="false">VLOOKUP(A165,'Generators - MW'!$A$1:$BJ$255,54,0)</f>
        <v>0</v>
      </c>
      <c r="T165" s="177" t="n">
        <f aca="false">IF(ISNUMBER(S165),S165,0)</f>
        <v>0</v>
      </c>
      <c r="U165" s="178" t="str">
        <f aca="false">IF(E165="","",CONCATENATE("1",TEXT(R165,"00000")))</f>
        <v>100197</v>
      </c>
      <c r="V165" s="178" t="n">
        <f aca="false">IF(E165="","",E165)</f>
        <v>58.1359420606081</v>
      </c>
      <c r="W165" s="178" t="n">
        <f aca="false">IF(F165="","",F165)</f>
        <v>12.1200901511474</v>
      </c>
      <c r="X165" s="54" t="str">
        <f aca="false">IF(E165="","",CONCATENATE(TEXT(O165,"000000"),"0",TEXT(U165,"000000")))</f>
        <v>1802020100197</v>
      </c>
      <c r="Y165" s="163" t="str">
        <f aca="false">IF(X165="","",CONCATENATE(X165,"_",P165,".txt"))</f>
        <v>1802020100197_Lilla-Edet.txt</v>
      </c>
      <c r="AA165" s="180" t="str">
        <f aca="false">IF(V165="","",CONCATENATE("cdo outputtab,date,lon,lat,value -remapnn,lon=",TEXT(W165,"0.00000"),"_lat=",TEXT(V165,"0.0000")," ","netcdf_process/",$AA$1,"/total_flow.nc"," &gt; ","table/",$AA$1,"/total_flow/",Y165," &amp;"))</f>
        <v>cdo outputtab,date,lon,lat,value -remapnn,lon=12.12009_lat=58.1359 netcdf_process/climatology_average/total_flow.nc &gt; table/climatology_average/total_flow/1802020100197_Lilla-Edet.txt &amp;</v>
      </c>
      <c r="AB165" s="162"/>
      <c r="AC165" s="161" t="str">
        <f aca="false">IF(V165="","",CONCATENATE("cdo outputtab,date,lon,lat,value -remapnn,lon=",TEXT(W165,"0.00000"),"_lat=",TEXT(V165,"0.0000")," ","netcdf_process/",$AA$1,"/internal_flow.nc"," &gt; ","table/",$AA$1,"/internal_flow/",Y165," &amp;"))</f>
        <v>cdo outputtab,date,lon,lat,value -remapnn,lon=12.12009_lat=58.1359 netcdf_process/climatology_average/internal_flow.nc &gt; table/climatology_average/internal_flow/1802020100197_Lilla-Edet.txt &amp;</v>
      </c>
      <c r="AMJ165" s="0"/>
    </row>
    <row r="166" s="154" customFormat="true" ht="13.85" hidden="false" customHeight="false" outlineLevel="0" collapsed="false">
      <c r="A166" s="4" t="s">
        <v>84</v>
      </c>
      <c r="B166" s="7" t="s">
        <v>491</v>
      </c>
      <c r="C166" s="5" t="n">
        <v>58.5963275128172</v>
      </c>
      <c r="D166" s="5" t="n">
        <v>8.71640682220459</v>
      </c>
      <c r="E166" s="5" t="n">
        <v>58.597</v>
      </c>
      <c r="F166" s="5" t="n">
        <v>8.634</v>
      </c>
      <c r="G166" s="4" t="s">
        <v>492</v>
      </c>
      <c r="I166" s="5" t="n">
        <v>58.6116179765569</v>
      </c>
      <c r="J166" s="6" t="n">
        <v>8.70480122597655</v>
      </c>
      <c r="O166" s="54" t="n">
        <v>180202</v>
      </c>
      <c r="P166" s="156" t="str">
        <f aca="false">SUBSTITUTE(SUBSTITUTE(SUBSTITUTE(SUBSTITUTE(SUBSTITUTE(SUBSTITUTE(SUBSTITUTE(SUBSTITUTE(A166," ","-"),",","-"),"_","-"),"'","-"),"/","-"),"\","-"),"(","-"),")","-")</f>
        <v>Boylefoss</v>
      </c>
      <c r="Q166" s="54" t="str">
        <f aca="false">IF(E166="","No","Yes")</f>
        <v>Yes</v>
      </c>
      <c r="R166" s="157" t="n">
        <v>198</v>
      </c>
      <c r="S166" s="177" t="n">
        <f aca="false">VLOOKUP(A166,'Generators - MW'!$A$1:$BJ$255,54,0)</f>
        <v>0</v>
      </c>
      <c r="T166" s="177" t="n">
        <f aca="false">IF(ISNUMBER(S166),S166,0)</f>
        <v>0</v>
      </c>
      <c r="U166" s="178" t="str">
        <f aca="false">IF(E166="","",CONCATENATE("1",TEXT(R166,"00000")))</f>
        <v>100198</v>
      </c>
      <c r="V166" s="178" t="n">
        <f aca="false">IF(E166="","",E166)</f>
        <v>58.597</v>
      </c>
      <c r="W166" s="178" t="n">
        <f aca="false">IF(F166="","",F166)</f>
        <v>8.634</v>
      </c>
      <c r="X166" s="54" t="str">
        <f aca="false">IF(E166="","",CONCATENATE(TEXT(O166,"000000"),"0",TEXT(U166,"000000")))</f>
        <v>1802020100198</v>
      </c>
      <c r="Y166" s="163" t="str">
        <f aca="false">IF(X166="","",CONCATENATE(X166,"_",P166,".txt"))</f>
        <v>1802020100198_Boylefoss.txt</v>
      </c>
      <c r="AA166" s="180" t="str">
        <f aca="false">IF(V166="","",CONCATENATE("cdo outputtab,date,lon,lat,value -remapnn,lon=",TEXT(W166,"0.00000"),"_lat=",TEXT(V166,"0.0000")," ","netcdf_process/",$AA$1,"/total_flow.nc"," &gt; ","table/",$AA$1,"/total_flow/",Y166," &amp;"))</f>
        <v>cdo outputtab,date,lon,lat,value -remapnn,lon=8.63400_lat=58.5970 netcdf_process/climatology_average/total_flow.nc &gt; table/climatology_average/total_flow/1802020100198_Boylefoss.txt &amp;</v>
      </c>
      <c r="AB166" s="162"/>
      <c r="AC166" s="161" t="str">
        <f aca="false">IF(V166="","",CONCATENATE("cdo outputtab,date,lon,lat,value -remapnn,lon=",TEXT(W166,"0.00000"),"_lat=",TEXT(V166,"0.0000")," ","netcdf_process/",$AA$1,"/internal_flow.nc"," &gt; ","table/",$AA$1,"/internal_flow/",Y166," &amp;"))</f>
        <v>cdo outputtab,date,lon,lat,value -remapnn,lon=8.63400_lat=58.5970 netcdf_process/climatology_average/internal_flow.nc &gt; table/climatology_average/internal_flow/1802020100198_Boylefoss.txt &amp;</v>
      </c>
      <c r="AMJ166" s="0"/>
    </row>
    <row r="167" s="154" customFormat="true" ht="13.85" hidden="false" customHeight="false" outlineLevel="0" collapsed="false">
      <c r="A167" s="4" t="s">
        <v>85</v>
      </c>
      <c r="B167" s="7" t="s">
        <v>493</v>
      </c>
      <c r="C167" s="53" t="n">
        <v>59.5821205335364</v>
      </c>
      <c r="D167" s="53" t="n">
        <v>9.25753862873534</v>
      </c>
      <c r="E167" s="53" t="n">
        <v>59.539</v>
      </c>
      <c r="F167" s="53" t="n">
        <v>9.219</v>
      </c>
      <c r="G167" s="4" t="s">
        <v>494</v>
      </c>
      <c r="I167" s="5" t="n">
        <v>59.6065007958488</v>
      </c>
      <c r="J167" s="6" t="n">
        <v>9.27330079110106</v>
      </c>
      <c r="O167" s="54" t="n">
        <v>180202</v>
      </c>
      <c r="P167" s="156" t="str">
        <f aca="false">SUBSTITUTE(SUBSTITUTE(SUBSTITUTE(SUBSTITUTE(SUBSTITUTE(SUBSTITUTE(SUBSTITUTE(SUBSTITUTE(A167," ","-"),",","-"),"_","-"),"'","-"),"/","-"),"\","-"),"(","-"),")","-")</f>
        <v>Svelgfoss</v>
      </c>
      <c r="Q167" s="54" t="str">
        <f aca="false">IF(E167="","No","Yes")</f>
        <v>Yes</v>
      </c>
      <c r="R167" s="157" t="n">
        <v>199</v>
      </c>
      <c r="S167" s="177" t="n">
        <f aca="false">VLOOKUP(A167,'Generators - MW'!$A$1:$BJ$255,54,0)</f>
        <v>0</v>
      </c>
      <c r="T167" s="177" t="n">
        <f aca="false">IF(ISNUMBER(S167),S167,0)</f>
        <v>0</v>
      </c>
      <c r="U167" s="178" t="str">
        <f aca="false">IF(E167="","",CONCATENATE("1",TEXT(R167,"00000")))</f>
        <v>100199</v>
      </c>
      <c r="V167" s="178" t="n">
        <f aca="false">IF(E167="","",E167)</f>
        <v>59.539</v>
      </c>
      <c r="W167" s="178" t="n">
        <f aca="false">IF(F167="","",F167)</f>
        <v>9.219</v>
      </c>
      <c r="X167" s="54" t="str">
        <f aca="false">IF(E167="","",CONCATENATE(TEXT(O167,"000000"),"0",TEXT(U167,"000000")))</f>
        <v>1802020100199</v>
      </c>
      <c r="Y167" s="163" t="str">
        <f aca="false">IF(X167="","",CONCATENATE(X167,"_",P167,".txt"))</f>
        <v>1802020100199_Svelgfoss.txt</v>
      </c>
      <c r="AA167" s="180" t="str">
        <f aca="false">IF(V167="","",CONCATENATE("cdo outputtab,date,lon,lat,value -remapnn,lon=",TEXT(W167,"0.00000"),"_lat=",TEXT(V167,"0.0000")," ","netcdf_process/",$AA$1,"/total_flow.nc"," &gt; ","table/",$AA$1,"/total_flow/",Y167," &amp;"))</f>
        <v>cdo outputtab,date,lon,lat,value -remapnn,lon=9.21900_lat=59.5390 netcdf_process/climatology_average/total_flow.nc &gt; table/climatology_average/total_flow/1802020100199_Svelgfoss.txt &amp;</v>
      </c>
      <c r="AB167" s="162"/>
      <c r="AC167" s="161" t="str">
        <f aca="false">IF(V167="","",CONCATENATE("cdo outputtab,date,lon,lat,value -remapnn,lon=",TEXT(W167,"0.00000"),"_lat=",TEXT(V167,"0.0000")," ","netcdf_process/",$AA$1,"/internal_flow.nc"," &gt; ","table/",$AA$1,"/internal_flow/",Y167," &amp;"))</f>
        <v>cdo outputtab,date,lon,lat,value -remapnn,lon=9.21900_lat=59.5390 netcdf_process/climatology_average/internal_flow.nc &gt; table/climatology_average/internal_flow/1802020100199_Svelgfoss.txt &amp;</v>
      </c>
      <c r="AMJ167" s="0"/>
    </row>
    <row r="168" s="154" customFormat="true" ht="13.85" hidden="false" customHeight="false" outlineLevel="0" collapsed="false">
      <c r="A168" s="4" t="s">
        <v>86</v>
      </c>
      <c r="B168" s="7" t="s">
        <v>495</v>
      </c>
      <c r="C168" s="5" t="n">
        <v>59.9703533143689</v>
      </c>
      <c r="D168" s="5" t="n">
        <v>9.93005887343315</v>
      </c>
      <c r="E168" s="5" t="n">
        <v>59.9703533143689</v>
      </c>
      <c r="F168" s="5" t="n">
        <v>9.93005887343315</v>
      </c>
      <c r="G168" s="4" t="s">
        <v>496</v>
      </c>
      <c r="I168" s="5" t="n">
        <v>59.9703533143689</v>
      </c>
      <c r="J168" s="5" t="n">
        <v>9.93005887343315</v>
      </c>
      <c r="O168" s="54" t="n">
        <v>180202</v>
      </c>
      <c r="P168" s="156" t="str">
        <f aca="false">SUBSTITUTE(SUBSTITUTE(SUBSTITUTE(SUBSTITUTE(SUBSTITUTE(SUBSTITUTE(SUBSTITUTE(SUBSTITUTE(A168," ","-"),",","-"),"_","-"),"'","-"),"/","-"),"\","-"),"(","-"),")","-")</f>
        <v>Kaggefoss</v>
      </c>
      <c r="Q168" s="54" t="str">
        <f aca="false">IF(E168="","No","Yes")</f>
        <v>Yes</v>
      </c>
      <c r="R168" s="157" t="n">
        <v>200</v>
      </c>
      <c r="S168" s="177" t="n">
        <f aca="false">VLOOKUP(A168,'Generators - MW'!$A$1:$BJ$255,54,0)</f>
        <v>0</v>
      </c>
      <c r="T168" s="177" t="n">
        <f aca="false">IF(ISNUMBER(S168),S168,0)</f>
        <v>0</v>
      </c>
      <c r="U168" s="178" t="str">
        <f aca="false">IF(E168="","",CONCATENATE("1",TEXT(R168,"00000")))</f>
        <v>100200</v>
      </c>
      <c r="V168" s="178" t="n">
        <f aca="false">IF(E168="","",E168)</f>
        <v>59.9703533143689</v>
      </c>
      <c r="W168" s="178" t="n">
        <f aca="false">IF(F168="","",F168)</f>
        <v>9.93005887343315</v>
      </c>
      <c r="X168" s="54" t="str">
        <f aca="false">IF(E168="","",CONCATENATE(TEXT(O168,"000000"),"0",TEXT(U168,"000000")))</f>
        <v>1802020100200</v>
      </c>
      <c r="Y168" s="163" t="str">
        <f aca="false">IF(X168="","",CONCATENATE(X168,"_",P168,".txt"))</f>
        <v>1802020100200_Kaggefoss.txt</v>
      </c>
      <c r="AA168" s="180" t="str">
        <f aca="false">IF(V168="","",CONCATENATE("cdo outputtab,date,lon,lat,value -remapnn,lon=",TEXT(W168,"0.00000"),"_lat=",TEXT(V168,"0.0000")," ","netcdf_process/",$AA$1,"/total_flow.nc"," &gt; ","table/",$AA$1,"/total_flow/",Y168," &amp;"))</f>
        <v>cdo outputtab,date,lon,lat,value -remapnn,lon=9.93006_lat=59.9704 netcdf_process/climatology_average/total_flow.nc &gt; table/climatology_average/total_flow/1802020100200_Kaggefoss.txt &amp;</v>
      </c>
      <c r="AB168" s="162"/>
      <c r="AC168" s="161" t="str">
        <f aca="false">IF(V168="","",CONCATENATE("cdo outputtab,date,lon,lat,value -remapnn,lon=",TEXT(W168,"0.00000"),"_lat=",TEXT(V168,"0.0000")," ","netcdf_process/",$AA$1,"/internal_flow.nc"," &gt; ","table/",$AA$1,"/internal_flow/",Y168," &amp;"))</f>
        <v>cdo outputtab,date,lon,lat,value -remapnn,lon=9.93006_lat=59.9704 netcdf_process/climatology_average/internal_flow.nc &gt; table/climatology_average/internal_flow/1802020100200_Kaggefoss.txt &amp;</v>
      </c>
      <c r="AMJ168" s="0"/>
    </row>
    <row r="169" s="154" customFormat="true" ht="13.85" hidden="false" customHeight="false" outlineLevel="0" collapsed="false">
      <c r="A169" s="4" t="s">
        <v>87</v>
      </c>
      <c r="B169" s="7" t="s">
        <v>409</v>
      </c>
      <c r="C169" s="5" t="n">
        <v>59.2766033511541</v>
      </c>
      <c r="D169" s="5" t="n">
        <v>11.1339308381866</v>
      </c>
      <c r="E169" s="5" t="n">
        <v>59.294</v>
      </c>
      <c r="F169" s="5" t="n">
        <v>11.038</v>
      </c>
      <c r="G169" s="4" t="s">
        <v>497</v>
      </c>
      <c r="I169" s="5" t="n">
        <v>59.2778201775069</v>
      </c>
      <c r="J169" s="6" t="n">
        <v>11.1341990590881</v>
      </c>
      <c r="O169" s="54" t="n">
        <v>180202</v>
      </c>
      <c r="P169" s="156" t="str">
        <f aca="false">SUBSTITUTE(SUBSTITUTE(SUBSTITUTE(SUBSTITUTE(SUBSTITUTE(SUBSTITUTE(SUBSTITUTE(SUBSTITUTE(A169," ","-"),",","-"),"_","-"),"'","-"),"/","-"),"\","-"),"(","-"),")","-")</f>
        <v>Sarp</v>
      </c>
      <c r="Q169" s="54" t="str">
        <f aca="false">IF(E169="","No","Yes")</f>
        <v>Yes</v>
      </c>
      <c r="R169" s="157" t="n">
        <v>201</v>
      </c>
      <c r="S169" s="177" t="n">
        <f aca="false">VLOOKUP(A169,'Generators - MW'!$A$1:$BJ$255,54,0)</f>
        <v>0</v>
      </c>
      <c r="T169" s="177" t="n">
        <f aca="false">IF(ISNUMBER(S169),S169,0)</f>
        <v>0</v>
      </c>
      <c r="U169" s="178" t="str">
        <f aca="false">IF(E169="","",CONCATENATE("1",TEXT(R169,"00000")))</f>
        <v>100201</v>
      </c>
      <c r="V169" s="178" t="n">
        <f aca="false">IF(E169="","",E169)</f>
        <v>59.294</v>
      </c>
      <c r="W169" s="178" t="n">
        <f aca="false">IF(F169="","",F169)</f>
        <v>11.038</v>
      </c>
      <c r="X169" s="54" t="str">
        <f aca="false">IF(E169="","",CONCATENATE(TEXT(O169,"000000"),"0",TEXT(U169,"000000")))</f>
        <v>1802020100201</v>
      </c>
      <c r="Y169" s="163" t="str">
        <f aca="false">IF(X169="","",CONCATENATE(X169,"_",P169,".txt"))</f>
        <v>1802020100201_Sarp.txt</v>
      </c>
      <c r="AA169" s="180" t="str">
        <f aca="false">IF(V169="","",CONCATENATE("cdo outputtab,date,lon,lat,value -remapnn,lon=",TEXT(W169,"0.00000"),"_lat=",TEXT(V169,"0.0000")," ","netcdf_process/",$AA$1,"/total_flow.nc"," &gt; ","table/",$AA$1,"/total_flow/",Y169," &amp;"))</f>
        <v>cdo outputtab,date,lon,lat,value -remapnn,lon=11.03800_lat=59.2940 netcdf_process/climatology_average/total_flow.nc &gt; table/climatology_average/total_flow/1802020100201_Sarp.txt &amp;</v>
      </c>
      <c r="AB169" s="162"/>
      <c r="AC169" s="161" t="str">
        <f aca="false">IF(V169="","",CONCATENATE("cdo outputtab,date,lon,lat,value -remapnn,lon=",TEXT(W169,"0.00000"),"_lat=",TEXT(V169,"0.0000")," ","netcdf_process/",$AA$1,"/internal_flow.nc"," &gt; ","table/",$AA$1,"/internal_flow/",Y169," &amp;"))</f>
        <v>cdo outputtab,date,lon,lat,value -remapnn,lon=11.03800_lat=59.2940 netcdf_process/climatology_average/internal_flow.nc &gt; table/climatology_average/internal_flow/1802020100201_Sarp.txt &amp;</v>
      </c>
      <c r="AMJ169" s="0"/>
    </row>
    <row r="170" s="154" customFormat="true" ht="13.85" hidden="false" customHeight="false" outlineLevel="0" collapsed="false">
      <c r="A170" s="4" t="s">
        <v>88</v>
      </c>
      <c r="B170" s="7" t="s">
        <v>409</v>
      </c>
      <c r="C170" s="5" t="n">
        <v>59.2769705960921</v>
      </c>
      <c r="D170" s="5" t="n">
        <v>11.1317957998107</v>
      </c>
      <c r="E170" s="5" t="n">
        <v>59.294</v>
      </c>
      <c r="F170" s="5" t="n">
        <v>11.038</v>
      </c>
      <c r="G170" s="4" t="s">
        <v>498</v>
      </c>
      <c r="I170" s="5" t="n">
        <v>59.2778201775069</v>
      </c>
      <c r="J170" s="6" t="n">
        <v>11.1341990590881</v>
      </c>
      <c r="O170" s="54" t="n">
        <v>180202</v>
      </c>
      <c r="P170" s="156" t="str">
        <f aca="false">SUBSTITUTE(SUBSTITUTE(SUBSTITUTE(SUBSTITUTE(SUBSTITUTE(SUBSTITUTE(SUBSTITUTE(SUBSTITUTE(A170," ","-"),",","-"),"_","-"),"'","-"),"/","-"),"\","-"),"(","-"),")","-")</f>
        <v>Borregaard</v>
      </c>
      <c r="Q170" s="54" t="str">
        <f aca="false">IF(E170="","No","Yes")</f>
        <v>Yes</v>
      </c>
      <c r="R170" s="157" t="n">
        <v>202</v>
      </c>
      <c r="S170" s="177" t="n">
        <f aca="false">VLOOKUP(A170,'Generators - MW'!$A$1:$BJ$255,54,0)</f>
        <v>0</v>
      </c>
      <c r="T170" s="177" t="n">
        <f aca="false">IF(ISNUMBER(S170),S170,0)</f>
        <v>0</v>
      </c>
      <c r="U170" s="178" t="str">
        <f aca="false">IF(E170="","",CONCATENATE("1",TEXT(R170,"00000")))</f>
        <v>100202</v>
      </c>
      <c r="V170" s="178" t="n">
        <f aca="false">IF(E170="","",E170)</f>
        <v>59.294</v>
      </c>
      <c r="W170" s="178" t="n">
        <f aca="false">IF(F170="","",F170)</f>
        <v>11.038</v>
      </c>
      <c r="X170" s="54" t="str">
        <f aca="false">IF(E170="","",CONCATENATE(TEXT(O170,"000000"),"0",TEXT(U170,"000000")))</f>
        <v>1802020100202</v>
      </c>
      <c r="Y170" s="163" t="str">
        <f aca="false">IF(X170="","",CONCATENATE(X170,"_",P170,".txt"))</f>
        <v>1802020100202_Borregaard.txt</v>
      </c>
      <c r="AA170" s="180" t="str">
        <f aca="false">IF(V170="","",CONCATENATE("cdo outputtab,date,lon,lat,value -remapnn,lon=",TEXT(W170,"0.00000"),"_lat=",TEXT(V170,"0.0000")," ","netcdf_process/",$AA$1,"/total_flow.nc"," &gt; ","table/",$AA$1,"/total_flow/",Y170," &amp;"))</f>
        <v>cdo outputtab,date,lon,lat,value -remapnn,lon=11.03800_lat=59.2940 netcdf_process/climatology_average/total_flow.nc &gt; table/climatology_average/total_flow/1802020100202_Borregaard.txt &amp;</v>
      </c>
      <c r="AB170" s="162"/>
      <c r="AC170" s="161" t="str">
        <f aca="false">IF(V170="","",CONCATENATE("cdo outputtab,date,lon,lat,value -remapnn,lon=",TEXT(W170,"0.00000"),"_lat=",TEXT(V170,"0.0000")," ","netcdf_process/",$AA$1,"/internal_flow.nc"," &gt; ","table/",$AA$1,"/internal_flow/",Y170," &amp;"))</f>
        <v>cdo outputtab,date,lon,lat,value -remapnn,lon=11.03800_lat=59.2940 netcdf_process/climatology_average/internal_flow.nc &gt; table/climatology_average/internal_flow/1802020100202_Borregaard.txt &amp;</v>
      </c>
      <c r="AMJ170" s="0"/>
    </row>
    <row r="171" s="154" customFormat="true" ht="13.85" hidden="false" customHeight="false" outlineLevel="0" collapsed="false">
      <c r="A171" s="4" t="s">
        <v>89</v>
      </c>
      <c r="B171" s="7" t="s">
        <v>409</v>
      </c>
      <c r="C171" s="5" t="n">
        <v>59.2759510704445</v>
      </c>
      <c r="D171" s="5" t="n">
        <v>11.1317743421386</v>
      </c>
      <c r="E171" s="5" t="n">
        <v>59.295</v>
      </c>
      <c r="F171" s="5" t="n">
        <v>11.038</v>
      </c>
      <c r="G171" s="4" t="s">
        <v>499</v>
      </c>
      <c r="I171" s="5" t="n">
        <v>59.2778201775069</v>
      </c>
      <c r="J171" s="6" t="n">
        <v>11.1341990590881</v>
      </c>
      <c r="O171" s="54" t="n">
        <v>180202</v>
      </c>
      <c r="P171" s="156" t="str">
        <f aca="false">SUBSTITUTE(SUBSTITUTE(SUBSTITUTE(SUBSTITUTE(SUBSTITUTE(SUBSTITUTE(SUBSTITUTE(SUBSTITUTE(A171," ","-"),",","-"),"_","-"),"'","-"),"/","-"),"\","-"),"(","-"),")","-")</f>
        <v>Hafslund</v>
      </c>
      <c r="Q171" s="54" t="str">
        <f aca="false">IF(E171="","No","Yes")</f>
        <v>Yes</v>
      </c>
      <c r="R171" s="157" t="n">
        <v>203</v>
      </c>
      <c r="S171" s="177" t="n">
        <f aca="false">VLOOKUP(A171,'Generators - MW'!$A$1:$BJ$255,54,0)</f>
        <v>0</v>
      </c>
      <c r="T171" s="177" t="n">
        <f aca="false">IF(ISNUMBER(S171),S171,0)</f>
        <v>0</v>
      </c>
      <c r="U171" s="178" t="str">
        <f aca="false">IF(E171="","",CONCATENATE("1",TEXT(R171,"00000")))</f>
        <v>100203</v>
      </c>
      <c r="V171" s="178" t="n">
        <f aca="false">IF(E171="","",E171)</f>
        <v>59.295</v>
      </c>
      <c r="W171" s="178" t="n">
        <f aca="false">IF(F171="","",F171)</f>
        <v>11.038</v>
      </c>
      <c r="X171" s="54" t="str">
        <f aca="false">IF(E171="","",CONCATENATE(TEXT(O171,"000000"),"0",TEXT(U171,"000000")))</f>
        <v>1802020100203</v>
      </c>
      <c r="Y171" s="163" t="str">
        <f aca="false">IF(X171="","",CONCATENATE(X171,"_",P171,".txt"))</f>
        <v>1802020100203_Hafslund.txt</v>
      </c>
      <c r="AA171" s="180" t="str">
        <f aca="false">IF(V171="","",CONCATENATE("cdo outputtab,date,lon,lat,value -remapnn,lon=",TEXT(W171,"0.00000"),"_lat=",TEXT(V171,"0.0000")," ","netcdf_process/",$AA$1,"/total_flow.nc"," &gt; ","table/",$AA$1,"/total_flow/",Y171," &amp;"))</f>
        <v>cdo outputtab,date,lon,lat,value -remapnn,lon=11.03800_lat=59.2950 netcdf_process/climatology_average/total_flow.nc &gt; table/climatology_average/total_flow/1802020100203_Hafslund.txt &amp;</v>
      </c>
      <c r="AB171" s="162"/>
      <c r="AC171" s="161" t="str">
        <f aca="false">IF(V171="","",CONCATENATE("cdo outputtab,date,lon,lat,value -remapnn,lon=",TEXT(W171,"0.00000"),"_lat=",TEXT(V171,"0.0000")," ","netcdf_process/",$AA$1,"/internal_flow.nc"," &gt; ","table/",$AA$1,"/internal_flow/",Y171," &amp;"))</f>
        <v>cdo outputtab,date,lon,lat,value -remapnn,lon=11.03800_lat=59.2950 netcdf_process/climatology_average/internal_flow.nc &gt; table/climatology_average/internal_flow/1802020100203_Hafslund.txt &amp;</v>
      </c>
      <c r="AMJ171" s="0"/>
    </row>
    <row r="172" s="154" customFormat="true" ht="13.85" hidden="false" customHeight="false" outlineLevel="0" collapsed="false">
      <c r="A172" s="4" t="s">
        <v>90</v>
      </c>
      <c r="B172" s="7" t="s">
        <v>409</v>
      </c>
      <c r="C172" s="5" t="n">
        <v>60.0274490999999</v>
      </c>
      <c r="D172" s="6" t="n">
        <v>11.3232779999999</v>
      </c>
      <c r="E172" s="6" t="n">
        <v>60.025</v>
      </c>
      <c r="F172" s="6" t="n">
        <v>11.356</v>
      </c>
      <c r="G172" s="4" t="s">
        <v>500</v>
      </c>
      <c r="I172" s="5" t="n">
        <v>60.0292913473048</v>
      </c>
      <c r="J172" s="6" t="n">
        <v>11.3234526160522</v>
      </c>
      <c r="O172" s="54" t="n">
        <v>180202</v>
      </c>
      <c r="P172" s="156" t="str">
        <f aca="false">SUBSTITUTE(SUBSTITUTE(SUBSTITUTE(SUBSTITUTE(SUBSTITUTE(SUBSTITUTE(SUBSTITUTE(SUBSTITUTE(A172," ","-"),",","-"),"_","-"),"'","-"),"/","-"),"\","-"),"(","-"),")","-")</f>
        <v>Ranasfoss-III</v>
      </c>
      <c r="Q172" s="54" t="str">
        <f aca="false">IF(E172="","No","Yes")</f>
        <v>Yes</v>
      </c>
      <c r="R172" s="157" t="n">
        <v>204</v>
      </c>
      <c r="S172" s="177" t="n">
        <f aca="false">VLOOKUP(A172,'Generators - MW'!$A$1:$BJ$255,54,0)</f>
        <v>0</v>
      </c>
      <c r="T172" s="177" t="n">
        <f aca="false">IF(ISNUMBER(S172),S172,0)</f>
        <v>0</v>
      </c>
      <c r="U172" s="178" t="str">
        <f aca="false">IF(E172="","",CONCATENATE("1",TEXT(R172,"00000")))</f>
        <v>100204</v>
      </c>
      <c r="V172" s="178" t="n">
        <f aca="false">IF(E172="","",E172)</f>
        <v>60.025</v>
      </c>
      <c r="W172" s="178" t="n">
        <f aca="false">IF(F172="","",F172)</f>
        <v>11.356</v>
      </c>
      <c r="X172" s="54" t="str">
        <f aca="false">IF(E172="","",CONCATENATE(TEXT(O172,"000000"),"0",TEXT(U172,"000000")))</f>
        <v>1802020100204</v>
      </c>
      <c r="Y172" s="163" t="str">
        <f aca="false">IF(X172="","",CONCATENATE(X172,"_",P172,".txt"))</f>
        <v>1802020100204_Ranasfoss-III.txt</v>
      </c>
      <c r="AA172" s="180" t="str">
        <f aca="false">IF(V172="","",CONCATENATE("cdo outputtab,date,lon,lat,value -remapnn,lon=",TEXT(W172,"0.00000"),"_lat=",TEXT(V172,"0.0000")," ","netcdf_process/",$AA$1,"/total_flow.nc"," &gt; ","table/",$AA$1,"/total_flow/",Y172," &amp;"))</f>
        <v>cdo outputtab,date,lon,lat,value -remapnn,lon=11.35600_lat=60.0250 netcdf_process/climatology_average/total_flow.nc &gt; table/climatology_average/total_flow/1802020100204_Ranasfoss-III.txt &amp;</v>
      </c>
      <c r="AB172" s="162"/>
      <c r="AC172" s="161" t="str">
        <f aca="false">IF(V172="","",CONCATENATE("cdo outputtab,date,lon,lat,value -remapnn,lon=",TEXT(W172,"0.00000"),"_lat=",TEXT(V172,"0.0000")," ","netcdf_process/",$AA$1,"/internal_flow.nc"," &gt; ","table/",$AA$1,"/internal_flow/",Y172," &amp;"))</f>
        <v>cdo outputtab,date,lon,lat,value -remapnn,lon=11.35600_lat=60.0250 netcdf_process/climatology_average/internal_flow.nc &gt; table/climatology_average/internal_flow/1802020100204_Ranasfoss-III.txt &amp;</v>
      </c>
      <c r="AMJ172" s="0"/>
    </row>
    <row r="173" s="154" customFormat="true" ht="13.85" hidden="false" customHeight="false" outlineLevel="0" collapsed="false">
      <c r="A173" s="4" t="s">
        <v>91</v>
      </c>
      <c r="B173" s="7" t="s">
        <v>409</v>
      </c>
      <c r="C173" s="5" t="n">
        <v>60.0291427771514</v>
      </c>
      <c r="D173" s="6" t="n">
        <v>11.3196623325347</v>
      </c>
      <c r="E173" s="6" t="n">
        <v>60.029</v>
      </c>
      <c r="F173" s="6" t="n">
        <v>11.349</v>
      </c>
      <c r="G173" s="4" t="s">
        <v>501</v>
      </c>
      <c r="I173" s="5" t="n">
        <v>60.0292913473048</v>
      </c>
      <c r="J173" s="6" t="n">
        <v>11.3234526160522</v>
      </c>
      <c r="O173" s="54" t="n">
        <v>180202</v>
      </c>
      <c r="P173" s="156" t="str">
        <f aca="false">SUBSTITUTE(SUBSTITUTE(SUBSTITUTE(SUBSTITUTE(SUBSTITUTE(SUBSTITUTE(SUBSTITUTE(SUBSTITUTE(A173," ","-"),",","-"),"_","-"),"'","-"),"/","-"),"\","-"),"(","-"),")","-")</f>
        <v>Ranasfoss-II</v>
      </c>
      <c r="Q173" s="54" t="str">
        <f aca="false">IF(E173="","No","Yes")</f>
        <v>Yes</v>
      </c>
      <c r="R173" s="157" t="n">
        <v>205</v>
      </c>
      <c r="S173" s="177" t="n">
        <f aca="false">VLOOKUP(A173,'Generators - MW'!$A$1:$BJ$255,54,0)</f>
        <v>0</v>
      </c>
      <c r="T173" s="177" t="n">
        <f aca="false">IF(ISNUMBER(S173),S173,0)</f>
        <v>0</v>
      </c>
      <c r="U173" s="178" t="str">
        <f aca="false">IF(E173="","",CONCATENATE("1",TEXT(R173,"00000")))</f>
        <v>100205</v>
      </c>
      <c r="V173" s="178" t="n">
        <f aca="false">IF(E173="","",E173)</f>
        <v>60.029</v>
      </c>
      <c r="W173" s="178" t="n">
        <f aca="false">IF(F173="","",F173)</f>
        <v>11.349</v>
      </c>
      <c r="X173" s="54" t="str">
        <f aca="false">IF(E173="","",CONCATENATE(TEXT(O173,"000000"),"0",TEXT(U173,"000000")))</f>
        <v>1802020100205</v>
      </c>
      <c r="Y173" s="163" t="str">
        <f aca="false">IF(X173="","",CONCATENATE(X173,"_",P173,".txt"))</f>
        <v>1802020100205_Ranasfoss-II.txt</v>
      </c>
      <c r="AA173" s="180" t="str">
        <f aca="false">IF(V173="","",CONCATENATE("cdo outputtab,date,lon,lat,value -remapnn,lon=",TEXT(W173,"0.00000"),"_lat=",TEXT(V173,"0.0000")," ","netcdf_process/",$AA$1,"/total_flow.nc"," &gt; ","table/",$AA$1,"/total_flow/",Y173," &amp;"))</f>
        <v>cdo outputtab,date,lon,lat,value -remapnn,lon=11.34900_lat=60.0290 netcdf_process/climatology_average/total_flow.nc &gt; table/climatology_average/total_flow/1802020100205_Ranasfoss-II.txt &amp;</v>
      </c>
      <c r="AB173" s="162"/>
      <c r="AC173" s="161" t="str">
        <f aca="false">IF(V173="","",CONCATENATE("cdo outputtab,date,lon,lat,value -remapnn,lon=",TEXT(W173,"0.00000"),"_lat=",TEXT(V173,"0.0000")," ","netcdf_process/",$AA$1,"/internal_flow.nc"," &gt; ","table/",$AA$1,"/internal_flow/",Y173," &amp;"))</f>
        <v>cdo outputtab,date,lon,lat,value -remapnn,lon=11.34900_lat=60.0290 netcdf_process/climatology_average/internal_flow.nc &gt; table/climatology_average/internal_flow/1802020100205_Ranasfoss-II.txt &amp;</v>
      </c>
      <c r="AMJ173" s="0"/>
    </row>
    <row r="174" s="154" customFormat="true" ht="13.85" hidden="false" customHeight="false" outlineLevel="0" collapsed="false">
      <c r="A174" s="4" t="s">
        <v>92</v>
      </c>
      <c r="B174" s="7" t="s">
        <v>502</v>
      </c>
      <c r="C174" s="5" t="n">
        <v>59.9898206421216</v>
      </c>
      <c r="D174" s="5" t="n">
        <v>11.2653023246093</v>
      </c>
      <c r="E174" s="5" t="n">
        <v>59.9898206421216</v>
      </c>
      <c r="F174" s="5" t="n">
        <v>11.2653023246093</v>
      </c>
      <c r="G174" s="4" t="s">
        <v>503</v>
      </c>
      <c r="I174" s="5" t="n">
        <v>59.9897133205737</v>
      </c>
      <c r="J174" s="6" t="n">
        <v>11.268134737329</v>
      </c>
      <c r="O174" s="54" t="n">
        <v>180202</v>
      </c>
      <c r="P174" s="156" t="str">
        <f aca="false">SUBSTITUTE(SUBSTITUTE(SUBSTITUTE(SUBSTITUTE(SUBSTITUTE(SUBSTITUTE(SUBSTITUTE(SUBSTITUTE(A174," ","-"),",","-"),"_","-"),"'","-"),"/","-"),"\","-"),"(","-"),")","-")</f>
        <v>Bingsfoss</v>
      </c>
      <c r="Q174" s="54" t="str">
        <f aca="false">IF(E174="","No","Yes")</f>
        <v>Yes</v>
      </c>
      <c r="R174" s="157" t="n">
        <v>206</v>
      </c>
      <c r="S174" s="177" t="n">
        <f aca="false">VLOOKUP(A174,'Generators - MW'!$A$1:$BJ$255,54,0)</f>
        <v>0</v>
      </c>
      <c r="T174" s="177" t="n">
        <f aca="false">IF(ISNUMBER(S174),S174,0)</f>
        <v>0</v>
      </c>
      <c r="U174" s="178" t="str">
        <f aca="false">IF(E174="","",CONCATENATE("1",TEXT(R174,"00000")))</f>
        <v>100206</v>
      </c>
      <c r="V174" s="178" t="n">
        <f aca="false">IF(E174="","",E174)</f>
        <v>59.9898206421216</v>
      </c>
      <c r="W174" s="178" t="n">
        <f aca="false">IF(F174="","",F174)</f>
        <v>11.2653023246093</v>
      </c>
      <c r="X174" s="54" t="str">
        <f aca="false">IF(E174="","",CONCATENATE(TEXT(O174,"000000"),"0",TEXT(U174,"000000")))</f>
        <v>1802020100206</v>
      </c>
      <c r="Y174" s="163" t="str">
        <f aca="false">IF(X174="","",CONCATENATE(X174,"_",P174,".txt"))</f>
        <v>1802020100206_Bingsfoss.txt</v>
      </c>
      <c r="AA174" s="180" t="str">
        <f aca="false">IF(V174="","",CONCATENATE("cdo outputtab,date,lon,lat,value -remapnn,lon=",TEXT(W174,"0.00000"),"_lat=",TEXT(V174,"0.0000")," ","netcdf_process/",$AA$1,"/total_flow.nc"," &gt; ","table/",$AA$1,"/total_flow/",Y174," &amp;"))</f>
        <v>cdo outputtab,date,lon,lat,value -remapnn,lon=11.26530_lat=59.9898 netcdf_process/climatology_average/total_flow.nc &gt; table/climatology_average/total_flow/1802020100206_Bingsfoss.txt &amp;</v>
      </c>
      <c r="AB174" s="162"/>
      <c r="AC174" s="161" t="str">
        <f aca="false">IF(V174="","",CONCATENATE("cdo outputtab,date,lon,lat,value -remapnn,lon=",TEXT(W174,"0.00000"),"_lat=",TEXT(V174,"0.0000")," ","netcdf_process/",$AA$1,"/internal_flow.nc"," &gt; ","table/",$AA$1,"/internal_flow/",Y174," &amp;"))</f>
        <v>cdo outputtab,date,lon,lat,value -remapnn,lon=11.26530_lat=59.9898 netcdf_process/climatology_average/internal_flow.nc &gt; table/climatology_average/internal_flow/1802020100206_Bingsfoss.txt &amp;</v>
      </c>
      <c r="AMJ174" s="0"/>
    </row>
    <row r="175" s="154" customFormat="true" ht="13.85" hidden="false" customHeight="false" outlineLevel="0" collapsed="false">
      <c r="A175" s="4" t="s">
        <v>93</v>
      </c>
      <c r="B175" s="7" t="s">
        <v>504</v>
      </c>
      <c r="C175" s="5" t="n">
        <v>54.8744073772672</v>
      </c>
      <c r="D175" s="5" t="n">
        <v>23.9999586582052</v>
      </c>
      <c r="E175" s="5" t="n">
        <v>54.8744073772672</v>
      </c>
      <c r="F175" s="5" t="n">
        <v>23.9999586582052</v>
      </c>
      <c r="G175" s="4" t="s">
        <v>505</v>
      </c>
      <c r="H175" s="4" t="n">
        <v>3739</v>
      </c>
      <c r="I175" s="5" t="n">
        <v>54.8868491025162</v>
      </c>
      <c r="J175" s="6" t="n">
        <v>24.040537266992</v>
      </c>
      <c r="O175" s="54" t="n">
        <v>180202</v>
      </c>
      <c r="P175" s="156" t="str">
        <f aca="false">SUBSTITUTE(SUBSTITUTE(SUBSTITUTE(SUBSTITUTE(SUBSTITUTE(SUBSTITUTE(SUBSTITUTE(SUBSTITUTE(A175," ","-"),",","-"),"_","-"),"'","-"),"/","-"),"\","-"),"(","-"),")","-")</f>
        <v>Kaunas-or-Kauno-Algirdo-brazausko</v>
      </c>
      <c r="Q175" s="54" t="str">
        <f aca="false">IF(E175="","No","Yes")</f>
        <v>Yes</v>
      </c>
      <c r="R175" s="157" t="n">
        <v>207</v>
      </c>
      <c r="S175" s="177" t="n">
        <f aca="false">VLOOKUP(A175,'Generators - MW'!$A$1:$BJ$255,54,0)</f>
        <v>0</v>
      </c>
      <c r="T175" s="177" t="n">
        <f aca="false">IF(ISNUMBER(S175),S175,0)</f>
        <v>0</v>
      </c>
      <c r="U175" s="178" t="str">
        <f aca="false">IF(E175="","",CONCATENATE("1",TEXT(R175,"00000")))</f>
        <v>100207</v>
      </c>
      <c r="V175" s="178" t="n">
        <f aca="false">IF(E175="","",E175)</f>
        <v>54.8744073772672</v>
      </c>
      <c r="W175" s="178" t="n">
        <f aca="false">IF(F175="","",F175)</f>
        <v>23.9999586582052</v>
      </c>
      <c r="X175" s="54" t="str">
        <f aca="false">IF(E175="","",CONCATENATE(TEXT(O175,"000000"),"0",TEXT(U175,"000000")))</f>
        <v>1802020100207</v>
      </c>
      <c r="Y175" s="163" t="str">
        <f aca="false">IF(X175="","",CONCATENATE(X175,"_",P175,".txt"))</f>
        <v>1802020100207_Kaunas-or-Kauno-Algirdo-brazausko.txt</v>
      </c>
      <c r="AA175" s="180" t="str">
        <f aca="false">IF(V175="","",CONCATENATE("cdo outputtab,date,lon,lat,value -remapnn,lon=",TEXT(W175,"0.00000"),"_lat=",TEXT(V175,"0.0000")," ","netcdf_process/",$AA$1,"/total_flow.nc"," &gt; ","table/",$AA$1,"/total_flow/",Y175," &amp;"))</f>
        <v>cdo outputtab,date,lon,lat,value -remapnn,lon=23.99996_lat=54.8744 netcdf_process/climatology_average/total_flow.nc &gt; table/climatology_average/total_flow/1802020100207_Kaunas-or-Kauno-Algirdo-brazausko.txt &amp;</v>
      </c>
      <c r="AB175" s="162"/>
      <c r="AC175" s="161" t="str">
        <f aca="false">IF(V175="","",CONCATENATE("cdo outputtab,date,lon,lat,value -remapnn,lon=",TEXT(W175,"0.00000"),"_lat=",TEXT(V175,"0.0000")," ","netcdf_process/",$AA$1,"/internal_flow.nc"," &gt; ","table/",$AA$1,"/internal_flow/",Y175," &amp;"))</f>
        <v>cdo outputtab,date,lon,lat,value -remapnn,lon=23.99996_lat=54.8744 netcdf_process/climatology_average/internal_flow.nc &gt; table/climatology_average/internal_flow/1802020100207_Kaunas-or-Kauno-Algirdo-brazausko.txt &amp;</v>
      </c>
      <c r="AMJ175" s="0"/>
    </row>
    <row r="176" s="154" customFormat="true" ht="13.85" hidden="false" customHeight="false" outlineLevel="0" collapsed="false">
      <c r="A176" s="4" t="s">
        <v>94</v>
      </c>
      <c r="B176" s="7" t="s">
        <v>506</v>
      </c>
      <c r="C176" s="5" t="n">
        <v>52.7055276105284</v>
      </c>
      <c r="D176" s="5" t="n">
        <v>-8.61254557363281</v>
      </c>
      <c r="E176" s="5" t="n">
        <v>52.695</v>
      </c>
      <c r="F176" s="5" t="n">
        <v>-8.545</v>
      </c>
      <c r="G176" s="4" t="s">
        <v>507</v>
      </c>
      <c r="I176" s="5" t="n">
        <v>52.7714013718678</v>
      </c>
      <c r="J176" s="6" t="n">
        <v>-8.46898784511722</v>
      </c>
      <c r="O176" s="54" t="n">
        <v>180202</v>
      </c>
      <c r="P176" s="156" t="str">
        <f aca="false">SUBSTITUTE(SUBSTITUTE(SUBSTITUTE(SUBSTITUTE(SUBSTITUTE(SUBSTITUTE(SUBSTITUTE(SUBSTITUTE(A176," ","-"),",","-"),"_","-"),"'","-"),"/","-"),"\","-"),"(","-"),")","-")</f>
        <v>Ardnacrusha</v>
      </c>
      <c r="Q176" s="54" t="str">
        <f aca="false">IF(E176="","No","Yes")</f>
        <v>Yes</v>
      </c>
      <c r="R176" s="157" t="n">
        <v>208</v>
      </c>
      <c r="S176" s="177" t="n">
        <f aca="false">VLOOKUP(A176,'Generators - MW'!$A$1:$BJ$255,54,0)</f>
        <v>0</v>
      </c>
      <c r="T176" s="177" t="n">
        <f aca="false">IF(ISNUMBER(S176),S176,0)</f>
        <v>0</v>
      </c>
      <c r="U176" s="178" t="str">
        <f aca="false">IF(E176="","",CONCATENATE("1",TEXT(R176,"00000")))</f>
        <v>100208</v>
      </c>
      <c r="V176" s="178" t="n">
        <f aca="false">IF(E176="","",E176)</f>
        <v>52.695</v>
      </c>
      <c r="W176" s="178" t="n">
        <f aca="false">IF(F176="","",F176)</f>
        <v>-8.545</v>
      </c>
      <c r="X176" s="54" t="str">
        <f aca="false">IF(E176="","",CONCATENATE(TEXT(O176,"000000"),"0",TEXT(U176,"000000")))</f>
        <v>1802020100208</v>
      </c>
      <c r="Y176" s="163" t="str">
        <f aca="false">IF(X176="","",CONCATENATE(X176,"_",P176,".txt"))</f>
        <v>1802020100208_Ardnacrusha.txt</v>
      </c>
      <c r="AA176" s="180" t="str">
        <f aca="false">IF(V176="","",CONCATENATE("cdo outputtab,date,lon,lat,value -remapnn,lon=",TEXT(W176,"0.00000"),"_lat=",TEXT(V176,"0.0000")," ","netcdf_process/",$AA$1,"/total_flow.nc"," &gt; ","table/",$AA$1,"/total_flow/",Y176," &amp;"))</f>
        <v>cdo outputtab,date,lon,lat,value -remapnn,lon=-8.54500_lat=52.6950 netcdf_process/climatology_average/total_flow.nc &gt; table/climatology_average/total_flow/1802020100208_Ardnacrusha.txt &amp;</v>
      </c>
      <c r="AB176" s="162"/>
      <c r="AC176" s="161" t="str">
        <f aca="false">IF(V176="","",CONCATENATE("cdo outputtab,date,lon,lat,value -remapnn,lon=",TEXT(W176,"0.00000"),"_lat=",TEXT(V176,"0.0000")," ","netcdf_process/",$AA$1,"/internal_flow.nc"," &gt; ","table/",$AA$1,"/internal_flow/",Y176," &amp;"))</f>
        <v>cdo outputtab,date,lon,lat,value -remapnn,lon=-8.54500_lat=52.6950 netcdf_process/climatology_average/internal_flow.nc &gt; table/climatology_average/internal_flow/1802020100208_Ardnacrusha.txt &amp;</v>
      </c>
      <c r="AMJ176" s="0"/>
    </row>
    <row r="177" s="154" customFormat="true" ht="13.85" hidden="false" customHeight="false" outlineLevel="0" collapsed="false">
      <c r="A177" s="4" t="s">
        <v>95</v>
      </c>
      <c r="B177" s="7" t="s">
        <v>508</v>
      </c>
      <c r="C177" s="5" t="n">
        <v>54.4878088260068</v>
      </c>
      <c r="D177" s="5" t="n">
        <v>-8.10209974042663</v>
      </c>
      <c r="E177" s="5" t="n">
        <v>54.4878088260068</v>
      </c>
      <c r="F177" s="5" t="n">
        <v>-8.10209974042663</v>
      </c>
      <c r="G177" s="4" t="s">
        <v>509</v>
      </c>
      <c r="I177" s="5" t="n">
        <v>54.4878088260068</v>
      </c>
      <c r="J177" s="5" t="n">
        <v>-8.10209974042663</v>
      </c>
      <c r="O177" s="54" t="n">
        <v>180202</v>
      </c>
      <c r="P177" s="156" t="str">
        <f aca="false">SUBSTITUTE(SUBSTITUTE(SUBSTITUTE(SUBSTITUTE(SUBSTITUTE(SUBSTITUTE(SUBSTITUTE(SUBSTITUTE(A177," ","-"),",","-"),"_","-"),"'","-"),"/","-"),"\","-"),"(","-"),")","-")</f>
        <v>Cliff</v>
      </c>
      <c r="Q177" s="54" t="str">
        <f aca="false">IF(E177="","No","Yes")</f>
        <v>Yes</v>
      </c>
      <c r="R177" s="157" t="n">
        <v>209</v>
      </c>
      <c r="S177" s="177" t="n">
        <f aca="false">VLOOKUP(A177,'Generators - MW'!$A$1:$BJ$255,54,0)</f>
        <v>0</v>
      </c>
      <c r="T177" s="177" t="n">
        <f aca="false">IF(ISNUMBER(S177),S177,0)</f>
        <v>0</v>
      </c>
      <c r="U177" s="178" t="str">
        <f aca="false">IF(E177="","",CONCATENATE("1",TEXT(R177,"00000")))</f>
        <v>100209</v>
      </c>
      <c r="V177" s="178" t="n">
        <f aca="false">IF(E177="","",E177)</f>
        <v>54.4878088260068</v>
      </c>
      <c r="W177" s="178" t="n">
        <f aca="false">IF(F177="","",F177)</f>
        <v>-8.10209974042663</v>
      </c>
      <c r="X177" s="54" t="str">
        <f aca="false">IF(E177="","",CONCATENATE(TEXT(O177,"000000"),"0",TEXT(U177,"000000")))</f>
        <v>1802020100209</v>
      </c>
      <c r="Y177" s="163" t="str">
        <f aca="false">IF(X177="","",CONCATENATE(X177,"_",P177,".txt"))</f>
        <v>1802020100209_Cliff.txt</v>
      </c>
      <c r="AA177" s="180" t="str">
        <f aca="false">IF(V177="","",CONCATENATE("cdo outputtab,date,lon,lat,value -remapnn,lon=",TEXT(W177,"0.00000"),"_lat=",TEXT(V177,"0.0000")," ","netcdf_process/",$AA$1,"/total_flow.nc"," &gt; ","table/",$AA$1,"/total_flow/",Y177," &amp;"))</f>
        <v>cdo outputtab,date,lon,lat,value -remapnn,lon=-8.10210_lat=54.4878 netcdf_process/climatology_average/total_flow.nc &gt; table/climatology_average/total_flow/1802020100209_Cliff.txt &amp;</v>
      </c>
      <c r="AB177" s="162"/>
      <c r="AC177" s="161" t="str">
        <f aca="false">IF(V177="","",CONCATENATE("cdo outputtab,date,lon,lat,value -remapnn,lon=",TEXT(W177,"0.00000"),"_lat=",TEXT(V177,"0.0000")," ","netcdf_process/",$AA$1,"/internal_flow.nc"," &gt; ","table/",$AA$1,"/internal_flow/",Y177," &amp;"))</f>
        <v>cdo outputtab,date,lon,lat,value -remapnn,lon=-8.10210_lat=54.4878 netcdf_process/climatology_average/internal_flow.nc &gt; table/climatology_average/internal_flow/1802020100209_Cliff.txt &amp;</v>
      </c>
      <c r="AMJ177" s="0"/>
    </row>
    <row r="178" s="154" customFormat="true" ht="13.85" hidden="false" customHeight="false" outlineLevel="0" collapsed="false">
      <c r="A178" s="4" t="s">
        <v>96</v>
      </c>
      <c r="B178" s="7" t="s">
        <v>508</v>
      </c>
      <c r="C178" s="5" t="n">
        <v>54.4996032270073</v>
      </c>
      <c r="D178" s="5" t="n">
        <v>-8.17376074497588</v>
      </c>
      <c r="E178" s="5" t="n">
        <v>54.486</v>
      </c>
      <c r="F178" s="5" t="n">
        <v>-8.173</v>
      </c>
      <c r="G178" s="4" t="s">
        <v>510</v>
      </c>
      <c r="H178" s="4" t="n">
        <v>2606</v>
      </c>
      <c r="I178" s="5" t="n">
        <v>54.4960891713482</v>
      </c>
      <c r="J178" s="6" t="n">
        <v>-8.157753321575</v>
      </c>
      <c r="O178" s="54" t="n">
        <v>180202</v>
      </c>
      <c r="P178" s="156" t="str">
        <f aca="false">SUBSTITUTE(SUBSTITUTE(SUBSTITUTE(SUBSTITUTE(SUBSTITUTE(SUBSTITUTE(SUBSTITUTE(SUBSTITUTE(A178," ","-"),",","-"),"_","-"),"'","-"),"/","-"),"\","-"),"(","-"),")","-")</f>
        <v>Cathaleen-s-Fall</v>
      </c>
      <c r="Q178" s="54" t="str">
        <f aca="false">IF(E178="","No","Yes")</f>
        <v>Yes</v>
      </c>
      <c r="R178" s="157" t="n">
        <v>210</v>
      </c>
      <c r="S178" s="177" t="n">
        <f aca="false">VLOOKUP(A178,'Generators - MW'!$A$1:$BJ$255,54,0)</f>
        <v>0</v>
      </c>
      <c r="T178" s="177" t="n">
        <f aca="false">IF(ISNUMBER(S178),S178,0)</f>
        <v>0</v>
      </c>
      <c r="U178" s="178" t="str">
        <f aca="false">IF(E178="","",CONCATENATE("1",TEXT(R178,"00000")))</f>
        <v>100210</v>
      </c>
      <c r="V178" s="178" t="n">
        <f aca="false">IF(E178="","",E178)</f>
        <v>54.486</v>
      </c>
      <c r="W178" s="178" t="n">
        <f aca="false">IF(F178="","",F178)</f>
        <v>-8.173</v>
      </c>
      <c r="X178" s="54" t="str">
        <f aca="false">IF(E178="","",CONCATENATE(TEXT(O178,"000000"),"0",TEXT(U178,"000000")))</f>
        <v>1802020100210</v>
      </c>
      <c r="Y178" s="163" t="str">
        <f aca="false">IF(X178="","",CONCATENATE(X178,"_",P178,".txt"))</f>
        <v>1802020100210_Cathaleen-s-Fall.txt</v>
      </c>
      <c r="AA178" s="180" t="str">
        <f aca="false">IF(V178="","",CONCATENATE("cdo outputtab,date,lon,lat,value -remapnn,lon=",TEXT(W178,"0.00000"),"_lat=",TEXT(V178,"0.0000")," ","netcdf_process/",$AA$1,"/total_flow.nc"," &gt; ","table/",$AA$1,"/total_flow/",Y178," &amp;"))</f>
        <v>cdo outputtab,date,lon,lat,value -remapnn,lon=-8.17300_lat=54.4860 netcdf_process/climatology_average/total_flow.nc &gt; table/climatology_average/total_flow/1802020100210_Cathaleen-s-Fall.txt &amp;</v>
      </c>
      <c r="AB178" s="162"/>
      <c r="AC178" s="161" t="str">
        <f aca="false">IF(V178="","",CONCATENATE("cdo outputtab,date,lon,lat,value -remapnn,lon=",TEXT(W178,"0.00000"),"_lat=",TEXT(V178,"0.0000")," ","netcdf_process/",$AA$1,"/internal_flow.nc"," &gt; ","table/",$AA$1,"/internal_flow/",Y178," &amp;"))</f>
        <v>cdo outputtab,date,lon,lat,value -remapnn,lon=-8.17300_lat=54.4860 netcdf_process/climatology_average/internal_flow.nc &gt; table/climatology_average/internal_flow/1802020100210_Cathaleen-s-Fall.txt &amp;</v>
      </c>
      <c r="AMJ178" s="0"/>
    </row>
    <row r="179" s="154" customFormat="true" ht="13.85" hidden="false" customHeight="false" outlineLevel="0" collapsed="false">
      <c r="A179" s="4" t="s">
        <v>97</v>
      </c>
      <c r="B179" s="7" t="s">
        <v>511</v>
      </c>
      <c r="C179" s="5" t="n">
        <v>55.1707762119158</v>
      </c>
      <c r="D179" s="5" t="n">
        <v>-4.17728766195068</v>
      </c>
      <c r="E179" s="5" t="n">
        <v>55.1707762119158</v>
      </c>
      <c r="F179" s="5" t="n">
        <v>-4.17728766195068</v>
      </c>
      <c r="G179" s="4" t="s">
        <v>512</v>
      </c>
      <c r="I179" s="5" t="n">
        <v>55.1790801548471</v>
      </c>
      <c r="J179" s="6" t="n">
        <v>-4.17840651865844</v>
      </c>
      <c r="O179" s="54" t="n">
        <v>180202</v>
      </c>
      <c r="P179" s="156" t="str">
        <f aca="false">SUBSTITUTE(SUBSTITUTE(SUBSTITUTE(SUBSTITUTE(SUBSTITUTE(SUBSTITUTE(SUBSTITUTE(SUBSTITUTE(A179," ","-"),",","-"),"_","-"),"'","-"),"/","-"),"\","-"),"(","-"),")","-")</f>
        <v>Kendoon</v>
      </c>
      <c r="Q179" s="54" t="str">
        <f aca="false">IF(E179="","No","Yes")</f>
        <v>Yes</v>
      </c>
      <c r="R179" s="157" t="n">
        <v>211</v>
      </c>
      <c r="S179" s="177" t="n">
        <f aca="false">VLOOKUP(A179,'Generators - MW'!$A$1:$BJ$255,54,0)</f>
        <v>0</v>
      </c>
      <c r="T179" s="177" t="n">
        <f aca="false">IF(ISNUMBER(S179),S179,0)</f>
        <v>0</v>
      </c>
      <c r="U179" s="178" t="str">
        <f aca="false">IF(E179="","",CONCATENATE("1",TEXT(R179,"00000")))</f>
        <v>100211</v>
      </c>
      <c r="V179" s="178" t="n">
        <f aca="false">IF(E179="","",E179)</f>
        <v>55.1707762119158</v>
      </c>
      <c r="W179" s="178" t="n">
        <f aca="false">IF(F179="","",F179)</f>
        <v>-4.17728766195068</v>
      </c>
      <c r="X179" s="54" t="str">
        <f aca="false">IF(E179="","",CONCATENATE(TEXT(O179,"000000"),"0",TEXT(U179,"000000")))</f>
        <v>1802020100211</v>
      </c>
      <c r="Y179" s="163" t="str">
        <f aca="false">IF(X179="","",CONCATENATE(X179,"_",P179,".txt"))</f>
        <v>1802020100211_Kendoon.txt</v>
      </c>
      <c r="AA179" s="180" t="str">
        <f aca="false">IF(V179="","",CONCATENATE("cdo outputtab,date,lon,lat,value -remapnn,lon=",TEXT(W179,"0.00000"),"_lat=",TEXT(V179,"0.0000")," ","netcdf_process/",$AA$1,"/total_flow.nc"," &gt; ","table/",$AA$1,"/total_flow/",Y179," &amp;"))</f>
        <v>cdo outputtab,date,lon,lat,value -remapnn,lon=-4.17729_lat=55.1708 netcdf_process/climatology_average/total_flow.nc &gt; table/climatology_average/total_flow/1802020100211_Kendoon.txt &amp;</v>
      </c>
      <c r="AB179" s="162"/>
      <c r="AC179" s="161" t="str">
        <f aca="false">IF(V179="","",CONCATENATE("cdo outputtab,date,lon,lat,value -remapnn,lon=",TEXT(W179,"0.00000"),"_lat=",TEXT(V179,"0.0000")," ","netcdf_process/",$AA$1,"/internal_flow.nc"," &gt; ","table/",$AA$1,"/internal_flow/",Y179," &amp;"))</f>
        <v>cdo outputtab,date,lon,lat,value -remapnn,lon=-4.17729_lat=55.1708 netcdf_process/climatology_average/internal_flow.nc &gt; table/climatology_average/internal_flow/1802020100211_Kendoon.txt &amp;</v>
      </c>
      <c r="AMJ179" s="0"/>
    </row>
    <row r="180" s="154" customFormat="true" ht="13.85" hidden="false" customHeight="false" outlineLevel="0" collapsed="false">
      <c r="A180" s="4" t="s">
        <v>98</v>
      </c>
      <c r="B180" s="7" t="s">
        <v>511</v>
      </c>
      <c r="C180" s="5" t="n">
        <v>55.143965144175</v>
      </c>
      <c r="D180" s="5" t="n">
        <v>-4.19048413030395</v>
      </c>
      <c r="E180" s="5" t="n">
        <v>55.143965144175</v>
      </c>
      <c r="F180" s="5" t="n">
        <v>-4.19048413030395</v>
      </c>
      <c r="G180" s="4" t="s">
        <v>513</v>
      </c>
      <c r="I180" s="5" t="n">
        <v>55.1492996</v>
      </c>
      <c r="J180" s="6" t="n">
        <v>-4.18742010000005</v>
      </c>
      <c r="O180" s="54" t="n">
        <v>180202</v>
      </c>
      <c r="P180" s="156" t="str">
        <f aca="false">SUBSTITUTE(SUBSTITUTE(SUBSTITUTE(SUBSTITUTE(SUBSTITUTE(SUBSTITUTE(SUBSTITUTE(SUBSTITUTE(A180," ","-"),",","-"),"_","-"),"'","-"),"/","-"),"\","-"),"(","-"),")","-")</f>
        <v>Carsfad</v>
      </c>
      <c r="Q180" s="54" t="str">
        <f aca="false">IF(E180="","No","Yes")</f>
        <v>Yes</v>
      </c>
      <c r="R180" s="157" t="n">
        <v>212</v>
      </c>
      <c r="S180" s="177" t="n">
        <f aca="false">VLOOKUP(A180,'Generators - MW'!$A$1:$BJ$255,54,0)</f>
        <v>0</v>
      </c>
      <c r="T180" s="177" t="n">
        <f aca="false">IF(ISNUMBER(S180),S180,0)</f>
        <v>0</v>
      </c>
      <c r="U180" s="178" t="str">
        <f aca="false">IF(E180="","",CONCATENATE("1",TEXT(R180,"00000")))</f>
        <v>100212</v>
      </c>
      <c r="V180" s="178" t="n">
        <f aca="false">IF(E180="","",E180)</f>
        <v>55.143965144175</v>
      </c>
      <c r="W180" s="178" t="n">
        <f aca="false">IF(F180="","",F180)</f>
        <v>-4.19048413030395</v>
      </c>
      <c r="X180" s="54" t="str">
        <f aca="false">IF(E180="","",CONCATENATE(TEXT(O180,"000000"),"0",TEXT(U180,"000000")))</f>
        <v>1802020100212</v>
      </c>
      <c r="Y180" s="163" t="str">
        <f aca="false">IF(X180="","",CONCATENATE(X180,"_",P180,".txt"))</f>
        <v>1802020100212_Carsfad.txt</v>
      </c>
      <c r="AA180" s="180" t="str">
        <f aca="false">IF(V180="","",CONCATENATE("cdo outputtab,date,lon,lat,value -remapnn,lon=",TEXT(W180,"0.00000"),"_lat=",TEXT(V180,"0.0000")," ","netcdf_process/",$AA$1,"/total_flow.nc"," &gt; ","table/",$AA$1,"/total_flow/",Y180," &amp;"))</f>
        <v>cdo outputtab,date,lon,lat,value -remapnn,lon=-4.19048_lat=55.1440 netcdf_process/climatology_average/total_flow.nc &gt; table/climatology_average/total_flow/1802020100212_Carsfad.txt &amp;</v>
      </c>
      <c r="AB180" s="162"/>
      <c r="AC180" s="161" t="str">
        <f aca="false">IF(V180="","",CONCATENATE("cdo outputtab,date,lon,lat,value -remapnn,lon=",TEXT(W180,"0.00000"),"_lat=",TEXT(V180,"0.0000")," ","netcdf_process/",$AA$1,"/internal_flow.nc"," &gt; ","table/",$AA$1,"/internal_flow/",Y180," &amp;"))</f>
        <v>cdo outputtab,date,lon,lat,value -remapnn,lon=-4.19048_lat=55.1440 netcdf_process/climatology_average/internal_flow.nc &gt; table/climatology_average/internal_flow/1802020100212_Carsfad.txt &amp;</v>
      </c>
      <c r="AMJ180" s="0"/>
    </row>
    <row r="181" s="154" customFormat="true" ht="13.85" hidden="false" customHeight="false" outlineLevel="0" collapsed="false">
      <c r="A181" s="4" t="s">
        <v>99</v>
      </c>
      <c r="B181" s="7" t="s">
        <v>511</v>
      </c>
      <c r="C181" s="5" t="n">
        <v>55.1125523244399</v>
      </c>
      <c r="D181" s="5" t="n">
        <v>-4.17547448865661</v>
      </c>
      <c r="E181" s="5" t="n">
        <v>55.1125523244399</v>
      </c>
      <c r="F181" s="5" t="n">
        <v>-4.17547448865661</v>
      </c>
      <c r="G181" s="4" t="s">
        <v>514</v>
      </c>
      <c r="I181" s="5" t="n">
        <v>55.1191546865899</v>
      </c>
      <c r="J181" s="6" t="n">
        <v>-4.1753993868042</v>
      </c>
      <c r="O181" s="54" t="n">
        <v>180202</v>
      </c>
      <c r="P181" s="156" t="str">
        <f aca="false">SUBSTITUTE(SUBSTITUTE(SUBSTITUTE(SUBSTITUTE(SUBSTITUTE(SUBSTITUTE(SUBSTITUTE(SUBSTITUTE(A181," ","-"),",","-"),"_","-"),"'","-"),"/","-"),"\","-"),"(","-"),")","-")</f>
        <v>Earlstoun</v>
      </c>
      <c r="Q181" s="54" t="str">
        <f aca="false">IF(E181="","No","Yes")</f>
        <v>Yes</v>
      </c>
      <c r="R181" s="157" t="n">
        <v>213</v>
      </c>
      <c r="S181" s="177" t="n">
        <f aca="false">VLOOKUP(A181,'Generators - MW'!$A$1:$BJ$255,54,0)</f>
        <v>0</v>
      </c>
      <c r="T181" s="177" t="n">
        <f aca="false">IF(ISNUMBER(S181),S181,0)</f>
        <v>0</v>
      </c>
      <c r="U181" s="178" t="str">
        <f aca="false">IF(E181="","",CONCATENATE("1",TEXT(R181,"00000")))</f>
        <v>100213</v>
      </c>
      <c r="V181" s="178" t="n">
        <f aca="false">IF(E181="","",E181)</f>
        <v>55.1125523244399</v>
      </c>
      <c r="W181" s="178" t="n">
        <f aca="false">IF(F181="","",F181)</f>
        <v>-4.17547448865661</v>
      </c>
      <c r="X181" s="54" t="str">
        <f aca="false">IF(E181="","",CONCATENATE(TEXT(O181,"000000"),"0",TEXT(U181,"000000")))</f>
        <v>1802020100213</v>
      </c>
      <c r="Y181" s="163" t="str">
        <f aca="false">IF(X181="","",CONCATENATE(X181,"_",P181,".txt"))</f>
        <v>1802020100213_Earlstoun.txt</v>
      </c>
      <c r="AA181" s="180" t="str">
        <f aca="false">IF(V181="","",CONCATENATE("cdo outputtab,date,lon,lat,value -remapnn,lon=",TEXT(W181,"0.00000"),"_lat=",TEXT(V181,"0.0000")," ","netcdf_process/",$AA$1,"/total_flow.nc"," &gt; ","table/",$AA$1,"/total_flow/",Y181," &amp;"))</f>
        <v>cdo outputtab,date,lon,lat,value -remapnn,lon=-4.17547_lat=55.1126 netcdf_process/climatology_average/total_flow.nc &gt; table/climatology_average/total_flow/1802020100213_Earlstoun.txt &amp;</v>
      </c>
      <c r="AB181" s="162"/>
      <c r="AC181" s="161" t="str">
        <f aca="false">IF(V181="","",CONCATENATE("cdo outputtab,date,lon,lat,value -remapnn,lon=",TEXT(W181,"0.00000"),"_lat=",TEXT(V181,"0.0000")," ","netcdf_process/",$AA$1,"/internal_flow.nc"," &gt; ","table/",$AA$1,"/internal_flow/",Y181," &amp;"))</f>
        <v>cdo outputtab,date,lon,lat,value -remapnn,lon=-4.17547_lat=55.1126 netcdf_process/climatology_average/internal_flow.nc &gt; table/climatology_average/internal_flow/1802020100213_Earlstoun.txt &amp;</v>
      </c>
      <c r="AMJ181" s="0"/>
    </row>
    <row r="182" s="154" customFormat="true" ht="13.85" hidden="false" customHeight="false" outlineLevel="0" collapsed="false">
      <c r="A182" s="4" t="s">
        <v>100</v>
      </c>
      <c r="B182" s="7" t="s">
        <v>515</v>
      </c>
      <c r="C182" s="5" t="n">
        <v>54.869109064252</v>
      </c>
      <c r="D182" s="5" t="n">
        <v>-4.02509150211699</v>
      </c>
      <c r="E182" s="5" t="n">
        <v>54.869109064252</v>
      </c>
      <c r="F182" s="5" t="n">
        <v>-4.02509150211699</v>
      </c>
      <c r="G182" s="4" t="s">
        <v>516</v>
      </c>
      <c r="I182" s="5" t="n">
        <v>54.8695535803492</v>
      </c>
      <c r="J182" s="6" t="n">
        <v>-4.02388987247832</v>
      </c>
      <c r="O182" s="54" t="n">
        <v>180202</v>
      </c>
      <c r="P182" s="156" t="str">
        <f aca="false">SUBSTITUTE(SUBSTITUTE(SUBSTITUTE(SUBSTITUTE(SUBSTITUTE(SUBSTITUTE(SUBSTITUTE(SUBSTITUTE(A182," ","-"),",","-"),"_","-"),"'","-"),"/","-"),"\","-"),"(","-"),")","-")</f>
        <v>Tongland</v>
      </c>
      <c r="Q182" s="54" t="str">
        <f aca="false">IF(E182="","No","Yes")</f>
        <v>Yes</v>
      </c>
      <c r="R182" s="157" t="n">
        <v>214</v>
      </c>
      <c r="S182" s="177" t="n">
        <f aca="false">VLOOKUP(A182,'Generators - MW'!$A$1:$BJ$255,54,0)</f>
        <v>0</v>
      </c>
      <c r="T182" s="177" t="n">
        <f aca="false">IF(ISNUMBER(S182),S182,0)</f>
        <v>0</v>
      </c>
      <c r="U182" s="178" t="str">
        <f aca="false">IF(E182="","",CONCATENATE("1",TEXT(R182,"00000")))</f>
        <v>100214</v>
      </c>
      <c r="V182" s="178" t="n">
        <f aca="false">IF(E182="","",E182)</f>
        <v>54.869109064252</v>
      </c>
      <c r="W182" s="178" t="n">
        <f aca="false">IF(F182="","",F182)</f>
        <v>-4.02509150211699</v>
      </c>
      <c r="X182" s="54" t="str">
        <f aca="false">IF(E182="","",CONCATENATE(TEXT(O182,"000000"),"0",TEXT(U182,"000000")))</f>
        <v>1802020100214</v>
      </c>
      <c r="Y182" s="163" t="str">
        <f aca="false">IF(X182="","",CONCATENATE(X182,"_",P182,".txt"))</f>
        <v>1802020100214_Tongland.txt</v>
      </c>
      <c r="AA182" s="180" t="str">
        <f aca="false">IF(V182="","",CONCATENATE("cdo outputtab,date,lon,lat,value -remapnn,lon=",TEXT(W182,"0.00000"),"_lat=",TEXT(V182,"0.0000")," ","netcdf_process/",$AA$1,"/total_flow.nc"," &gt; ","table/",$AA$1,"/total_flow/",Y182," &amp;"))</f>
        <v>cdo outputtab,date,lon,lat,value -remapnn,lon=-4.02509_lat=54.8691 netcdf_process/climatology_average/total_flow.nc &gt; table/climatology_average/total_flow/1802020100214_Tongland.txt &amp;</v>
      </c>
      <c r="AB182" s="162"/>
      <c r="AC182" s="161" t="str">
        <f aca="false">IF(V182="","",CONCATENATE("cdo outputtab,date,lon,lat,value -remapnn,lon=",TEXT(W182,"0.00000"),"_lat=",TEXT(V182,"0.0000")," ","netcdf_process/",$AA$1,"/internal_flow.nc"," &gt; ","table/",$AA$1,"/internal_flow/",Y182," &amp;"))</f>
        <v>cdo outputtab,date,lon,lat,value -remapnn,lon=-4.02509_lat=54.8691 netcdf_process/climatology_average/internal_flow.nc &gt; table/climatology_average/internal_flow/1802020100214_Tongland.txt &amp;</v>
      </c>
      <c r="AMJ182" s="0"/>
    </row>
    <row r="183" s="154" customFormat="true" ht="13.85" hidden="false" customHeight="false" outlineLevel="0" collapsed="false">
      <c r="A183" s="4" t="s">
        <v>101</v>
      </c>
      <c r="B183" s="7" t="s">
        <v>517</v>
      </c>
      <c r="C183" s="5" t="n">
        <v>55.2491396916753</v>
      </c>
      <c r="D183" s="5" t="n">
        <v>-4.35712752310792</v>
      </c>
      <c r="E183" s="5" t="n">
        <v>55.232</v>
      </c>
      <c r="F183" s="5" t="n">
        <v>-4.294</v>
      </c>
      <c r="G183" s="4" t="s">
        <v>518</v>
      </c>
      <c r="H183" s="4" t="n">
        <v>2596</v>
      </c>
      <c r="I183" s="5" t="n">
        <v>55.2565483375258</v>
      </c>
      <c r="J183" s="6" t="n">
        <v>-4.36789970146492</v>
      </c>
      <c r="O183" s="54" t="n">
        <v>180202</v>
      </c>
      <c r="P183" s="156" t="str">
        <f aca="false">SUBSTITUTE(SUBSTITUTE(SUBSTITUTE(SUBSTITUTE(SUBSTITUTE(SUBSTITUTE(SUBSTITUTE(SUBSTITUTE(A183," ","-"),",","-"),"_","-"),"'","-"),"/","-"),"\","-"),"(","-"),")","-")</f>
        <v>Drumjohn</v>
      </c>
      <c r="Q183" s="54" t="str">
        <f aca="false">IF(E183="","No","Yes")</f>
        <v>Yes</v>
      </c>
      <c r="R183" s="157" t="n">
        <v>215</v>
      </c>
      <c r="S183" s="177" t="n">
        <f aca="false">VLOOKUP(A183,'Generators - MW'!$A$1:$BJ$255,54,0)</f>
        <v>0</v>
      </c>
      <c r="T183" s="177" t="n">
        <f aca="false">IF(ISNUMBER(S183),S183,0)</f>
        <v>0</v>
      </c>
      <c r="U183" s="178" t="str">
        <f aca="false">IF(E183="","",CONCATENATE("1",TEXT(R183,"00000")))</f>
        <v>100215</v>
      </c>
      <c r="V183" s="178" t="n">
        <f aca="false">IF(E183="","",E183)</f>
        <v>55.232</v>
      </c>
      <c r="W183" s="178" t="n">
        <f aca="false">IF(F183="","",F183)</f>
        <v>-4.294</v>
      </c>
      <c r="X183" s="54" t="str">
        <f aca="false">IF(E183="","",CONCATENATE(TEXT(O183,"000000"),"0",TEXT(U183,"000000")))</f>
        <v>1802020100215</v>
      </c>
      <c r="Y183" s="163" t="str">
        <f aca="false">IF(X183="","",CONCATENATE(X183,"_",P183,".txt"))</f>
        <v>1802020100215_Drumjohn.txt</v>
      </c>
      <c r="AA183" s="180" t="str">
        <f aca="false">IF(V183="","",CONCATENATE("cdo outputtab,date,lon,lat,value -remapnn,lon=",TEXT(W183,"0.00000"),"_lat=",TEXT(V183,"0.0000")," ","netcdf_process/",$AA$1,"/total_flow.nc"," &gt; ","table/",$AA$1,"/total_flow/",Y183," &amp;"))</f>
        <v>cdo outputtab,date,lon,lat,value -remapnn,lon=-4.29400_lat=55.2320 netcdf_process/climatology_average/total_flow.nc &gt; table/climatology_average/total_flow/1802020100215_Drumjohn.txt &amp;</v>
      </c>
      <c r="AB183" s="162"/>
      <c r="AC183" s="161" t="str">
        <f aca="false">IF(V183="","",CONCATENATE("cdo outputtab,date,lon,lat,value -remapnn,lon=",TEXT(W183,"0.00000"),"_lat=",TEXT(V183,"0.0000")," ","netcdf_process/",$AA$1,"/internal_flow.nc"," &gt; ","table/",$AA$1,"/internal_flow/",Y183," &amp;"))</f>
        <v>cdo outputtab,date,lon,lat,value -remapnn,lon=-4.29400_lat=55.2320 netcdf_process/climatology_average/internal_flow.nc &gt; table/climatology_average/internal_flow/1802020100215_Drumjohn.txt &amp;</v>
      </c>
      <c r="AMJ183" s="0"/>
    </row>
    <row r="184" s="154" customFormat="true" ht="13.85" hidden="false" customHeight="false" outlineLevel="0" collapsed="false">
      <c r="A184" s="4" t="s">
        <v>102</v>
      </c>
      <c r="B184" s="7" t="s">
        <v>519</v>
      </c>
      <c r="C184" s="5" t="n">
        <v>45.7055073655853</v>
      </c>
      <c r="D184" s="5" t="n">
        <v>7.14517178566893</v>
      </c>
      <c r="E184" s="5" t="n">
        <v>45.7055073655853</v>
      </c>
      <c r="F184" s="5" t="n">
        <v>7.14517178566893</v>
      </c>
      <c r="G184" s="4" t="s">
        <v>520</v>
      </c>
      <c r="I184" s="5" t="n">
        <v>45.6183347344428</v>
      </c>
      <c r="J184" s="5" t="n">
        <v>7.05850725236814</v>
      </c>
      <c r="O184" s="54" t="n">
        <v>180202</v>
      </c>
      <c r="P184" s="156" t="str">
        <f aca="false">SUBSTITUTE(SUBSTITUTE(SUBSTITUTE(SUBSTITUTE(SUBSTITUTE(SUBSTITUTE(SUBSTITUTE(SUBSTITUTE(A184," ","-"),",","-"),"_","-"),"'","-"),"/","-"),"\","-"),"(","-"),")","-")</f>
        <v>Avise-</v>
      </c>
      <c r="Q184" s="54" t="str">
        <f aca="false">IF(E184="","No","Yes")</f>
        <v>Yes</v>
      </c>
      <c r="R184" s="157" t="n">
        <v>216</v>
      </c>
      <c r="S184" s="177" t="n">
        <f aca="false">VLOOKUP(A184,'Generators - MW'!$A$1:$BJ$255,54,0)</f>
        <v>0</v>
      </c>
      <c r="T184" s="177" t="n">
        <f aca="false">IF(ISNUMBER(S184),S184,0)</f>
        <v>0</v>
      </c>
      <c r="U184" s="178" t="str">
        <f aca="false">IF(E184="","",CONCATENATE("1",TEXT(R184,"00000")))</f>
        <v>100216</v>
      </c>
      <c r="V184" s="178" t="n">
        <f aca="false">IF(E184="","",E184)</f>
        <v>45.7055073655853</v>
      </c>
      <c r="W184" s="178" t="n">
        <f aca="false">IF(F184="","",F184)</f>
        <v>7.14517178566893</v>
      </c>
      <c r="X184" s="54" t="str">
        <f aca="false">IF(E184="","",CONCATENATE(TEXT(O184,"000000"),"0",TEXT(U184,"000000")))</f>
        <v>1802020100216</v>
      </c>
      <c r="Y184" s="163" t="str">
        <f aca="false">IF(X184="","",CONCATENATE(X184,"_",P184,".txt"))</f>
        <v>1802020100216_Avise-.txt</v>
      </c>
      <c r="AA184" s="180" t="str">
        <f aca="false">IF(V184="","",CONCATENATE("cdo outputtab,date,lon,lat,value -remapnn,lon=",TEXT(W184,"0.00000"),"_lat=",TEXT(V184,"0.0000")," ","netcdf_process/",$AA$1,"/total_flow.nc"," &gt; ","table/",$AA$1,"/total_flow/",Y184," &amp;"))</f>
        <v>cdo outputtab,date,lon,lat,value -remapnn,lon=7.14517_lat=45.7055 netcdf_process/climatology_average/total_flow.nc &gt; table/climatology_average/total_flow/1802020100216_Avise-.txt &amp;</v>
      </c>
      <c r="AB184" s="162"/>
      <c r="AC184" s="161" t="str">
        <f aca="false">IF(V184="","",CONCATENATE("cdo outputtab,date,lon,lat,value -remapnn,lon=",TEXT(W184,"0.00000"),"_lat=",TEXT(V184,"0.0000")," ","netcdf_process/",$AA$1,"/internal_flow.nc"," &gt; ","table/",$AA$1,"/internal_flow/",Y184," &amp;"))</f>
        <v>cdo outputtab,date,lon,lat,value -remapnn,lon=7.14517_lat=45.7055 netcdf_process/climatology_average/internal_flow.nc &gt; table/climatology_average/internal_flow/1802020100216_Avise-.txt &amp;</v>
      </c>
      <c r="AMJ184" s="0"/>
    </row>
    <row r="185" s="154" customFormat="true" ht="13.85" hidden="false" customHeight="false" outlineLevel="0" collapsed="false">
      <c r="A185" s="4" t="s">
        <v>103</v>
      </c>
      <c r="B185" s="7" t="s">
        <v>521</v>
      </c>
      <c r="C185" s="5" t="n">
        <v>45.0927576191461</v>
      </c>
      <c r="D185" s="5" t="n">
        <v>9.90432801278075</v>
      </c>
      <c r="E185" s="5" t="n">
        <v>45.0927576191461</v>
      </c>
      <c r="F185" s="5" t="n">
        <v>9.90432801278075</v>
      </c>
      <c r="G185" s="4" t="s">
        <v>522</v>
      </c>
      <c r="I185" s="5" t="n">
        <v>45.0914245547859</v>
      </c>
      <c r="J185" s="6" t="n">
        <v>9.90183892281493</v>
      </c>
      <c r="O185" s="54" t="n">
        <v>180202</v>
      </c>
      <c r="P185" s="156" t="str">
        <f aca="false">SUBSTITUTE(SUBSTITUTE(SUBSTITUTE(SUBSTITUTE(SUBSTITUTE(SUBSTITUTE(SUBSTITUTE(SUBSTITUTE(A185," ","-"),",","-"),"_","-"),"'","-"),"/","-"),"\","-"),"(","-"),")","-")</f>
        <v>Isola-Serafini</v>
      </c>
      <c r="Q185" s="54" t="str">
        <f aca="false">IF(E185="","No","Yes")</f>
        <v>Yes</v>
      </c>
      <c r="R185" s="157" t="n">
        <v>217</v>
      </c>
      <c r="S185" s="177" t="n">
        <f aca="false">VLOOKUP(A185,'Generators - MW'!$A$1:$BJ$255,54,0)</f>
        <v>0</v>
      </c>
      <c r="T185" s="177" t="n">
        <f aca="false">IF(ISNUMBER(S185),S185,0)</f>
        <v>0</v>
      </c>
      <c r="U185" s="178" t="str">
        <f aca="false">IF(E185="","",CONCATENATE("1",TEXT(R185,"00000")))</f>
        <v>100217</v>
      </c>
      <c r="V185" s="178" t="n">
        <f aca="false">IF(E185="","",E185)</f>
        <v>45.0927576191461</v>
      </c>
      <c r="W185" s="178" t="n">
        <f aca="false">IF(F185="","",F185)</f>
        <v>9.90432801278075</v>
      </c>
      <c r="X185" s="54" t="str">
        <f aca="false">IF(E185="","",CONCATENATE(TEXT(O185,"000000"),"0",TEXT(U185,"000000")))</f>
        <v>1802020100217</v>
      </c>
      <c r="Y185" s="163" t="str">
        <f aca="false">IF(X185="","",CONCATENATE(X185,"_",P185,".txt"))</f>
        <v>1802020100217_Isola-Serafini.txt</v>
      </c>
      <c r="AA185" s="180" t="str">
        <f aca="false">IF(V185="","",CONCATENATE("cdo outputtab,date,lon,lat,value -remapnn,lon=",TEXT(W185,"0.00000"),"_lat=",TEXT(V185,"0.0000")," ","netcdf_process/",$AA$1,"/total_flow.nc"," &gt; ","table/",$AA$1,"/total_flow/",Y185," &amp;"))</f>
        <v>cdo outputtab,date,lon,lat,value -remapnn,lon=9.90433_lat=45.0928 netcdf_process/climatology_average/total_flow.nc &gt; table/climatology_average/total_flow/1802020100217_Isola-Serafini.txt &amp;</v>
      </c>
      <c r="AB185" s="162"/>
      <c r="AC185" s="161" t="str">
        <f aca="false">IF(V185="","",CONCATENATE("cdo outputtab,date,lon,lat,value -remapnn,lon=",TEXT(W185,"0.00000"),"_lat=",TEXT(V185,"0.0000")," ","netcdf_process/",$AA$1,"/internal_flow.nc"," &gt; ","table/",$AA$1,"/internal_flow/",Y185," &amp;"))</f>
        <v>cdo outputtab,date,lon,lat,value -remapnn,lon=9.90433_lat=45.0928 netcdf_process/climatology_average/internal_flow.nc &gt; table/climatology_average/internal_flow/1802020100217_Isola-Serafini.txt &amp;</v>
      </c>
      <c r="AMJ185" s="0"/>
    </row>
    <row r="186" s="154" customFormat="true" ht="13.85" hidden="false" customHeight="false" outlineLevel="0" collapsed="false">
      <c r="A186" s="4" t="s">
        <v>104</v>
      </c>
      <c r="B186" s="7" t="s">
        <v>523</v>
      </c>
      <c r="C186" s="5" t="n">
        <v>46.6555023078425</v>
      </c>
      <c r="D186" s="5" t="n">
        <v>11.5927341701171</v>
      </c>
      <c r="E186" s="5" t="n">
        <v>46.622</v>
      </c>
      <c r="F186" s="5" t="n">
        <v>11.544</v>
      </c>
      <c r="G186" s="4" t="s">
        <v>524</v>
      </c>
      <c r="I186" s="5" t="n">
        <v>46.622</v>
      </c>
      <c r="J186" s="5" t="n">
        <v>11.544</v>
      </c>
      <c r="O186" s="54" t="n">
        <v>180202</v>
      </c>
      <c r="P186" s="156" t="str">
        <f aca="false">SUBSTITUTE(SUBSTITUTE(SUBSTITUTE(SUBSTITUTE(SUBSTITUTE(SUBSTITUTE(SUBSTITUTE(SUBSTITUTE(A186," ","-"),",","-"),"_","-"),"'","-"),"/","-"),"\","-"),"(","-"),")","-")</f>
        <v>Castelbello</v>
      </c>
      <c r="Q186" s="54" t="str">
        <f aca="false">IF(E186="","No","Yes")</f>
        <v>Yes</v>
      </c>
      <c r="R186" s="157" t="n">
        <v>218</v>
      </c>
      <c r="S186" s="177" t="n">
        <f aca="false">VLOOKUP(A186,'Generators - MW'!$A$1:$BJ$255,54,0)</f>
        <v>0</v>
      </c>
      <c r="T186" s="177" t="n">
        <f aca="false">IF(ISNUMBER(S186),S186,0)</f>
        <v>0</v>
      </c>
      <c r="U186" s="178" t="str">
        <f aca="false">IF(E186="","",CONCATENATE("1",TEXT(R186,"00000")))</f>
        <v>100218</v>
      </c>
      <c r="V186" s="178" t="n">
        <f aca="false">IF(E186="","",E186)</f>
        <v>46.622</v>
      </c>
      <c r="W186" s="178" t="n">
        <f aca="false">IF(F186="","",F186)</f>
        <v>11.544</v>
      </c>
      <c r="X186" s="54" t="str">
        <f aca="false">IF(E186="","",CONCATENATE(TEXT(O186,"000000"),"0",TEXT(U186,"000000")))</f>
        <v>1802020100218</v>
      </c>
      <c r="Y186" s="163" t="str">
        <f aca="false">IF(X186="","",CONCATENATE(X186,"_",P186,".txt"))</f>
        <v>1802020100218_Castelbello.txt</v>
      </c>
      <c r="AA186" s="180" t="str">
        <f aca="false">IF(V186="","",CONCATENATE("cdo outputtab,date,lon,lat,value -remapnn,lon=",TEXT(W186,"0.00000"),"_lat=",TEXT(V186,"0.0000")," ","netcdf_process/",$AA$1,"/total_flow.nc"," &gt; ","table/",$AA$1,"/total_flow/",Y186," &amp;"))</f>
        <v>cdo outputtab,date,lon,lat,value -remapnn,lon=11.54400_lat=46.6220 netcdf_process/climatology_average/total_flow.nc &gt; table/climatology_average/total_flow/1802020100218_Castelbello.txt &amp;</v>
      </c>
      <c r="AB186" s="162"/>
      <c r="AC186" s="161" t="str">
        <f aca="false">IF(V186="","",CONCATENATE("cdo outputtab,date,lon,lat,value -remapnn,lon=",TEXT(W186,"0.00000"),"_lat=",TEXT(V186,"0.0000")," ","netcdf_process/",$AA$1,"/internal_flow.nc"," &gt; ","table/",$AA$1,"/internal_flow/",Y186," &amp;"))</f>
        <v>cdo outputtab,date,lon,lat,value -remapnn,lon=11.54400_lat=46.6220 netcdf_process/climatology_average/internal_flow.nc &gt; table/climatology_average/internal_flow/1802020100218_Castelbello.txt &amp;</v>
      </c>
      <c r="AMJ186" s="0"/>
    </row>
    <row r="187" s="154" customFormat="true" ht="13.85" hidden="false" customHeight="false" outlineLevel="0" collapsed="false">
      <c r="A187" s="4" t="s">
        <v>105</v>
      </c>
      <c r="B187" s="7" t="s">
        <v>521</v>
      </c>
      <c r="C187" s="5" t="n">
        <v>46.7971487894992</v>
      </c>
      <c r="D187" s="5" t="n">
        <v>11.6708400979405</v>
      </c>
      <c r="E187" s="5" t="n">
        <v>46.7971487894992</v>
      </c>
      <c r="F187" s="5" t="n">
        <v>11.703</v>
      </c>
      <c r="G187" s="4" t="s">
        <v>525</v>
      </c>
      <c r="I187" s="5" t="n">
        <v>46.7971487894992</v>
      </c>
      <c r="J187" s="5" t="n">
        <v>11.703</v>
      </c>
      <c r="O187" s="54" t="n">
        <v>180202</v>
      </c>
      <c r="P187" s="156" t="str">
        <f aca="false">SUBSTITUTE(SUBSTITUTE(SUBSTITUTE(SUBSTITUTE(SUBSTITUTE(SUBSTITUTE(SUBSTITUTE(SUBSTITUTE(A187," ","-"),",","-"),"_","-"),"'","-"),"/","-"),"\","-"),"(","-"),")","-")</f>
        <v>Bressanone</v>
      </c>
      <c r="Q187" s="54" t="str">
        <f aca="false">IF(E187="","No","Yes")</f>
        <v>Yes</v>
      </c>
      <c r="R187" s="157" t="n">
        <v>219</v>
      </c>
      <c r="S187" s="177" t="n">
        <f aca="false">VLOOKUP(A187,'Generators - MW'!$A$1:$BJ$255,54,0)</f>
        <v>0</v>
      </c>
      <c r="T187" s="177" t="n">
        <f aca="false">IF(ISNUMBER(S187),S187,0)</f>
        <v>0</v>
      </c>
      <c r="U187" s="178" t="str">
        <f aca="false">IF(E187="","",CONCATENATE("1",TEXT(R187,"00000")))</f>
        <v>100219</v>
      </c>
      <c r="V187" s="178" t="n">
        <f aca="false">IF(E187="","",E187)</f>
        <v>46.7971487894992</v>
      </c>
      <c r="W187" s="178" t="n">
        <f aca="false">IF(F187="","",F187)</f>
        <v>11.703</v>
      </c>
      <c r="X187" s="54" t="str">
        <f aca="false">IF(E187="","",CONCATENATE(TEXT(O187,"000000"),"0",TEXT(U187,"000000")))</f>
        <v>1802020100219</v>
      </c>
      <c r="Y187" s="163" t="str">
        <f aca="false">IF(X187="","",CONCATENATE(X187,"_",P187,".txt"))</f>
        <v>1802020100219_Bressanone.txt</v>
      </c>
      <c r="AA187" s="180" t="str">
        <f aca="false">IF(V187="","",CONCATENATE("cdo outputtab,date,lon,lat,value -remapnn,lon=",TEXT(W187,"0.00000"),"_lat=",TEXT(V187,"0.0000")," ","netcdf_process/",$AA$1,"/total_flow.nc"," &gt; ","table/",$AA$1,"/total_flow/",Y187," &amp;"))</f>
        <v>cdo outputtab,date,lon,lat,value -remapnn,lon=11.70300_lat=46.7971 netcdf_process/climatology_average/total_flow.nc &gt; table/climatology_average/total_flow/1802020100219_Bressanone.txt &amp;</v>
      </c>
      <c r="AB187" s="162"/>
      <c r="AC187" s="161" t="str">
        <f aca="false">IF(V187="","",CONCATENATE("cdo outputtab,date,lon,lat,value -remapnn,lon=",TEXT(W187,"0.00000"),"_lat=",TEXT(V187,"0.0000")," ","netcdf_process/",$AA$1,"/internal_flow.nc"," &gt; ","table/",$AA$1,"/internal_flow/",Y187," &amp;"))</f>
        <v>cdo outputtab,date,lon,lat,value -remapnn,lon=11.70300_lat=46.7971 netcdf_process/climatology_average/internal_flow.nc &gt; table/climatology_average/internal_flow/1802020100219_Bressanone.txt &amp;</v>
      </c>
      <c r="AMJ187" s="0"/>
    </row>
    <row r="188" s="154" customFormat="true" ht="13.85" hidden="false" customHeight="false" outlineLevel="0" collapsed="false">
      <c r="A188" s="4" t="s">
        <v>108</v>
      </c>
      <c r="B188" s="7" t="s">
        <v>454</v>
      </c>
      <c r="C188" s="5" t="n">
        <v>44.499</v>
      </c>
      <c r="D188" s="5" t="n">
        <v>4.708</v>
      </c>
      <c r="E188" s="5" t="n">
        <v>44.465</v>
      </c>
      <c r="F188" s="5" t="n">
        <v>4.713</v>
      </c>
      <c r="G188" s="4" t="s">
        <v>527</v>
      </c>
      <c r="I188" s="5" t="n">
        <v>44.465</v>
      </c>
      <c r="J188" s="5" t="n">
        <v>4.713</v>
      </c>
      <c r="O188" s="54" t="n">
        <v>180202</v>
      </c>
      <c r="P188" s="156" t="str">
        <f aca="false">SUBSTITUTE(SUBSTITUTE(SUBSTITUTE(SUBSTITUTE(SUBSTITUTE(SUBSTITUTE(SUBSTITUTE(SUBSTITUTE(A188," ","-"),",","-"),"_","-"),"'","-"),"/","-"),"\","-"),"(","-"),")","-")</f>
        <v>Chateau-neuf-du-Rhone</v>
      </c>
      <c r="Q188" s="54" t="str">
        <f aca="false">IF(E188="","No","Yes")</f>
        <v>Yes</v>
      </c>
      <c r="R188" s="157" t="n">
        <v>221</v>
      </c>
      <c r="S188" s="177" t="n">
        <f aca="false">VLOOKUP(A188,'Generators - MW'!$A$1:$BJ$255,54,0)</f>
        <v>0</v>
      </c>
      <c r="T188" s="177" t="n">
        <f aca="false">IF(ISNUMBER(S188),S188,0)</f>
        <v>0</v>
      </c>
      <c r="U188" s="178" t="str">
        <f aca="false">IF(E188="","",CONCATENATE("1",TEXT(R188,"00000")))</f>
        <v>100221</v>
      </c>
      <c r="V188" s="178" t="n">
        <f aca="false">IF(E188="","",E188)</f>
        <v>44.465</v>
      </c>
      <c r="W188" s="178" t="n">
        <f aca="false">IF(F188="","",F188)</f>
        <v>4.713</v>
      </c>
      <c r="X188" s="54" t="str">
        <f aca="false">IF(E188="","",CONCATENATE(TEXT(O188,"000000"),"0",TEXT(U188,"000000")))</f>
        <v>1802020100221</v>
      </c>
      <c r="Y188" s="163" t="str">
        <f aca="false">IF(X188="","",CONCATENATE(X188,"_",P188,".txt"))</f>
        <v>1802020100221_Chateau-neuf-du-Rhone.txt</v>
      </c>
      <c r="AA188" s="180" t="str">
        <f aca="false">IF(V188="","",CONCATENATE("cdo outputtab,date,lon,lat,value -remapnn,lon=",TEXT(W188,"0.00000"),"_lat=",TEXT(V188,"0.0000")," ","netcdf_process/",$AA$1,"/total_flow.nc"," &gt; ","table/",$AA$1,"/total_flow/",Y188," &amp;"))</f>
        <v>cdo outputtab,date,lon,lat,value -remapnn,lon=4.71300_lat=44.4650 netcdf_process/climatology_average/total_flow.nc &gt; table/climatology_average/total_flow/1802020100221_Chateau-neuf-du-Rhone.txt &amp;</v>
      </c>
      <c r="AB188" s="162"/>
      <c r="AC188" s="161" t="str">
        <f aca="false">IF(V188="","",CONCATENATE("cdo outputtab,date,lon,lat,value -remapnn,lon=",TEXT(W188,"0.00000"),"_lat=",TEXT(V188,"0.0000")," ","netcdf_process/",$AA$1,"/internal_flow.nc"," &gt; ","table/",$AA$1,"/internal_flow/",Y188," &amp;"))</f>
        <v>cdo outputtab,date,lon,lat,value -remapnn,lon=4.71300_lat=44.4650 netcdf_process/climatology_average/internal_flow.nc &gt; table/climatology_average/internal_flow/1802020100221_Chateau-neuf-du-Rhone.txt &amp;</v>
      </c>
      <c r="AMJ188" s="0"/>
    </row>
    <row r="189" s="154" customFormat="true" ht="13.85" hidden="false" customHeight="false" outlineLevel="0" collapsed="false">
      <c r="A189" s="4" t="s">
        <v>109</v>
      </c>
      <c r="B189" s="7" t="s">
        <v>454</v>
      </c>
      <c r="C189" s="5" t="n">
        <v>43.976</v>
      </c>
      <c r="D189" s="5" t="n">
        <v>4.817</v>
      </c>
      <c r="E189" s="5" t="n">
        <v>43.976</v>
      </c>
      <c r="F189" s="5" t="n">
        <v>4.817</v>
      </c>
      <c r="G189" s="4" t="s">
        <v>528</v>
      </c>
      <c r="I189" s="5" t="n">
        <v>43.976</v>
      </c>
      <c r="J189" s="5" t="n">
        <v>4.817</v>
      </c>
      <c r="O189" s="54" t="n">
        <v>180202</v>
      </c>
      <c r="P189" s="156" t="str">
        <f aca="false">SUBSTITUTE(SUBSTITUTE(SUBSTITUTE(SUBSTITUTE(SUBSTITUTE(SUBSTITUTE(SUBSTITUTE(SUBSTITUTE(A189," ","-"),",","-"),"_","-"),"'","-"),"/","-"),"\","-"),"(","-"),")","-")</f>
        <v>Avignon</v>
      </c>
      <c r="Q189" s="54" t="str">
        <f aca="false">IF(E189="","No","Yes")</f>
        <v>Yes</v>
      </c>
      <c r="R189" s="157" t="n">
        <v>222</v>
      </c>
      <c r="S189" s="177" t="n">
        <f aca="false">VLOOKUP(A189,'Generators - MW'!$A$1:$BJ$255,54,0)</f>
        <v>0</v>
      </c>
      <c r="T189" s="177" t="n">
        <f aca="false">IF(ISNUMBER(S189),S189,0)</f>
        <v>0</v>
      </c>
      <c r="U189" s="178" t="str">
        <f aca="false">IF(E189="","",CONCATENATE("1",TEXT(R189,"00000")))</f>
        <v>100222</v>
      </c>
      <c r="V189" s="178" t="n">
        <f aca="false">IF(E189="","",E189)</f>
        <v>43.976</v>
      </c>
      <c r="W189" s="178" t="n">
        <f aca="false">IF(F189="","",F189)</f>
        <v>4.817</v>
      </c>
      <c r="X189" s="54" t="str">
        <f aca="false">IF(E189="","",CONCATENATE(TEXT(O189,"000000"),"0",TEXT(U189,"000000")))</f>
        <v>1802020100222</v>
      </c>
      <c r="Y189" s="163" t="str">
        <f aca="false">IF(X189="","",CONCATENATE(X189,"_",P189,".txt"))</f>
        <v>1802020100222_Avignon.txt</v>
      </c>
      <c r="AA189" s="180" t="str">
        <f aca="false">IF(V189="","",CONCATENATE("cdo outputtab,date,lon,lat,value -remapnn,lon=",TEXT(W189,"0.00000"),"_lat=",TEXT(V189,"0.0000")," ","netcdf_process/",$AA$1,"/total_flow.nc"," &gt; ","table/",$AA$1,"/total_flow/",Y189," &amp;"))</f>
        <v>cdo outputtab,date,lon,lat,value -remapnn,lon=4.81700_lat=43.9760 netcdf_process/climatology_average/total_flow.nc &gt; table/climatology_average/total_flow/1802020100222_Avignon.txt &amp;</v>
      </c>
      <c r="AB189" s="162"/>
      <c r="AC189" s="161" t="str">
        <f aca="false">IF(V189="","",CONCATENATE("cdo outputtab,date,lon,lat,value -remapnn,lon=",TEXT(W189,"0.00000"),"_lat=",TEXT(V189,"0.0000")," ","netcdf_process/",$AA$1,"/internal_flow.nc"," &gt; ","table/",$AA$1,"/internal_flow/",Y189," &amp;"))</f>
        <v>cdo outputtab,date,lon,lat,value -remapnn,lon=4.81700_lat=43.9760 netcdf_process/climatology_average/internal_flow.nc &gt; table/climatology_average/internal_flow/1802020100222_Avignon.txt &amp;</v>
      </c>
      <c r="AMJ189" s="0"/>
    </row>
    <row r="190" s="154" customFormat="true" ht="13.85" hidden="false" customHeight="false" outlineLevel="0" collapsed="false">
      <c r="A190" s="4" t="s">
        <v>110</v>
      </c>
      <c r="B190" s="7" t="s">
        <v>208</v>
      </c>
      <c r="C190" s="5" t="n">
        <v>44.696</v>
      </c>
      <c r="D190" s="5" t="n">
        <v>2.585</v>
      </c>
      <c r="E190" s="5" t="n">
        <v>44.696</v>
      </c>
      <c r="F190" s="5" t="n">
        <v>2.593</v>
      </c>
      <c r="G190" s="4" t="s">
        <v>529</v>
      </c>
      <c r="H190" s="4" t="n">
        <v>3429</v>
      </c>
      <c r="I190" s="5" t="n">
        <v>44.696</v>
      </c>
      <c r="J190" s="5" t="n">
        <v>2.585</v>
      </c>
      <c r="O190" s="54" t="n">
        <v>180202</v>
      </c>
      <c r="P190" s="156" t="str">
        <f aca="false">SUBSTITUTE(SUBSTITUTE(SUBSTITUTE(SUBSTITUTE(SUBSTITUTE(SUBSTITUTE(SUBSTITUTE(SUBSTITUTE(A190," ","-"),",","-"),"_","-"),"'","-"),"/","-"),"\","-"),"(","-"),")","-")</f>
        <v>Qouesques</v>
      </c>
      <c r="Q190" s="54" t="str">
        <f aca="false">IF(E190="","No","Yes")</f>
        <v>Yes</v>
      </c>
      <c r="R190" s="157" t="n">
        <v>223</v>
      </c>
      <c r="S190" s="177" t="n">
        <f aca="false">VLOOKUP(A190,'Generators - MW'!$A$1:$BJ$255,54,0)</f>
        <v>0</v>
      </c>
      <c r="T190" s="177" t="n">
        <f aca="false">IF(ISNUMBER(S190),S190,0)</f>
        <v>0</v>
      </c>
      <c r="U190" s="178" t="str">
        <f aca="false">IF(E190="","",CONCATENATE("1",TEXT(R190,"00000")))</f>
        <v>100223</v>
      </c>
      <c r="V190" s="178" t="n">
        <f aca="false">IF(E190="","",E190)</f>
        <v>44.696</v>
      </c>
      <c r="W190" s="178" t="n">
        <f aca="false">IF(F190="","",F190)</f>
        <v>2.593</v>
      </c>
      <c r="X190" s="54" t="str">
        <f aca="false">IF(E190="","",CONCATENATE(TEXT(O190,"000000"),"0",TEXT(U190,"000000")))</f>
        <v>1802020100223</v>
      </c>
      <c r="Y190" s="163" t="str">
        <f aca="false">IF(X190="","",CONCATENATE(X190,"_",P190,".txt"))</f>
        <v>1802020100223_Qouesques.txt</v>
      </c>
      <c r="AA190" s="180" t="str">
        <f aca="false">IF(V190="","",CONCATENATE("cdo outputtab,date,lon,lat,value -remapnn,lon=",TEXT(W190,"0.00000"),"_lat=",TEXT(V190,"0.0000")," ","netcdf_process/",$AA$1,"/total_flow.nc"," &gt; ","table/",$AA$1,"/total_flow/",Y190," &amp;"))</f>
        <v>cdo outputtab,date,lon,lat,value -remapnn,lon=2.59300_lat=44.6960 netcdf_process/climatology_average/total_flow.nc &gt; table/climatology_average/total_flow/1802020100223_Qouesques.txt &amp;</v>
      </c>
      <c r="AB190" s="162"/>
      <c r="AC190" s="161" t="str">
        <f aca="false">IF(V190="","",CONCATENATE("cdo outputtab,date,lon,lat,value -remapnn,lon=",TEXT(W190,"0.00000"),"_lat=",TEXT(V190,"0.0000")," ","netcdf_process/",$AA$1,"/internal_flow.nc"," &gt; ","table/",$AA$1,"/internal_flow/",Y190," &amp;"))</f>
        <v>cdo outputtab,date,lon,lat,value -remapnn,lon=2.59300_lat=44.6960 netcdf_process/climatology_average/internal_flow.nc &gt; table/climatology_average/internal_flow/1802020100223_Qouesques.txt &amp;</v>
      </c>
      <c r="AMJ190" s="0"/>
    </row>
    <row r="191" s="154" customFormat="true" ht="13.85" hidden="false" customHeight="false" outlineLevel="0" collapsed="false">
      <c r="A191" s="4" t="s">
        <v>111</v>
      </c>
      <c r="B191" s="7" t="s">
        <v>454</v>
      </c>
      <c r="C191" s="5" t="n">
        <v>45.307</v>
      </c>
      <c r="D191" s="5" t="n">
        <v>4.797</v>
      </c>
      <c r="E191" s="5" t="n">
        <v>45.307</v>
      </c>
      <c r="F191" s="5" t="n">
        <v>4.797</v>
      </c>
      <c r="G191" s="4" t="s">
        <v>530</v>
      </c>
      <c r="I191" s="5" t="n">
        <v>45.3837245990049</v>
      </c>
      <c r="J191" s="6" t="n">
        <v>47.57692910498</v>
      </c>
      <c r="O191" s="54" t="n">
        <v>180202</v>
      </c>
      <c r="P191" s="156" t="str">
        <f aca="false">SUBSTITUTE(SUBSTITUTE(SUBSTITUTE(SUBSTITUTE(SUBSTITUTE(SUBSTITUTE(SUBSTITUTE(SUBSTITUTE(A191," ","-"),",","-"),"_","-"),"'","-"),"/","-"),"\","-"),"(","-"),")","-")</f>
        <v>Sablons</v>
      </c>
      <c r="Q191" s="54" t="str">
        <f aca="false">IF(E191="","No","Yes")</f>
        <v>Yes</v>
      </c>
      <c r="R191" s="157" t="n">
        <v>224</v>
      </c>
      <c r="S191" s="177" t="n">
        <f aca="false">VLOOKUP(A191,'Generators - MW'!$A$1:$BJ$255,54,0)</f>
        <v>0</v>
      </c>
      <c r="T191" s="177" t="n">
        <f aca="false">IF(ISNUMBER(S191),S191,0)</f>
        <v>0</v>
      </c>
      <c r="U191" s="178" t="str">
        <f aca="false">IF(E191="","",CONCATENATE("1",TEXT(R191,"00000")))</f>
        <v>100224</v>
      </c>
      <c r="V191" s="178" t="n">
        <f aca="false">IF(E191="","",E191)</f>
        <v>45.307</v>
      </c>
      <c r="W191" s="178" t="n">
        <f aca="false">IF(F191="","",F191)</f>
        <v>4.797</v>
      </c>
      <c r="X191" s="54" t="str">
        <f aca="false">IF(E191="","",CONCATENATE(TEXT(O191,"000000"),"0",TEXT(U191,"000000")))</f>
        <v>1802020100224</v>
      </c>
      <c r="Y191" s="163" t="str">
        <f aca="false">IF(X191="","",CONCATENATE(X191,"_",P191,".txt"))</f>
        <v>1802020100224_Sablons.txt</v>
      </c>
      <c r="AA191" s="180" t="str">
        <f aca="false">IF(V191="","",CONCATENATE("cdo outputtab,date,lon,lat,value -remapnn,lon=",TEXT(W191,"0.00000"),"_lat=",TEXT(V191,"0.0000")," ","netcdf_process/",$AA$1,"/total_flow.nc"," &gt; ","table/",$AA$1,"/total_flow/",Y191," &amp;"))</f>
        <v>cdo outputtab,date,lon,lat,value -remapnn,lon=4.79700_lat=45.3070 netcdf_process/climatology_average/total_flow.nc &gt; table/climatology_average/total_flow/1802020100224_Sablons.txt &amp;</v>
      </c>
      <c r="AB191" s="162"/>
      <c r="AC191" s="161" t="str">
        <f aca="false">IF(V191="","",CONCATENATE("cdo outputtab,date,lon,lat,value -remapnn,lon=",TEXT(W191,"0.00000"),"_lat=",TEXT(V191,"0.0000")," ","netcdf_process/",$AA$1,"/internal_flow.nc"," &gt; ","table/",$AA$1,"/internal_flow/",Y191," &amp;"))</f>
        <v>cdo outputtab,date,lon,lat,value -remapnn,lon=4.79700_lat=45.3070 netcdf_process/climatology_average/internal_flow.nc &gt; table/climatology_average/internal_flow/1802020100224_Sablons.txt &amp;</v>
      </c>
      <c r="AMJ191" s="0"/>
    </row>
    <row r="192" s="154" customFormat="true" ht="13.85" hidden="false" customHeight="false" outlineLevel="0" collapsed="false">
      <c r="A192" s="4" t="s">
        <v>112</v>
      </c>
      <c r="B192" s="7" t="s">
        <v>531</v>
      </c>
      <c r="C192" s="5" t="n">
        <v>45.91701964577</v>
      </c>
      <c r="D192" s="5" t="n">
        <v>6.72715187072753</v>
      </c>
      <c r="E192" s="5" t="n">
        <v>45.91701964577</v>
      </c>
      <c r="F192" s="5" t="n">
        <v>6.72715187072753</v>
      </c>
      <c r="G192" s="4" t="s">
        <v>532</v>
      </c>
      <c r="I192" s="5" t="n">
        <v>45.8939097342338</v>
      </c>
      <c r="J192" s="6" t="n">
        <v>6.79842503086547</v>
      </c>
      <c r="O192" s="54" t="n">
        <v>180202</v>
      </c>
      <c r="P192" s="156" t="str">
        <f aca="false">SUBSTITUTE(SUBSTITUTE(SUBSTITUTE(SUBSTITUTE(SUBSTITUTE(SUBSTITUTE(SUBSTITUTE(SUBSTITUTE(A192," ","-"),",","-"),"_","-"),"'","-"),"/","-"),"\","-"),"(","-"),")","-")</f>
        <v>Passsy</v>
      </c>
      <c r="Q192" s="54" t="str">
        <f aca="false">IF(E192="","No","Yes")</f>
        <v>Yes</v>
      </c>
      <c r="R192" s="157" t="n">
        <v>225</v>
      </c>
      <c r="S192" s="177" t="n">
        <f aca="false">VLOOKUP(A192,'Generators - MW'!$A$1:$BJ$255,54,0)</f>
        <v>0</v>
      </c>
      <c r="T192" s="177" t="n">
        <f aca="false">IF(ISNUMBER(S192),S192,0)</f>
        <v>0</v>
      </c>
      <c r="U192" s="178" t="str">
        <f aca="false">IF(E192="","",CONCATENATE("1",TEXT(R192,"00000")))</f>
        <v>100225</v>
      </c>
      <c r="V192" s="178" t="n">
        <f aca="false">IF(E192="","",E192)</f>
        <v>45.91701964577</v>
      </c>
      <c r="W192" s="178" t="n">
        <f aca="false">IF(F192="","",F192)</f>
        <v>6.72715187072753</v>
      </c>
      <c r="X192" s="54" t="str">
        <f aca="false">IF(E192="","",CONCATENATE(TEXT(O192,"000000"),"0",TEXT(U192,"000000")))</f>
        <v>1802020100225</v>
      </c>
      <c r="Y192" s="163" t="str">
        <f aca="false">IF(X192="","",CONCATENATE(X192,"_",P192,".txt"))</f>
        <v>1802020100225_Passsy.txt</v>
      </c>
      <c r="AA192" s="180" t="str">
        <f aca="false">IF(V192="","",CONCATENATE("cdo outputtab,date,lon,lat,value -remapnn,lon=",TEXT(W192,"0.00000"),"_lat=",TEXT(V192,"0.0000")," ","netcdf_process/",$AA$1,"/total_flow.nc"," &gt; ","table/",$AA$1,"/total_flow/",Y192," &amp;"))</f>
        <v>cdo outputtab,date,lon,lat,value -remapnn,lon=6.72715_lat=45.9170 netcdf_process/climatology_average/total_flow.nc &gt; table/climatology_average/total_flow/1802020100225_Passsy.txt &amp;</v>
      </c>
      <c r="AB192" s="162"/>
      <c r="AC192" s="161" t="str">
        <f aca="false">IF(V192="","",CONCATENATE("cdo outputtab,date,lon,lat,value -remapnn,lon=",TEXT(W192,"0.00000"),"_lat=",TEXT(V192,"0.0000")," ","netcdf_process/",$AA$1,"/internal_flow.nc"," &gt; ","table/",$AA$1,"/internal_flow/",Y192," &amp;"))</f>
        <v>cdo outputtab,date,lon,lat,value -remapnn,lon=6.72715_lat=45.9170 netcdf_process/climatology_average/internal_flow.nc &gt; table/climatology_average/internal_flow/1802020100225_Passsy.txt &amp;</v>
      </c>
      <c r="AMJ192" s="0"/>
    </row>
    <row r="193" s="154" customFormat="true" ht="13.85" hidden="false" customHeight="false" outlineLevel="0" collapsed="false">
      <c r="A193" s="4" t="s">
        <v>113</v>
      </c>
      <c r="B193" s="7" t="s">
        <v>533</v>
      </c>
      <c r="C193" s="5" t="n">
        <v>46.3479</v>
      </c>
      <c r="D193" s="5" t="n">
        <v>16.2684</v>
      </c>
      <c r="E193" s="5" t="n">
        <v>46.366</v>
      </c>
      <c r="F193" s="5" t="n">
        <v>16.276</v>
      </c>
      <c r="G193" s="4" t="s">
        <v>534</v>
      </c>
      <c r="I193" s="5" t="n">
        <v>46.3878065185073</v>
      </c>
      <c r="J193" s="6" t="n">
        <v>16.1750627635046</v>
      </c>
      <c r="O193" s="54" t="n">
        <v>180202</v>
      </c>
      <c r="P193" s="156" t="str">
        <f aca="false">SUBSTITUTE(SUBSTITUTE(SUBSTITUTE(SUBSTITUTE(SUBSTITUTE(SUBSTITUTE(SUBSTITUTE(SUBSTITUTE(A193," ","-"),",","-"),"_","-"),"'","-"),"/","-"),"\","-"),"(","-"),")","-")</f>
        <v>Varazdin</v>
      </c>
      <c r="Q193" s="54" t="str">
        <f aca="false">IF(E193="","No","Yes")</f>
        <v>Yes</v>
      </c>
      <c r="R193" s="157" t="n">
        <v>226</v>
      </c>
      <c r="S193" s="177" t="n">
        <f aca="false">VLOOKUP(A193,'Generators - MW'!$A$1:$BJ$255,54,0)</f>
        <v>0</v>
      </c>
      <c r="T193" s="177" t="n">
        <f aca="false">IF(ISNUMBER(S193),S193,0)</f>
        <v>0</v>
      </c>
      <c r="U193" s="178" t="str">
        <f aca="false">IF(E193="","",CONCATENATE("1",TEXT(R193,"00000")))</f>
        <v>100226</v>
      </c>
      <c r="V193" s="178" t="n">
        <f aca="false">IF(E193="","",E193)</f>
        <v>46.366</v>
      </c>
      <c r="W193" s="178" t="n">
        <f aca="false">IF(F193="","",F193)</f>
        <v>16.276</v>
      </c>
      <c r="X193" s="54" t="str">
        <f aca="false">IF(E193="","",CONCATENATE(TEXT(O193,"000000"),"0",TEXT(U193,"000000")))</f>
        <v>1802020100226</v>
      </c>
      <c r="Y193" s="163" t="str">
        <f aca="false">IF(X193="","",CONCATENATE(X193,"_",P193,".txt"))</f>
        <v>1802020100226_Varazdin.txt</v>
      </c>
      <c r="AA193" s="180" t="str">
        <f aca="false">IF(V193="","",CONCATENATE("cdo outputtab,date,lon,lat,value -remapnn,lon=",TEXT(W193,"0.00000"),"_lat=",TEXT(V193,"0.0000")," ","netcdf_process/",$AA$1,"/total_flow.nc"," &gt; ","table/",$AA$1,"/total_flow/",Y193," &amp;"))</f>
        <v>cdo outputtab,date,lon,lat,value -remapnn,lon=16.27600_lat=46.3660 netcdf_process/climatology_average/total_flow.nc &gt; table/climatology_average/total_flow/1802020100226_Varazdin.txt &amp;</v>
      </c>
      <c r="AB193" s="162"/>
      <c r="AC193" s="161" t="str">
        <f aca="false">IF(V193="","",CONCATENATE("cdo outputtab,date,lon,lat,value -remapnn,lon=",TEXT(W193,"0.00000"),"_lat=",TEXT(V193,"0.0000")," ","netcdf_process/",$AA$1,"/internal_flow.nc"," &gt; ","table/",$AA$1,"/internal_flow/",Y193," &amp;"))</f>
        <v>cdo outputtab,date,lon,lat,value -remapnn,lon=16.27600_lat=46.3660 netcdf_process/climatology_average/internal_flow.nc &gt; table/climatology_average/internal_flow/1802020100226_Varazdin.txt &amp;</v>
      </c>
      <c r="AMJ193" s="0"/>
    </row>
    <row r="194" s="4" customFormat="true" ht="13.85" hidden="false" customHeight="false" outlineLevel="0" collapsed="false">
      <c r="A194" s="4" t="s">
        <v>114</v>
      </c>
      <c r="B194" s="7" t="s">
        <v>533</v>
      </c>
      <c r="C194" s="5" t="n">
        <v>46.3111300626926</v>
      </c>
      <c r="D194" s="5" t="n">
        <v>16.4945983886718</v>
      </c>
      <c r="E194" s="5" t="n">
        <v>46.303</v>
      </c>
      <c r="F194" s="5" t="n">
        <v>16.495</v>
      </c>
      <c r="G194" s="4" t="s">
        <v>535</v>
      </c>
      <c r="H194" s="4" t="n">
        <v>3842</v>
      </c>
      <c r="I194" s="5" t="n">
        <v>46.3109851056992</v>
      </c>
      <c r="J194" s="6" t="n">
        <v>16.451278355671</v>
      </c>
      <c r="L194" s="6"/>
      <c r="M194" s="6"/>
      <c r="O194" s="54" t="n">
        <v>180202</v>
      </c>
      <c r="P194" s="156" t="str">
        <f aca="false">SUBSTITUTE(SUBSTITUTE(SUBSTITUTE(SUBSTITUTE(SUBSTITUTE(SUBSTITUTE(SUBSTITUTE(SUBSTITUTE(A194," ","-"),",","-"),"_","-"),"'","-"),"/","-"),"\","-"),"(","-"),")","-")</f>
        <v>Cakovec</v>
      </c>
      <c r="Q194" s="54" t="str">
        <f aca="false">IF(E194="","No","Yes")</f>
        <v>Yes</v>
      </c>
      <c r="R194" s="157" t="n">
        <v>227</v>
      </c>
      <c r="S194" s="177" t="n">
        <f aca="false">VLOOKUP(A194,'Generators - MW'!$A$1:$BJ$255,54,0)</f>
        <v>0</v>
      </c>
      <c r="T194" s="177" t="n">
        <f aca="false">IF(ISNUMBER(S194),S194,0)</f>
        <v>0</v>
      </c>
      <c r="U194" s="178" t="str">
        <f aca="false">IF(E194="","",CONCATENATE("1",TEXT(R194,"00000")))</f>
        <v>100227</v>
      </c>
      <c r="V194" s="178" t="n">
        <f aca="false">IF(E194="","",E194)</f>
        <v>46.303</v>
      </c>
      <c r="W194" s="178" t="n">
        <f aca="false">IF(F194="","",F194)</f>
        <v>16.495</v>
      </c>
      <c r="X194" s="54" t="str">
        <f aca="false">IF(E194="","",CONCATENATE(TEXT(O194,"000000"),"0",TEXT(U194,"000000")))</f>
        <v>1802020100227</v>
      </c>
      <c r="Y194" s="163" t="str">
        <f aca="false">IF(X194="","",CONCATENATE(X194,"_",P194,".txt"))</f>
        <v>1802020100227_Cakovec.txt</v>
      </c>
      <c r="AA194" s="180" t="str">
        <f aca="false">IF(V194="","",CONCATENATE("cdo outputtab,date,lon,lat,value -remapnn,lon=",TEXT(W194,"0.00000"),"_lat=",TEXT(V194,"0.0000")," ","netcdf_process/",$AA$1,"/total_flow.nc"," &gt; ","table/",$AA$1,"/total_flow/",Y194," &amp;"))</f>
        <v>cdo outputtab,date,lon,lat,value -remapnn,lon=16.49500_lat=46.3030 netcdf_process/climatology_average/total_flow.nc &gt; table/climatology_average/total_flow/1802020100227_Cakovec.txt &amp;</v>
      </c>
      <c r="AB194" s="182"/>
      <c r="AC194" s="161" t="str">
        <f aca="false">IF(V194="","",CONCATENATE("cdo outputtab,date,lon,lat,value -remapnn,lon=",TEXT(W194,"0.00000"),"_lat=",TEXT(V194,"0.0000")," ","netcdf_process/",$AA$1,"/internal_flow.nc"," &gt; ","table/",$AA$1,"/internal_flow/",Y194," &amp;"))</f>
        <v>cdo outputtab,date,lon,lat,value -remapnn,lon=16.49500_lat=46.3030 netcdf_process/climatology_average/internal_flow.nc &gt; table/climatology_average/internal_flow/1802020100227_Cakovec.txt &amp;</v>
      </c>
      <c r="AMJ194" s="0"/>
    </row>
    <row r="195" s="4" customFormat="true" ht="13.85" hidden="false" customHeight="false" outlineLevel="0" collapsed="false">
      <c r="A195" s="4" t="s">
        <v>115</v>
      </c>
      <c r="B195" s="7" t="s">
        <v>533</v>
      </c>
      <c r="C195" s="5" t="n">
        <v>46.3205</v>
      </c>
      <c r="D195" s="5" t="n">
        <v>16.7489</v>
      </c>
      <c r="E195" s="5" t="n">
        <v>46.317</v>
      </c>
      <c r="F195" s="5" t="n">
        <v>16.734</v>
      </c>
      <c r="G195" s="4" t="s">
        <v>536</v>
      </c>
      <c r="H195" s="4" t="n">
        <v>3841</v>
      </c>
      <c r="I195" s="5" t="n">
        <v>46.3167157908713</v>
      </c>
      <c r="J195" s="6" t="n">
        <v>16.6564012644812</v>
      </c>
      <c r="L195" s="6"/>
      <c r="M195" s="6"/>
      <c r="O195" s="54" t="n">
        <v>180202</v>
      </c>
      <c r="P195" s="156" t="str">
        <f aca="false">SUBSTITUTE(SUBSTITUTE(SUBSTITUTE(SUBSTITUTE(SUBSTITUTE(SUBSTITUTE(SUBSTITUTE(SUBSTITUTE(A195," ","-"),",","-"),"_","-"),"'","-"),"/","-"),"\","-"),"(","-"),")","-")</f>
        <v>Dubrava</v>
      </c>
      <c r="Q195" s="54" t="str">
        <f aca="false">IF(E195="","No","Yes")</f>
        <v>Yes</v>
      </c>
      <c r="R195" s="157" t="n">
        <v>228</v>
      </c>
      <c r="S195" s="177" t="n">
        <f aca="false">VLOOKUP(A195,'Generators - MW'!$A$1:$BJ$255,54,0)</f>
        <v>0</v>
      </c>
      <c r="T195" s="177" t="n">
        <f aca="false">IF(ISNUMBER(S195),S195,0)</f>
        <v>0</v>
      </c>
      <c r="U195" s="178" t="str">
        <f aca="false">IF(E195="","",CONCATENATE("1",TEXT(R195,"00000")))</f>
        <v>100228</v>
      </c>
      <c r="V195" s="178" t="n">
        <f aca="false">IF(E195="","",E195)</f>
        <v>46.317</v>
      </c>
      <c r="W195" s="178" t="n">
        <f aca="false">IF(F195="","",F195)</f>
        <v>16.734</v>
      </c>
      <c r="X195" s="54" t="str">
        <f aca="false">IF(E195="","",CONCATENATE(TEXT(O195,"000000"),"0",TEXT(U195,"000000")))</f>
        <v>1802020100228</v>
      </c>
      <c r="Y195" s="163" t="str">
        <f aca="false">IF(X195="","",CONCATENATE(X195,"_",P195,".txt"))</f>
        <v>1802020100228_Dubrava.txt</v>
      </c>
      <c r="AA195" s="180" t="str">
        <f aca="false">IF(V195="","",CONCATENATE("cdo outputtab,date,lon,lat,value -remapnn,lon=",TEXT(W195,"0.00000"),"_lat=",TEXT(V195,"0.0000")," ","netcdf_process/",$AA$1,"/total_flow.nc"," &gt; ","table/",$AA$1,"/total_flow/",Y195," &amp;"))</f>
        <v>cdo outputtab,date,lon,lat,value -remapnn,lon=16.73400_lat=46.3170 netcdf_process/climatology_average/total_flow.nc &gt; table/climatology_average/total_flow/1802020100228_Dubrava.txt &amp;</v>
      </c>
      <c r="AB195" s="182"/>
      <c r="AC195" s="161" t="str">
        <f aca="false">IF(V195="","",CONCATENATE("cdo outputtab,date,lon,lat,value -remapnn,lon=",TEXT(W195,"0.00000"),"_lat=",TEXT(V195,"0.0000")," ","netcdf_process/",$AA$1,"/internal_flow.nc"," &gt; ","table/",$AA$1,"/internal_flow/",Y195," &amp;"))</f>
        <v>cdo outputtab,date,lon,lat,value -remapnn,lon=16.73400_lat=46.3170 netcdf_process/climatology_average/internal_flow.nc &gt; table/climatology_average/internal_flow/1802020100228_Dubrava.txt &amp;</v>
      </c>
      <c r="AMJ195" s="0"/>
    </row>
    <row r="196" s="4" customFormat="true" ht="13.85" hidden="false" customHeight="false" outlineLevel="0" collapsed="false">
      <c r="A196" s="4" t="s">
        <v>116</v>
      </c>
      <c r="B196" s="7" t="s">
        <v>537</v>
      </c>
      <c r="C196" s="5" t="n">
        <v>49.823697</v>
      </c>
      <c r="D196" s="5" t="n">
        <v>14.4342329999999</v>
      </c>
      <c r="E196" s="5" t="n">
        <v>49.823697</v>
      </c>
      <c r="F196" s="5" t="n">
        <v>14.4342329999999</v>
      </c>
      <c r="G196" s="4" t="s">
        <v>538</v>
      </c>
      <c r="H196" s="4" t="n">
        <v>3260</v>
      </c>
      <c r="I196" s="5" t="n">
        <v>49.823697</v>
      </c>
      <c r="J196" s="5" t="n">
        <v>14.4342329999999</v>
      </c>
      <c r="L196" s="6"/>
      <c r="M196" s="6"/>
      <c r="O196" s="54" t="n">
        <v>180202</v>
      </c>
      <c r="P196" s="156" t="str">
        <f aca="false">SUBSTITUTE(SUBSTITUTE(SUBSTITUTE(SUBSTITUTE(SUBSTITUTE(SUBSTITUTE(SUBSTITUTE(SUBSTITUTE(A196," ","-"),",","-"),"_","-"),"'","-"),"/","-"),"\","-"),"(","-"),")","-")</f>
        <v>Slapy</v>
      </c>
      <c r="Q196" s="54" t="str">
        <f aca="false">IF(E196="","No","Yes")</f>
        <v>Yes</v>
      </c>
      <c r="R196" s="157" t="n">
        <v>229</v>
      </c>
      <c r="S196" s="177" t="n">
        <f aca="false">VLOOKUP(A196,'Generators - MW'!$A$1:$BJ$255,54,0)</f>
        <v>0</v>
      </c>
      <c r="T196" s="177" t="n">
        <f aca="false">IF(ISNUMBER(S196),S196,0)</f>
        <v>0</v>
      </c>
      <c r="U196" s="178" t="str">
        <f aca="false">IF(E196="","",CONCATENATE("1",TEXT(R196,"00000")))</f>
        <v>100229</v>
      </c>
      <c r="V196" s="178" t="n">
        <f aca="false">IF(E196="","",E196)</f>
        <v>49.823697</v>
      </c>
      <c r="W196" s="178" t="n">
        <f aca="false">IF(F196="","",F196)</f>
        <v>14.4342329999999</v>
      </c>
      <c r="X196" s="54" t="str">
        <f aca="false">IF(E196="","",CONCATENATE(TEXT(O196,"000000"),"0",TEXT(U196,"000000")))</f>
        <v>1802020100229</v>
      </c>
      <c r="Y196" s="163" t="str">
        <f aca="false">IF(X196="","",CONCATENATE(X196,"_",P196,".txt"))</f>
        <v>1802020100229_Slapy.txt</v>
      </c>
      <c r="AA196" s="180" t="str">
        <f aca="false">IF(V196="","",CONCATENATE("cdo outputtab,date,lon,lat,value -remapnn,lon=",TEXT(W196,"0.00000"),"_lat=",TEXT(V196,"0.0000")," ","netcdf_process/",$AA$1,"/total_flow.nc"," &gt; ","table/",$AA$1,"/total_flow/",Y196," &amp;"))</f>
        <v>cdo outputtab,date,lon,lat,value -remapnn,lon=14.43423_lat=49.8237 netcdf_process/climatology_average/total_flow.nc &gt; table/climatology_average/total_flow/1802020100229_Slapy.txt &amp;</v>
      </c>
      <c r="AB196" s="182"/>
      <c r="AC196" s="161" t="str">
        <f aca="false">IF(V196="","",CONCATENATE("cdo outputtab,date,lon,lat,value -remapnn,lon=",TEXT(W196,"0.00000"),"_lat=",TEXT(V196,"0.0000")," ","netcdf_process/",$AA$1,"/internal_flow.nc"," &gt; ","table/",$AA$1,"/internal_flow/",Y196," &amp;"))</f>
        <v>cdo outputtab,date,lon,lat,value -remapnn,lon=14.43423_lat=49.8237 netcdf_process/climatology_average/internal_flow.nc &gt; table/climatology_average/internal_flow/1802020100229_Slapy.txt &amp;</v>
      </c>
      <c r="AMJ196" s="0"/>
    </row>
    <row r="197" customFormat="false" ht="13.85" hidden="false" customHeight="false" outlineLevel="0" collapsed="false">
      <c r="A197" s="4" t="s">
        <v>117</v>
      </c>
      <c r="B197" s="7" t="s">
        <v>539</v>
      </c>
      <c r="C197" s="5" t="n">
        <v>62.0410534359537</v>
      </c>
      <c r="D197" s="5" t="n">
        <v>14.9008757117553</v>
      </c>
      <c r="E197" s="5" t="n">
        <v>62.0410534359537</v>
      </c>
      <c r="F197" s="5" t="n">
        <v>14.9008757117553</v>
      </c>
      <c r="G197" s="4" t="s">
        <v>540</v>
      </c>
      <c r="H197" s="154"/>
      <c r="I197" s="5" t="n">
        <v>62.0372906927725</v>
      </c>
      <c r="J197" s="6" t="n">
        <v>14.8776155951782</v>
      </c>
      <c r="K197" s="154"/>
      <c r="O197" s="54" t="n">
        <v>180202</v>
      </c>
      <c r="P197" s="156" t="str">
        <f aca="false">SUBSTITUTE(SUBSTITUTE(SUBSTITUTE(SUBSTITUTE(SUBSTITUTE(SUBSTITUTE(SUBSTITUTE(SUBSTITUTE(A197," ","-"),",","-"),"_","-"),"'","-"),"/","-"),"\","-"),"(","-"),")","-")</f>
        <v>Krokstrommen</v>
      </c>
      <c r="Q197" s="54" t="str">
        <f aca="false">IF(E197="","No","Yes")</f>
        <v>Yes</v>
      </c>
      <c r="R197" s="157" t="n">
        <v>230</v>
      </c>
      <c r="S197" s="177" t="n">
        <f aca="false">VLOOKUP(A197,'Generators - MW'!$A$1:$BJ$255,54,0)</f>
        <v>0</v>
      </c>
      <c r="T197" s="177" t="n">
        <f aca="false">IF(ISNUMBER(S197),S197,0)</f>
        <v>0</v>
      </c>
      <c r="U197" s="178" t="str">
        <f aca="false">IF(E197="","",CONCATENATE("1",TEXT(R197,"00000")))</f>
        <v>100230</v>
      </c>
      <c r="V197" s="178" t="n">
        <f aca="false">IF(E197="","",E197)</f>
        <v>62.0410534359537</v>
      </c>
      <c r="W197" s="178" t="n">
        <f aca="false">IF(F197="","",F197)</f>
        <v>14.9008757117553</v>
      </c>
      <c r="X197" s="54" t="str">
        <f aca="false">IF(E197="","",CONCATENATE(TEXT(O197,"000000"),"0",TEXT(U197,"000000")))</f>
        <v>1802020100230</v>
      </c>
      <c r="Y197" s="163" t="str">
        <f aca="false">IF(X197="","",CONCATENATE(X197,"_",P197,".txt"))</f>
        <v>1802020100230_Krokstrommen.txt</v>
      </c>
      <c r="AA197" s="180" t="str">
        <f aca="false">IF(V197="","",CONCATENATE("cdo outputtab,date,lon,lat,value -remapnn,lon=",TEXT(W197,"0.00000"),"_lat=",TEXT(V197,"0.0000")," ","netcdf_process/",$AA$1,"/total_flow.nc"," &gt; ","table/",$AA$1,"/total_flow/",Y197," &amp;"))</f>
        <v>cdo outputtab,date,lon,lat,value -remapnn,lon=14.90088_lat=62.0411 netcdf_process/climatology_average/total_flow.nc &gt; table/climatology_average/total_flow/1802020100230_Krokstrommen.txt &amp;</v>
      </c>
      <c r="AC197" s="161" t="str">
        <f aca="false">IF(V197="","",CONCATENATE("cdo outputtab,date,lon,lat,value -remapnn,lon=",TEXT(W197,"0.00000"),"_lat=",TEXT(V197,"0.0000")," ","netcdf_process/",$AA$1,"/internal_flow.nc"," &gt; ","table/",$AA$1,"/internal_flow/",Y197," &amp;"))</f>
        <v>cdo outputtab,date,lon,lat,value -remapnn,lon=14.90088_lat=62.0411 netcdf_process/climatology_average/internal_flow.nc &gt; table/climatology_average/internal_flow/1802020100230_Krokstrommen.txt &amp;</v>
      </c>
    </row>
    <row r="198" customFormat="false" ht="13.85" hidden="false" customHeight="false" outlineLevel="0" collapsed="false">
      <c r="A198" s="4" t="s">
        <v>118</v>
      </c>
      <c r="B198" s="7" t="s">
        <v>539</v>
      </c>
      <c r="C198" s="5" t="n">
        <v>62.1103249247011</v>
      </c>
      <c r="D198" s="5" t="n">
        <v>15.0031858924194</v>
      </c>
      <c r="E198" s="5" t="n">
        <v>62.1103249247011</v>
      </c>
      <c r="F198" s="5" t="n">
        <v>15.0031858924194</v>
      </c>
      <c r="G198" s="4" t="s">
        <v>541</v>
      </c>
      <c r="H198" s="154"/>
      <c r="I198" s="5" t="n">
        <v>62.1103249247011</v>
      </c>
      <c r="J198" s="5" t="n">
        <v>15.0031858924194</v>
      </c>
      <c r="K198" s="154"/>
      <c r="O198" s="54" t="n">
        <v>180202</v>
      </c>
      <c r="P198" s="156" t="str">
        <f aca="false">SUBSTITUTE(SUBSTITUTE(SUBSTITUTE(SUBSTITUTE(SUBSTITUTE(SUBSTITUTE(SUBSTITUTE(SUBSTITUTE(A198," ","-"),",","-"),"_","-"),"'","-"),"/","-"),"\","-"),"(","-"),")","-")</f>
        <v>Langstrommen</v>
      </c>
      <c r="Q198" s="54" t="str">
        <f aca="false">IF(E198="","No","Yes")</f>
        <v>Yes</v>
      </c>
      <c r="R198" s="157" t="n">
        <v>231</v>
      </c>
      <c r="S198" s="177" t="n">
        <f aca="false">VLOOKUP(A198,'Generators - MW'!$A$1:$BJ$255,54,0)</f>
        <v>0</v>
      </c>
      <c r="T198" s="177" t="n">
        <f aca="false">IF(ISNUMBER(S198),S198,0)</f>
        <v>0</v>
      </c>
      <c r="U198" s="178" t="str">
        <f aca="false">IF(E198="","",CONCATENATE("1",TEXT(R198,"00000")))</f>
        <v>100231</v>
      </c>
      <c r="V198" s="178" t="n">
        <f aca="false">IF(E198="","",E198)</f>
        <v>62.1103249247011</v>
      </c>
      <c r="W198" s="178" t="n">
        <f aca="false">IF(F198="","",F198)</f>
        <v>15.0031858924194</v>
      </c>
      <c r="X198" s="54" t="str">
        <f aca="false">IF(E198="","",CONCATENATE(TEXT(O198,"000000"),"0",TEXT(U198,"000000")))</f>
        <v>1802020100231</v>
      </c>
      <c r="Y198" s="163" t="str">
        <f aca="false">IF(X198="","",CONCATENATE(X198,"_",P198,".txt"))</f>
        <v>1802020100231_Langstrommen.txt</v>
      </c>
      <c r="AA198" s="180" t="str">
        <f aca="false">IF(V198="","",CONCATENATE("cdo outputtab,date,lon,lat,value -remapnn,lon=",TEXT(W198,"0.00000"),"_lat=",TEXT(V198,"0.0000")," ","netcdf_process/",$AA$1,"/total_flow.nc"," &gt; ","table/",$AA$1,"/total_flow/",Y198," &amp;"))</f>
        <v>cdo outputtab,date,lon,lat,value -remapnn,lon=15.00319_lat=62.1103 netcdf_process/climatology_average/total_flow.nc &gt; table/climatology_average/total_flow/1802020100231_Langstrommen.txt &amp;</v>
      </c>
      <c r="AC198" s="161" t="str">
        <f aca="false">IF(V198="","",CONCATENATE("cdo outputtab,date,lon,lat,value -remapnn,lon=",TEXT(W198,"0.00000"),"_lat=",TEXT(V198,"0.0000")," ","netcdf_process/",$AA$1,"/internal_flow.nc"," &gt; ","table/",$AA$1,"/internal_flow/",Y198," &amp;"))</f>
        <v>cdo outputtab,date,lon,lat,value -remapnn,lon=15.00319_lat=62.1103 netcdf_process/climatology_average/internal_flow.nc &gt; table/climatology_average/internal_flow/1802020100231_Langstrommen.txt &amp;</v>
      </c>
    </row>
    <row r="199" customFormat="false" ht="13.85" hidden="false" customHeight="false" outlineLevel="0" collapsed="false">
      <c r="A199" s="4" t="s">
        <v>119</v>
      </c>
      <c r="B199" s="7" t="s">
        <v>542</v>
      </c>
      <c r="C199" s="5" t="n">
        <v>63.2397899675841</v>
      </c>
      <c r="D199" s="5" t="n">
        <v>15.2383619788452</v>
      </c>
      <c r="E199" s="5" t="n">
        <v>63.285</v>
      </c>
      <c r="F199" s="5" t="n">
        <v>15.227</v>
      </c>
      <c r="G199" s="4" t="s">
        <v>543</v>
      </c>
      <c r="H199" s="154"/>
      <c r="I199" s="5" t="n">
        <v>63.2457537694666</v>
      </c>
      <c r="J199" s="5" t="n">
        <v>15.2043176611186</v>
      </c>
      <c r="K199" s="154"/>
      <c r="O199" s="54" t="n">
        <v>180202</v>
      </c>
      <c r="P199" s="156" t="str">
        <f aca="false">SUBSTITUTE(SUBSTITUTE(SUBSTITUTE(SUBSTITUTE(SUBSTITUTE(SUBSTITUTE(SUBSTITUTE(SUBSTITUTE(A199," ","-"),",","-"),"_","-"),"'","-"),"/","-"),"\","-"),"(","-"),")","-")</f>
        <v>Midskog</v>
      </c>
      <c r="Q199" s="54" t="str">
        <f aca="false">IF(E199="","No","Yes")</f>
        <v>Yes</v>
      </c>
      <c r="R199" s="157" t="n">
        <v>232</v>
      </c>
      <c r="S199" s="177" t="n">
        <f aca="false">VLOOKUP(A199,'Generators - MW'!$A$1:$BJ$255,54,0)</f>
        <v>0</v>
      </c>
      <c r="T199" s="177" t="n">
        <f aca="false">IF(ISNUMBER(S199),S199,0)</f>
        <v>0</v>
      </c>
      <c r="U199" s="178" t="str">
        <f aca="false">IF(E199="","",CONCATENATE("1",TEXT(R199,"00000")))</f>
        <v>100232</v>
      </c>
      <c r="V199" s="178" t="n">
        <f aca="false">IF(E199="","",E199)</f>
        <v>63.285</v>
      </c>
      <c r="W199" s="178" t="n">
        <f aca="false">IF(F199="","",F199)</f>
        <v>15.227</v>
      </c>
      <c r="X199" s="54" t="str">
        <f aca="false">IF(E199="","",CONCATENATE(TEXT(O199,"000000"),"0",TEXT(U199,"000000")))</f>
        <v>1802020100232</v>
      </c>
      <c r="Y199" s="163" t="str">
        <f aca="false">IF(X199="","",CONCATENATE(X199,"_",P199,".txt"))</f>
        <v>1802020100232_Midskog.txt</v>
      </c>
      <c r="AA199" s="180" t="str">
        <f aca="false">IF(V199="","",CONCATENATE("cdo outputtab,date,lon,lat,value -remapnn,lon=",TEXT(W199,"0.00000"),"_lat=",TEXT(V199,"0.0000")," ","netcdf_process/",$AA$1,"/total_flow.nc"," &gt; ","table/",$AA$1,"/total_flow/",Y199," &amp;"))</f>
        <v>cdo outputtab,date,lon,lat,value -remapnn,lon=15.22700_lat=63.2850 netcdf_process/climatology_average/total_flow.nc &gt; table/climatology_average/total_flow/1802020100232_Midskog.txt &amp;</v>
      </c>
      <c r="AC199" s="161" t="str">
        <f aca="false">IF(V199="","",CONCATENATE("cdo outputtab,date,lon,lat,value -remapnn,lon=",TEXT(W199,"0.00000"),"_lat=",TEXT(V199,"0.0000")," ","netcdf_process/",$AA$1,"/internal_flow.nc"," &gt; ","table/",$AA$1,"/internal_flow/",Y199," &amp;"))</f>
        <v>cdo outputtab,date,lon,lat,value -remapnn,lon=15.22700_lat=63.2850 netcdf_process/climatology_average/internal_flow.nc &gt; table/climatology_average/internal_flow/1802020100232_Midskog.txt &amp;</v>
      </c>
    </row>
    <row r="200" customFormat="false" ht="13.85" hidden="false" customHeight="false" outlineLevel="0" collapsed="false">
      <c r="A200" s="4" t="s">
        <v>120</v>
      </c>
      <c r="B200" s="7" t="s">
        <v>542</v>
      </c>
      <c r="C200" s="5" t="n">
        <v>63.2211695848812</v>
      </c>
      <c r="D200" s="5" t="n">
        <v>15.3224206937011</v>
      </c>
      <c r="E200" s="5" t="n">
        <v>63.2211695848812</v>
      </c>
      <c r="F200" s="5" t="n">
        <v>15.3224206937011</v>
      </c>
      <c r="G200" s="4" t="s">
        <v>544</v>
      </c>
      <c r="H200" s="154"/>
      <c r="I200" s="5" t="n">
        <v>63.2275109040464</v>
      </c>
      <c r="J200" s="5" t="n">
        <v>15.2918649686034</v>
      </c>
      <c r="K200" s="154"/>
      <c r="O200" s="54" t="n">
        <v>180202</v>
      </c>
      <c r="P200" s="156" t="str">
        <f aca="false">SUBSTITUTE(SUBSTITUTE(SUBSTITUTE(SUBSTITUTE(SUBSTITUTE(SUBSTITUTE(SUBSTITUTE(SUBSTITUTE(A200," ","-"),",","-"),"_","-"),"'","-"),"/","-"),"\","-"),"(","-"),")","-")</f>
        <v>Naverede</v>
      </c>
      <c r="Q200" s="54" t="str">
        <f aca="false">IF(E200="","No","Yes")</f>
        <v>Yes</v>
      </c>
      <c r="R200" s="157" t="n">
        <v>233</v>
      </c>
      <c r="S200" s="177" t="n">
        <f aca="false">VLOOKUP(A200,'Generators - MW'!$A$1:$BJ$255,54,0)</f>
        <v>0</v>
      </c>
      <c r="T200" s="177" t="n">
        <f aca="false">IF(ISNUMBER(S200),S200,0)</f>
        <v>0</v>
      </c>
      <c r="U200" s="178" t="str">
        <f aca="false">IF(E200="","",CONCATENATE("1",TEXT(R200,"00000")))</f>
        <v>100233</v>
      </c>
      <c r="V200" s="178" t="n">
        <f aca="false">IF(E200="","",E200)</f>
        <v>63.2211695848812</v>
      </c>
      <c r="W200" s="178" t="n">
        <f aca="false">IF(F200="","",F200)</f>
        <v>15.3224206937011</v>
      </c>
      <c r="X200" s="54" t="str">
        <f aca="false">IF(E200="","",CONCATENATE(TEXT(O200,"000000"),"0",TEXT(U200,"000000")))</f>
        <v>1802020100233</v>
      </c>
      <c r="Y200" s="163" t="str">
        <f aca="false">IF(X200="","",CONCATENATE(X200,"_",P200,".txt"))</f>
        <v>1802020100233_Naverede.txt</v>
      </c>
      <c r="AA200" s="180" t="str">
        <f aca="false">IF(V200="","",CONCATENATE("cdo outputtab,date,lon,lat,value -remapnn,lon=",TEXT(W200,"0.00000"),"_lat=",TEXT(V200,"0.0000")," ","netcdf_process/",$AA$1,"/total_flow.nc"," &gt; ","table/",$AA$1,"/total_flow/",Y200," &amp;"))</f>
        <v>cdo outputtab,date,lon,lat,value -remapnn,lon=15.32242_lat=63.2212 netcdf_process/climatology_average/total_flow.nc &gt; table/climatology_average/total_flow/1802020100233_Naverede.txt &amp;</v>
      </c>
      <c r="AC200" s="161" t="str">
        <f aca="false">IF(V200="","",CONCATENATE("cdo outputtab,date,lon,lat,value -remapnn,lon=",TEXT(W200,"0.00000"),"_lat=",TEXT(V200,"0.0000")," ","netcdf_process/",$AA$1,"/internal_flow.nc"," &gt; ","table/",$AA$1,"/internal_flow/",Y200," &amp;"))</f>
        <v>cdo outputtab,date,lon,lat,value -remapnn,lon=15.32242_lat=63.2212 netcdf_process/climatology_average/internal_flow.nc &gt; table/climatology_average/internal_flow/1802020100233_Naverede.txt &amp;</v>
      </c>
    </row>
    <row r="201" customFormat="false" ht="13.85" hidden="false" customHeight="false" outlineLevel="0" collapsed="false">
      <c r="A201" s="4" t="s">
        <v>121</v>
      </c>
      <c r="B201" s="7" t="s">
        <v>542</v>
      </c>
      <c r="C201" s="5" t="n">
        <v>63.1642718353651</v>
      </c>
      <c r="D201" s="5" t="n">
        <v>15.5991757399169</v>
      </c>
      <c r="E201" s="5" t="n">
        <v>63.201</v>
      </c>
      <c r="F201" s="5" t="n">
        <v>15.5991757399169</v>
      </c>
      <c r="G201" s="4" t="s">
        <v>545</v>
      </c>
      <c r="H201" s="154"/>
      <c r="I201" s="5" t="n">
        <v>63.1653179826519</v>
      </c>
      <c r="J201" s="5" t="n">
        <v>15.5833828984759</v>
      </c>
      <c r="K201" s="154"/>
      <c r="O201" s="54" t="n">
        <v>180202</v>
      </c>
      <c r="P201" s="156" t="str">
        <f aca="false">SUBSTITUTE(SUBSTITUTE(SUBSTITUTE(SUBSTITUTE(SUBSTITUTE(SUBSTITUTE(SUBSTITUTE(SUBSTITUTE(A201," ","-"),",","-"),"_","-"),"'","-"),"/","-"),"\","-"),"(","-"),")","-")</f>
        <v>Stugun</v>
      </c>
      <c r="Q201" s="54" t="str">
        <f aca="false">IF(E201="","No","Yes")</f>
        <v>Yes</v>
      </c>
      <c r="R201" s="157" t="n">
        <v>234</v>
      </c>
      <c r="S201" s="177" t="n">
        <f aca="false">VLOOKUP(A201,'Generators - MW'!$A$1:$BJ$255,54,0)</f>
        <v>0</v>
      </c>
      <c r="T201" s="177" t="n">
        <f aca="false">IF(ISNUMBER(S201),S201,0)</f>
        <v>0</v>
      </c>
      <c r="U201" s="178" t="str">
        <f aca="false">IF(E201="","",CONCATENATE("1",TEXT(R201,"00000")))</f>
        <v>100234</v>
      </c>
      <c r="V201" s="178" t="n">
        <f aca="false">IF(E201="","",E201)</f>
        <v>63.201</v>
      </c>
      <c r="W201" s="178" t="n">
        <f aca="false">IF(F201="","",F201)</f>
        <v>15.5991757399169</v>
      </c>
      <c r="X201" s="54" t="str">
        <f aca="false">IF(E201="","",CONCATENATE(TEXT(O201,"000000"),"0",TEXT(U201,"000000")))</f>
        <v>1802020100234</v>
      </c>
      <c r="Y201" s="163" t="str">
        <f aca="false">IF(X201="","",CONCATENATE(X201,"_",P201,".txt"))</f>
        <v>1802020100234_Stugun.txt</v>
      </c>
      <c r="AA201" s="180" t="str">
        <f aca="false">IF(V201="","",CONCATENATE("cdo outputtab,date,lon,lat,value -remapnn,lon=",TEXT(W201,"0.00000"),"_lat=",TEXT(V201,"0.0000")," ","netcdf_process/",$AA$1,"/total_flow.nc"," &gt; ","table/",$AA$1,"/total_flow/",Y201," &amp;"))</f>
        <v>cdo outputtab,date,lon,lat,value -remapnn,lon=15.59918_lat=63.2010 netcdf_process/climatology_average/total_flow.nc &gt; table/climatology_average/total_flow/1802020100234_Stugun.txt &amp;</v>
      </c>
      <c r="AC201" s="161" t="str">
        <f aca="false">IF(V201="","",CONCATENATE("cdo outputtab,date,lon,lat,value -remapnn,lon=",TEXT(W201,"0.00000"),"_lat=",TEXT(V201,"0.0000")," ","netcdf_process/",$AA$1,"/internal_flow.nc"," &gt; ","table/",$AA$1,"/internal_flow/",Y201," &amp;"))</f>
        <v>cdo outputtab,date,lon,lat,value -remapnn,lon=15.59918_lat=63.2010 netcdf_process/climatology_average/internal_flow.nc &gt; table/climatology_average/internal_flow/1802020100234_Stugun.txt &amp;</v>
      </c>
    </row>
    <row r="202" customFormat="false" ht="13.85" hidden="false" customHeight="false" outlineLevel="0" collapsed="false">
      <c r="A202" s="4" t="s">
        <v>122</v>
      </c>
      <c r="B202" s="7" t="s">
        <v>546</v>
      </c>
      <c r="C202" s="5" t="n">
        <v>45.8978271629831</v>
      </c>
      <c r="D202" s="5" t="n">
        <v>15.5910218245117</v>
      </c>
      <c r="E202" s="5" t="n">
        <v>45.8978271629831</v>
      </c>
      <c r="F202" s="5" t="n">
        <v>15.602</v>
      </c>
      <c r="G202" s="4" t="s">
        <v>547</v>
      </c>
      <c r="H202" s="154"/>
      <c r="I202" s="5" t="n">
        <v>45.8978271629831</v>
      </c>
      <c r="J202" s="5" t="n">
        <v>15.602</v>
      </c>
      <c r="K202" s="154"/>
      <c r="O202" s="54" t="n">
        <v>180202</v>
      </c>
      <c r="P202" s="156" t="str">
        <f aca="false">SUBSTITUTE(SUBSTITUTE(SUBSTITUTE(SUBSTITUTE(SUBSTITUTE(SUBSTITUTE(SUBSTITUTE(SUBSTITUTE(A202," ","-"),",","-"),"_","-"),"'","-"),"/","-"),"\","-"),"(","-"),")","-")</f>
        <v>Brezice</v>
      </c>
      <c r="Q202" s="54" t="str">
        <f aca="false">IF(E202="","No","Yes")</f>
        <v>Yes</v>
      </c>
      <c r="R202" s="157" t="n">
        <v>235</v>
      </c>
      <c r="S202" s="177" t="n">
        <f aca="false">VLOOKUP(A202,'Generators - MW'!$A$1:$BJ$255,54,0)</f>
        <v>0</v>
      </c>
      <c r="T202" s="177" t="n">
        <f aca="false">IF(ISNUMBER(S202),S202,0)</f>
        <v>0</v>
      </c>
      <c r="U202" s="178" t="str">
        <f aca="false">IF(E202="","",CONCATENATE("1",TEXT(R202,"00000")))</f>
        <v>100235</v>
      </c>
      <c r="V202" s="178" t="n">
        <f aca="false">IF(E202="","",E202)</f>
        <v>45.8978271629831</v>
      </c>
      <c r="W202" s="178" t="n">
        <f aca="false">IF(F202="","",F202)</f>
        <v>15.602</v>
      </c>
      <c r="X202" s="54" t="str">
        <f aca="false">IF(E202="","",CONCATENATE(TEXT(O202,"000000"),"0",TEXT(U202,"000000")))</f>
        <v>1802020100235</v>
      </c>
      <c r="Y202" s="163" t="str">
        <f aca="false">IF(X202="","",CONCATENATE(X202,"_",P202,".txt"))</f>
        <v>1802020100235_Brezice.txt</v>
      </c>
      <c r="AA202" s="180" t="str">
        <f aca="false">IF(V202="","",CONCATENATE("cdo outputtab,date,lon,lat,value -remapnn,lon=",TEXT(W202,"0.00000"),"_lat=",TEXT(V202,"0.0000")," ","netcdf_process/",$AA$1,"/total_flow.nc"," &gt; ","table/",$AA$1,"/total_flow/",Y202," &amp;"))</f>
        <v>cdo outputtab,date,lon,lat,value -remapnn,lon=15.60200_lat=45.8978 netcdf_process/climatology_average/total_flow.nc &gt; table/climatology_average/total_flow/1802020100235_Brezice.txt &amp;</v>
      </c>
      <c r="AC202" s="161" t="str">
        <f aca="false">IF(V202="","",CONCATENATE("cdo outputtab,date,lon,lat,value -remapnn,lon=",TEXT(W202,"0.00000"),"_lat=",TEXT(V202,"0.0000")," ","netcdf_process/",$AA$1,"/internal_flow.nc"," &gt; ","table/",$AA$1,"/internal_flow/",Y202," &amp;"))</f>
        <v>cdo outputtab,date,lon,lat,value -remapnn,lon=15.60200_lat=45.8978 netcdf_process/climatology_average/internal_flow.nc &gt; table/climatology_average/internal_flow/1802020100235_Brezice.txt &amp;</v>
      </c>
    </row>
    <row r="203" customFormat="false" ht="13.85" hidden="false" customHeight="false" outlineLevel="0" collapsed="false">
      <c r="A203" s="4" t="s">
        <v>123</v>
      </c>
      <c r="B203" s="7" t="s">
        <v>546</v>
      </c>
      <c r="C203" s="5" t="n">
        <v>45.9753561424348</v>
      </c>
      <c r="D203" s="5" t="n">
        <v>15.4825595142028</v>
      </c>
      <c r="E203" s="5" t="n">
        <v>45.9753561424348</v>
      </c>
      <c r="F203" s="5" t="n">
        <v>15.4825595142028</v>
      </c>
      <c r="G203" s="4" t="s">
        <v>548</v>
      </c>
      <c r="H203" s="154"/>
      <c r="I203" s="5" t="n">
        <v>45.9753561424348</v>
      </c>
      <c r="J203" s="5" t="n">
        <v>15.4825595142028</v>
      </c>
      <c r="K203" s="154"/>
      <c r="O203" s="54" t="n">
        <v>180202</v>
      </c>
      <c r="P203" s="156" t="str">
        <f aca="false">SUBSTITUTE(SUBSTITUTE(SUBSTITUTE(SUBSTITUTE(SUBSTITUTE(SUBSTITUTE(SUBSTITUTE(SUBSTITUTE(A203," ","-"),",","-"),"_","-"),"'","-"),"/","-"),"\","-"),"(","-"),")","-")</f>
        <v>Krško</v>
      </c>
      <c r="Q203" s="54" t="str">
        <f aca="false">IF(E203="","No","Yes")</f>
        <v>Yes</v>
      </c>
      <c r="R203" s="157" t="n">
        <v>236</v>
      </c>
      <c r="S203" s="177" t="n">
        <f aca="false">VLOOKUP(A203,'Generators - MW'!$A$1:$BJ$255,54,0)</f>
        <v>0</v>
      </c>
      <c r="T203" s="177" t="n">
        <f aca="false">IF(ISNUMBER(S203),S203,0)</f>
        <v>0</v>
      </c>
      <c r="U203" s="178" t="str">
        <f aca="false">IF(E203="","",CONCATENATE("1",TEXT(R203,"00000")))</f>
        <v>100236</v>
      </c>
      <c r="V203" s="178" t="n">
        <f aca="false">IF(E203="","",E203)</f>
        <v>45.9753561424348</v>
      </c>
      <c r="W203" s="178" t="n">
        <f aca="false">IF(F203="","",F203)</f>
        <v>15.4825595142028</v>
      </c>
      <c r="X203" s="54" t="str">
        <f aca="false">IF(E203="","",CONCATENATE(TEXT(O203,"000000"),"0",TEXT(U203,"000000")))</f>
        <v>1802020100236</v>
      </c>
      <c r="Y203" s="163" t="str">
        <f aca="false">IF(X203="","",CONCATENATE(X203,"_",P203,".txt"))</f>
        <v>1802020100236_Krško.txt</v>
      </c>
      <c r="AA203" s="180" t="str">
        <f aca="false">IF(V203="","",CONCATENATE("cdo outputtab,date,lon,lat,value -remapnn,lon=",TEXT(W203,"0.00000"),"_lat=",TEXT(V203,"0.0000")," ","netcdf_process/",$AA$1,"/total_flow.nc"," &gt; ","table/",$AA$1,"/total_flow/",Y203," &amp;"))</f>
        <v>cdo outputtab,date,lon,lat,value -remapnn,lon=15.48256_lat=45.9754 netcdf_process/climatology_average/total_flow.nc &gt; table/climatology_average/total_flow/1802020100236_Krško.txt &amp;</v>
      </c>
      <c r="AC203" s="161" t="str">
        <f aca="false">IF(V203="","",CONCATENATE("cdo outputtab,date,lon,lat,value -remapnn,lon=",TEXT(W203,"0.00000"),"_lat=",TEXT(V203,"0.0000")," ","netcdf_process/",$AA$1,"/internal_flow.nc"," &gt; ","table/",$AA$1,"/internal_flow/",Y203," &amp;"))</f>
        <v>cdo outputtab,date,lon,lat,value -remapnn,lon=15.48256_lat=45.9754 netcdf_process/climatology_average/internal_flow.nc &gt; table/climatology_average/internal_flow/1802020100236_Krško.txt &amp;</v>
      </c>
    </row>
    <row r="204" customFormat="false" ht="13.85" hidden="false" customHeight="false" outlineLevel="0" collapsed="false">
      <c r="A204" s="4" t="s">
        <v>124</v>
      </c>
      <c r="B204" s="7" t="s">
        <v>546</v>
      </c>
      <c r="C204" s="5" t="n">
        <v>45.9901008880702</v>
      </c>
      <c r="D204" s="5" t="n">
        <v>15.3816134110093</v>
      </c>
      <c r="E204" s="5" t="n">
        <v>45.9901008880702</v>
      </c>
      <c r="F204" s="5" t="n">
        <v>15.3816134110093</v>
      </c>
      <c r="G204" s="4" t="s">
        <v>549</v>
      </c>
      <c r="H204" s="154"/>
      <c r="I204" s="5" t="n">
        <v>45.9901008880702</v>
      </c>
      <c r="J204" s="5" t="n">
        <v>15.3816134110093</v>
      </c>
      <c r="K204" s="154"/>
      <c r="O204" s="54" t="n">
        <v>180202</v>
      </c>
      <c r="P204" s="156" t="str">
        <f aca="false">SUBSTITUTE(SUBSTITUTE(SUBSTITUTE(SUBSTITUTE(SUBSTITUTE(SUBSTITUTE(SUBSTITUTE(SUBSTITUTE(A204," ","-"),",","-"),"_","-"),"'","-"),"/","-"),"\","-"),"(","-"),")","-")</f>
        <v>Arto-Blanca</v>
      </c>
      <c r="Q204" s="54" t="str">
        <f aca="false">IF(E204="","No","Yes")</f>
        <v>Yes</v>
      </c>
      <c r="R204" s="157" t="n">
        <v>237</v>
      </c>
      <c r="S204" s="177" t="n">
        <f aca="false">VLOOKUP(A204,'Generators - MW'!$A$1:$BJ$255,54,0)</f>
        <v>0</v>
      </c>
      <c r="T204" s="177" t="n">
        <f aca="false">IF(ISNUMBER(S204),S204,0)</f>
        <v>0</v>
      </c>
      <c r="U204" s="178" t="str">
        <f aca="false">IF(E204="","",CONCATENATE("1",TEXT(R204,"00000")))</f>
        <v>100237</v>
      </c>
      <c r="V204" s="178" t="n">
        <f aca="false">IF(E204="","",E204)</f>
        <v>45.9901008880702</v>
      </c>
      <c r="W204" s="178" t="n">
        <f aca="false">IF(F204="","",F204)</f>
        <v>15.3816134110093</v>
      </c>
      <c r="X204" s="54" t="str">
        <f aca="false">IF(E204="","",CONCATENATE(TEXT(O204,"000000"),"0",TEXT(U204,"000000")))</f>
        <v>1802020100237</v>
      </c>
      <c r="Y204" s="163" t="str">
        <f aca="false">IF(X204="","",CONCATENATE(X204,"_",P204,".txt"))</f>
        <v>1802020100237_Arto-Blanca.txt</v>
      </c>
      <c r="AA204" s="180" t="str">
        <f aca="false">IF(V204="","",CONCATENATE("cdo outputtab,date,lon,lat,value -remapnn,lon=",TEXT(W204,"0.00000"),"_lat=",TEXT(V204,"0.0000")," ","netcdf_process/",$AA$1,"/total_flow.nc"," &gt; ","table/",$AA$1,"/total_flow/",Y204," &amp;"))</f>
        <v>cdo outputtab,date,lon,lat,value -remapnn,lon=15.38161_lat=45.9901 netcdf_process/climatology_average/total_flow.nc &gt; table/climatology_average/total_flow/1802020100237_Arto-Blanca.txt &amp;</v>
      </c>
      <c r="AC204" s="161" t="str">
        <f aca="false">IF(V204="","",CONCATENATE("cdo outputtab,date,lon,lat,value -remapnn,lon=",TEXT(W204,"0.00000"),"_lat=",TEXT(V204,"0.0000")," ","netcdf_process/",$AA$1,"/internal_flow.nc"," &gt; ","table/",$AA$1,"/internal_flow/",Y204," &amp;"))</f>
        <v>cdo outputtab,date,lon,lat,value -remapnn,lon=15.38161_lat=45.9901 netcdf_process/climatology_average/internal_flow.nc &gt; table/climatology_average/internal_flow/1802020100237_Arto-Blanca.txt &amp;</v>
      </c>
    </row>
    <row r="205" customFormat="false" ht="13.85" hidden="false" customHeight="false" outlineLevel="0" collapsed="false">
      <c r="A205" s="4" t="s">
        <v>125</v>
      </c>
      <c r="B205" s="7" t="s">
        <v>546</v>
      </c>
      <c r="C205" s="5" t="n">
        <v>46.0177005211472</v>
      </c>
      <c r="D205" s="5" t="n">
        <v>15.2813202515244</v>
      </c>
      <c r="E205" s="5" t="n">
        <v>46.0177005211472</v>
      </c>
      <c r="F205" s="5" t="n">
        <v>15.2813202515244</v>
      </c>
      <c r="G205" s="4" t="s">
        <v>550</v>
      </c>
      <c r="H205" s="154"/>
      <c r="I205" s="5" t="n">
        <v>46.0177005211472</v>
      </c>
      <c r="J205" s="5" t="n">
        <v>15.2813202515244</v>
      </c>
      <c r="K205" s="154"/>
      <c r="O205" s="54" t="n">
        <v>180202</v>
      </c>
      <c r="P205" s="156" t="str">
        <f aca="false">SUBSTITUTE(SUBSTITUTE(SUBSTITUTE(SUBSTITUTE(SUBSTITUTE(SUBSTITUTE(SUBSTITUTE(SUBSTITUTE(A205," ","-"),",","-"),"_","-"),"'","-"),"/","-"),"\","-"),"(","-"),")","-")</f>
        <v>Boštanj</v>
      </c>
      <c r="Q205" s="54" t="str">
        <f aca="false">IF(E205="","No","Yes")</f>
        <v>Yes</v>
      </c>
      <c r="R205" s="157" t="n">
        <v>238</v>
      </c>
      <c r="S205" s="177" t="n">
        <f aca="false">VLOOKUP(A205,'Generators - MW'!$A$1:$BJ$255,54,0)</f>
        <v>0</v>
      </c>
      <c r="T205" s="177" t="n">
        <f aca="false">IF(ISNUMBER(S205),S205,0)</f>
        <v>0</v>
      </c>
      <c r="U205" s="178" t="str">
        <f aca="false">IF(E205="","",CONCATENATE("1",TEXT(R205,"00000")))</f>
        <v>100238</v>
      </c>
      <c r="V205" s="178" t="n">
        <f aca="false">IF(E205="","",E205)</f>
        <v>46.0177005211472</v>
      </c>
      <c r="W205" s="178" t="n">
        <f aca="false">IF(F205="","",F205)</f>
        <v>15.2813202515244</v>
      </c>
      <c r="X205" s="54" t="str">
        <f aca="false">IF(E205="","",CONCATENATE(TEXT(O205,"000000"),"0",TEXT(U205,"000000")))</f>
        <v>1802020100238</v>
      </c>
      <c r="Y205" s="163" t="str">
        <f aca="false">IF(X205="","",CONCATENATE(X205,"_",P205,".txt"))</f>
        <v>1802020100238_Boštanj.txt</v>
      </c>
      <c r="AA205" s="180" t="str">
        <f aca="false">IF(V205="","",CONCATENATE("cdo outputtab,date,lon,lat,value -remapnn,lon=",TEXT(W205,"0.00000"),"_lat=",TEXT(V205,"0.0000")," ","netcdf_process/",$AA$1,"/total_flow.nc"," &gt; ","table/",$AA$1,"/total_flow/",Y205," &amp;"))</f>
        <v>cdo outputtab,date,lon,lat,value -remapnn,lon=15.28132_lat=46.0177 netcdf_process/climatology_average/total_flow.nc &gt; table/climatology_average/total_flow/1802020100238_Boštanj.txt &amp;</v>
      </c>
      <c r="AC205" s="161" t="str">
        <f aca="false">IF(V205="","",CONCATENATE("cdo outputtab,date,lon,lat,value -remapnn,lon=",TEXT(W205,"0.00000"),"_lat=",TEXT(V205,"0.0000")," ","netcdf_process/",$AA$1,"/internal_flow.nc"," &gt; ","table/",$AA$1,"/internal_flow/",Y205," &amp;"))</f>
        <v>cdo outputtab,date,lon,lat,value -remapnn,lon=15.28132_lat=46.0177 netcdf_process/climatology_average/internal_flow.nc &gt; table/climatology_average/internal_flow/1802020100238_Boštanj.txt &amp;</v>
      </c>
    </row>
    <row r="206" customFormat="false" ht="13.85" hidden="false" customHeight="false" outlineLevel="0" collapsed="false">
      <c r="A206" s="4" t="s">
        <v>126</v>
      </c>
      <c r="B206" s="7" t="s">
        <v>537</v>
      </c>
      <c r="C206" s="5" t="n">
        <v>49.632</v>
      </c>
      <c r="D206" s="5" t="n">
        <v>14.252</v>
      </c>
      <c r="E206" s="5" t="n">
        <v>49.632</v>
      </c>
      <c r="F206" s="5" t="n">
        <v>14.252</v>
      </c>
      <c r="G206" s="4" t="s">
        <v>551</v>
      </c>
      <c r="H206" s="4" t="n">
        <v>3262</v>
      </c>
      <c r="I206" s="5" t="n">
        <v>49.632</v>
      </c>
      <c r="J206" s="5" t="n">
        <v>14.252</v>
      </c>
      <c r="K206" s="154"/>
      <c r="O206" s="54" t="n">
        <v>180202</v>
      </c>
      <c r="P206" s="156" t="str">
        <f aca="false">SUBSTITUTE(SUBSTITUTE(SUBSTITUTE(SUBSTITUTE(SUBSTITUTE(SUBSTITUTE(SUBSTITUTE(SUBSTITUTE(A206," ","-"),",","-"),"_","-"),"'","-"),"/","-"),"\","-"),"(","-"),")","-")</f>
        <v>Kamyk</v>
      </c>
      <c r="Q206" s="54" t="str">
        <f aca="false">IF(E206="","No","Yes")</f>
        <v>Yes</v>
      </c>
      <c r="R206" s="157" t="n">
        <v>239</v>
      </c>
      <c r="S206" s="177" t="n">
        <f aca="false">VLOOKUP(A206,'Generators - MW'!$A$1:$BJ$255,54,0)</f>
        <v>0</v>
      </c>
      <c r="T206" s="177" t="n">
        <f aca="false">IF(ISNUMBER(S206),S206,0)</f>
        <v>0</v>
      </c>
      <c r="U206" s="178" t="str">
        <f aca="false">IF(E206="","",CONCATENATE("1",TEXT(R206,"00000")))</f>
        <v>100239</v>
      </c>
      <c r="V206" s="178" t="n">
        <f aca="false">IF(E206="","",E206)</f>
        <v>49.632</v>
      </c>
      <c r="W206" s="178" t="n">
        <f aca="false">IF(F206="","",F206)</f>
        <v>14.252</v>
      </c>
      <c r="X206" s="54" t="str">
        <f aca="false">IF(E206="","",CONCATENATE(TEXT(O206,"000000"),"0",TEXT(U206,"000000")))</f>
        <v>1802020100239</v>
      </c>
      <c r="Y206" s="163" t="str">
        <f aca="false">IF(X206="","",CONCATENATE(X206,"_",P206,".txt"))</f>
        <v>1802020100239_Kamyk.txt</v>
      </c>
      <c r="AA206" s="180" t="str">
        <f aca="false">IF(V206="","",CONCATENATE("cdo outputtab,date,lon,lat,value -remapnn,lon=",TEXT(W206,"0.00000"),"_lat=",TEXT(V206,"0.0000")," ","netcdf_process/",$AA$1,"/total_flow.nc"," &gt; ","table/",$AA$1,"/total_flow/",Y206," &amp;"))</f>
        <v>cdo outputtab,date,lon,lat,value -remapnn,lon=14.25200_lat=49.6320 netcdf_process/climatology_average/total_flow.nc &gt; table/climatology_average/total_flow/1802020100239_Kamyk.txt &amp;</v>
      </c>
      <c r="AC206" s="161" t="str">
        <f aca="false">IF(V206="","",CONCATENATE("cdo outputtab,date,lon,lat,value -remapnn,lon=",TEXT(W206,"0.00000"),"_lat=",TEXT(V206,"0.0000")," ","netcdf_process/",$AA$1,"/internal_flow.nc"," &gt; ","table/",$AA$1,"/internal_flow/",Y206," &amp;"))</f>
        <v>cdo outputtab,date,lon,lat,value -remapnn,lon=14.25200_lat=49.6320 netcdf_process/climatology_average/internal_flow.nc &gt; table/climatology_average/internal_flow/1802020100239_Kamyk.txt &amp;</v>
      </c>
    </row>
    <row r="207" customFormat="false" ht="13.85" hidden="false" customHeight="false" outlineLevel="0" collapsed="false">
      <c r="A207" s="4" t="s">
        <v>127</v>
      </c>
      <c r="C207" s="5" t="n">
        <v>49.846756</v>
      </c>
      <c r="D207" s="5" t="n">
        <v>14.42227</v>
      </c>
      <c r="E207" s="5" t="n">
        <v>49.846756</v>
      </c>
      <c r="F207" s="5" t="n">
        <v>14.42227</v>
      </c>
      <c r="G207" s="4" t="s">
        <v>552</v>
      </c>
      <c r="H207" s="154"/>
      <c r="I207" s="5" t="n">
        <v>49.846756</v>
      </c>
      <c r="J207" s="5" t="n">
        <v>14.42227</v>
      </c>
      <c r="K207" s="154"/>
      <c r="O207" s="54" t="n">
        <v>180202</v>
      </c>
      <c r="P207" s="156" t="str">
        <f aca="false">SUBSTITUTE(SUBSTITUTE(SUBSTITUTE(SUBSTITUTE(SUBSTITUTE(SUBSTITUTE(SUBSTITUTE(SUBSTITUTE(A207," ","-"),",","-"),"_","-"),"'","-"),"/","-"),"\","-"),"(","-"),")","-")</f>
        <v>Stechovice</v>
      </c>
      <c r="Q207" s="54" t="str">
        <f aca="false">IF(E207="","No","Yes")</f>
        <v>Yes</v>
      </c>
      <c r="R207" s="157" t="n">
        <v>240</v>
      </c>
      <c r="S207" s="177" t="n">
        <f aca="false">VLOOKUP(A207,'Generators - MW'!$A$1:$BJ$255,54,0)</f>
        <v>0</v>
      </c>
      <c r="T207" s="177" t="n">
        <f aca="false">IF(ISNUMBER(S207),S207,0)</f>
        <v>0</v>
      </c>
      <c r="U207" s="178" t="str">
        <f aca="false">IF(E207="","",CONCATENATE("1",TEXT(R207,"00000")))</f>
        <v>100240</v>
      </c>
      <c r="V207" s="178" t="n">
        <f aca="false">IF(E207="","",E207)</f>
        <v>49.846756</v>
      </c>
      <c r="W207" s="178" t="n">
        <f aca="false">IF(F207="","",F207)</f>
        <v>14.42227</v>
      </c>
      <c r="X207" s="54" t="str">
        <f aca="false">IF(E207="","",CONCATENATE(TEXT(O207,"000000"),"0",TEXT(U207,"000000")))</f>
        <v>1802020100240</v>
      </c>
      <c r="Y207" s="163" t="str">
        <f aca="false">IF(X207="","",CONCATENATE(X207,"_",P207,".txt"))</f>
        <v>1802020100240_Stechovice.txt</v>
      </c>
      <c r="AA207" s="180" t="str">
        <f aca="false">IF(V207="","",CONCATENATE("cdo outputtab,date,lon,lat,value -remapnn,lon=",TEXT(W207,"0.00000"),"_lat=",TEXT(V207,"0.0000")," ","netcdf_process/",$AA$1,"/total_flow.nc"," &gt; ","table/",$AA$1,"/total_flow/",Y207," &amp;"))</f>
        <v>cdo outputtab,date,lon,lat,value -remapnn,lon=14.42227_lat=49.8468 netcdf_process/climatology_average/total_flow.nc &gt; table/climatology_average/total_flow/1802020100240_Stechovice.txt &amp;</v>
      </c>
      <c r="AC207" s="161" t="str">
        <f aca="false">IF(V207="","",CONCATENATE("cdo outputtab,date,lon,lat,value -remapnn,lon=",TEXT(W207,"0.00000"),"_lat=",TEXT(V207,"0.0000")," ","netcdf_process/",$AA$1,"/internal_flow.nc"," &gt; ","table/",$AA$1,"/internal_flow/",Y207," &amp;"))</f>
        <v>cdo outputtab,date,lon,lat,value -remapnn,lon=14.42227_lat=49.8468 netcdf_process/climatology_average/internal_flow.nc &gt; table/climatology_average/internal_flow/1802020100240_Stechovice.txt &amp;</v>
      </c>
    </row>
    <row r="208" customFormat="false" ht="13.85" hidden="false" customHeight="false" outlineLevel="0" collapsed="false">
      <c r="A208" s="4" t="s">
        <v>128</v>
      </c>
      <c r="C208" s="5" t="n">
        <v>49.938047</v>
      </c>
      <c r="D208" s="5" t="n">
        <v>14.37443</v>
      </c>
      <c r="E208" s="5" t="n">
        <v>49.938047</v>
      </c>
      <c r="F208" s="5" t="n">
        <v>14.37443</v>
      </c>
      <c r="G208" s="4" t="s">
        <v>553</v>
      </c>
      <c r="H208" s="4" t="n">
        <v>3258</v>
      </c>
      <c r="I208" s="5" t="n">
        <v>49.934</v>
      </c>
      <c r="J208" s="6" t="n">
        <v>14.37</v>
      </c>
      <c r="K208" s="154"/>
      <c r="O208" s="54" t="n">
        <v>180202</v>
      </c>
      <c r="P208" s="156" t="str">
        <f aca="false">SUBSTITUTE(SUBSTITUTE(SUBSTITUTE(SUBSTITUTE(SUBSTITUTE(SUBSTITUTE(SUBSTITUTE(SUBSTITUTE(A208," ","-"),",","-"),"_","-"),"'","-"),"/","-"),"\","-"),"(","-"),")","-")</f>
        <v>Vrane</v>
      </c>
      <c r="Q208" s="54" t="str">
        <f aca="false">IF(E208="","No","Yes")</f>
        <v>Yes</v>
      </c>
      <c r="R208" s="157" t="n">
        <v>241</v>
      </c>
      <c r="S208" s="177" t="n">
        <f aca="false">VLOOKUP(A208,'Generators - MW'!$A$1:$BJ$255,54,0)</f>
        <v>0</v>
      </c>
      <c r="T208" s="177" t="n">
        <f aca="false">IF(ISNUMBER(S208),S208,0)</f>
        <v>0</v>
      </c>
      <c r="U208" s="178" t="str">
        <f aca="false">IF(E208="","",CONCATENATE("1",TEXT(R208,"00000")))</f>
        <v>100241</v>
      </c>
      <c r="V208" s="178" t="n">
        <f aca="false">IF(E208="","",E208)</f>
        <v>49.938047</v>
      </c>
      <c r="W208" s="178" t="n">
        <f aca="false">IF(F208="","",F208)</f>
        <v>14.37443</v>
      </c>
      <c r="X208" s="54" t="str">
        <f aca="false">IF(E208="","",CONCATENATE(TEXT(O208,"000000"),"0",TEXT(U208,"000000")))</f>
        <v>1802020100241</v>
      </c>
      <c r="Y208" s="163" t="str">
        <f aca="false">IF(X208="","",CONCATENATE(X208,"_",P208,".txt"))</f>
        <v>1802020100241_Vrane.txt</v>
      </c>
      <c r="AA208" s="180" t="str">
        <f aca="false">IF(V208="","",CONCATENATE("cdo outputtab,date,lon,lat,value -remapnn,lon=",TEXT(W208,"0.00000"),"_lat=",TEXT(V208,"0.0000")," ","netcdf_process/",$AA$1,"/total_flow.nc"," &gt; ","table/",$AA$1,"/total_flow/",Y208," &amp;"))</f>
        <v>cdo outputtab,date,lon,lat,value -remapnn,lon=14.37443_lat=49.9380 netcdf_process/climatology_average/total_flow.nc &gt; table/climatology_average/total_flow/1802020100241_Vrane.txt &amp;</v>
      </c>
      <c r="AC208" s="161" t="str">
        <f aca="false">IF(V208="","",CONCATENATE("cdo outputtab,date,lon,lat,value -remapnn,lon=",TEXT(W208,"0.00000"),"_lat=",TEXT(V208,"0.0000")," ","netcdf_process/",$AA$1,"/internal_flow.nc"," &gt; ","table/",$AA$1,"/internal_flow/",Y208," &amp;"))</f>
        <v>cdo outputtab,date,lon,lat,value -remapnn,lon=14.37443_lat=49.9380 netcdf_process/climatology_average/internal_flow.nc &gt; table/climatology_average/internal_flow/1802020100241_Vrane.txt &amp;</v>
      </c>
    </row>
    <row r="209" customFormat="false" ht="13.85" hidden="false" customHeight="false" outlineLevel="0" collapsed="false">
      <c r="A209" s="4" t="s">
        <v>250</v>
      </c>
      <c r="B209" s="26"/>
      <c r="C209" s="5" t="n">
        <v>66.728333</v>
      </c>
      <c r="D209" s="5" t="n">
        <v>13.913611</v>
      </c>
      <c r="G209" s="4" t="s">
        <v>251</v>
      </c>
      <c r="H209" s="4" t="n">
        <v>3052</v>
      </c>
      <c r="I209" s="5" t="n">
        <v>66.701482</v>
      </c>
      <c r="J209" s="6" t="n">
        <v>14.175054</v>
      </c>
      <c r="K209" s="154"/>
      <c r="O209" s="54" t="n">
        <v>180202</v>
      </c>
      <c r="P209" s="156" t="str">
        <f aca="false">SUBSTITUTE(SUBSTITUTE(SUBSTITUTE(SUBSTITUTE(SUBSTITUTE(SUBSTITUTE(SUBSTITUTE(SUBSTITUTE(A209," ","-"),",","-"),"_","-"),"'","-"),"/","-"),"\","-"),"(","-"),")","-")</f>
        <v>Svartisen</v>
      </c>
      <c r="Q209" s="54" t="str">
        <f aca="false">IF(E209="","No","Yes")</f>
        <v>No</v>
      </c>
      <c r="R209" s="157" t="n">
        <v>41</v>
      </c>
      <c r="S209" s="177" t="n">
        <f aca="false">VLOOKUP(A209,'Generators - MW'!$A$1:$BJ$255,54,0)</f>
        <v>4464.416223</v>
      </c>
      <c r="T209" s="177" t="n">
        <f aca="false">IF(ISNUMBER(S209),S209,0)</f>
        <v>4464.416223</v>
      </c>
      <c r="U209" s="178" t="str">
        <f aca="false">IF(E209="","",CONCATENATE("1",TEXT(R209,"00000")))</f>
        <v/>
      </c>
      <c r="V209" s="178" t="str">
        <f aca="false">IF(E209="","",E209)</f>
        <v/>
      </c>
      <c r="W209" s="178" t="str">
        <f aca="false">IF(F209="","",F209)</f>
        <v/>
      </c>
      <c r="X209" s="54" t="str">
        <f aca="false">IF(E209="","",CONCATENATE(TEXT(O209,"000000"),"0",TEXT(U209,"000000")))</f>
        <v/>
      </c>
      <c r="Y209" s="163" t="str">
        <f aca="false">IF(X209="","",CONCATENATE(X209,"_",P209,".txt"))</f>
        <v/>
      </c>
      <c r="AA209" s="180" t="str">
        <f aca="false">IF(V209="","",CONCATENATE("cdo outputtab,date,lon,lat,value -remapnn,lon=",TEXT(W209,"0.00000"),"_lat=",TEXT(V209,"0.0000")," ","netcdf_process/",$AA$1,"/total_flow.nc"," &gt; ","table/",$AA$1,"/total_flow/",Y209," &amp;"))</f>
        <v/>
      </c>
      <c r="AC209" s="161" t="str">
        <f aca="false">IF(V209="","",CONCATENATE("cdo outputtab,date,lon,lat,value -remapnn,lon=",TEXT(W209,"0.00000"),"_lat=",TEXT(V209,"0.0000")," ","netcdf_process/",$AA$1,"/internal_flow.nc"," &gt; ","table/",$AA$1,"/internal_flow/",Y209," &amp;"))</f>
        <v/>
      </c>
    </row>
    <row r="210" s="154" customFormat="true" ht="13.85" hidden="false" customHeight="false" outlineLevel="0" collapsed="false">
      <c r="A210" s="4" t="s">
        <v>280</v>
      </c>
      <c r="C210" s="5" t="n">
        <v>66.302778</v>
      </c>
      <c r="D210" s="5" t="n">
        <v>14.260278</v>
      </c>
      <c r="G210" s="4" t="s">
        <v>281</v>
      </c>
      <c r="H210" s="4" t="n">
        <v>3054</v>
      </c>
      <c r="I210" s="5" t="n">
        <v>66.179583</v>
      </c>
      <c r="J210" s="6" t="n">
        <v>14.450417</v>
      </c>
      <c r="O210" s="54" t="n">
        <v>180202</v>
      </c>
      <c r="P210" s="156" t="str">
        <f aca="false">SUBSTITUTE(SUBSTITUTE(SUBSTITUTE(SUBSTITUTE(SUBSTITUTE(SUBSTITUTE(SUBSTITUTE(SUBSTITUTE(A210," ","-"),",","-"),"_","-"),"'","-"),"/","-"),"\","-"),"(","-"),")","-")</f>
        <v>Rana</v>
      </c>
      <c r="Q210" s="54" t="str">
        <f aca="false">IF(E210="","No","Yes")</f>
        <v>No</v>
      </c>
      <c r="R210" s="157" t="n">
        <v>55</v>
      </c>
      <c r="S210" s="177" t="n">
        <f aca="false">VLOOKUP(A210,'Generators - MW'!$A$1:$BJ$255,54,0)</f>
        <v>1534.453713</v>
      </c>
      <c r="T210" s="177" t="n">
        <f aca="false">IF(ISNUMBER(S210),S210,0)</f>
        <v>1534.453713</v>
      </c>
      <c r="U210" s="178" t="str">
        <f aca="false">IF(E210="","",CONCATENATE("1",TEXT(R210,"00000")))</f>
        <v/>
      </c>
      <c r="V210" s="178" t="str">
        <f aca="false">IF(E210="","",E210)</f>
        <v/>
      </c>
      <c r="W210" s="178" t="str">
        <f aca="false">IF(F210="","",F210)</f>
        <v/>
      </c>
      <c r="X210" s="54" t="str">
        <f aca="false">IF(E210="","",CONCATENATE(TEXT(O210,"000000"),"0",TEXT(U210,"000000")))</f>
        <v/>
      </c>
      <c r="Y210" s="163" t="str">
        <f aca="false">IF(X210="","",CONCATENATE(X210,"_",P210,".txt"))</f>
        <v/>
      </c>
      <c r="AA210" s="180" t="str">
        <f aca="false">IF(V210="","",CONCATENATE("cdo outputtab,date,lon,lat,value -remapnn,lon=",TEXT(W210,"0.00000"),"_lat=",TEXT(V210,"0.0000")," ","netcdf_process/",$AA$1,"/total_flow.nc"," &gt; ","table/",$AA$1,"/total_flow/",Y210," &amp;"))</f>
        <v/>
      </c>
      <c r="AB210" s="162"/>
      <c r="AC210" s="161" t="str">
        <f aca="false">IF(V210="","",CONCATENATE("cdo outputtab,date,lon,lat,value -remapnn,lon=",TEXT(W210,"0.00000"),"_lat=",TEXT(V210,"0.0000")," ","netcdf_process/",$AA$1,"/internal_flow.nc"," &gt; ","table/",$AA$1,"/internal_flow/",Y210," &amp;"))</f>
        <v/>
      </c>
      <c r="AMJ210" s="0"/>
    </row>
    <row r="211" customFormat="false" ht="13.85" hidden="false" customHeight="false" outlineLevel="0" collapsed="false">
      <c r="A211" s="38" t="s">
        <v>388</v>
      </c>
      <c r="B211" s="39"/>
      <c r="C211" s="40"/>
      <c r="D211" s="40"/>
      <c r="E211" s="40"/>
      <c r="F211" s="40"/>
      <c r="G211" s="21" t="s">
        <v>389</v>
      </c>
      <c r="H211" s="43" t="n">
        <v>3167</v>
      </c>
      <c r="I211" s="40" t="n">
        <v>59.155174</v>
      </c>
      <c r="J211" s="42" t="n">
        <v>6.89266</v>
      </c>
      <c r="K211" s="43"/>
      <c r="L211" s="42"/>
      <c r="M211" s="42"/>
      <c r="O211" s="54" t="n">
        <v>180202</v>
      </c>
      <c r="P211" s="156" t="str">
        <f aca="false">SUBSTITUTE(SUBSTITUTE(SUBSTITUTE(SUBSTITUTE(SUBSTITUTE(SUBSTITUTE(SUBSTITUTE(SUBSTITUTE(A211," ","-"),",","-"),"_","-"),"'","-"),"/","-"),"\","-"),"(","-"),")","-")</f>
        <v>Aurland-II---additonal-reservoir</v>
      </c>
      <c r="Q211" s="54" t="str">
        <f aca="false">IF(E211="","No","Yes")</f>
        <v>No</v>
      </c>
      <c r="R211" s="157" t="n">
        <v>111</v>
      </c>
      <c r="S211" s="177" t="n">
        <f aca="false">VLOOKUP(A211,'Generators - MW'!$A$1:$BJ$255,54,0)</f>
        <v>979.11975</v>
      </c>
      <c r="T211" s="177" t="n">
        <f aca="false">IF(ISNUMBER(S211),S211,0)</f>
        <v>979.11975</v>
      </c>
      <c r="U211" s="178" t="str">
        <f aca="false">IF(E211="","",CONCATENATE("1",TEXT(R211,"00000")))</f>
        <v/>
      </c>
      <c r="V211" s="178" t="str">
        <f aca="false">IF(E211="","",E211)</f>
        <v/>
      </c>
      <c r="W211" s="178" t="str">
        <f aca="false">IF(F211="","",F211)</f>
        <v/>
      </c>
      <c r="X211" s="54" t="str">
        <f aca="false">IF(E211="","",CONCATENATE(TEXT(O211,"000000"),"0",TEXT(U211,"000000")))</f>
        <v/>
      </c>
      <c r="Y211" s="163" t="str">
        <f aca="false">IF(X211="","",CONCATENATE(X211,"_",P211,".txt"))</f>
        <v/>
      </c>
      <c r="AA211" s="180" t="str">
        <f aca="false">IF(V211="","",CONCATENATE("cdo outputtab,date,lon,lat,value -remapnn,lon=",TEXT(W211,"0.00000"),"_lat=",TEXT(V211,"0.0000")," ","netcdf_process/",$AA$1,"/total_flow.nc"," &gt; ","table/",$AA$1,"/total_flow/",Y211," &amp;"))</f>
        <v/>
      </c>
      <c r="AC211" s="161" t="str">
        <f aca="false">IF(V211="","",CONCATENATE("cdo outputtab,date,lon,lat,value -remapnn,lon=",TEXT(W211,"0.00000"),"_lat=",TEXT(V211,"0.0000")," ","netcdf_process/",$AA$1,"/internal_flow.nc"," &gt; ","table/",$AA$1,"/internal_flow/",Y211," &amp;"))</f>
        <v/>
      </c>
    </row>
    <row r="212" customFormat="false" ht="13.85" hidden="false" customHeight="false" outlineLevel="0" collapsed="false">
      <c r="A212" s="38" t="s">
        <v>388</v>
      </c>
      <c r="B212" s="39"/>
      <c r="C212" s="40"/>
      <c r="D212" s="40"/>
      <c r="E212" s="40"/>
      <c r="F212" s="40"/>
      <c r="G212" s="21" t="s">
        <v>177</v>
      </c>
      <c r="H212" s="43" t="n">
        <v>3111</v>
      </c>
      <c r="I212" s="40" t="n">
        <v>60.552735</v>
      </c>
      <c r="J212" s="42" t="n">
        <v>7.126417</v>
      </c>
      <c r="K212" s="43"/>
      <c r="L212" s="42"/>
      <c r="M212" s="42"/>
      <c r="O212" s="54" t="n">
        <v>180202</v>
      </c>
      <c r="P212" s="156" t="str">
        <f aca="false">SUBSTITUTE(SUBSTITUTE(SUBSTITUTE(SUBSTITUTE(SUBSTITUTE(SUBSTITUTE(SUBSTITUTE(SUBSTITUTE(A212," ","-"),",","-"),"_","-"),"'","-"),"/","-"),"\","-"),"(","-"),")","-")</f>
        <v>Aurland-II---additonal-reservoir</v>
      </c>
      <c r="Q212" s="54" t="str">
        <f aca="false">IF(E212="","No","Yes")</f>
        <v>No</v>
      </c>
      <c r="R212" s="157" t="n">
        <v>112</v>
      </c>
      <c r="S212" s="177" t="n">
        <f aca="false">VLOOKUP(A212,'Generators - MW'!$A$1:$BJ$255,54,0)</f>
        <v>979.11975</v>
      </c>
      <c r="T212" s="177" t="n">
        <f aca="false">IF(ISNUMBER(S212),S212,0)</f>
        <v>979.11975</v>
      </c>
      <c r="U212" s="178" t="str">
        <f aca="false">IF(E212="","",CONCATENATE("1",TEXT(R212,"00000")))</f>
        <v/>
      </c>
      <c r="V212" s="178" t="str">
        <f aca="false">IF(E212="","",E212)</f>
        <v/>
      </c>
      <c r="W212" s="178" t="str">
        <f aca="false">IF(F212="","",F212)</f>
        <v/>
      </c>
      <c r="X212" s="54" t="str">
        <f aca="false">IF(E212="","",CONCATENATE(TEXT(O212,"000000"),"0",TEXT(U212,"000000")))</f>
        <v/>
      </c>
      <c r="Y212" s="163" t="str">
        <f aca="false">IF(X212="","",CONCATENATE(X212,"_",P212,".txt"))</f>
        <v/>
      </c>
      <c r="AA212" s="180" t="str">
        <f aca="false">IF(V212="","",CONCATENATE("cdo outputtab,date,lon,lat,value -remapnn,lon=",TEXT(W212,"0.00000"),"_lat=",TEXT(V212,"0.0000")," ","netcdf_process/",$AA$1,"/total_flow.nc"," &gt; ","table/",$AA$1,"/total_flow/",Y212," &amp;"))</f>
        <v/>
      </c>
      <c r="AC212" s="161" t="str">
        <f aca="false">IF(V212="","",CONCATENATE("cdo outputtab,date,lon,lat,value -remapnn,lon=",TEXT(W212,"0.00000"),"_lat=",TEXT(V212,"0.0000")," ","netcdf_process/",$AA$1,"/internal_flow.nc"," &gt; ","table/",$AA$1,"/internal_flow/",Y212," &amp;"))</f>
        <v/>
      </c>
    </row>
    <row r="213" customFormat="false" ht="13.85" hidden="false" customHeight="false" outlineLevel="0" collapsed="false">
      <c r="A213" s="38" t="s">
        <v>388</v>
      </c>
      <c r="B213" s="39"/>
      <c r="C213" s="40"/>
      <c r="D213" s="40"/>
      <c r="E213" s="40"/>
      <c r="F213" s="40"/>
      <c r="G213" s="21" t="s">
        <v>390</v>
      </c>
      <c r="H213" s="43"/>
      <c r="I213" s="40" t="n">
        <v>60.7934</v>
      </c>
      <c r="J213" s="42" t="n">
        <v>7.4774</v>
      </c>
      <c r="K213" s="43"/>
      <c r="L213" s="42"/>
      <c r="M213" s="42"/>
      <c r="O213" s="54" t="n">
        <v>180202</v>
      </c>
      <c r="P213" s="156" t="str">
        <f aca="false">SUBSTITUTE(SUBSTITUTE(SUBSTITUTE(SUBSTITUTE(SUBSTITUTE(SUBSTITUTE(SUBSTITUTE(SUBSTITUTE(A213," ","-"),",","-"),"_","-"),"'","-"),"/","-"),"\","-"),"(","-"),")","-")</f>
        <v>Aurland-II---additonal-reservoir</v>
      </c>
      <c r="Q213" s="54" t="str">
        <f aca="false">IF(E213="","No","Yes")</f>
        <v>No</v>
      </c>
      <c r="R213" s="157" t="n">
        <v>113</v>
      </c>
      <c r="S213" s="177" t="n">
        <f aca="false">VLOOKUP(A213,'Generators - MW'!$A$1:$BJ$255,54,0)</f>
        <v>979.11975</v>
      </c>
      <c r="T213" s="177" t="n">
        <f aca="false">IF(ISNUMBER(S213),S213,0)</f>
        <v>979.11975</v>
      </c>
      <c r="U213" s="178" t="str">
        <f aca="false">IF(E213="","",CONCATENATE("1",TEXT(R213,"00000")))</f>
        <v/>
      </c>
      <c r="V213" s="178" t="str">
        <f aca="false">IF(E213="","",E213)</f>
        <v/>
      </c>
      <c r="W213" s="178" t="str">
        <f aca="false">IF(F213="","",F213)</f>
        <v/>
      </c>
      <c r="X213" s="54" t="str">
        <f aca="false">IF(E213="","",CONCATENATE(TEXT(O213,"000000"),"0",TEXT(U213,"000000")))</f>
        <v/>
      </c>
      <c r="Y213" s="163" t="str">
        <f aca="false">IF(X213="","",CONCATENATE(X213,"_",P213,".txt"))</f>
        <v/>
      </c>
      <c r="AA213" s="180" t="str">
        <f aca="false">IF(V213="","",CONCATENATE("cdo outputtab,date,lon,lat,value -remapnn,lon=",TEXT(W213,"0.00000"),"_lat=",TEXT(V213,"0.0000")," ","netcdf_process/",$AA$1,"/total_flow.nc"," &gt; ","table/",$AA$1,"/total_flow/",Y213," &amp;"))</f>
        <v/>
      </c>
      <c r="AC213" s="161" t="str">
        <f aca="false">IF(V213="","",CONCATENATE("cdo outputtab,date,lon,lat,value -remapnn,lon=",TEXT(W213,"0.00000"),"_lat=",TEXT(V213,"0.0000")," ","netcdf_process/",$AA$1,"/internal_flow.nc"," &gt; ","table/",$AA$1,"/internal_flow/",Y213," &amp;"))</f>
        <v/>
      </c>
    </row>
    <row r="214" customFormat="false" ht="13.85" hidden="false" customHeight="false" outlineLevel="0" collapsed="false">
      <c r="A214" s="38" t="s">
        <v>388</v>
      </c>
      <c r="B214" s="39"/>
      <c r="C214" s="40"/>
      <c r="D214" s="40"/>
      <c r="E214" s="40"/>
      <c r="F214" s="40"/>
      <c r="G214" s="21" t="s">
        <v>391</v>
      </c>
      <c r="H214" s="43"/>
      <c r="I214" s="40"/>
      <c r="J214" s="42"/>
      <c r="K214" s="43"/>
      <c r="L214" s="42"/>
      <c r="M214" s="42"/>
      <c r="O214" s="54" t="n">
        <v>180202</v>
      </c>
      <c r="P214" s="156" t="str">
        <f aca="false">SUBSTITUTE(SUBSTITUTE(SUBSTITUTE(SUBSTITUTE(SUBSTITUTE(SUBSTITUTE(SUBSTITUTE(SUBSTITUTE(A214," ","-"),",","-"),"_","-"),"'","-"),"/","-"),"\","-"),"(","-"),")","-")</f>
        <v>Aurland-II---additonal-reservoir</v>
      </c>
      <c r="Q214" s="54" t="str">
        <f aca="false">IF(E214="","No","Yes")</f>
        <v>No</v>
      </c>
      <c r="R214" s="157" t="n">
        <v>114</v>
      </c>
      <c r="S214" s="177" t="n">
        <f aca="false">VLOOKUP(A214,'Generators - MW'!$A$1:$BJ$255,54,0)</f>
        <v>979.11975</v>
      </c>
      <c r="T214" s="177" t="n">
        <f aca="false">IF(ISNUMBER(S214),S214,0)</f>
        <v>979.11975</v>
      </c>
      <c r="U214" s="178" t="str">
        <f aca="false">IF(E214="","",CONCATENATE("1",TEXT(R214,"00000")))</f>
        <v/>
      </c>
      <c r="V214" s="178" t="str">
        <f aca="false">IF(E214="","",E214)</f>
        <v/>
      </c>
      <c r="W214" s="178" t="str">
        <f aca="false">IF(F214="","",F214)</f>
        <v/>
      </c>
      <c r="X214" s="54" t="str">
        <f aca="false">IF(E214="","",CONCATENATE(TEXT(O214,"000000"),"0",TEXT(U214,"000000")))</f>
        <v/>
      </c>
      <c r="Y214" s="163" t="str">
        <f aca="false">IF(X214="","",CONCATENATE(X214,"_",P214,".txt"))</f>
        <v/>
      </c>
      <c r="AA214" s="180" t="str">
        <f aca="false">IF(V214="","",CONCATENATE("cdo outputtab,date,lon,lat,value -remapnn,lon=",TEXT(W214,"0.00000"),"_lat=",TEXT(V214,"0.0000")," ","netcdf_process/",$AA$1,"/total_flow.nc"," &gt; ","table/",$AA$1,"/total_flow/",Y214," &amp;"))</f>
        <v/>
      </c>
      <c r="AC214" s="161" t="str">
        <f aca="false">IF(V214="","",CONCATENATE("cdo outputtab,date,lon,lat,value -remapnn,lon=",TEXT(W214,"0.00000"),"_lat=",TEXT(V214,"0.0000")," ","netcdf_process/",$AA$1,"/internal_flow.nc"," &gt; ","table/",$AA$1,"/internal_flow/",Y214," &amp;"))</f>
        <v/>
      </c>
    </row>
    <row r="215" customFormat="false" ht="13.85" hidden="false" customHeight="false" outlineLevel="0" collapsed="false">
      <c r="A215" s="38" t="s">
        <v>388</v>
      </c>
      <c r="B215" s="39"/>
      <c r="C215" s="40"/>
      <c r="D215" s="40"/>
      <c r="E215" s="40"/>
      <c r="F215" s="40"/>
      <c r="G215" s="21" t="s">
        <v>392</v>
      </c>
      <c r="H215" s="43"/>
      <c r="I215" s="40"/>
      <c r="J215" s="42"/>
      <c r="K215" s="43"/>
      <c r="L215" s="42"/>
      <c r="M215" s="42"/>
      <c r="O215" s="54" t="n">
        <v>180202</v>
      </c>
      <c r="P215" s="156" t="str">
        <f aca="false">SUBSTITUTE(SUBSTITUTE(SUBSTITUTE(SUBSTITUTE(SUBSTITUTE(SUBSTITUTE(SUBSTITUTE(SUBSTITUTE(A215," ","-"),",","-"),"_","-"),"'","-"),"/","-"),"\","-"),"(","-"),")","-")</f>
        <v>Aurland-II---additonal-reservoir</v>
      </c>
      <c r="Q215" s="54" t="str">
        <f aca="false">IF(E215="","No","Yes")</f>
        <v>No</v>
      </c>
      <c r="R215" s="157" t="n">
        <v>115</v>
      </c>
      <c r="S215" s="177" t="n">
        <f aca="false">VLOOKUP(A215,'Generators - MW'!$A$1:$BJ$255,54,0)</f>
        <v>979.11975</v>
      </c>
      <c r="T215" s="177" t="n">
        <f aca="false">IF(ISNUMBER(S215),S215,0)</f>
        <v>979.11975</v>
      </c>
      <c r="U215" s="178" t="str">
        <f aca="false">IF(E215="","",CONCATENATE("1",TEXT(R215,"00000")))</f>
        <v/>
      </c>
      <c r="V215" s="178" t="str">
        <f aca="false">IF(E215="","",E215)</f>
        <v/>
      </c>
      <c r="W215" s="178" t="str">
        <f aca="false">IF(F215="","",F215)</f>
        <v/>
      </c>
      <c r="X215" s="54" t="str">
        <f aca="false">IF(E215="","",CONCATENATE(TEXT(O215,"000000"),"0",TEXT(U215,"000000")))</f>
        <v/>
      </c>
      <c r="Y215" s="163" t="str">
        <f aca="false">IF(X215="","",CONCATENATE(X215,"_",P215,".txt"))</f>
        <v/>
      </c>
      <c r="AA215" s="180" t="str">
        <f aca="false">IF(V215="","",CONCATENATE("cdo outputtab,date,lon,lat,value -remapnn,lon=",TEXT(W215,"0.00000"),"_lat=",TEXT(V215,"0.0000")," ","netcdf_process/",$AA$1,"/total_flow.nc"," &gt; ","table/",$AA$1,"/total_flow/",Y215," &amp;"))</f>
        <v/>
      </c>
      <c r="AC215" s="161" t="str">
        <f aca="false">IF(V215="","",CONCATENATE("cdo outputtab,date,lon,lat,value -remapnn,lon=",TEXT(W215,"0.00000"),"_lat=",TEXT(V215,"0.0000")," ","netcdf_process/",$AA$1,"/internal_flow.nc"," &gt; ","table/",$AA$1,"/internal_flow/",Y215," &amp;"))</f>
        <v/>
      </c>
    </row>
    <row r="216" customFormat="false" ht="13.85" hidden="false" customHeight="false" outlineLevel="0" collapsed="false">
      <c r="A216" s="38" t="s">
        <v>388</v>
      </c>
      <c r="B216" s="39"/>
      <c r="C216" s="40"/>
      <c r="D216" s="40"/>
      <c r="E216" s="40"/>
      <c r="F216" s="40"/>
      <c r="G216" s="21" t="s">
        <v>393</v>
      </c>
      <c r="H216" s="43"/>
      <c r="I216" s="40" t="n">
        <v>60.790472</v>
      </c>
      <c r="J216" s="42" t="n">
        <v>7.5625</v>
      </c>
      <c r="K216" s="43"/>
      <c r="L216" s="42"/>
      <c r="M216" s="42"/>
      <c r="O216" s="54" t="n">
        <v>180202</v>
      </c>
      <c r="P216" s="156" t="str">
        <f aca="false">SUBSTITUTE(SUBSTITUTE(SUBSTITUTE(SUBSTITUTE(SUBSTITUTE(SUBSTITUTE(SUBSTITUTE(SUBSTITUTE(A216," ","-"),",","-"),"_","-"),"'","-"),"/","-"),"\","-"),"(","-"),")","-")</f>
        <v>Aurland-II---additonal-reservoir</v>
      </c>
      <c r="Q216" s="54" t="str">
        <f aca="false">IF(E216="","No","Yes")</f>
        <v>No</v>
      </c>
      <c r="R216" s="157" t="n">
        <v>116</v>
      </c>
      <c r="S216" s="177" t="n">
        <f aca="false">VLOOKUP(A216,'Generators - MW'!$A$1:$BJ$255,54,0)</f>
        <v>979.11975</v>
      </c>
      <c r="T216" s="177" t="n">
        <f aca="false">IF(ISNUMBER(S216),S216,0)</f>
        <v>979.11975</v>
      </c>
      <c r="U216" s="178" t="str">
        <f aca="false">IF(E216="","",CONCATENATE("1",TEXT(R216,"00000")))</f>
        <v/>
      </c>
      <c r="V216" s="178" t="str">
        <f aca="false">IF(E216="","",E216)</f>
        <v/>
      </c>
      <c r="W216" s="178" t="str">
        <f aca="false">IF(F216="","",F216)</f>
        <v/>
      </c>
      <c r="X216" s="54" t="str">
        <f aca="false">IF(E216="","",CONCATENATE(TEXT(O216,"000000"),"0",TEXT(U216,"000000")))</f>
        <v/>
      </c>
      <c r="Y216" s="163" t="str">
        <f aca="false">IF(X216="","",CONCATENATE(X216,"_",P216,".txt"))</f>
        <v/>
      </c>
      <c r="AA216" s="180" t="str">
        <f aca="false">IF(V216="","",CONCATENATE("cdo outputtab,date,lon,lat,value -remapnn,lon=",TEXT(W216,"0.00000"),"_lat=",TEXT(V216,"0.0000")," ","netcdf_process/",$AA$1,"/total_flow.nc"," &gt; ","table/",$AA$1,"/total_flow/",Y216," &amp;"))</f>
        <v/>
      </c>
      <c r="AC216" s="161" t="str">
        <f aca="false">IF(V216="","",CONCATENATE("cdo outputtab,date,lon,lat,value -remapnn,lon=",TEXT(W216,"0.00000"),"_lat=",TEXT(V216,"0.0000")," ","netcdf_process/",$AA$1,"/internal_flow.nc"," &gt; ","table/",$AA$1,"/internal_flow/",Y216," &amp;"))</f>
        <v/>
      </c>
    </row>
    <row r="217" s="154" customFormat="true" ht="13.85" hidden="false" customHeight="false" outlineLevel="0" collapsed="false">
      <c r="A217" s="4" t="s">
        <v>204</v>
      </c>
      <c r="B217" s="7" t="s">
        <v>205</v>
      </c>
      <c r="C217" s="5" t="n">
        <v>39.73</v>
      </c>
      <c r="D217" s="5" t="n">
        <v>-6.88472</v>
      </c>
      <c r="E217" s="24"/>
      <c r="F217" s="24"/>
      <c r="G217" s="4" t="s">
        <v>206</v>
      </c>
      <c r="H217" s="4" t="n">
        <v>2800</v>
      </c>
      <c r="I217" s="5" t="n">
        <v>39.732917</v>
      </c>
      <c r="J217" s="6" t="n">
        <v>-6.885417</v>
      </c>
      <c r="O217" s="54" t="n">
        <v>180202</v>
      </c>
      <c r="P217" s="156" t="str">
        <f aca="false">SUBSTITUTE(SUBSTITUTE(SUBSTITUTE(SUBSTITUTE(SUBSTITUTE(SUBSTITUTE(SUBSTITUTE(SUBSTITUTE(A217," ","-"),",","-"),"_","-"),"'","-"),"/","-"),"\","-"),"(","-"),")","-")</f>
        <v>Oriol--Alcantara-II-</v>
      </c>
      <c r="Q217" s="54" t="str">
        <f aca="false">IF(E217="","No","Yes")</f>
        <v>No</v>
      </c>
      <c r="R217" s="157" t="n">
        <v>21</v>
      </c>
      <c r="S217" s="177" t="n">
        <f aca="false">VLOOKUP(A217,'Generators - MW'!$A$1:$BJ$255,54,0)</f>
        <v>974.520495</v>
      </c>
      <c r="T217" s="177" t="n">
        <f aca="false">IF(ISNUMBER(S217),S217,0)</f>
        <v>974.520495</v>
      </c>
      <c r="U217" s="178" t="str">
        <f aca="false">IF(E217="","",CONCATENATE("1",TEXT(R217,"00000")))</f>
        <v/>
      </c>
      <c r="V217" s="178" t="str">
        <f aca="false">IF(E217="","",E217)</f>
        <v/>
      </c>
      <c r="W217" s="178" t="str">
        <f aca="false">IF(F217="","",F217)</f>
        <v/>
      </c>
      <c r="X217" s="54" t="str">
        <f aca="false">IF(E217="","",CONCATENATE(TEXT(O217,"000000"),"0",TEXT(U217,"000000")))</f>
        <v/>
      </c>
      <c r="Y217" s="163" t="str">
        <f aca="false">IF(X217="","",CONCATENATE(X217,"_",P217,".txt"))</f>
        <v/>
      </c>
      <c r="AA217" s="180" t="str">
        <f aca="false">IF(V217="","",CONCATENATE("cdo outputtab,date,lon,lat,value -remapnn,lon=",TEXT(W217,"0.00000"),"_lat=",TEXT(V217,"0.0000")," ","netcdf_process/",$AA$1,"/total_flow.nc"," &gt; ","table/",$AA$1,"/total_flow/",Y217," &amp;"))</f>
        <v/>
      </c>
      <c r="AB217" s="162"/>
      <c r="AC217" s="161" t="str">
        <f aca="false">IF(V217="","",CONCATENATE("cdo outputtab,date,lon,lat,value -remapnn,lon=",TEXT(W217,"0.00000"),"_lat=",TEXT(V217,"0.0000")," ","netcdf_process/",$AA$1,"/internal_flow.nc"," &gt; ","table/",$AA$1,"/internal_flow/",Y217," &amp;"))</f>
        <v/>
      </c>
      <c r="AMJ217" s="0"/>
    </row>
    <row r="218" s="154" customFormat="true" ht="13.85" hidden="false" customHeight="false" outlineLevel="0" collapsed="false">
      <c r="A218" s="4" t="s">
        <v>325</v>
      </c>
      <c r="B218" s="7" t="s">
        <v>162</v>
      </c>
      <c r="C218" s="5" t="n">
        <v>46.18333</v>
      </c>
      <c r="D218" s="5" t="n">
        <v>7.3</v>
      </c>
      <c r="G218" s="4" t="s">
        <v>163</v>
      </c>
      <c r="H218" s="4" t="n">
        <v>3371</v>
      </c>
      <c r="I218" s="5" t="n">
        <v>46.080327</v>
      </c>
      <c r="J218" s="6" t="n">
        <v>7.40326</v>
      </c>
      <c r="O218" s="54" t="n">
        <v>180202</v>
      </c>
      <c r="P218" s="156" t="str">
        <f aca="false">SUBSTITUTE(SUBSTITUTE(SUBSTITUTE(SUBSTITUTE(SUBSTITUTE(SUBSTITUTE(SUBSTITUTE(SUBSTITUTE(A218," ","-"),",","-"),"_","-"),"'","-"),"/","-"),"\","-"),"(","-"),")","-")</f>
        <v>Nendaz</v>
      </c>
      <c r="Q218" s="54" t="str">
        <f aca="false">IF(E218="","No","Yes")</f>
        <v>No</v>
      </c>
      <c r="R218" s="157" t="n">
        <v>80</v>
      </c>
      <c r="S218" s="177" t="n">
        <f aca="false">VLOOKUP(A218,'Generators - MW'!$A$1:$BJ$255,54,0)</f>
        <v>955.8864</v>
      </c>
      <c r="T218" s="177" t="n">
        <f aca="false">IF(ISNUMBER(S218),S218,0)</f>
        <v>955.8864</v>
      </c>
      <c r="U218" s="178" t="str">
        <f aca="false">IF(E218="","",CONCATENATE("1",TEXT(R218,"00000")))</f>
        <v/>
      </c>
      <c r="V218" s="178" t="str">
        <f aca="false">IF(E218="","",E218)</f>
        <v/>
      </c>
      <c r="W218" s="178" t="str">
        <f aca="false">IF(F218="","",F218)</f>
        <v/>
      </c>
      <c r="X218" s="54" t="str">
        <f aca="false">IF(E218="","",CONCATENATE(TEXT(O218,"000000"),"0",TEXT(U218,"000000")))</f>
        <v/>
      </c>
      <c r="Y218" s="163" t="str">
        <f aca="false">IF(X218="","",CONCATENATE(X218,"_",P218,".txt"))</f>
        <v/>
      </c>
      <c r="AA218" s="180" t="str">
        <f aca="false">IF(V218="","",CONCATENATE("cdo outputtab,date,lon,lat,value -remapnn,lon=",TEXT(W218,"0.00000"),"_lat=",TEXT(V218,"0.0000")," ","netcdf_process/",$AA$1,"/total_flow.nc"," &gt; ","table/",$AA$1,"/total_flow/",Y218," &amp;"))</f>
        <v/>
      </c>
      <c r="AB218" s="162"/>
      <c r="AC218" s="161" t="str">
        <f aca="false">IF(V218="","",CONCATENATE("cdo outputtab,date,lon,lat,value -remapnn,lon=",TEXT(W218,"0.00000"),"_lat=",TEXT(V218,"0.0000")," ","netcdf_process/",$AA$1,"/internal_flow.nc"," &gt; ","table/",$AA$1,"/internal_flow/",Y218," &amp;"))</f>
        <v/>
      </c>
      <c r="AMJ218" s="0"/>
    </row>
    <row r="219" s="154" customFormat="true" ht="13.85" hidden="false" customHeight="false" outlineLevel="0" collapsed="false">
      <c r="A219" s="4" t="s">
        <v>259</v>
      </c>
      <c r="C219" s="5" t="n">
        <v>45.685437</v>
      </c>
      <c r="D219" s="5" t="n">
        <v>6.622497</v>
      </c>
      <c r="G219" s="4" t="s">
        <v>260</v>
      </c>
      <c r="H219" s="4" t="n">
        <v>3394</v>
      </c>
      <c r="I219" s="5" t="n">
        <v>45.68625</v>
      </c>
      <c r="J219" s="6" t="n">
        <v>6.624583</v>
      </c>
      <c r="O219" s="54" t="n">
        <v>180202</v>
      </c>
      <c r="P219" s="156" t="str">
        <f aca="false">SUBSTITUTE(SUBSTITUTE(SUBSTITUTE(SUBSTITUTE(SUBSTITUTE(SUBSTITUTE(SUBSTITUTE(SUBSTITUTE(A219," ","-"),",","-"),"_","-"),"'","-"),"/","-"),"\","-"),"(","-"),")","-")</f>
        <v>La-Bathie</v>
      </c>
      <c r="Q219" s="54" t="str">
        <f aca="false">IF(E219="","No","Yes")</f>
        <v>No</v>
      </c>
      <c r="R219" s="157" t="n">
        <v>45</v>
      </c>
      <c r="S219" s="177" t="n">
        <f aca="false">VLOOKUP(A219,'Generators - MW'!$A$1:$BJ$255,54,0)</f>
        <v>567.233333333333</v>
      </c>
      <c r="T219" s="177" t="n">
        <f aca="false">IF(ISNUMBER(S219),S219,0)</f>
        <v>567.233333333333</v>
      </c>
      <c r="U219" s="178" t="str">
        <f aca="false">IF(E219="","",CONCATENATE("1",TEXT(R219,"00000")))</f>
        <v/>
      </c>
      <c r="V219" s="178" t="str">
        <f aca="false">IF(E219="","",E219)</f>
        <v/>
      </c>
      <c r="W219" s="178" t="str">
        <f aca="false">IF(F219="","",F219)</f>
        <v/>
      </c>
      <c r="X219" s="54" t="str">
        <f aca="false">IF(E219="","",CONCATENATE(TEXT(O219,"000000"),"0",TEXT(U219,"000000")))</f>
        <v/>
      </c>
      <c r="Y219" s="163" t="str">
        <f aca="false">IF(X219="","",CONCATENATE(X219,"_",P219,".txt"))</f>
        <v/>
      </c>
      <c r="AA219" s="180" t="str">
        <f aca="false">IF(V219="","",CONCATENATE("cdo outputtab,date,lon,lat,value -remapnn,lon=",TEXT(W219,"0.00000"),"_lat=",TEXT(V219,"0.0000")," ","netcdf_process/",$AA$1,"/total_flow.nc"," &gt; ","table/",$AA$1,"/total_flow/",Y219," &amp;"))</f>
        <v/>
      </c>
      <c r="AB219" s="162"/>
      <c r="AC219" s="161" t="str">
        <f aca="false">IF(V219="","",CONCATENATE("cdo outputtab,date,lon,lat,value -remapnn,lon=",TEXT(W219,"0.00000"),"_lat=",TEXT(V219,"0.0000")," ","netcdf_process/",$AA$1,"/internal_flow.nc"," &gt; ","table/",$AA$1,"/internal_flow/",Y219," &amp;"))</f>
        <v/>
      </c>
      <c r="AMJ219" s="0"/>
    </row>
    <row r="220" s="154" customFormat="true" ht="13.85" hidden="false" customHeight="false" outlineLevel="0" collapsed="false">
      <c r="A220" s="4" t="s">
        <v>242</v>
      </c>
      <c r="B220" s="7" t="s">
        <v>167</v>
      </c>
      <c r="C220" s="5" t="n">
        <v>59.48277</v>
      </c>
      <c r="D220" s="5" t="n">
        <v>6.67265</v>
      </c>
      <c r="G220" s="4" t="s">
        <v>168</v>
      </c>
      <c r="H220" s="4" t="n">
        <v>3162</v>
      </c>
      <c r="I220" s="5" t="n">
        <v>59.30375</v>
      </c>
      <c r="J220" s="6" t="n">
        <v>6.942083</v>
      </c>
      <c r="L220" s="6" t="n">
        <v>59.496033</v>
      </c>
      <c r="M220" s="6" t="n">
        <v>6.539516</v>
      </c>
      <c r="O220" s="54" t="n">
        <v>180202</v>
      </c>
      <c r="P220" s="156" t="str">
        <f aca="false">SUBSTITUTE(SUBSTITUTE(SUBSTITUTE(SUBSTITUTE(SUBSTITUTE(SUBSTITUTE(SUBSTITUTE(SUBSTITUTE(A220," ","-"),",","-"),"_","-"),"'","-"),"/","-"),"\","-"),"(","-"),")","-")</f>
        <v>Saurdal</v>
      </c>
      <c r="Q220" s="54" t="str">
        <f aca="false">IF(E220="","No","Yes")</f>
        <v>No</v>
      </c>
      <c r="R220" s="157" t="n">
        <v>37</v>
      </c>
      <c r="S220" s="177" t="n">
        <f aca="false">VLOOKUP(A220,'Generators - MW'!$A$1:$BJ$255,54,0)</f>
        <v>250.2</v>
      </c>
      <c r="T220" s="177" t="n">
        <f aca="false">IF(ISNUMBER(S220),S220,0)</f>
        <v>250.2</v>
      </c>
      <c r="U220" s="178" t="str">
        <f aca="false">IF(E220="","",CONCATENATE("1",TEXT(R220,"00000")))</f>
        <v/>
      </c>
      <c r="V220" s="178" t="str">
        <f aca="false">IF(E220="","",E220)</f>
        <v/>
      </c>
      <c r="W220" s="178" t="str">
        <f aca="false">IF(F220="","",F220)</f>
        <v/>
      </c>
      <c r="X220" s="54" t="str">
        <f aca="false">IF(E220="","",CONCATENATE(TEXT(O220,"000000"),"0",TEXT(U220,"000000")))</f>
        <v/>
      </c>
      <c r="Y220" s="163" t="str">
        <f aca="false">IF(X220="","",CONCATENATE(X220,"_",P220,".txt"))</f>
        <v/>
      </c>
      <c r="AA220" s="180" t="str">
        <f aca="false">IF(V220="","",CONCATENATE("cdo outputtab,date,lon,lat,value -remapnn,lon=",TEXT(W220,"0.00000"),"_lat=",TEXT(V220,"0.0000")," ","netcdf_process/",$AA$1,"/total_flow.nc"," &gt; ","table/",$AA$1,"/total_flow/",Y220," &amp;"))</f>
        <v/>
      </c>
      <c r="AB220" s="162"/>
      <c r="AC220" s="161" t="str">
        <f aca="false">IF(V220="","",CONCATENATE("cdo outputtab,date,lon,lat,value -remapnn,lon=",TEXT(W220,"0.00000"),"_lat=",TEXT(V220,"0.0000")," ","netcdf_process/",$AA$1,"/internal_flow.nc"," &gt; ","table/",$AA$1,"/internal_flow/",Y220," &amp;"))</f>
        <v/>
      </c>
      <c r="AMJ220" s="0"/>
    </row>
    <row r="221" customFormat="false" ht="13.85" hidden="false" customHeight="false" outlineLevel="0" collapsed="false">
      <c r="A221" s="38" t="s">
        <v>312</v>
      </c>
      <c r="B221" s="39"/>
      <c r="C221" s="40"/>
      <c r="D221" s="40"/>
      <c r="E221" s="40"/>
      <c r="F221" s="40"/>
      <c r="G221" s="21" t="s">
        <v>313</v>
      </c>
      <c r="H221" s="41" t="n">
        <v>3436</v>
      </c>
      <c r="I221" s="40" t="n">
        <v>44.199409</v>
      </c>
      <c r="J221" s="42" t="n">
        <v>2.739353</v>
      </c>
      <c r="K221" s="43"/>
      <c r="L221" s="42"/>
      <c r="M221" s="42"/>
      <c r="O221" s="54" t="n">
        <v>180202</v>
      </c>
      <c r="P221" s="156" t="str">
        <f aca="false">SUBSTITUTE(SUBSTITUTE(SUBSTITUTE(SUBSTITUTE(SUBSTITUTE(SUBSTITUTE(SUBSTITUTE(SUBSTITUTE(A221," ","-"),",","-"),"_","-"),"'","-"),"/","-"),"\","-"),"(","-"),")","-")</f>
        <v>Pouget---additonal-reservoir</v>
      </c>
      <c r="Q221" s="54" t="str">
        <f aca="false">IF(E221="","No","Yes")</f>
        <v>No</v>
      </c>
      <c r="R221" s="157" t="n">
        <v>71</v>
      </c>
      <c r="S221" s="177" t="n">
        <f aca="false">VLOOKUP(A221,'Generators - MW'!$A$1:$BJ$255,54,0)</f>
        <v>182.5961133</v>
      </c>
      <c r="T221" s="177" t="n">
        <f aca="false">IF(ISNUMBER(S221),S221,0)</f>
        <v>182.5961133</v>
      </c>
      <c r="U221" s="178" t="str">
        <f aca="false">IF(E221="","",CONCATENATE("1",TEXT(R221,"00000")))</f>
        <v/>
      </c>
      <c r="V221" s="178" t="str">
        <f aca="false">IF(E221="","",E221)</f>
        <v/>
      </c>
      <c r="W221" s="178" t="str">
        <f aca="false">IF(F221="","",F221)</f>
        <v/>
      </c>
      <c r="X221" s="54" t="str">
        <f aca="false">IF(E221="","",CONCATENATE(TEXT(O221,"000000"),"0",TEXT(U221,"000000")))</f>
        <v/>
      </c>
      <c r="Y221" s="163" t="str">
        <f aca="false">IF(X221="","",CONCATENATE(X221,"_",P221,".txt"))</f>
        <v/>
      </c>
      <c r="AA221" s="180" t="str">
        <f aca="false">IF(V221="","",CONCATENATE("cdo outputtab,date,lon,lat,value -remapnn,lon=",TEXT(W221,"0.00000"),"_lat=",TEXT(V221,"0.0000")," ","netcdf_process/",$AA$1,"/total_flow.nc"," &gt; ","table/",$AA$1,"/total_flow/",Y221," &amp;"))</f>
        <v/>
      </c>
      <c r="AC221" s="161" t="str">
        <f aca="false">IF(V221="","",CONCATENATE("cdo outputtab,date,lon,lat,value -remapnn,lon=",TEXT(W221,"0.00000"),"_lat=",TEXT(V221,"0.0000")," ","netcdf_process/",$AA$1,"/internal_flow.nc"," &gt; ","table/",$AA$1,"/internal_flow/",Y221," &amp;"))</f>
        <v/>
      </c>
    </row>
    <row r="222" s="154" customFormat="true" ht="13.85" hidden="false" customHeight="false" outlineLevel="0" collapsed="false">
      <c r="A222" s="4" t="s">
        <v>399</v>
      </c>
      <c r="B222" s="7" t="s">
        <v>362</v>
      </c>
      <c r="C222" s="5" t="n">
        <v>45.503785</v>
      </c>
      <c r="D222" s="5" t="n">
        <v>6.925622</v>
      </c>
      <c r="G222" s="4" t="s">
        <v>363</v>
      </c>
      <c r="H222" s="4" t="n">
        <v>3398</v>
      </c>
      <c r="I222" s="5" t="n">
        <v>45.493203</v>
      </c>
      <c r="J222" s="6" t="n">
        <v>6.933006</v>
      </c>
      <c r="O222" s="54" t="n">
        <v>180202</v>
      </c>
      <c r="P222" s="156" t="str">
        <f aca="false">SUBSTITUTE(SUBSTITUTE(SUBSTITUTE(SUBSTITUTE(SUBSTITUTE(SUBSTITUTE(SUBSTITUTE(SUBSTITUTE(A222," ","-"),",","-"),"_","-"),"'","-"),"/","-"),"\","-"),"(","-"),")","-")</f>
        <v>Brevieres</v>
      </c>
      <c r="Q222" s="54" t="str">
        <f aca="false">IF(E222="","No","Yes")</f>
        <v>No</v>
      </c>
      <c r="R222" s="157" t="n">
        <v>120</v>
      </c>
      <c r="S222" s="177" t="n">
        <f aca="false">VLOOKUP(A222,'Generators - MW'!$A$1:$BJ$255,54,0)</f>
        <v>127.0484925</v>
      </c>
      <c r="T222" s="177" t="n">
        <f aca="false">IF(ISNUMBER(S222),S222,0)</f>
        <v>127.0484925</v>
      </c>
      <c r="U222" s="178" t="str">
        <f aca="false">IF(E222="","",CONCATENATE("1",TEXT(R222,"00000")))</f>
        <v/>
      </c>
      <c r="V222" s="178" t="str">
        <f aca="false">IF(E222="","",E222)</f>
        <v/>
      </c>
      <c r="W222" s="178" t="str">
        <f aca="false">IF(F222="","",F222)</f>
        <v/>
      </c>
      <c r="X222" s="54" t="str">
        <f aca="false">IF(E222="","",CONCATENATE(TEXT(O222,"000000"),"0",TEXT(U222,"000000")))</f>
        <v/>
      </c>
      <c r="Y222" s="163" t="str">
        <f aca="false">IF(X222="","",CONCATENATE(X222,"_",P222,".txt"))</f>
        <v/>
      </c>
      <c r="AA222" s="180" t="str">
        <f aca="false">IF(V222="","",CONCATENATE("cdo outputtab,date,lon,lat,value -remapnn,lon=",TEXT(W222,"0.00000"),"_lat=",TEXT(V222,"0.0000")," ","netcdf_process/",$AA$1,"/total_flow.nc"," &gt; ","table/",$AA$1,"/total_flow/",Y222," &amp;"))</f>
        <v/>
      </c>
      <c r="AB222" s="162"/>
      <c r="AC222" s="161" t="str">
        <f aca="false">IF(V222="","",CONCATENATE("cdo outputtab,date,lon,lat,value -remapnn,lon=",TEXT(W222,"0.00000"),"_lat=",TEXT(V222,"0.0000")," ","netcdf_process/",$AA$1,"/internal_flow.nc"," &gt; ","table/",$AA$1,"/internal_flow/",Y222," &amp;"))</f>
        <v/>
      </c>
      <c r="AMJ222" s="0"/>
    </row>
    <row r="223" s="154" customFormat="true" ht="13.85" hidden="false" customHeight="false" outlineLevel="0" collapsed="false">
      <c r="A223" s="4" t="s">
        <v>255</v>
      </c>
      <c r="C223" s="5" t="n">
        <v>47.196722</v>
      </c>
      <c r="D223" s="5" t="n">
        <v>12.720816</v>
      </c>
      <c r="G223" s="4" t="s">
        <v>256</v>
      </c>
      <c r="H223" s="37" t="n">
        <v>3295</v>
      </c>
      <c r="I223" s="5" t="n">
        <v>47.197917</v>
      </c>
      <c r="J223" s="6" t="n">
        <v>11.02125</v>
      </c>
      <c r="K223" s="4" t="n">
        <v>3297</v>
      </c>
      <c r="L223" s="6" t="n">
        <v>47.189687</v>
      </c>
      <c r="M223" s="6" t="n">
        <v>12.718928</v>
      </c>
      <c r="O223" s="54" t="n">
        <v>180202</v>
      </c>
      <c r="P223" s="156" t="str">
        <f aca="false">SUBSTITUTE(SUBSTITUTE(SUBSTITUTE(SUBSTITUTE(SUBSTITUTE(SUBSTITUTE(SUBSTITUTE(SUBSTITUTE(A223," ","-"),",","-"),"_","-"),"'","-"),"/","-"),"\","-"),"(","-"),")","-")</f>
        <v>Limberg-I-II</v>
      </c>
      <c r="Q223" s="54" t="str">
        <f aca="false">IF(E223="","No","Yes")</f>
        <v>No</v>
      </c>
      <c r="R223" s="157" t="n">
        <v>43</v>
      </c>
      <c r="S223" s="177" t="n">
        <f aca="false">VLOOKUP(A223,'Generators - MW'!$A$1:$BJ$255,54,0)</f>
        <v>72.82</v>
      </c>
      <c r="T223" s="177" t="n">
        <f aca="false">IF(ISNUMBER(S223),S223,0)</f>
        <v>72.82</v>
      </c>
      <c r="U223" s="178" t="str">
        <f aca="false">IF(E223="","",CONCATENATE("1",TEXT(R223,"00000")))</f>
        <v/>
      </c>
      <c r="V223" s="178" t="str">
        <f aca="false">IF(E223="","",E223)</f>
        <v/>
      </c>
      <c r="W223" s="178" t="str">
        <f aca="false">IF(F223="","",F223)</f>
        <v/>
      </c>
      <c r="X223" s="54" t="str">
        <f aca="false">IF(E223="","",CONCATENATE(TEXT(O223,"000000"),"0",TEXT(U223,"000000")))</f>
        <v/>
      </c>
      <c r="Y223" s="163" t="str">
        <f aca="false">IF(X223="","",CONCATENATE(X223,"_",P223,".txt"))</f>
        <v/>
      </c>
      <c r="AA223" s="180" t="str">
        <f aca="false">IF(V223="","",CONCATENATE("cdo outputtab,date,lon,lat,value -remapnn,lon=",TEXT(W223,"0.00000"),"_lat=",TEXT(V223,"0.0000")," ","netcdf_process/",$AA$1,"/total_flow.nc"," &gt; ","table/",$AA$1,"/total_flow/",Y223," &amp;"))</f>
        <v/>
      </c>
      <c r="AB223" s="162"/>
      <c r="AC223" s="161" t="str">
        <f aca="false">IF(V223="","",CONCATENATE("cdo outputtab,date,lon,lat,value -remapnn,lon=",TEXT(W223,"0.00000"),"_lat=",TEXT(V223,"0.0000")," ","netcdf_process/",$AA$1,"/internal_flow.nc"," &gt; ","table/",$AA$1,"/internal_flow/",Y223," &amp;"))</f>
        <v/>
      </c>
      <c r="AMJ223" s="0"/>
    </row>
    <row r="224" customFormat="false" ht="13.85" hidden="false" customHeight="false" outlineLevel="0" collapsed="false">
      <c r="A224" s="38" t="s">
        <v>382</v>
      </c>
      <c r="B224" s="39"/>
      <c r="C224" s="40"/>
      <c r="D224" s="40"/>
      <c r="E224" s="40"/>
      <c r="F224" s="40"/>
      <c r="G224" s="21" t="s">
        <v>383</v>
      </c>
      <c r="H224" s="43" t="n">
        <v>3320</v>
      </c>
      <c r="I224" s="40" t="n">
        <v>46.58197</v>
      </c>
      <c r="J224" s="42" t="n">
        <v>8.331369</v>
      </c>
      <c r="K224" s="43"/>
      <c r="L224" s="42"/>
      <c r="M224" s="42"/>
      <c r="O224" s="54" t="n">
        <v>180202</v>
      </c>
      <c r="P224" s="156" t="str">
        <f aca="false">SUBSTITUTE(SUBSTITUTE(SUBSTITUTE(SUBSTITUTE(SUBSTITUTE(SUBSTITUTE(SUBSTITUTE(SUBSTITUTE(A224," ","-"),",","-"),"_","-"),"'","-"),"/","-"),"\","-"),"(","-"),")","-")</f>
        <v>Innertkirchen-1---additonal-reservoir</v>
      </c>
      <c r="Q224" s="54" t="str">
        <f aca="false">IF(E224="","No","Yes")</f>
        <v>No</v>
      </c>
      <c r="R224" s="157" t="n">
        <v>107</v>
      </c>
      <c r="S224" s="177" t="n">
        <f aca="false">VLOOKUP(A224,'Generators - MW'!$A$1:$BJ$255,54,0)</f>
        <v>42.502806</v>
      </c>
      <c r="T224" s="177" t="n">
        <f aca="false">IF(ISNUMBER(S224),S224,0)</f>
        <v>42.502806</v>
      </c>
      <c r="U224" s="178" t="str">
        <f aca="false">IF(E224="","",CONCATENATE("1",TEXT(R224,"00000")))</f>
        <v/>
      </c>
      <c r="V224" s="178" t="str">
        <f aca="false">IF(E224="","",E224)</f>
        <v/>
      </c>
      <c r="W224" s="178" t="str">
        <f aca="false">IF(F224="","",F224)</f>
        <v/>
      </c>
      <c r="X224" s="54" t="str">
        <f aca="false">IF(E224="","",CONCATENATE(TEXT(O224,"000000"),"0",TEXT(U224,"000000")))</f>
        <v/>
      </c>
      <c r="Y224" s="163" t="str">
        <f aca="false">IF(X224="","",CONCATENATE(X224,"_",P224,".txt"))</f>
        <v/>
      </c>
      <c r="AA224" s="180" t="str">
        <f aca="false">IF(V224="","",CONCATENATE("cdo outputtab,date,lon,lat,value -remapnn,lon=",TEXT(W224,"0.00000"),"_lat=",TEXT(V224,"0.0000")," ","netcdf_process/",$AA$1,"/total_flow.nc"," &gt; ","table/",$AA$1,"/total_flow/",Y224," &amp;"))</f>
        <v/>
      </c>
      <c r="AC224" s="161" t="str">
        <f aca="false">IF(V224="","",CONCATENATE("cdo outputtab,date,lon,lat,value -remapnn,lon=",TEXT(W224,"0.00000"),"_lat=",TEXT(V224,"0.0000")," ","netcdf_process/",$AA$1,"/internal_flow.nc"," &gt; ","table/",$AA$1,"/internal_flow/",Y224," &amp;"))</f>
        <v/>
      </c>
    </row>
    <row r="225" customFormat="false" ht="13.85" hidden="false" customHeight="false" outlineLevel="0" collapsed="false">
      <c r="A225" s="38" t="s">
        <v>382</v>
      </c>
      <c r="B225" s="39"/>
      <c r="C225" s="40"/>
      <c r="D225" s="40"/>
      <c r="E225" s="40"/>
      <c r="F225" s="40"/>
      <c r="G225" s="21" t="s">
        <v>384</v>
      </c>
      <c r="H225" s="43" t="n">
        <v>3323</v>
      </c>
      <c r="I225" s="40" t="n">
        <v>46.547083</v>
      </c>
      <c r="J225" s="42" t="n">
        <v>8.27125</v>
      </c>
      <c r="K225" s="43"/>
      <c r="L225" s="42"/>
      <c r="M225" s="42"/>
      <c r="O225" s="54" t="n">
        <v>180202</v>
      </c>
      <c r="P225" s="156" t="str">
        <f aca="false">SUBSTITUTE(SUBSTITUTE(SUBSTITUTE(SUBSTITUTE(SUBSTITUTE(SUBSTITUTE(SUBSTITUTE(SUBSTITUTE(A225," ","-"),",","-"),"_","-"),"'","-"),"/","-"),"\","-"),"(","-"),")","-")</f>
        <v>Innertkirchen-1---additonal-reservoir</v>
      </c>
      <c r="Q225" s="54" t="str">
        <f aca="false">IF(E225="","No","Yes")</f>
        <v>No</v>
      </c>
      <c r="R225" s="157" t="n">
        <v>108</v>
      </c>
      <c r="S225" s="177" t="n">
        <f aca="false">VLOOKUP(A225,'Generators - MW'!$A$1:$BJ$255,54,0)</f>
        <v>42.502806</v>
      </c>
      <c r="T225" s="177" t="n">
        <f aca="false">IF(ISNUMBER(S225),S225,0)</f>
        <v>42.502806</v>
      </c>
      <c r="U225" s="178" t="str">
        <f aca="false">IF(E225="","",CONCATENATE("1",TEXT(R225,"00000")))</f>
        <v/>
      </c>
      <c r="V225" s="178" t="str">
        <f aca="false">IF(E225="","",E225)</f>
        <v/>
      </c>
      <c r="W225" s="178" t="str">
        <f aca="false">IF(F225="","",F225)</f>
        <v/>
      </c>
      <c r="X225" s="54" t="str">
        <f aca="false">IF(E225="","",CONCATENATE(TEXT(O225,"000000"),"0",TEXT(U225,"000000")))</f>
        <v/>
      </c>
      <c r="Y225" s="163" t="str">
        <f aca="false">IF(X225="","",CONCATENATE(X225,"_",P225,".txt"))</f>
        <v/>
      </c>
      <c r="AA225" s="180" t="str">
        <f aca="false">IF(V225="","",CONCATENATE("cdo outputtab,date,lon,lat,value -remapnn,lon=",TEXT(W225,"0.00000"),"_lat=",TEXT(V225,"0.0000")," ","netcdf_process/",$AA$1,"/total_flow.nc"," &gt; ","table/",$AA$1,"/total_flow/",Y225," &amp;"))</f>
        <v/>
      </c>
      <c r="AC225" s="161" t="str">
        <f aca="false">IF(V225="","",CONCATENATE("cdo outputtab,date,lon,lat,value -remapnn,lon=",TEXT(W225,"0.00000"),"_lat=",TEXT(V225,"0.0000")," ","netcdf_process/",$AA$1,"/internal_flow.nc"," &gt; ","table/",$AA$1,"/internal_flow/",Y225," &amp;"))</f>
        <v/>
      </c>
    </row>
    <row r="226" s="4" customFormat="true" ht="13.85" hidden="false" customHeight="false" outlineLevel="0" collapsed="false">
      <c r="A226" s="4" t="s">
        <v>169</v>
      </c>
      <c r="B226" s="7"/>
      <c r="C226" s="5" t="n">
        <v>44.224722</v>
      </c>
      <c r="D226" s="5" t="n">
        <v>7.386111</v>
      </c>
      <c r="E226" s="16"/>
      <c r="F226" s="16"/>
      <c r="G226" s="4" t="s">
        <v>170</v>
      </c>
      <c r="I226" s="5" t="n">
        <v>44.166284</v>
      </c>
      <c r="J226" s="6" t="n">
        <v>7.331774</v>
      </c>
      <c r="L226" s="6" t="n">
        <v>44.222801</v>
      </c>
      <c r="M226" s="6" t="n">
        <v>7.389314</v>
      </c>
      <c r="O226" s="54" t="n">
        <v>180202</v>
      </c>
      <c r="P226" s="156" t="str">
        <f aca="false">SUBSTITUTE(SUBSTITUTE(SUBSTITUTE(SUBSTITUTE(SUBSTITUTE(SUBSTITUTE(SUBSTITUTE(SUBSTITUTE(A226," ","-"),",","-"),"_","-"),"'","-"),"/","-"),"\","-"),"(","-"),")","-")</f>
        <v>Chiotas-Piastra</v>
      </c>
      <c r="Q226" s="54" t="str">
        <f aca="false">IF(E226="","No","Yes")</f>
        <v>No</v>
      </c>
      <c r="R226" s="157" t="n">
        <v>7</v>
      </c>
      <c r="S226" s="177" t="n">
        <f aca="false">VLOOKUP(A226,'Generators - MW'!$A$1:$BJ$255,54,0)</f>
        <v>17.04</v>
      </c>
      <c r="T226" s="177" t="n">
        <f aca="false">IF(ISNUMBER(S226),S226,0)</f>
        <v>17.04</v>
      </c>
      <c r="U226" s="178" t="str">
        <f aca="false">IF(E226="","",CONCATENATE("1",TEXT(R226,"00000")))</f>
        <v/>
      </c>
      <c r="V226" s="178" t="str">
        <f aca="false">IF(E226="","",E226)</f>
        <v/>
      </c>
      <c r="W226" s="178" t="str">
        <f aca="false">IF(F226="","",F226)</f>
        <v/>
      </c>
      <c r="X226" s="54" t="str">
        <f aca="false">IF(E226="","",CONCATENATE(TEXT(O226,"000000"),"0",TEXT(U226,"000000")))</f>
        <v/>
      </c>
      <c r="Y226" s="163" t="str">
        <f aca="false">IF(X226="","",CONCATENATE(X226,"_",P226,".txt"))</f>
        <v/>
      </c>
      <c r="AA226" s="180" t="str">
        <f aca="false">IF(V226="","",CONCATENATE("cdo outputtab,date,lon,lat,value -remapnn,lon=",TEXT(W226,"0.00000"),"_lat=",TEXT(V226,"0.0000")," ","netcdf_process/",$AA$1,"/total_flow.nc"," &gt; ","table/",$AA$1,"/total_flow/",Y226," &amp;"))</f>
        <v/>
      </c>
      <c r="AB226" s="182"/>
      <c r="AC226" s="161" t="str">
        <f aca="false">IF(V226="","",CONCATENATE("cdo outputtab,date,lon,lat,value -remapnn,lon=",TEXT(W226,"0.00000"),"_lat=",TEXT(V226,"0.0000")," ","netcdf_process/",$AA$1,"/internal_flow.nc"," &gt; ","table/",$AA$1,"/internal_flow/",Y226," &amp;"))</f>
        <v/>
      </c>
      <c r="AMJ226" s="0"/>
    </row>
    <row r="227" s="4" customFormat="true" ht="13.85" hidden="false" customHeight="false" outlineLevel="0" collapsed="false">
      <c r="A227" s="4" t="s">
        <v>156</v>
      </c>
      <c r="B227" s="7"/>
      <c r="C227" s="5" t="n">
        <v>53.118611</v>
      </c>
      <c r="D227" s="5" t="n">
        <v>-4.113889</v>
      </c>
      <c r="E227" s="16"/>
      <c r="F227" s="16"/>
      <c r="G227" s="4" t="s">
        <v>157</v>
      </c>
      <c r="I227" s="5" t="n">
        <v>53.136882</v>
      </c>
      <c r="J227" s="6" t="n">
        <v>-4.070058</v>
      </c>
      <c r="L227" s="6" t="n">
        <v>53.117129</v>
      </c>
      <c r="M227" s="6" t="n">
        <v>-4.107283</v>
      </c>
      <c r="O227" s="54" t="n">
        <v>180202</v>
      </c>
      <c r="P227" s="156" t="str">
        <f aca="false">SUBSTITUTE(SUBSTITUTE(SUBSTITUTE(SUBSTITUTE(SUBSTITUTE(SUBSTITUTE(SUBSTITUTE(SUBSTITUTE(A227," ","-"),",","-"),"_","-"),"'","-"),"/","-"),"\","-"),"(","-"),")","-")</f>
        <v>Dinorwig</v>
      </c>
      <c r="Q227" s="54" t="str">
        <f aca="false">IF(E227="","No","Yes")</f>
        <v>No</v>
      </c>
      <c r="R227" s="157" t="n">
        <v>2</v>
      </c>
      <c r="S227" s="177" t="n">
        <f aca="false">VLOOKUP(A227,'Generators - MW'!$A$1:$BJ$255,54,0)</f>
        <v>12.096</v>
      </c>
      <c r="T227" s="177" t="n">
        <f aca="false">IF(ISNUMBER(S227),S227,0)</f>
        <v>12.096</v>
      </c>
      <c r="U227" s="178" t="str">
        <f aca="false">IF(E227="","",CONCATENATE("1",TEXT(R227,"00000")))</f>
        <v/>
      </c>
      <c r="V227" s="178" t="str">
        <f aca="false">IF(E227="","",E227)</f>
        <v/>
      </c>
      <c r="W227" s="178" t="str">
        <f aca="false">IF(F227="","",F227)</f>
        <v/>
      </c>
      <c r="X227" s="54" t="str">
        <f aca="false">IF(E227="","",CONCATENATE(TEXT(O227,"000000"),"0",TEXT(U227,"000000")))</f>
        <v/>
      </c>
      <c r="Y227" s="163" t="str">
        <f aca="false">IF(X227="","",CONCATENATE(X227,"_",P227,".txt"))</f>
        <v/>
      </c>
      <c r="AA227" s="180" t="str">
        <f aca="false">IF(V227="","",CONCATENATE("cdo outputtab,date,lon,lat,value -remapnn,lon=",TEXT(W227,"0.00000"),"_lat=",TEXT(V227,"0.0000")," ","netcdf_process/",$AA$1,"/total_flow.nc"," &gt; ","table/",$AA$1,"/total_flow/",Y227," &amp;"))</f>
        <v/>
      </c>
      <c r="AB227" s="182"/>
      <c r="AC227" s="161" t="str">
        <f aca="false">IF(V227="","",CONCATENATE("cdo outputtab,date,lon,lat,value -remapnn,lon=",TEXT(W227,"0.00000"),"_lat=",TEXT(V227,"0.0000")," ","netcdf_process/",$AA$1,"/internal_flow.nc"," &gt; ","table/",$AA$1,"/internal_flow/",Y227," &amp;"))</f>
        <v/>
      </c>
      <c r="AMJ227" s="0"/>
    </row>
    <row r="228" s="4" customFormat="true" ht="13.85" hidden="false" customHeight="false" outlineLevel="0" collapsed="false">
      <c r="A228" s="4" t="s">
        <v>343</v>
      </c>
      <c r="B228" s="26" t="s">
        <v>344</v>
      </c>
      <c r="C228" s="5" t="n">
        <v>47.146111</v>
      </c>
      <c r="D228" s="5" t="n">
        <v>11.967222</v>
      </c>
      <c r="E228" s="5"/>
      <c r="F228" s="5"/>
      <c r="G228" s="4" t="s">
        <v>345</v>
      </c>
      <c r="H228" s="4" t="n">
        <v>3302</v>
      </c>
      <c r="I228" s="5" t="n">
        <v>47.121366</v>
      </c>
      <c r="J228" s="6" t="n">
        <v>12.061754</v>
      </c>
      <c r="L228" s="6" t="n">
        <v>47.121466</v>
      </c>
      <c r="M228" s="6" t="n">
        <v>11.867184</v>
      </c>
      <c r="O228" s="54" t="n">
        <v>180202</v>
      </c>
      <c r="P228" s="156" t="str">
        <f aca="false">SUBSTITUTE(SUBSTITUTE(SUBSTITUTE(SUBSTITUTE(SUBSTITUTE(SUBSTITUTE(SUBSTITUTE(SUBSTITUTE(A228," ","-"),",","-"),"_","-"),"'","-"),"/","-"),"\","-"),"(","-"),")","-")</f>
        <v>Hausling</v>
      </c>
      <c r="Q228" s="54" t="str">
        <f aca="false">IF(E228="","No","Yes")</f>
        <v>No</v>
      </c>
      <c r="R228" s="157" t="n">
        <v>88</v>
      </c>
      <c r="S228" s="177" t="n">
        <f aca="false">VLOOKUP(A228,'Generators - MW'!$A$1:$BJ$255,54,0)</f>
        <v>11.17</v>
      </c>
      <c r="T228" s="177" t="n">
        <f aca="false">IF(ISNUMBER(S228),S228,0)</f>
        <v>11.17</v>
      </c>
      <c r="U228" s="178" t="str">
        <f aca="false">IF(E228="","",CONCATENATE("1",TEXT(R228,"00000")))</f>
        <v/>
      </c>
      <c r="V228" s="178" t="str">
        <f aca="false">IF(E228="","",E228)</f>
        <v/>
      </c>
      <c r="W228" s="178" t="str">
        <f aca="false">IF(F228="","",F228)</f>
        <v/>
      </c>
      <c r="X228" s="54" t="str">
        <f aca="false">IF(E228="","",CONCATENATE(TEXT(O228,"000000"),"0",TEXT(U228,"000000")))</f>
        <v/>
      </c>
      <c r="Y228" s="163" t="str">
        <f aca="false">IF(X228="","",CONCATENATE(X228,"_",P228,".txt"))</f>
        <v/>
      </c>
      <c r="AA228" s="180" t="str">
        <f aca="false">IF(V228="","",CONCATENATE("cdo outputtab,date,lon,lat,value -remapnn,lon=",TEXT(W228,"0.00000"),"_lat=",TEXT(V228,"0.0000")," ","netcdf_process/",$AA$1,"/total_flow.nc"," &gt; ","table/",$AA$1,"/total_flow/",Y228," &amp;"))</f>
        <v/>
      </c>
      <c r="AB228" s="182"/>
      <c r="AC228" s="161" t="str">
        <f aca="false">IF(V228="","",CONCATENATE("cdo outputtab,date,lon,lat,value -remapnn,lon=",TEXT(W228,"0.00000"),"_lat=",TEXT(V228,"0.0000")," ","netcdf_process/",$AA$1,"/internal_flow.nc"," &gt; ","table/",$AA$1,"/internal_flow/",Y228," &amp;"))</f>
        <v/>
      </c>
      <c r="AMJ228" s="0"/>
    </row>
    <row r="229" s="4" customFormat="true" ht="13.85" hidden="false" customHeight="false" outlineLevel="0" collapsed="false">
      <c r="A229" s="4" t="s">
        <v>176</v>
      </c>
      <c r="B229" s="7"/>
      <c r="C229" s="5" t="n">
        <v>60.499444</v>
      </c>
      <c r="D229" s="5" t="n">
        <v>7.141944</v>
      </c>
      <c r="E229" s="5"/>
      <c r="F229" s="5"/>
      <c r="G229" s="4" t="s">
        <v>177</v>
      </c>
      <c r="H229" s="4" t="n">
        <v>3111</v>
      </c>
      <c r="I229" s="5" t="n">
        <v>60.552735</v>
      </c>
      <c r="J229" s="6" t="n">
        <v>7.126417</v>
      </c>
      <c r="L229" s="6"/>
      <c r="M229" s="6"/>
      <c r="O229" s="54" t="n">
        <v>180202</v>
      </c>
      <c r="P229" s="156" t="str">
        <f aca="false">SUBSTITUTE(SUBSTITUTE(SUBSTITUTE(SUBSTITUTE(SUBSTITUTE(SUBSTITUTE(SUBSTITUTE(SUBSTITUTE(A229," ","-"),",","-"),"_","-"),"'","-"),"/","-"),"\","-"),"(","-"),")","-")</f>
        <v>Sima</v>
      </c>
      <c r="Q229" s="54" t="str">
        <f aca="false">IF(E229="","No","Yes")</f>
        <v>No</v>
      </c>
      <c r="R229" s="157" t="n">
        <v>10</v>
      </c>
      <c r="S229" s="177" t="n">
        <f aca="false">VLOOKUP(A229,'Generators - MW'!$A$1:$BJ$255,54,0)</f>
        <v>8.48</v>
      </c>
      <c r="T229" s="177" t="n">
        <f aca="false">IF(ISNUMBER(S229),S229,0)</f>
        <v>8.48</v>
      </c>
      <c r="U229" s="178" t="str">
        <f aca="false">IF(E229="","",CONCATENATE("1",TEXT(R229,"00000")))</f>
        <v/>
      </c>
      <c r="V229" s="178" t="str">
        <f aca="false">IF(E229="","",E229)</f>
        <v/>
      </c>
      <c r="W229" s="178" t="str">
        <f aca="false">IF(F229="","",F229)</f>
        <v/>
      </c>
      <c r="X229" s="54" t="str">
        <f aca="false">IF(E229="","",CONCATENATE(TEXT(O229,"000000"),"0",TEXT(U229,"000000")))</f>
        <v/>
      </c>
      <c r="Y229" s="163" t="str">
        <f aca="false">IF(X229="","",CONCATENATE(X229,"_",P229,".txt"))</f>
        <v/>
      </c>
      <c r="AA229" s="180" t="str">
        <f aca="false">IF(V229="","",CONCATENATE("cdo outputtab,date,lon,lat,value -remapnn,lon=",TEXT(W229,"0.00000"),"_lat=",TEXT(V229,"0.0000")," ","netcdf_process/",$AA$1,"/total_flow.nc"," &gt; ","table/",$AA$1,"/total_flow/",Y229," &amp;"))</f>
        <v/>
      </c>
      <c r="AB229" s="182"/>
      <c r="AC229" s="161" t="str">
        <f aca="false">IF(V229="","",CONCATENATE("cdo outputtab,date,lon,lat,value -remapnn,lon=",TEXT(W229,"0.00000"),"_lat=",TEXT(V229,"0.0000")," ","netcdf_process/",$AA$1,"/internal_flow.nc"," &gt; ","table/",$AA$1,"/internal_flow/",Y229," &amp;"))</f>
        <v/>
      </c>
      <c r="AMJ229" s="0"/>
    </row>
    <row r="230" s="4" customFormat="true" ht="13.85" hidden="false" customHeight="false" outlineLevel="0" collapsed="false">
      <c r="A230" s="4" t="s">
        <v>301</v>
      </c>
      <c r="B230" s="7"/>
      <c r="C230" s="45"/>
      <c r="D230" s="45"/>
      <c r="E230" s="45"/>
      <c r="F230" s="45"/>
      <c r="G230" s="4" t="s">
        <v>302</v>
      </c>
      <c r="H230" s="154"/>
      <c r="I230" s="5" t="n">
        <v>42.507602</v>
      </c>
      <c r="J230" s="6" t="n">
        <v>13.405393</v>
      </c>
      <c r="L230" s="6" t="n">
        <v>42.560955</v>
      </c>
      <c r="M230" s="6" t="n">
        <v>13.563339</v>
      </c>
      <c r="O230" s="54" t="n">
        <v>180202</v>
      </c>
      <c r="P230" s="156" t="str">
        <f aca="false">SUBSTITUTE(SUBSTITUTE(SUBSTITUTE(SUBSTITUTE(SUBSTITUTE(SUBSTITUTE(SUBSTITUTE(SUBSTITUTE(A230," ","-"),",","-"),"_","-"),"'","-"),"/","-"),"\","-"),"(","-"),")","-")</f>
        <v>San-Giacomo</v>
      </c>
      <c r="Q230" s="54" t="str">
        <f aca="false">IF(E230="","No","Yes")</f>
        <v>No</v>
      </c>
      <c r="R230" s="157" t="n">
        <v>66</v>
      </c>
      <c r="S230" s="177" t="n">
        <f aca="false">VLOOKUP(A230,'Generators - MW'!$A$1:$BJ$255,54,0)</f>
        <v>2.6307122205</v>
      </c>
      <c r="T230" s="177" t="n">
        <f aca="false">IF(ISNUMBER(S230),S230,0)</f>
        <v>2.6307122205</v>
      </c>
      <c r="U230" s="178" t="str">
        <f aca="false">IF(E230="","",CONCATENATE("1",TEXT(R230,"00000")))</f>
        <v/>
      </c>
      <c r="V230" s="178" t="str">
        <f aca="false">IF(E230="","",E230)</f>
        <v/>
      </c>
      <c r="W230" s="178" t="str">
        <f aca="false">IF(F230="","",F230)</f>
        <v/>
      </c>
      <c r="X230" s="54" t="str">
        <f aca="false">IF(E230="","",CONCATENATE(TEXT(O230,"000000"),"0",TEXT(U230,"000000")))</f>
        <v/>
      </c>
      <c r="Y230" s="163" t="str">
        <f aca="false">IF(X230="","",CONCATENATE(X230,"_",P230,".txt"))</f>
        <v/>
      </c>
      <c r="AA230" s="180" t="str">
        <f aca="false">IF(V230="","",CONCATENATE("cdo outputtab,date,lon,lat,value -remapnn,lon=",TEXT(W230,"0.00000"),"_lat=",TEXT(V230,"0.0000")," ","netcdf_process/",$AA$1,"/total_flow.nc"," &gt; ","table/",$AA$1,"/total_flow/",Y230," &amp;"))</f>
        <v/>
      </c>
      <c r="AB230" s="182"/>
      <c r="AC230" s="161" t="str">
        <f aca="false">IF(V230="","",CONCATENATE("cdo outputtab,date,lon,lat,value -remapnn,lon=",TEXT(W230,"0.00000"),"_lat=",TEXT(V230,"0.0000")," ","netcdf_process/",$AA$1,"/internal_flow.nc"," &gt; ","table/",$AA$1,"/internal_flow/",Y230," &amp;"))</f>
        <v/>
      </c>
      <c r="AMJ230" s="0"/>
    </row>
    <row r="231" customFormat="false" ht="13.85" hidden="false" customHeight="false" outlineLevel="0" collapsed="false">
      <c r="A231" s="4" t="s">
        <v>397</v>
      </c>
      <c r="C231" s="5" t="n">
        <v>44.224722</v>
      </c>
      <c r="D231" s="5" t="n">
        <v>7.386111</v>
      </c>
      <c r="G231" s="4" t="s">
        <v>398</v>
      </c>
      <c r="H231" s="154"/>
      <c r="I231" s="5" t="n">
        <v>44.176062</v>
      </c>
      <c r="J231" s="6" t="n">
        <v>7.342861</v>
      </c>
      <c r="K231" s="154"/>
      <c r="L231" s="6" t="n">
        <v>44.222801</v>
      </c>
      <c r="M231" s="6" t="n">
        <v>7.389314</v>
      </c>
      <c r="O231" s="54" t="n">
        <v>180202</v>
      </c>
      <c r="P231" s="156" t="str">
        <f aca="false">SUBSTITUTE(SUBSTITUTE(SUBSTITUTE(SUBSTITUTE(SUBSTITUTE(SUBSTITUTE(SUBSTITUTE(SUBSTITUTE(A231," ","-"),",","-"),"_","-"),"'","-"),"/","-"),"\","-"),"(","-"),")","-")</f>
        <v>Rovinas-Piastra</v>
      </c>
      <c r="Q231" s="54" t="str">
        <f aca="false">IF(E231="","No","Yes")</f>
        <v>No</v>
      </c>
      <c r="R231" s="157" t="n">
        <v>119</v>
      </c>
      <c r="S231" s="177" t="n">
        <f aca="false">VLOOKUP(A231,'Generators - MW'!$A$1:$BJ$255,54,0)</f>
        <v>2</v>
      </c>
      <c r="T231" s="177" t="n">
        <f aca="false">IF(ISNUMBER(S231),S231,0)</f>
        <v>2</v>
      </c>
      <c r="U231" s="178" t="str">
        <f aca="false">IF(E231="","",CONCATENATE("1",TEXT(R231,"00000")))</f>
        <v/>
      </c>
      <c r="V231" s="178" t="str">
        <f aca="false">IF(E231="","",E231)</f>
        <v/>
      </c>
      <c r="W231" s="178" t="str">
        <f aca="false">IF(F231="","",F231)</f>
        <v/>
      </c>
      <c r="X231" s="54" t="str">
        <f aca="false">IF(E231="","",CONCATENATE(TEXT(O231,"000000"),"0",TEXT(U231,"000000")))</f>
        <v/>
      </c>
      <c r="Y231" s="163" t="str">
        <f aca="false">IF(X231="","",CONCATENATE(X231,"_",P231,".txt"))</f>
        <v/>
      </c>
      <c r="AA231" s="180" t="str">
        <f aca="false">IF(V231="","",CONCATENATE("cdo outputtab,date,lon,lat,value -remapnn,lon=",TEXT(W231,"0.00000"),"_lat=",TEXT(V231,"0.0000")," ","netcdf_process/",$AA$1,"/total_flow.nc"," &gt; ","table/",$AA$1,"/total_flow/",Y231," &amp;"))</f>
        <v/>
      </c>
      <c r="AC231" s="161" t="str">
        <f aca="false">IF(V231="","",CONCATENATE("cdo outputtab,date,lon,lat,value -remapnn,lon=",TEXT(W231,"0.00000"),"_lat=",TEXT(V231,"0.0000")," ","netcdf_process/",$AA$1,"/internal_flow.nc"," &gt; ","table/",$AA$1,"/internal_flow/",Y231," &amp;"))</f>
        <v/>
      </c>
    </row>
    <row r="232" customFormat="false" ht="13.85" hidden="false" customHeight="false" outlineLevel="0" collapsed="false">
      <c r="A232" s="4" t="s">
        <v>351</v>
      </c>
      <c r="B232" s="26"/>
      <c r="C232" s="5" t="n">
        <v>52.980833</v>
      </c>
      <c r="D232" s="5" t="n">
        <v>-3.968889</v>
      </c>
      <c r="G232" s="4" t="s">
        <v>352</v>
      </c>
      <c r="H232" s="154"/>
      <c r="I232" s="5" t="n">
        <v>52.98094</v>
      </c>
      <c r="J232" s="6" t="n">
        <v>-3.989971</v>
      </c>
      <c r="K232" s="49"/>
      <c r="L232" s="6" t="n">
        <v>52.981066</v>
      </c>
      <c r="M232" s="6" t="n">
        <v>-3.966496</v>
      </c>
      <c r="O232" s="54" t="n">
        <v>180202</v>
      </c>
      <c r="P232" s="156" t="str">
        <f aca="false">SUBSTITUTE(SUBSTITUTE(SUBSTITUTE(SUBSTITUTE(SUBSTITUTE(SUBSTITUTE(SUBSTITUTE(SUBSTITUTE(A232," ","-"),",","-"),"_","-"),"'","-"),"/","-"),"\","-"),"(","-"),")","-")</f>
        <v>Ffestiniog</v>
      </c>
      <c r="Q232" s="54" t="str">
        <f aca="false">IF(E232="","No","Yes")</f>
        <v>No</v>
      </c>
      <c r="R232" s="157" t="n">
        <v>91</v>
      </c>
      <c r="S232" s="177" t="n">
        <f aca="false">VLOOKUP(A232,'Generators - MW'!$A$1:$BJ$255,54,0)</f>
        <v>1.3</v>
      </c>
      <c r="T232" s="177" t="n">
        <f aca="false">IF(ISNUMBER(S232),S232,0)</f>
        <v>1.3</v>
      </c>
      <c r="U232" s="178" t="str">
        <f aca="false">IF(E232="","",CONCATENATE("1",TEXT(R232,"00000")))</f>
        <v/>
      </c>
      <c r="V232" s="178" t="str">
        <f aca="false">IF(E232="","",E232)</f>
        <v/>
      </c>
      <c r="W232" s="178" t="str">
        <f aca="false">IF(F232="","",F232)</f>
        <v/>
      </c>
      <c r="X232" s="54" t="str">
        <f aca="false">IF(E232="","",CONCATENATE(TEXT(O232,"000000"),"0",TEXT(U232,"000000")))</f>
        <v/>
      </c>
      <c r="Y232" s="163" t="str">
        <f aca="false">IF(X232="","",CONCATENATE(X232,"_",P232,".txt"))</f>
        <v/>
      </c>
      <c r="AA232" s="180" t="str">
        <f aca="false">IF(V232="","",CONCATENATE("cdo outputtab,date,lon,lat,value -remapnn,lon=",TEXT(W232,"0.00000"),"_lat=",TEXT(V232,"0.0000")," ","netcdf_process/",$AA$1,"/total_flow.nc"," &gt; ","table/",$AA$1,"/total_flow/",Y232," &amp;"))</f>
        <v/>
      </c>
      <c r="AC232" s="161" t="str">
        <f aca="false">IF(V232="","",CONCATENATE("cdo outputtab,date,lon,lat,value -remapnn,lon=",TEXT(W232,"0.00000"),"_lat=",TEXT(V232,"0.0000")," ","netcdf_process/",$AA$1,"/internal_flow.nc"," &gt; ","table/",$AA$1,"/internal_flow/",Y232," &amp;"))</f>
        <v/>
      </c>
    </row>
    <row r="233" customFormat="false" ht="13.85" hidden="false" customHeight="false" outlineLevel="0" collapsed="false">
      <c r="A233" s="38" t="s">
        <v>295</v>
      </c>
      <c r="B233" s="39"/>
      <c r="C233" s="40"/>
      <c r="D233" s="40"/>
      <c r="E233" s="40"/>
      <c r="F233" s="40"/>
      <c r="G233" s="21" t="s">
        <v>296</v>
      </c>
      <c r="H233" s="154"/>
      <c r="I233" s="40" t="n">
        <v>45.287566</v>
      </c>
      <c r="J233" s="42" t="n">
        <v>6.358784</v>
      </c>
      <c r="K233" s="43"/>
      <c r="L233" s="42"/>
      <c r="M233" s="42"/>
      <c r="O233" s="54" t="n">
        <v>180202</v>
      </c>
      <c r="P233" s="156" t="str">
        <f aca="false">SUBSTITUTE(SUBSTITUTE(SUBSTITUTE(SUBSTITUTE(SUBSTITUTE(SUBSTITUTE(SUBSTITUTE(SUBSTITUTE(A233," ","-"),",","-"),"_","-"),"'","-"),"/","-"),"\","-"),"(","-"),")","-")</f>
        <v>Cheylas---additonal-reservoir</v>
      </c>
      <c r="Q233" s="54" t="str">
        <f aca="false">IF(E233="","No","Yes")</f>
        <v>No</v>
      </c>
      <c r="R233" s="157" t="n">
        <v>63</v>
      </c>
      <c r="S233" s="177" t="n">
        <f aca="false">VLOOKUP(A233,'Generators - MW'!$A$1:$BJ$255,54,0)</f>
        <v>1.051901775</v>
      </c>
      <c r="T233" s="177" t="n">
        <f aca="false">IF(ISNUMBER(S233),S233,0)</f>
        <v>1.051901775</v>
      </c>
      <c r="U233" s="178" t="str">
        <f aca="false">IF(E233="","",CONCATENATE("1",TEXT(R233,"00000")))</f>
        <v/>
      </c>
      <c r="V233" s="178" t="str">
        <f aca="false">IF(E233="","",E233)</f>
        <v/>
      </c>
      <c r="W233" s="178" t="str">
        <f aca="false">IF(F233="","",F233)</f>
        <v/>
      </c>
      <c r="X233" s="54" t="str">
        <f aca="false">IF(E233="","",CONCATENATE(TEXT(O233,"000000"),"0",TEXT(U233,"000000")))</f>
        <v/>
      </c>
      <c r="Y233" s="163" t="str">
        <f aca="false">IF(X233="","",CONCATENATE(X233,"_",P233,".txt"))</f>
        <v/>
      </c>
      <c r="AA233" s="180" t="str">
        <f aca="false">IF(V233="","",CONCATENATE("cdo outputtab,date,lon,lat,value -remapnn,lon=",TEXT(W233,"0.00000"),"_lat=",TEXT(V233,"0.0000")," ","netcdf_process/",$AA$1,"/total_flow.nc"," &gt; ","table/",$AA$1,"/total_flow/",Y233," &amp;"))</f>
        <v/>
      </c>
      <c r="AC233" s="161" t="str">
        <f aca="false">IF(V233="","",CONCATENATE("cdo outputtab,date,lon,lat,value -remapnn,lon=",TEXT(W233,"0.00000"),"_lat=",TEXT(V233,"0.0000")," ","netcdf_process/",$AA$1,"/internal_flow.nc"," &gt; ","table/",$AA$1,"/internal_flow/",Y233," &amp;"))</f>
        <v/>
      </c>
    </row>
    <row r="234" customFormat="false" ht="13.85" hidden="false" customHeight="false" outlineLevel="0" collapsed="false">
      <c r="A234" s="4" t="s">
        <v>303</v>
      </c>
      <c r="C234" s="5" t="n">
        <v>42.500364</v>
      </c>
      <c r="D234" s="5" t="n">
        <v>0.991489</v>
      </c>
      <c r="G234" s="4" t="s">
        <v>304</v>
      </c>
      <c r="H234" s="154"/>
      <c r="I234" s="5" t="n">
        <v>42.503464</v>
      </c>
      <c r="J234" s="6" t="n">
        <v>0.990686</v>
      </c>
      <c r="L234" s="6" t="n">
        <v>42.504322</v>
      </c>
      <c r="M234" s="6" t="n">
        <v>0.990311</v>
      </c>
      <c r="O234" s="54" t="n">
        <v>180202</v>
      </c>
      <c r="P234" s="156" t="str">
        <f aca="false">SUBSTITUTE(SUBSTITUTE(SUBSTITUTE(SUBSTITUTE(SUBSTITUTE(SUBSTITUTE(SUBSTITUTE(SUBSTITUTE(A234," ","-"),",","-"),"_","-"),"'","-"),"/","-"),"\","-"),"(","-"),")","-")</f>
        <v>Gento-Sallente</v>
      </c>
      <c r="Q234" s="54" t="str">
        <f aca="false">IF(E234="","No","Yes")</f>
        <v>No</v>
      </c>
      <c r="R234" s="157" t="n">
        <v>67</v>
      </c>
      <c r="S234" s="177" t="n">
        <f aca="false">VLOOKUP(A234,'Generators - MW'!$A$1:$BJ$255,54,0)</f>
        <v>0.9</v>
      </c>
      <c r="T234" s="177" t="n">
        <f aca="false">IF(ISNUMBER(S234),S234,0)</f>
        <v>0.9</v>
      </c>
      <c r="U234" s="178" t="str">
        <f aca="false">IF(E234="","",CONCATENATE("1",TEXT(R234,"00000")))</f>
        <v/>
      </c>
      <c r="V234" s="178" t="str">
        <f aca="false">IF(E234="","",E234)</f>
        <v/>
      </c>
      <c r="W234" s="178" t="str">
        <f aca="false">IF(F234="","",F234)</f>
        <v/>
      </c>
      <c r="X234" s="54" t="str">
        <f aca="false">IF(E234="","",CONCATENATE(TEXT(O234,"000000"),"0",TEXT(U234,"000000")))</f>
        <v/>
      </c>
      <c r="Y234" s="163" t="str">
        <f aca="false">IF(X234="","",CONCATENATE(X234,"_",P234,".txt"))</f>
        <v/>
      </c>
      <c r="AA234" s="180" t="str">
        <f aca="false">IF(V234="","",CONCATENATE("cdo outputtab,date,lon,lat,value -remapnn,lon=",TEXT(W234,"0.00000"),"_lat=",TEXT(V234,"0.0000")," ","netcdf_process/",$AA$1,"/total_flow.nc"," &gt; ","table/",$AA$1,"/total_flow/",Y234," &amp;"))</f>
        <v/>
      </c>
      <c r="AC234" s="161" t="str">
        <f aca="false">IF(V234="","",CONCATENATE("cdo outputtab,date,lon,lat,value -remapnn,lon=",TEXT(W234,"0.00000"),"_lat=",TEXT(V234,"0.0000")," ","netcdf_process/",$AA$1,"/internal_flow.nc"," &gt; ","table/",$AA$1,"/internal_flow/",Y234," &amp;"))</f>
        <v/>
      </c>
    </row>
    <row r="235" customFormat="false" ht="13.85" hidden="false" customHeight="false" outlineLevel="0" collapsed="false">
      <c r="A235" s="4" t="s">
        <v>306</v>
      </c>
      <c r="B235" s="26" t="s">
        <v>307</v>
      </c>
      <c r="C235" s="5" t="n">
        <v>46.85</v>
      </c>
      <c r="D235" s="5" t="n">
        <v>9.000833</v>
      </c>
      <c r="G235" s="4" t="s">
        <v>308</v>
      </c>
      <c r="H235" s="4" t="n">
        <v>3311</v>
      </c>
      <c r="I235" s="5" t="n">
        <v>46.845417</v>
      </c>
      <c r="J235" s="6" t="n">
        <v>9.010417</v>
      </c>
      <c r="K235" s="154"/>
      <c r="O235" s="54" t="n">
        <v>180202</v>
      </c>
      <c r="P235" s="156" t="str">
        <f aca="false">SUBSTITUTE(SUBSTITUTE(SUBSTITUTE(SUBSTITUTE(SUBSTITUTE(SUBSTITUTE(SUBSTITUTE(SUBSTITUTE(A235," ","-"),",","-"),"_","-"),"'","-"),"/","-"),"\","-"),"(","-"),")","-")</f>
        <v>Tierfehd</v>
      </c>
      <c r="Q235" s="54" t="str">
        <f aca="false">IF(E235="","No","Yes")</f>
        <v>No</v>
      </c>
      <c r="R235" s="157" t="n">
        <v>69</v>
      </c>
      <c r="S235" s="177" t="n">
        <f aca="false">VLOOKUP(A235,'Generators - MW'!$A$1:$BJ$255,54,0)</f>
        <v>0.67</v>
      </c>
      <c r="T235" s="177" t="n">
        <f aca="false">IF(ISNUMBER(S235),S235,0)</f>
        <v>0.67</v>
      </c>
      <c r="U235" s="178" t="str">
        <f aca="false">IF(E235="","",CONCATENATE("1",TEXT(R235,"00000")))</f>
        <v/>
      </c>
      <c r="V235" s="178" t="str">
        <f aca="false">IF(E235="","",E235)</f>
        <v/>
      </c>
      <c r="W235" s="178" t="str">
        <f aca="false">IF(F235="","",F235)</f>
        <v/>
      </c>
      <c r="X235" s="54" t="str">
        <f aca="false">IF(E235="","",CONCATENATE(TEXT(O235,"000000"),"0",TEXT(U235,"000000")))</f>
        <v/>
      </c>
      <c r="Y235" s="163" t="str">
        <f aca="false">IF(X235="","",CONCATENATE(X235,"_",P235,".txt"))</f>
        <v/>
      </c>
      <c r="AA235" s="180" t="str">
        <f aca="false">IF(V235="","",CONCATENATE("cdo outputtab,date,lon,lat,value -remapnn,lon=",TEXT(W235,"0.00000"),"_lat=",TEXT(V235,"0.0000")," ","netcdf_process/",$AA$1,"/total_flow.nc"," &gt; ","table/",$AA$1,"/total_flow/",Y235," &amp;"))</f>
        <v/>
      </c>
      <c r="AC235" s="161" t="str">
        <f aca="false">IF(V235="","",CONCATENATE("cdo outputtab,date,lon,lat,value -remapnn,lon=",TEXT(W235,"0.00000"),"_lat=",TEXT(V235,"0.0000")," ","netcdf_process/",$AA$1,"/internal_flow.nc"," &gt; ","table/",$AA$1,"/internal_flow/",Y235," &amp;"))</f>
        <v/>
      </c>
    </row>
    <row r="236" customFormat="false" ht="13.85" hidden="false" customHeight="false" outlineLevel="0" collapsed="false">
      <c r="A236" s="18" t="s">
        <v>178</v>
      </c>
      <c r="B236" s="19"/>
      <c r="C236" s="20"/>
      <c r="D236" s="20"/>
      <c r="E236" s="20"/>
      <c r="F236" s="20"/>
      <c r="G236" s="21" t="s">
        <v>179</v>
      </c>
      <c r="H236" s="22" t="n">
        <v>3112</v>
      </c>
      <c r="I236" s="20" t="n">
        <v>60.522041</v>
      </c>
      <c r="J236" s="23" t="n">
        <v>7.261398</v>
      </c>
      <c r="K236" s="22"/>
      <c r="L236" s="23"/>
      <c r="M236" s="23"/>
      <c r="O236" s="54" t="n">
        <v>180202</v>
      </c>
      <c r="P236" s="156" t="str">
        <f aca="false">SUBSTITUTE(SUBSTITUTE(SUBSTITUTE(SUBSTITUTE(SUBSTITUTE(SUBSTITUTE(SUBSTITUTE(SUBSTITUTE(A236," ","-"),",","-"),"_","-"),"'","-"),"/","-"),"\","-"),"(","-"),")","-")</f>
        <v>Sima---additonal-reservoir-I</v>
      </c>
      <c r="Q236" s="54" t="str">
        <f aca="false">IF(E236="","No","Yes")</f>
        <v>No</v>
      </c>
      <c r="R236" s="157" t="n">
        <v>11</v>
      </c>
      <c r="S236" s="177" t="e">
        <f aca="false">VLOOKUP(A236,'Generators - MW'!$A$1:$BJ$255,54,0)</f>
        <v>#N/A</v>
      </c>
      <c r="T236" s="177" t="n">
        <f aca="false">IF(ISNUMBER(S236),S236,0)</f>
        <v>0</v>
      </c>
      <c r="U236" s="178" t="str">
        <f aca="false">IF(E236="","",CONCATENATE("1",TEXT(R236,"00000")))</f>
        <v/>
      </c>
      <c r="V236" s="178" t="str">
        <f aca="false">IF(E236="","",E236)</f>
        <v/>
      </c>
      <c r="W236" s="178" t="str">
        <f aca="false">IF(F236="","",F236)</f>
        <v/>
      </c>
      <c r="X236" s="54" t="str">
        <f aca="false">IF(E236="","",CONCATENATE(TEXT(O236,"000000"),"0",TEXT(U236,"000000")))</f>
        <v/>
      </c>
      <c r="Y236" s="163" t="str">
        <f aca="false">IF(X236="","",CONCATENATE(X236,"_",P236,".txt"))</f>
        <v/>
      </c>
      <c r="AA236" s="180" t="str">
        <f aca="false">IF(V236="","",CONCATENATE("cdo outputtab,date,lon,lat,value -remapnn,lon=",TEXT(W236,"0.00000"),"_lat=",TEXT(V236,"0.0000")," ","netcdf_process/",$AA$1,"/total_flow.nc"," &gt; ","table/",$AA$1,"/total_flow/",Y236," &amp;"))</f>
        <v/>
      </c>
      <c r="AC236" s="161" t="str">
        <f aca="false">IF(V236="","",CONCATENATE("cdo outputtab,date,lon,lat,value -remapnn,lon=",TEXT(W236,"0.00000"),"_lat=",TEXT(V236,"0.0000")," ","netcdf_process/",$AA$1,"/internal_flow.nc"," &gt; ","table/",$AA$1,"/internal_flow/",Y236," &amp;"))</f>
        <v/>
      </c>
    </row>
    <row r="237" customFormat="false" ht="13.85" hidden="false" customHeight="false" outlineLevel="0" collapsed="false">
      <c r="A237" s="18" t="s">
        <v>180</v>
      </c>
      <c r="B237" s="19"/>
      <c r="C237" s="20"/>
      <c r="D237" s="20"/>
      <c r="E237" s="20"/>
      <c r="F237" s="20"/>
      <c r="G237" s="21" t="s">
        <v>181</v>
      </c>
      <c r="H237" s="22" t="n">
        <v>3116</v>
      </c>
      <c r="I237" s="20" t="n">
        <v>60.423111</v>
      </c>
      <c r="J237" s="23" t="n">
        <v>7.413678</v>
      </c>
      <c r="K237" s="22"/>
      <c r="L237" s="23"/>
      <c r="M237" s="23"/>
      <c r="O237" s="54" t="n">
        <v>180202</v>
      </c>
      <c r="P237" s="156" t="str">
        <f aca="false">SUBSTITUTE(SUBSTITUTE(SUBSTITUTE(SUBSTITUTE(SUBSTITUTE(SUBSTITUTE(SUBSTITUTE(SUBSTITUTE(A237," ","-"),",","-"),"_","-"),"'","-"),"/","-"),"\","-"),"(","-"),")","-")</f>
        <v>Sima---additonal-reservoir-II</v>
      </c>
      <c r="Q237" s="54" t="str">
        <f aca="false">IF(E237="","No","Yes")</f>
        <v>No</v>
      </c>
      <c r="R237" s="157" t="n">
        <v>12</v>
      </c>
      <c r="S237" s="177" t="e">
        <f aca="false">VLOOKUP(A237,'Generators - MW'!$A$1:$BJ$255,54,0)</f>
        <v>#N/A</v>
      </c>
      <c r="T237" s="177" t="n">
        <f aca="false">IF(ISNUMBER(S237),S237,0)</f>
        <v>0</v>
      </c>
      <c r="U237" s="178" t="str">
        <f aca="false">IF(E237="","",CONCATENATE("1",TEXT(R237,"00000")))</f>
        <v/>
      </c>
      <c r="V237" s="178" t="str">
        <f aca="false">IF(E237="","",E237)</f>
        <v/>
      </c>
      <c r="W237" s="178" t="str">
        <f aca="false">IF(F237="","",F237)</f>
        <v/>
      </c>
      <c r="X237" s="54" t="str">
        <f aca="false">IF(E237="","",CONCATENATE(TEXT(O237,"000000"),"0",TEXT(U237,"000000")))</f>
        <v/>
      </c>
      <c r="Y237" s="163" t="str">
        <f aca="false">IF(X237="","",CONCATENATE(X237,"_",P237,".txt"))</f>
        <v/>
      </c>
      <c r="AA237" s="180" t="str">
        <f aca="false">IF(V237="","",CONCATENATE("cdo outputtab,date,lon,lat,value -remapnn,lon=",TEXT(W237,"0.00000"),"_lat=",TEXT(V237,"0.0000")," ","netcdf_process/",$AA$1,"/total_flow.nc"," &gt; ","table/",$AA$1,"/total_flow/",Y237," &amp;"))</f>
        <v/>
      </c>
      <c r="AC237" s="161" t="str">
        <f aca="false">IF(V237="","",CONCATENATE("cdo outputtab,date,lon,lat,value -remapnn,lon=",TEXT(W237,"0.00000"),"_lat=",TEXT(V237,"0.0000")," ","netcdf_process/",$AA$1,"/internal_flow.nc"," &gt; ","table/",$AA$1,"/internal_flow/",Y237," &amp;"))</f>
        <v/>
      </c>
    </row>
    <row r="238" customFormat="false" ht="13.85" hidden="false" customHeight="false" outlineLevel="0" collapsed="false">
      <c r="A238" s="38" t="s">
        <v>282</v>
      </c>
      <c r="B238" s="39"/>
      <c r="C238" s="40"/>
      <c r="D238" s="40"/>
      <c r="E238" s="40"/>
      <c r="F238" s="40"/>
      <c r="G238" s="21" t="s">
        <v>283</v>
      </c>
      <c r="H238" s="41" t="n">
        <v>3053</v>
      </c>
      <c r="I238" s="40" t="n">
        <v>66.237</v>
      </c>
      <c r="J238" s="42" t="n">
        <v>14.932</v>
      </c>
      <c r="K238" s="43"/>
      <c r="L238" s="42"/>
      <c r="M238" s="42"/>
      <c r="O238" s="54" t="n">
        <v>180202</v>
      </c>
      <c r="P238" s="156" t="str">
        <f aca="false">SUBSTITUTE(SUBSTITUTE(SUBSTITUTE(SUBSTITUTE(SUBSTITUTE(SUBSTITUTE(SUBSTITUTE(SUBSTITUTE(A238," ","-"),",","-"),"_","-"),"'","-"),"/","-"),"\","-"),"(","-"),")","-")</f>
        <v>Rana---additonal-reservoir-I</v>
      </c>
      <c r="Q238" s="54" t="str">
        <f aca="false">IF(E238="","No","Yes")</f>
        <v>No</v>
      </c>
      <c r="R238" s="157" t="n">
        <v>56</v>
      </c>
      <c r="S238" s="177" t="e">
        <f aca="false">VLOOKUP(A238,'Generators - MW'!$A$1:$BJ$255,54,0)</f>
        <v>#N/A</v>
      </c>
      <c r="T238" s="177" t="n">
        <f aca="false">IF(ISNUMBER(S238),S238,0)</f>
        <v>0</v>
      </c>
      <c r="U238" s="178" t="str">
        <f aca="false">IF(E238="","",CONCATENATE("1",TEXT(R238,"00000")))</f>
        <v/>
      </c>
      <c r="V238" s="178" t="str">
        <f aca="false">IF(E238="","",E238)</f>
        <v/>
      </c>
      <c r="W238" s="178" t="str">
        <f aca="false">IF(F238="","",F238)</f>
        <v/>
      </c>
      <c r="X238" s="54" t="str">
        <f aca="false">IF(E238="","",CONCATENATE(TEXT(O238,"000000"),"0",TEXT(U238,"000000")))</f>
        <v/>
      </c>
      <c r="Y238" s="163" t="str">
        <f aca="false">IF(X238="","",CONCATENATE(X238,"_",P238,".txt"))</f>
        <v/>
      </c>
      <c r="AA238" s="180" t="str">
        <f aca="false">IF(V238="","",CONCATENATE("cdo outputtab,date,lon,lat,value -remapnn,lon=",TEXT(W238,"0.00000"),"_lat=",TEXT(V238,"0.0000")," ","netcdf_process/",$AA$1,"/total_flow.nc"," &gt; ","table/",$AA$1,"/total_flow/",Y238," &amp;"))</f>
        <v/>
      </c>
      <c r="AC238" s="161" t="str">
        <f aca="false">IF(V238="","",CONCATENATE("cdo outputtab,date,lon,lat,value -remapnn,lon=",TEXT(W238,"0.00000"),"_lat=",TEXT(V238,"0.0000")," ","netcdf_process/",$AA$1,"/internal_flow.nc"," &gt; ","table/",$AA$1,"/internal_flow/",Y238," &amp;"))</f>
        <v/>
      </c>
    </row>
    <row r="239" customFormat="false" ht="13.85" hidden="false" customHeight="false" outlineLevel="0" collapsed="false">
      <c r="A239" s="38" t="s">
        <v>284</v>
      </c>
      <c r="B239" s="39"/>
      <c r="C239" s="40"/>
      <c r="D239" s="40"/>
      <c r="E239" s="40"/>
      <c r="F239" s="40"/>
      <c r="G239" s="21" t="s">
        <v>285</v>
      </c>
      <c r="H239" s="41" t="n">
        <v>3055</v>
      </c>
      <c r="I239" s="40" t="n">
        <v>66.06</v>
      </c>
      <c r="J239" s="42" t="n">
        <v>14.46</v>
      </c>
      <c r="K239" s="43"/>
      <c r="L239" s="42"/>
      <c r="M239" s="42"/>
      <c r="O239" s="54" t="n">
        <v>180202</v>
      </c>
      <c r="P239" s="156" t="str">
        <f aca="false">SUBSTITUTE(SUBSTITUTE(SUBSTITUTE(SUBSTITUTE(SUBSTITUTE(SUBSTITUTE(SUBSTITUTE(SUBSTITUTE(A239," ","-"),",","-"),"_","-"),"'","-"),"/","-"),"\","-"),"(","-"),")","-")</f>
        <v>Rana---additonal-reservoir-II</v>
      </c>
      <c r="Q239" s="54" t="str">
        <f aca="false">IF(E239="","No","Yes")</f>
        <v>No</v>
      </c>
      <c r="R239" s="157" t="n">
        <v>57</v>
      </c>
      <c r="S239" s="177" t="e">
        <f aca="false">VLOOKUP(A239,'Generators - MW'!$A$1:$BJ$255,54,0)</f>
        <v>#N/A</v>
      </c>
      <c r="T239" s="177" t="n">
        <f aca="false">IF(ISNUMBER(S239),S239,0)</f>
        <v>0</v>
      </c>
      <c r="U239" s="178" t="str">
        <f aca="false">IF(E239="","",CONCATENATE("1",TEXT(R239,"00000")))</f>
        <v/>
      </c>
      <c r="V239" s="178" t="str">
        <f aca="false">IF(E239="","",E239)</f>
        <v/>
      </c>
      <c r="W239" s="178" t="str">
        <f aca="false">IF(F239="","",F239)</f>
        <v/>
      </c>
      <c r="X239" s="54" t="str">
        <f aca="false">IF(E239="","",CONCATENATE(TEXT(O239,"000000"),"0",TEXT(U239,"000000")))</f>
        <v/>
      </c>
      <c r="Y239" s="163" t="str">
        <f aca="false">IF(X239="","",CONCATENATE(X239,"_",P239,".txt"))</f>
        <v/>
      </c>
      <c r="AA239" s="180" t="str">
        <f aca="false">IF(V239="","",CONCATENATE("cdo outputtab,date,lon,lat,value -remapnn,lon=",TEXT(W239,"0.00000"),"_lat=",TEXT(V239,"0.0000")," ","netcdf_process/",$AA$1,"/total_flow.nc"," &gt; ","table/",$AA$1,"/total_flow/",Y239," &amp;"))</f>
        <v/>
      </c>
      <c r="AC239" s="161" t="str">
        <f aca="false">IF(V239="","",CONCATENATE("cdo outputtab,date,lon,lat,value -remapnn,lon=",TEXT(W239,"0.00000"),"_lat=",TEXT(V239,"0.0000")," ","netcdf_process/",$AA$1,"/internal_flow.nc"," &gt; ","table/",$AA$1,"/internal_flow/",Y239," &amp;"))</f>
        <v/>
      </c>
    </row>
    <row r="240" customFormat="false" ht="13.85" hidden="false" customHeight="false" outlineLevel="0" collapsed="false">
      <c r="A240" s="38" t="s">
        <v>286</v>
      </c>
      <c r="B240" s="39"/>
      <c r="C240" s="40"/>
      <c r="D240" s="40"/>
      <c r="E240" s="40"/>
      <c r="F240" s="40"/>
      <c r="G240" s="21" t="s">
        <v>287</v>
      </c>
      <c r="H240" s="154"/>
      <c r="I240" s="40" t="n">
        <v>66.069722</v>
      </c>
      <c r="J240" s="42" t="n">
        <v>14.253333</v>
      </c>
      <c r="K240" s="43"/>
      <c r="L240" s="42"/>
      <c r="M240" s="42"/>
      <c r="O240" s="54" t="n">
        <v>180202</v>
      </c>
      <c r="P240" s="156" t="str">
        <f aca="false">SUBSTITUTE(SUBSTITUTE(SUBSTITUTE(SUBSTITUTE(SUBSTITUTE(SUBSTITUTE(SUBSTITUTE(SUBSTITUTE(A240," ","-"),",","-"),"_","-"),"'","-"),"/","-"),"\","-"),"(","-"),")","-")</f>
        <v>Rana---additonal-reservoir-III</v>
      </c>
      <c r="Q240" s="54" t="str">
        <f aca="false">IF(E240="","No","Yes")</f>
        <v>No</v>
      </c>
      <c r="R240" s="157" t="n">
        <v>58</v>
      </c>
      <c r="S240" s="177" t="e">
        <f aca="false">VLOOKUP(A240,'Generators - MW'!$A$1:$BJ$255,54,0)</f>
        <v>#N/A</v>
      </c>
      <c r="T240" s="177" t="n">
        <f aca="false">IF(ISNUMBER(S240),S240,0)</f>
        <v>0</v>
      </c>
      <c r="U240" s="178" t="str">
        <f aca="false">IF(E240="","",CONCATENATE("1",TEXT(R240,"00000")))</f>
        <v/>
      </c>
      <c r="V240" s="178" t="str">
        <f aca="false">IF(E240="","",E240)</f>
        <v/>
      </c>
      <c r="W240" s="178" t="str">
        <f aca="false">IF(F240="","",F240)</f>
        <v/>
      </c>
      <c r="X240" s="54" t="str">
        <f aca="false">IF(E240="","",CONCATENATE(TEXT(O240,"000000"),"0",TEXT(U240,"000000")))</f>
        <v/>
      </c>
      <c r="Y240" s="163" t="str">
        <f aca="false">IF(X240="","",CONCATENATE(X240,"_",P240,".txt"))</f>
        <v/>
      </c>
      <c r="AA240" s="180" t="str">
        <f aca="false">IF(V240="","",CONCATENATE("cdo outputtab,date,lon,lat,value -remapnn,lon=",TEXT(W240,"0.00000"),"_lat=",TEXT(V240,"0.0000")," ","netcdf_process/",$AA$1,"/total_flow.nc"," &gt; ","table/",$AA$1,"/total_flow/",Y240," &amp;"))</f>
        <v/>
      </c>
      <c r="AC240" s="161" t="str">
        <f aca="false">IF(V240="","",CONCATENATE("cdo outputtab,date,lon,lat,value -remapnn,lon=",TEXT(W240,"0.00000"),"_lat=",TEXT(V240,"0.0000")," ","netcdf_process/",$AA$1,"/internal_flow.nc"," &gt; ","table/",$AA$1,"/internal_flow/",Y240," &amp;"))</f>
        <v/>
      </c>
    </row>
    <row r="241" customFormat="false" ht="13.85" hidden="false" customHeight="false" outlineLevel="0" collapsed="false">
      <c r="A241" s="4" t="s">
        <v>439</v>
      </c>
      <c r="B241" s="7" t="s">
        <v>205</v>
      </c>
      <c r="C241" s="7" t="n">
        <v>39.543279</v>
      </c>
      <c r="D241" s="5" t="n">
        <v>-7.802563</v>
      </c>
      <c r="E241" s="24"/>
      <c r="F241" s="24"/>
      <c r="G241" s="4" t="s">
        <v>440</v>
      </c>
      <c r="H241" s="154"/>
      <c r="I241" s="5" t="n">
        <v>39.545949</v>
      </c>
      <c r="J241" s="6" t="n">
        <v>-7.795014</v>
      </c>
      <c r="K241" s="154"/>
      <c r="O241" s="54" t="n">
        <v>180202</v>
      </c>
      <c r="P241" s="156" t="str">
        <f aca="false">SUBSTITUTE(SUBSTITUTE(SUBSTITUTE(SUBSTITUTE(SUBSTITUTE(SUBSTITUTE(SUBSTITUTE(SUBSTITUTE(A241," ","-"),",","-"),"_","-"),"'","-"),"/","-"),"\","-"),"(","-"),")","-")</f>
        <v>Fratel</v>
      </c>
      <c r="Q241" s="54" t="str">
        <f aca="false">IF(E241="","No","Yes")</f>
        <v>No</v>
      </c>
      <c r="R241" s="157" t="n">
        <v>153</v>
      </c>
      <c r="S241" s="177" t="n">
        <f aca="false">VLOOKUP(A241,'Generators - MW'!$A$1:$BJ$255,54,0)</f>
        <v>0</v>
      </c>
      <c r="T241" s="177" t="n">
        <f aca="false">IF(ISNUMBER(S241),S241,0)</f>
        <v>0</v>
      </c>
      <c r="U241" s="178" t="str">
        <f aca="false">IF(E241="","",CONCATENATE("1",TEXT(R241,"00000")))</f>
        <v/>
      </c>
      <c r="V241" s="178" t="str">
        <f aca="false">IF(E241="","",E241)</f>
        <v/>
      </c>
      <c r="W241" s="178" t="str">
        <f aca="false">IF(F241="","",F241)</f>
        <v/>
      </c>
      <c r="X241" s="54" t="str">
        <f aca="false">IF(E241="","",CONCATENATE(TEXT(O241,"000000"),"0",TEXT(U241,"000000")))</f>
        <v/>
      </c>
      <c r="Y241" s="163" t="str">
        <f aca="false">IF(X241="","",CONCATENATE(X241,"_",P241,".txt"))</f>
        <v/>
      </c>
      <c r="AA241" s="180" t="str">
        <f aca="false">IF(V241="","",CONCATENATE("cdo outputtab,date,lon,lat,value -remapnn,lon=",TEXT(W241,"0.00000"),"_lat=",TEXT(V241,"0.0000")," ","netcdf_process/",$AA$1,"/total_flow.nc"," &gt; ","table/",$AA$1,"/total_flow/",Y241," &amp;"))</f>
        <v/>
      </c>
      <c r="AC241" s="161" t="str">
        <f aca="false">IF(V241="","",CONCATENATE("cdo outputtab,date,lon,lat,value -remapnn,lon=",TEXT(W241,"0.00000"),"_lat=",TEXT(V241,"0.0000")," ","netcdf_process/",$AA$1,"/internal_flow.nc"," &gt; ","table/",$AA$1,"/internal_flow/",Y241," &amp;"))</f>
        <v/>
      </c>
    </row>
    <row r="242" customFormat="false" ht="13.85" hidden="false" customHeight="false" outlineLevel="0" collapsed="false">
      <c r="A242" s="11" t="s">
        <v>64</v>
      </c>
      <c r="B242" s="52"/>
      <c r="C242" s="12"/>
      <c r="D242" s="12"/>
      <c r="E242" s="12"/>
      <c r="F242" s="12"/>
      <c r="G242" s="11" t="s">
        <v>469</v>
      </c>
      <c r="H242" s="11"/>
      <c r="I242" s="12" t="n">
        <v>46.437857</v>
      </c>
      <c r="J242" s="13" t="n">
        <v>8.842213</v>
      </c>
      <c r="K242" s="11"/>
      <c r="L242" s="13"/>
      <c r="M242" s="13"/>
      <c r="O242" s="54" t="n">
        <v>180202</v>
      </c>
      <c r="P242" s="156" t="str">
        <f aca="false">SUBSTITUTE(SUBSTITUTE(SUBSTITUTE(SUBSTITUTE(SUBSTITUTE(SUBSTITUTE(SUBSTITUTE(SUBSTITUTE(A242," ","-"),",","-"),"_","-"),"'","-"),"/","-"),"\","-"),"(","-"),")","-")</f>
        <v>Nivo-basin---additional-reservoir</v>
      </c>
      <c r="Q242" s="54" t="str">
        <f aca="false">IF(E242="","No","Yes")</f>
        <v>No</v>
      </c>
      <c r="R242" s="157" t="n">
        <v>178</v>
      </c>
      <c r="S242" s="177" t="n">
        <f aca="false">VLOOKUP(A242,'Generators - MW'!$A$1:$BJ$255,54,0)</f>
        <v>0</v>
      </c>
      <c r="T242" s="177" t="n">
        <f aca="false">IF(ISNUMBER(S242),S242,0)</f>
        <v>0</v>
      </c>
      <c r="U242" s="178" t="str">
        <f aca="false">IF(E242="","",CONCATENATE("1",TEXT(R242,"00000")))</f>
        <v/>
      </c>
      <c r="V242" s="178" t="str">
        <f aca="false">IF(E242="","",E242)</f>
        <v/>
      </c>
      <c r="W242" s="178" t="str">
        <f aca="false">IF(F242="","",F242)</f>
        <v/>
      </c>
      <c r="X242" s="54" t="str">
        <f aca="false">IF(E242="","",CONCATENATE(TEXT(O242,"000000"),"0",TEXT(U242,"000000")))</f>
        <v/>
      </c>
      <c r="Y242" s="163" t="str">
        <f aca="false">IF(X242="","",CONCATENATE(X242,"_",P242,".txt"))</f>
        <v/>
      </c>
      <c r="AA242" s="180" t="str">
        <f aca="false">IF(V242="","",CONCATENATE("cdo outputtab,date,lon,lat,value -remapnn,lon=",TEXT(W242,"0.00000"),"_lat=",TEXT(V242,"0.0000")," ","netcdf_process/",$AA$1,"/total_flow.nc"," &gt; ","table/",$AA$1,"/total_flow/",Y242," &amp;"))</f>
        <v/>
      </c>
      <c r="AC242" s="161" t="str">
        <f aca="false">IF(V242="","",CONCATENATE("cdo outputtab,date,lon,lat,value -remapnn,lon=",TEXT(W242,"0.00000"),"_lat=",TEXT(V242,"0.0000")," ","netcdf_process/",$AA$1,"/internal_flow.nc"," &gt; ","table/",$AA$1,"/internal_flow/",Y242," &amp;"))</f>
        <v/>
      </c>
    </row>
    <row r="243" customFormat="false" ht="13.85" hidden="false" customHeight="false" outlineLevel="0" collapsed="false">
      <c r="A243" s="11" t="s">
        <v>526</v>
      </c>
      <c r="B243" s="52"/>
      <c r="C243" s="12" t="n">
        <v>46.7783406574685</v>
      </c>
      <c r="D243" s="12" t="n">
        <v>11.6320568538503</v>
      </c>
      <c r="E243" s="12"/>
      <c r="F243" s="12"/>
      <c r="G243" s="11" t="s">
        <v>106</v>
      </c>
      <c r="H243" s="11" t="s">
        <v>107</v>
      </c>
      <c r="I243" s="12" t="n">
        <v>46.7783406574685</v>
      </c>
      <c r="J243" s="12" t="n">
        <v>11.6320568538503</v>
      </c>
      <c r="K243" s="11"/>
      <c r="L243" s="13"/>
      <c r="M243" s="13"/>
      <c r="O243" s="54" t="n">
        <v>180202</v>
      </c>
      <c r="P243" s="156" t="str">
        <f aca="false">SUBSTITUTE(SUBSTITUTE(SUBSTITUTE(SUBSTITUTE(SUBSTITUTE(SUBSTITUTE(SUBSTITUTE(SUBSTITUTE(A243," ","-"),",","-"),"_","-"),"'","-"),"/","-"),"\","-"),"(","-"),")","-")</f>
        <v>Lago-Fortezza---additional-reservoir</v>
      </c>
      <c r="Q243" s="54" t="str">
        <f aca="false">IF(E243="","No","Yes")</f>
        <v>No</v>
      </c>
      <c r="R243" s="157" t="n">
        <v>220</v>
      </c>
      <c r="S243" s="177" t="e">
        <f aca="false">VLOOKUP(A243,'Generators - MW'!$A$1:$BJ$255,54,0)</f>
        <v>#N/A</v>
      </c>
      <c r="T243" s="177" t="n">
        <f aca="false">IF(ISNUMBER(S243),S243,0)</f>
        <v>0</v>
      </c>
      <c r="U243" s="178" t="str">
        <f aca="false">IF(E243="","",CONCATENATE("1",TEXT(R243,"00000")))</f>
        <v/>
      </c>
      <c r="V243" s="178" t="str">
        <f aca="false">IF(E243="","",E243)</f>
        <v/>
      </c>
      <c r="W243" s="178" t="str">
        <f aca="false">IF(F243="","",F243)</f>
        <v/>
      </c>
      <c r="X243" s="54" t="str">
        <f aca="false">IF(E243="","",CONCATENATE(TEXT(O243,"000000"),"0",TEXT(U243,"000000")))</f>
        <v/>
      </c>
      <c r="Y243" s="163" t="str">
        <f aca="false">IF(X243="","",CONCATENATE(X243,"_",P243,".txt"))</f>
        <v/>
      </c>
      <c r="AA243" s="180" t="str">
        <f aca="false">IF(V243="","",CONCATENATE("cdo outputtab,date,lon,lat,value -remapnn,lon=",TEXT(W243,"0.00000"),"_lat=",TEXT(V243,"0.0000")," ","netcdf_process/",$AA$1,"/total_flow.nc"," &gt; ","table/",$AA$1,"/total_flow/",Y243," &amp;"))</f>
        <v/>
      </c>
      <c r="AC243" s="161" t="str">
        <f aca="false">IF(V243="","",CONCATENATE("cdo outputtab,date,lon,lat,value -remapnn,lon=",TEXT(W243,"0.00000"),"_lat=",TEXT(V243,"0.0000")," ","netcdf_process/",$AA$1,"/internal_flow.nc"," &gt; ","table/",$AA$1,"/internal_flow/",Y243," &amp;"))</f>
        <v/>
      </c>
    </row>
  </sheetData>
  <hyperlinks>
    <hyperlink ref="B5" r:id="rId2" display="Achelous"/>
    <hyperlink ref="A16" r:id="rId3" display="Kaunertal"/>
    <hyperlink ref="A17" r:id="rId4" display="Alto Lindoso Dam"/>
    <hyperlink ref="B17" r:id="rId5" display="Lima"/>
    <hyperlink ref="B19" r:id="rId6" display="Donau"/>
    <hyperlink ref="A23" r:id="rId7" display="Orlik"/>
    <hyperlink ref="B23" r:id="rId8" display="Vltava"/>
    <hyperlink ref="B26" r:id="rId9" display="Donau"/>
    <hyperlink ref="A28" r:id="rId10" display="Pļaviņas"/>
    <hyperlink ref="B28" r:id="rId11" display="Daugava"/>
    <hyperlink ref="A38" r:id="rId12" display="Roncovalgrande (Delio)"/>
    <hyperlink ref="A40" r:id="rId13" display="Riga"/>
    <hyperlink ref="B40" r:id="rId14" display="Daugava"/>
    <hyperlink ref="A46" r:id="rId15" display="Cruachan"/>
    <hyperlink ref="B48" r:id="rId16" display="Donau"/>
    <hyperlink ref="A49" r:id="rId17" display="Chaira"/>
    <hyperlink ref="B64" r:id="rId18" display="Nestos"/>
    <hyperlink ref="A71" r:id="rId19" display="Galgenbichl"/>
    <hyperlink ref="A76" r:id="rId20" display="Bemposta"/>
    <hyperlink ref="A77" r:id="rId21" display="Dlouhe Strane"/>
    <hyperlink ref="A78" r:id="rId22" display="Dalesice"/>
    <hyperlink ref="A83" r:id="rId23" display="Rotta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4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42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Y9" activeCellId="0" sqref="Y9"/>
    </sheetView>
  </sheetViews>
  <sheetFormatPr defaultRowHeight="15"/>
  <cols>
    <col collapsed="false" hidden="false" max="1" min="1" style="4" width="25"/>
    <col collapsed="false" hidden="false" max="2" min="2" style="7" width="11.1417004048583"/>
    <col collapsed="false" hidden="false" max="3" min="3" style="5" width="15.1376518218623"/>
    <col collapsed="false" hidden="false" max="6" min="4" style="5" width="12.4251012145749"/>
    <col collapsed="false" hidden="false" max="7" min="7" style="4" width="26.1457489878542"/>
    <col collapsed="false" hidden="false" max="8" min="8" style="4" width="11.9959514170041"/>
    <col collapsed="false" hidden="false" max="9" min="9" style="5" width="12.995951417004"/>
    <col collapsed="false" hidden="false" max="10" min="10" style="6" width="13.4251012145749"/>
    <col collapsed="false" hidden="false" max="11" min="11" style="4" width="13.4251012145749"/>
    <col collapsed="false" hidden="false" max="13" min="12" style="6" width="13.4251012145749"/>
    <col collapsed="false" hidden="false" max="14" min="14" style="0" width="8.5748987854251"/>
    <col collapsed="false" hidden="false" max="15" min="15" style="183" width="10.1417004048583"/>
    <col collapsed="false" hidden="false" max="16" min="16" style="184" width="9.1417004048583"/>
    <col collapsed="false" hidden="false" max="17" min="17" style="185" width="34.8582995951417"/>
    <col collapsed="false" hidden="false" max="18" min="18" style="184" width="15.7125506072875"/>
    <col collapsed="false" hidden="false" max="19" min="19" style="186" width="13.1417004048583"/>
    <col collapsed="false" hidden="false" max="20" min="20" style="0" width="35"/>
    <col collapsed="false" hidden="false" max="1025" min="21" style="0" width="8.5748987854251"/>
  </cols>
  <sheetData>
    <row r="1" s="169" customFormat="true" ht="51" hidden="false" customHeight="false" outlineLevel="0" collapsed="false">
      <c r="A1" s="165" t="s">
        <v>147</v>
      </c>
      <c r="B1" s="166" t="s">
        <v>148</v>
      </c>
      <c r="C1" s="167" t="s">
        <v>1</v>
      </c>
      <c r="D1" s="167" t="s">
        <v>2</v>
      </c>
      <c r="E1" s="167" t="s">
        <v>3</v>
      </c>
      <c r="F1" s="167" t="s">
        <v>4</v>
      </c>
      <c r="G1" s="165" t="s">
        <v>149</v>
      </c>
      <c r="H1" s="165" t="s">
        <v>5</v>
      </c>
      <c r="I1" s="167" t="s">
        <v>6</v>
      </c>
      <c r="J1" s="168" t="s">
        <v>7</v>
      </c>
      <c r="K1" s="165" t="s">
        <v>150</v>
      </c>
      <c r="L1" s="168" t="s">
        <v>151</v>
      </c>
      <c r="M1" s="168" t="s">
        <v>152</v>
      </c>
      <c r="O1" s="170" t="s">
        <v>1453</v>
      </c>
      <c r="P1" s="171" t="s">
        <v>1456</v>
      </c>
      <c r="Q1" s="171" t="s">
        <v>1454</v>
      </c>
      <c r="R1" s="170" t="s">
        <v>1466</v>
      </c>
      <c r="S1" s="172" t="s">
        <v>1457</v>
      </c>
      <c r="T1" s="187" t="s">
        <v>1463</v>
      </c>
    </row>
    <row r="2" customFormat="false" ht="15" hidden="false" customHeight="false" outlineLevel="0" collapsed="false">
      <c r="A2" s="4" t="s">
        <v>153</v>
      </c>
      <c r="B2" s="7" t="s">
        <v>154</v>
      </c>
      <c r="C2" s="5" t="n">
        <v>45.145278</v>
      </c>
      <c r="D2" s="5" t="n">
        <v>6.050833</v>
      </c>
      <c r="E2" s="5" t="n">
        <v>45.145278</v>
      </c>
      <c r="F2" s="5" t="n">
        <v>6.050833</v>
      </c>
      <c r="G2" s="4" t="s">
        <v>155</v>
      </c>
      <c r="H2" s="4" t="n">
        <v>3412</v>
      </c>
      <c r="I2" s="5" t="n">
        <v>45.210817</v>
      </c>
      <c r="J2" s="6" t="n">
        <v>6.132696</v>
      </c>
      <c r="K2" s="4" t="n">
        <v>3416</v>
      </c>
      <c r="L2" s="6" t="n">
        <v>45.129732</v>
      </c>
      <c r="M2" s="6" t="n">
        <v>6.043551</v>
      </c>
      <c r="O2" s="54" t="n">
        <v>180202</v>
      </c>
      <c r="P2" s="184" t="n">
        <v>1</v>
      </c>
      <c r="Q2" s="185" t="str">
        <f aca="false">SUBSTITUTE(SUBSTITUTE(SUBSTITUTE(SUBSTITUTE(A2," ","-"),",","-"),"_","-"),"'","-")</f>
        <v>Grand-Maison-Dam</v>
      </c>
      <c r="R2" s="54" t="str">
        <f aca="false">IF(E2="","",CONCATENATE(TEXT(O2,"000000"),"0",TEXT(P2,"00000")))</f>
        <v>180202000001</v>
      </c>
      <c r="S2" s="186" t="n">
        <f aca="false">VLOOKUP(A2,'Generators - MW'!$A$1:$BJ$255,54,0)</f>
        <v>34.8</v>
      </c>
      <c r="T2" s="0" t="str">
        <f aca="false">IF(R2="","",CONCATENATE(Q2,"_",R2,".txt"))</f>
        <v>Grand-Maison-Dam_180202000001.txt</v>
      </c>
    </row>
    <row r="3" customFormat="false" ht="15" hidden="false" customHeight="false" outlineLevel="0" collapsed="false">
      <c r="A3" s="4" t="s">
        <v>156</v>
      </c>
      <c r="B3" s="0"/>
      <c r="C3" s="5" t="n">
        <v>53.118611</v>
      </c>
      <c r="D3" s="5" t="n">
        <v>-4.113889</v>
      </c>
      <c r="E3" s="16"/>
      <c r="F3" s="16"/>
      <c r="G3" s="4" t="s">
        <v>157</v>
      </c>
      <c r="H3" s="0"/>
      <c r="I3" s="5" t="n">
        <v>53.136882</v>
      </c>
      <c r="J3" s="6" t="n">
        <v>-4.070058</v>
      </c>
      <c r="K3" s="0"/>
      <c r="L3" s="6" t="n">
        <v>53.117129</v>
      </c>
      <c r="M3" s="6" t="n">
        <v>-4.107283</v>
      </c>
      <c r="O3" s="54" t="n">
        <v>180202</v>
      </c>
      <c r="P3" s="184" t="n">
        <v>2</v>
      </c>
      <c r="Q3" s="185" t="str">
        <f aca="false">SUBSTITUTE(SUBSTITUTE(SUBSTITUTE(SUBSTITUTE(A3," ","-"),",","-"),"_","-"),"'","-")</f>
        <v>Dinorwig</v>
      </c>
      <c r="R3" s="54" t="str">
        <f aca="false">IF(E3="","",CONCATENATE(TEXT(O3,"000000"),"0",TEXT(P3,"00000")))</f>
        <v/>
      </c>
      <c r="S3" s="186" t="n">
        <f aca="false">VLOOKUP(A3,'Generators - MW'!$A$1:$BJ$255,54,0)</f>
        <v>12.096</v>
      </c>
    </row>
    <row r="4" customFormat="false" ht="15" hidden="false" customHeight="false" outlineLevel="0" collapsed="false">
      <c r="A4" s="4" t="s">
        <v>158</v>
      </c>
      <c r="B4" s="7" t="s">
        <v>159</v>
      </c>
      <c r="C4" s="5" t="n">
        <v>49.952222</v>
      </c>
      <c r="D4" s="5" t="n">
        <v>6.177222</v>
      </c>
      <c r="E4" s="5" t="n">
        <v>49.952222</v>
      </c>
      <c r="F4" s="5" t="n">
        <v>6.177222</v>
      </c>
      <c r="G4" s="4" t="s">
        <v>160</v>
      </c>
      <c r="H4" s="0"/>
      <c r="I4" s="5" t="n">
        <v>49.945381</v>
      </c>
      <c r="J4" s="6" t="n">
        <v>6.175834</v>
      </c>
      <c r="K4" s="0"/>
      <c r="L4" s="6" t="n">
        <v>49.952715</v>
      </c>
      <c r="M4" s="6" t="n">
        <v>6.179549</v>
      </c>
      <c r="O4" s="54" t="n">
        <v>180202</v>
      </c>
      <c r="P4" s="184" t="n">
        <v>3</v>
      </c>
      <c r="Q4" s="185" t="str">
        <f aca="false">SUBSTITUTE(SUBSTITUTE(SUBSTITUTE(SUBSTITUTE(A4," ","-"),",","-"),"_","-"),"'","-")</f>
        <v>Vianden</v>
      </c>
      <c r="R4" s="54" t="str">
        <f aca="false">IF(E4="","",CONCATENATE(TEXT(O4,"000000"),"0",TEXT(P4,"00000")))</f>
        <v>180202000003</v>
      </c>
      <c r="S4" s="186" t="n">
        <f aca="false">VLOOKUP(A4,'Generators - MW'!$A$1:$BJ$255,54,0)</f>
        <v>9.072</v>
      </c>
    </row>
    <row r="5" customFormat="false" ht="15" hidden="false" customHeight="false" outlineLevel="0" collapsed="false">
      <c r="A5" s="4" t="s">
        <v>161</v>
      </c>
      <c r="B5" s="7" t="s">
        <v>162</v>
      </c>
      <c r="C5" s="5" t="n">
        <v>46.185297</v>
      </c>
      <c r="D5" s="5" t="n">
        <v>7.249561</v>
      </c>
      <c r="E5" s="5" t="n">
        <v>46.193</v>
      </c>
      <c r="F5" s="5" t="n">
        <v>7.262</v>
      </c>
      <c r="G5" s="4" t="s">
        <v>163</v>
      </c>
      <c r="H5" s="4" t="n">
        <v>3371</v>
      </c>
      <c r="I5" s="5" t="n">
        <v>46.080327</v>
      </c>
      <c r="J5" s="6" t="n">
        <v>7.40326</v>
      </c>
      <c r="K5" s="0"/>
      <c r="L5" s="0"/>
      <c r="M5" s="0"/>
      <c r="O5" s="54" t="n">
        <v>180202</v>
      </c>
      <c r="P5" s="184" t="n">
        <v>4</v>
      </c>
      <c r="Q5" s="185" t="str">
        <f aca="false">SUBSTITUTE(SUBSTITUTE(SUBSTITUTE(SUBSTITUTE(A5," ","-"),",","-"),"_","-"),"'","-")</f>
        <v>Bieudron</v>
      </c>
      <c r="R5" s="54" t="str">
        <f aca="false">IF(E5="","",CONCATENATE(TEXT(O5,"000000"),"0",TEXT(P5,"00000")))</f>
        <v>180202000004</v>
      </c>
      <c r="S5" s="186" t="n">
        <f aca="false">VLOOKUP(A5,'Generators - MW'!$A$1:$BJ$255,54,0)</f>
        <v>1772.3727</v>
      </c>
    </row>
    <row r="6" customFormat="false" ht="15" hidden="false" customHeight="false" outlineLevel="0" collapsed="false">
      <c r="A6" s="4" t="s">
        <v>164</v>
      </c>
      <c r="B6" s="7" t="s">
        <v>165</v>
      </c>
      <c r="C6" s="5" t="n">
        <v>41.21167</v>
      </c>
      <c r="D6" s="5" t="n">
        <v>-6.68556</v>
      </c>
      <c r="E6" s="5" t="n">
        <v>41.211</v>
      </c>
      <c r="F6" s="5" t="n">
        <v>-6.659</v>
      </c>
      <c r="G6" s="8" t="s">
        <v>164</v>
      </c>
      <c r="H6" s="4" t="n">
        <v>2735</v>
      </c>
      <c r="I6" s="5" t="n">
        <v>41.214583</v>
      </c>
      <c r="J6" s="6" t="n">
        <v>-6.68375</v>
      </c>
      <c r="K6" s="0"/>
      <c r="L6" s="0"/>
      <c r="M6" s="0"/>
      <c r="O6" s="54" t="n">
        <v>180202</v>
      </c>
      <c r="P6" s="184" t="n">
        <v>5</v>
      </c>
      <c r="Q6" s="185" t="str">
        <f aca="false">SUBSTITUTE(SUBSTITUTE(SUBSTITUTE(SUBSTITUTE(A6," ","-"),",","-"),"_","-"),"'","-")</f>
        <v>Aldeadavila</v>
      </c>
      <c r="R6" s="54" t="str">
        <f aca="false">IF(E6="","",CONCATENATE(TEXT(O6,"000000"),"0",TEXT(P6,"00000")))</f>
        <v>180202000005</v>
      </c>
      <c r="S6" s="186" t="n">
        <f aca="false">VLOOKUP(A6,'Generators - MW'!$A$1:$BJ$255,54,0)</f>
        <v>18.785823</v>
      </c>
    </row>
    <row r="7" customFormat="false" ht="15" hidden="false" customHeight="false" outlineLevel="0" collapsed="false">
      <c r="A7" s="4" t="s">
        <v>166</v>
      </c>
      <c r="B7" s="7" t="s">
        <v>167</v>
      </c>
      <c r="C7" s="5" t="n">
        <v>59.52878</v>
      </c>
      <c r="D7" s="5" t="n">
        <v>6.6542</v>
      </c>
      <c r="E7" s="5" t="n">
        <v>59.52878</v>
      </c>
      <c r="F7" s="5" t="n">
        <v>6.6542</v>
      </c>
      <c r="G7" s="4" t="s">
        <v>168</v>
      </c>
      <c r="H7" s="4" t="n">
        <v>3162</v>
      </c>
      <c r="I7" s="5" t="n">
        <v>59.30375</v>
      </c>
      <c r="J7" s="6" t="n">
        <v>6.942083</v>
      </c>
      <c r="K7" s="0"/>
      <c r="L7" s="0"/>
      <c r="M7" s="0"/>
      <c r="O7" s="54" t="n">
        <v>180202</v>
      </c>
      <c r="P7" s="184" t="n">
        <v>6</v>
      </c>
      <c r="Q7" s="185" t="str">
        <f aca="false">SUBSTITUTE(SUBSTITUTE(SUBSTITUTE(SUBSTITUTE(A7," ","-"),",","-"),"_","-"),"'","-")</f>
        <v>Kvilldal</v>
      </c>
      <c r="R7" s="54" t="str">
        <f aca="false">IF(E7="","",CONCATENATE(TEXT(O7,"000000"),"0",TEXT(P7,"00000")))</f>
        <v>180202000006</v>
      </c>
      <c r="S7" s="186" t="n">
        <f aca="false">VLOOKUP(A7,'Generators - MW'!$A$1:$BJ$255,54,0)</f>
        <v>2965.4526375</v>
      </c>
    </row>
    <row r="8" customFormat="false" ht="15" hidden="false" customHeight="false" outlineLevel="0" collapsed="false">
      <c r="A8" s="4" t="s">
        <v>169</v>
      </c>
      <c r="B8" s="0"/>
      <c r="C8" s="5" t="n">
        <v>44.224722</v>
      </c>
      <c r="D8" s="5" t="n">
        <v>7.386111</v>
      </c>
      <c r="E8" s="16"/>
      <c r="F8" s="16"/>
      <c r="G8" s="4" t="s">
        <v>170</v>
      </c>
      <c r="H8" s="0"/>
      <c r="I8" s="5" t="n">
        <v>44.166284</v>
      </c>
      <c r="J8" s="6" t="n">
        <v>7.331774</v>
      </c>
      <c r="K8" s="0"/>
      <c r="L8" s="6" t="n">
        <v>44.222801</v>
      </c>
      <c r="M8" s="6" t="n">
        <v>7.389314</v>
      </c>
      <c r="O8" s="54" t="n">
        <v>180202</v>
      </c>
      <c r="P8" s="184" t="n">
        <v>7</v>
      </c>
      <c r="Q8" s="185" t="str">
        <f aca="false">SUBSTITUTE(SUBSTITUTE(SUBSTITUTE(SUBSTITUTE(A8," ","-"),",","-"),"_","-"),"'","-")</f>
        <v>Chiotas-Piastra</v>
      </c>
      <c r="R8" s="54" t="str">
        <f aca="false">IF(E8="","",CONCATENATE(TEXT(O8,"000000"),"0",TEXT(P8,"00000")))</f>
        <v/>
      </c>
      <c r="S8" s="186" t="n">
        <f aca="false">VLOOKUP(A8,'Generators - MW'!$A$1:$BJ$255,54,0)</f>
        <v>17.04</v>
      </c>
    </row>
    <row r="9" customFormat="false" ht="15" hidden="false" customHeight="false" outlineLevel="0" collapsed="false">
      <c r="A9" s="4" t="s">
        <v>129</v>
      </c>
      <c r="B9" s="17" t="s">
        <v>171</v>
      </c>
      <c r="C9" s="5" t="n">
        <v>44.6732766</v>
      </c>
      <c r="D9" s="5" t="n">
        <v>22.5320363</v>
      </c>
      <c r="E9" s="5" t="n">
        <v>44.657</v>
      </c>
      <c r="F9" s="5" t="n">
        <v>22.52</v>
      </c>
      <c r="G9" s="4" t="s">
        <v>172</v>
      </c>
      <c r="H9" s="4" t="n">
        <v>3880</v>
      </c>
      <c r="I9" s="5" t="n">
        <v>44.671871</v>
      </c>
      <c r="J9" s="6" t="n">
        <v>22.527781</v>
      </c>
      <c r="K9" s="0"/>
      <c r="L9" s="0"/>
      <c r="M9" s="0"/>
      <c r="O9" s="54" t="n">
        <v>180202</v>
      </c>
      <c r="P9" s="184" t="n">
        <v>8</v>
      </c>
      <c r="Q9" s="185" t="str">
        <f aca="false">SUBSTITUTE(SUBSTITUTE(SUBSTITUTE(SUBSTITUTE(A9," ","-"),",","-"),"_","-"),"'","-")</f>
        <v>Iron-Gate-I</v>
      </c>
      <c r="R9" s="54" t="str">
        <f aca="false">IF(E9="","",CONCATENATE(TEXT(O9,"000000"),"0",TEXT(P9,"00000")))</f>
        <v>180202000008</v>
      </c>
      <c r="S9" s="186" t="n">
        <f aca="false">VLOOKUP(A9,'Generators - MW'!$A$1:$BJ$255,54,0)</f>
        <v>169.27155</v>
      </c>
    </row>
    <row r="10" customFormat="false" ht="15" hidden="false" customHeight="false" outlineLevel="0" collapsed="false">
      <c r="A10" s="4" t="s">
        <v>173</v>
      </c>
      <c r="B10" s="7" t="s">
        <v>174</v>
      </c>
      <c r="C10" s="5" t="n">
        <v>50.386714</v>
      </c>
      <c r="D10" s="5" t="n">
        <v>5.857258</v>
      </c>
      <c r="E10" s="5" t="n">
        <v>50.386714</v>
      </c>
      <c r="F10" s="5" t="n">
        <v>5.857258</v>
      </c>
      <c r="G10" s="4" t="s">
        <v>175</v>
      </c>
      <c r="H10" s="0"/>
      <c r="I10" s="5" t="n">
        <v>50.383842</v>
      </c>
      <c r="J10" s="6" t="n">
        <v>5.844163</v>
      </c>
      <c r="K10" s="0"/>
      <c r="L10" s="6" t="n">
        <v>50.389708</v>
      </c>
      <c r="M10" s="6" t="n">
        <v>5.8612</v>
      </c>
      <c r="O10" s="54" t="n">
        <v>180202</v>
      </c>
      <c r="P10" s="184" t="n">
        <v>9</v>
      </c>
      <c r="Q10" s="185" t="str">
        <f aca="false">SUBSTITUTE(SUBSTITUTE(SUBSTITUTE(SUBSTITUTE(A10," ","-"),",","-"),"_","-"),"'","-")</f>
        <v>Coo-Trois-Ponts</v>
      </c>
      <c r="R10" s="54" t="str">
        <f aca="false">IF(E10="","",CONCATENATE(TEXT(O10,"000000"),"0",TEXT(P10,"00000")))</f>
        <v>180202000009</v>
      </c>
      <c r="S10" s="186" t="n">
        <f aca="false">VLOOKUP(A10,'Generators - MW'!$A$1:$BJ$255,54,0)</f>
        <v>6.693</v>
      </c>
    </row>
    <row r="11" customFormat="false" ht="15" hidden="false" customHeight="false" outlineLevel="0" collapsed="false">
      <c r="A11" s="4" t="s">
        <v>176</v>
      </c>
      <c r="B11" s="0"/>
      <c r="C11" s="5" t="n">
        <v>60.499444</v>
      </c>
      <c r="D11" s="5" t="n">
        <v>7.141944</v>
      </c>
      <c r="E11" s="0"/>
      <c r="F11" s="0"/>
      <c r="G11" s="4" t="s">
        <v>177</v>
      </c>
      <c r="H11" s="4" t="n">
        <v>3111</v>
      </c>
      <c r="I11" s="5" t="n">
        <v>60.552735</v>
      </c>
      <c r="J11" s="6" t="n">
        <v>7.126417</v>
      </c>
      <c r="K11" s="0"/>
      <c r="L11" s="0"/>
      <c r="M11" s="0"/>
      <c r="O11" s="54" t="n">
        <v>180202</v>
      </c>
      <c r="P11" s="184" t="n">
        <v>10</v>
      </c>
      <c r="Q11" s="185" t="str">
        <f aca="false">SUBSTITUTE(SUBSTITUTE(SUBSTITUTE(SUBSTITUTE(A11," ","-"),",","-"),"_","-"),"'","-")</f>
        <v>Sima</v>
      </c>
      <c r="R11" s="54" t="str">
        <f aca="false">IF(E11="","",CONCATENATE(TEXT(O11,"000000"),"0",TEXT(P11,"00000")))</f>
        <v/>
      </c>
      <c r="S11" s="186" t="n">
        <f aca="false">VLOOKUP(A11,'Generators - MW'!$A$1:$BJ$255,54,0)</f>
        <v>8.48</v>
      </c>
    </row>
    <row r="12" customFormat="false" ht="15" hidden="false" customHeight="false" outlineLevel="0" collapsed="false">
      <c r="A12" s="18" t="s">
        <v>178</v>
      </c>
      <c r="B12" s="19"/>
      <c r="C12" s="20"/>
      <c r="D12" s="20"/>
      <c r="E12" s="20"/>
      <c r="F12" s="20"/>
      <c r="G12" s="21" t="s">
        <v>179</v>
      </c>
      <c r="H12" s="22" t="n">
        <v>3112</v>
      </c>
      <c r="I12" s="20" t="n">
        <v>60.522041</v>
      </c>
      <c r="J12" s="23" t="n">
        <v>7.261398</v>
      </c>
      <c r="K12" s="22"/>
      <c r="L12" s="23"/>
      <c r="M12" s="23"/>
      <c r="O12" s="54" t="n">
        <v>180202</v>
      </c>
      <c r="P12" s="184" t="n">
        <v>11</v>
      </c>
      <c r="Q12" s="185" t="str">
        <f aca="false">SUBSTITUTE(SUBSTITUTE(SUBSTITUTE(SUBSTITUTE(A12," ","-"),",","-"),"_","-"),"'","-")</f>
        <v>Sima---additonal-reservoir-I</v>
      </c>
      <c r="R12" s="54" t="str">
        <f aca="false">IF(E12="","",CONCATENATE(TEXT(O12,"000000"),"0",TEXT(P12,"00000")))</f>
        <v/>
      </c>
      <c r="S12" s="186" t="e">
        <f aca="false">VLOOKUP(A12,'Generators - MW'!$A$1:$BJ$255,54,0)</f>
        <v>#N/A</v>
      </c>
    </row>
    <row r="13" customFormat="false" ht="15" hidden="false" customHeight="false" outlineLevel="0" collapsed="false">
      <c r="A13" s="18" t="s">
        <v>180</v>
      </c>
      <c r="B13" s="19"/>
      <c r="C13" s="20"/>
      <c r="D13" s="20"/>
      <c r="E13" s="20"/>
      <c r="F13" s="20"/>
      <c r="G13" s="21" t="s">
        <v>181</v>
      </c>
      <c r="H13" s="22" t="n">
        <v>3116</v>
      </c>
      <c r="I13" s="20" t="n">
        <v>60.423111</v>
      </c>
      <c r="J13" s="23" t="n">
        <v>7.413678</v>
      </c>
      <c r="K13" s="22"/>
      <c r="L13" s="23"/>
      <c r="M13" s="23"/>
      <c r="O13" s="54" t="n">
        <v>180202</v>
      </c>
      <c r="P13" s="184" t="n">
        <v>12</v>
      </c>
      <c r="Q13" s="185" t="str">
        <f aca="false">SUBSTITUTE(SUBSTITUTE(SUBSTITUTE(SUBSTITUTE(A13," ","-"),",","-"),"_","-"),"'","-")</f>
        <v>Sima---additonal-reservoir-II</v>
      </c>
      <c r="R13" s="54" t="str">
        <f aca="false">IF(E13="","",CONCATENATE(TEXT(O13,"000000"),"0",TEXT(P13,"00000")))</f>
        <v/>
      </c>
      <c r="S13" s="186" t="e">
        <f aca="false">VLOOKUP(A13,'Generators - MW'!$A$1:$BJ$255,54,0)</f>
        <v>#N/A</v>
      </c>
    </row>
    <row r="14" customFormat="false" ht="15" hidden="false" customHeight="false" outlineLevel="0" collapsed="false">
      <c r="A14" s="4" t="s">
        <v>182</v>
      </c>
      <c r="B14" s="7" t="s">
        <v>183</v>
      </c>
      <c r="C14" s="5" t="n">
        <v>50.508084</v>
      </c>
      <c r="D14" s="5" t="n">
        <v>11.004471</v>
      </c>
      <c r="E14" s="5" t="n">
        <v>50.508084</v>
      </c>
      <c r="F14" s="5" t="n">
        <v>11.004471</v>
      </c>
      <c r="G14" s="4" t="s">
        <v>184</v>
      </c>
      <c r="H14" s="0"/>
      <c r="I14" s="5" t="n">
        <v>50.509453</v>
      </c>
      <c r="J14" s="6" t="n">
        <v>11.031798</v>
      </c>
      <c r="K14" s="0"/>
      <c r="L14" s="6" t="n">
        <v>50.498187</v>
      </c>
      <c r="M14" s="6" t="n">
        <v>11.007354</v>
      </c>
      <c r="O14" s="54" t="n">
        <v>180202</v>
      </c>
      <c r="P14" s="184" t="n">
        <v>13</v>
      </c>
      <c r="Q14" s="185" t="str">
        <f aca="false">SUBSTITUTE(SUBSTITUTE(SUBSTITUTE(SUBSTITUTE(A14," ","-"),",","-"),"_","-"),"'","-")</f>
        <v>Goldisthal--</v>
      </c>
      <c r="R14" s="54" t="str">
        <f aca="false">IF(E14="","",CONCATENATE(TEXT(O14,"000000"),"0",TEXT(P14,"00000")))</f>
        <v>180202000013</v>
      </c>
      <c r="S14" s="186" t="n">
        <f aca="false">VLOOKUP(A14,'Generators - MW'!$A$1:$BJ$255,54,0)</f>
        <v>8.5</v>
      </c>
    </row>
    <row r="15" customFormat="false" ht="15" hidden="false" customHeight="false" outlineLevel="0" collapsed="false">
      <c r="A15" s="4" t="s">
        <v>185</v>
      </c>
      <c r="B15" s="7" t="s">
        <v>186</v>
      </c>
      <c r="C15" s="5" t="n">
        <v>50.517527</v>
      </c>
      <c r="D15" s="5" t="n">
        <v>12.880644</v>
      </c>
      <c r="E15" s="5" t="n">
        <v>50.517527</v>
      </c>
      <c r="F15" s="5" t="n">
        <v>12.880644</v>
      </c>
      <c r="G15" s="4" t="s">
        <v>187</v>
      </c>
      <c r="H15" s="0"/>
      <c r="I15" s="5" t="n">
        <v>50.506831</v>
      </c>
      <c r="J15" s="6" t="n">
        <v>12.868891</v>
      </c>
      <c r="K15" s="0"/>
      <c r="L15" s="6" t="n">
        <v>50.521553</v>
      </c>
      <c r="M15" s="6" t="n">
        <v>12.882842</v>
      </c>
      <c r="O15" s="54" t="n">
        <v>180202</v>
      </c>
      <c r="P15" s="184" t="n">
        <v>14</v>
      </c>
      <c r="Q15" s="185" t="str">
        <f aca="false">SUBSTITUTE(SUBSTITUTE(SUBSTITUTE(SUBSTITUTE(A15," ","-"),",","-"),"_","-"),"'","-")</f>
        <v>Markersbach</v>
      </c>
      <c r="R15" s="54" t="str">
        <f aca="false">IF(E15="","",CONCATENATE(TEXT(O15,"000000"),"0",TEXT(P15,"00000")))</f>
        <v>180202000014</v>
      </c>
      <c r="S15" s="186" t="n">
        <f aca="false">VLOOKUP(A15,'Generators - MW'!$A$1:$BJ$255,54,0)</f>
        <v>4.018</v>
      </c>
    </row>
    <row r="16" customFormat="false" ht="15" hidden="false" customHeight="false" outlineLevel="0" collapsed="false">
      <c r="A16" s="14" t="s">
        <v>188</v>
      </c>
      <c r="B16" s="0"/>
      <c r="C16" s="5" t="n">
        <v>46.069444</v>
      </c>
      <c r="D16" s="5" t="n">
        <v>8.731944</v>
      </c>
      <c r="E16" s="5" t="n">
        <v>46.069444</v>
      </c>
      <c r="F16" s="5" t="n">
        <v>8.731944</v>
      </c>
      <c r="G16" s="4" t="s">
        <v>189</v>
      </c>
      <c r="H16" s="0"/>
      <c r="I16" s="5" t="n">
        <v>46.078661</v>
      </c>
      <c r="J16" s="6" t="n">
        <v>8.755389</v>
      </c>
      <c r="K16" s="4" t="n">
        <v>3395</v>
      </c>
      <c r="L16" s="6" t="n">
        <v>45.985128</v>
      </c>
      <c r="M16" s="6" t="n">
        <v>8.679927</v>
      </c>
      <c r="O16" s="54" t="n">
        <v>180202</v>
      </c>
      <c r="P16" s="184" t="n">
        <v>15</v>
      </c>
      <c r="Q16" s="185" t="str">
        <f aca="false">SUBSTITUTE(SUBSTITUTE(SUBSTITUTE(SUBSTITUTE(A16," ","-"),",","-"),"_","-"),"'","-")</f>
        <v>Roncovalgrande-(Delio)</v>
      </c>
      <c r="R16" s="54" t="str">
        <f aca="false">IF(E16="","",CONCATENATE(TEXT(O16,"000000"),"0",TEXT(P16,"00000")))</f>
        <v>180202000015</v>
      </c>
      <c r="S16" s="186" t="n">
        <f aca="false">VLOOKUP(A16,'Generators - MW'!$A$1:$BJ$255,54,0)</f>
        <v>17.68</v>
      </c>
    </row>
    <row r="17" customFormat="false" ht="15" hidden="false" customHeight="false" outlineLevel="0" collapsed="false">
      <c r="A17" s="4" t="s">
        <v>190</v>
      </c>
      <c r="B17" s="7" t="s">
        <v>191</v>
      </c>
      <c r="C17" s="5" t="n">
        <v>46.170833</v>
      </c>
      <c r="D17" s="5" t="n">
        <v>10.347778</v>
      </c>
      <c r="E17" s="5" t="n">
        <v>46.170833</v>
      </c>
      <c r="F17" s="5" t="n">
        <v>10.347778</v>
      </c>
      <c r="G17" s="4" t="s">
        <v>192</v>
      </c>
      <c r="H17" s="0"/>
      <c r="I17" s="5" t="n">
        <v>46.19361</v>
      </c>
      <c r="J17" s="6" t="n">
        <v>10.471518</v>
      </c>
      <c r="K17" s="0"/>
      <c r="L17" s="6" t="n">
        <v>46.172052</v>
      </c>
      <c r="M17" s="6" t="n">
        <v>10.336399</v>
      </c>
      <c r="O17" s="54" t="n">
        <v>180202</v>
      </c>
      <c r="P17" s="184" t="n">
        <v>16</v>
      </c>
      <c r="Q17" s="185" t="str">
        <f aca="false">SUBSTITUTE(SUBSTITUTE(SUBSTITUTE(SUBSTITUTE(A17," ","-"),",","-"),"_","-"),"'","-")</f>
        <v>Edolo</v>
      </c>
      <c r="R17" s="54" t="str">
        <f aca="false">IF(E17="","",CONCATENATE(TEXT(O17,"000000"),"0",TEXT(P17,"00000")))</f>
        <v>180202000016</v>
      </c>
      <c r="S17" s="186" t="n">
        <f aca="false">VLOOKUP(A17,'Generators - MW'!$A$1:$BJ$255,54,0)</f>
        <v>4.89</v>
      </c>
    </row>
    <row r="18" customFormat="false" ht="15" hidden="false" customHeight="false" outlineLevel="0" collapsed="false">
      <c r="A18" s="4" t="s">
        <v>193</v>
      </c>
      <c r="B18" s="7" t="s">
        <v>194</v>
      </c>
      <c r="C18" s="5" t="n">
        <v>41.381389</v>
      </c>
      <c r="D18" s="5" t="n">
        <v>14.090278</v>
      </c>
      <c r="E18" s="5" t="n">
        <v>41.381389</v>
      </c>
      <c r="F18" s="5" t="n">
        <v>14.090278</v>
      </c>
      <c r="G18" s="4" t="s">
        <v>195</v>
      </c>
      <c r="H18" s="0"/>
      <c r="I18" s="5" t="n">
        <v>41.396043</v>
      </c>
      <c r="J18" s="6" t="n">
        <v>14.049766</v>
      </c>
      <c r="K18" s="0"/>
      <c r="L18" s="6" t="n">
        <v>41.377395</v>
      </c>
      <c r="M18" s="6" t="n">
        <v>14.09714</v>
      </c>
      <c r="O18" s="54" t="n">
        <v>180202</v>
      </c>
      <c r="P18" s="184" t="n">
        <v>17</v>
      </c>
      <c r="Q18" s="185" t="str">
        <f aca="false">SUBSTITUTE(SUBSTITUTE(SUBSTITUTE(SUBSTITUTE(A18," ","-"),",","-"),"_","-"),"'","-")</f>
        <v>Domenico-Cimarosa-(Presenzano)</v>
      </c>
      <c r="R18" s="54" t="str">
        <f aca="false">IF(E18="","",CONCATENATE(TEXT(O18,"000000"),"0",TEXT(P18,"00000")))</f>
        <v>180202000017</v>
      </c>
      <c r="S18" s="186" t="n">
        <f aca="false">VLOOKUP(A18,'Generators - MW'!$A$1:$BJ$255,54,0)</f>
        <v>7</v>
      </c>
    </row>
    <row r="19" customFormat="false" ht="15" hidden="false" customHeight="false" outlineLevel="0" collapsed="false">
      <c r="A19" s="4" t="s">
        <v>196</v>
      </c>
      <c r="B19" s="7" t="s">
        <v>197</v>
      </c>
      <c r="C19" s="5" t="n">
        <v>47.652566</v>
      </c>
      <c r="D19" s="5" t="n">
        <v>7.925777</v>
      </c>
      <c r="E19" s="5" t="n">
        <v>47.63</v>
      </c>
      <c r="F19" s="5" t="n">
        <v>7.889</v>
      </c>
      <c r="G19" s="4" t="s">
        <v>198</v>
      </c>
      <c r="H19" s="0"/>
      <c r="I19" s="5" t="n">
        <v>47.660211</v>
      </c>
      <c r="J19" s="6" t="n">
        <v>7.960939</v>
      </c>
      <c r="K19" s="0"/>
      <c r="L19" s="6" t="n">
        <v>47.646744</v>
      </c>
      <c r="M19" s="6" t="n">
        <v>7.919726</v>
      </c>
      <c r="O19" s="54" t="n">
        <v>180202</v>
      </c>
      <c r="P19" s="184" t="n">
        <v>18</v>
      </c>
      <c r="Q19" s="185" t="str">
        <f aca="false">SUBSTITUTE(SUBSTITUTE(SUBSTITUTE(SUBSTITUTE(A19," ","-"),",","-"),"_","-"),"'","-")</f>
        <v>Wehr-(Hornbergstufe)</v>
      </c>
      <c r="R19" s="54" t="str">
        <f aca="false">IF(E19="","",CONCATENATE(TEXT(O19,"000000"),"0",TEXT(P19,"00000")))</f>
        <v>180202000018</v>
      </c>
      <c r="S19" s="186" t="n">
        <f aca="false">VLOOKUP(A19,'Generators - MW'!$A$1:$BJ$255,54,0)</f>
        <v>6.073</v>
      </c>
    </row>
    <row r="20" customFormat="false" ht="15" hidden="false" customHeight="false" outlineLevel="0" collapsed="false">
      <c r="A20" s="4" t="s">
        <v>199</v>
      </c>
      <c r="B20" s="7" t="s">
        <v>200</v>
      </c>
      <c r="C20" s="5" t="n">
        <v>66.885</v>
      </c>
      <c r="D20" s="5" t="n">
        <v>19.8148</v>
      </c>
      <c r="E20" s="5" t="n">
        <v>66.885</v>
      </c>
      <c r="F20" s="5" t="n">
        <v>19.8148</v>
      </c>
      <c r="G20" s="4" t="s">
        <v>199</v>
      </c>
      <c r="H20" s="4" t="n">
        <v>3697</v>
      </c>
      <c r="I20" s="5" t="n">
        <v>66.886529</v>
      </c>
      <c r="J20" s="6" t="n">
        <v>19.817778</v>
      </c>
      <c r="K20" s="0"/>
      <c r="L20" s="0"/>
      <c r="M20" s="0"/>
      <c r="O20" s="54" t="n">
        <v>180202</v>
      </c>
      <c r="P20" s="184" t="n">
        <v>19</v>
      </c>
      <c r="Q20" s="185" t="str">
        <f aca="false">SUBSTITUTE(SUBSTITUTE(SUBSTITUTE(SUBSTITUTE(A20," ","-"),",","-"),"_","-"),"'","-")</f>
        <v>Harspranget</v>
      </c>
      <c r="R20" s="54" t="str">
        <f aca="false">IF(E20="","",CONCATENATE(TEXT(O20,"000000"),"0",TEXT(P20,"00000")))</f>
        <v>180202000019</v>
      </c>
      <c r="S20" s="186" t="n">
        <f aca="false">VLOOKUP(A20,'Generators - MW'!$A$1:$BJ$255,54,0)</f>
        <v>1.6234896</v>
      </c>
    </row>
    <row r="21" customFormat="false" ht="15" hidden="false" customHeight="false" outlineLevel="0" collapsed="false">
      <c r="A21" s="4" t="s">
        <v>201</v>
      </c>
      <c r="B21" s="7" t="s">
        <v>202</v>
      </c>
      <c r="C21" s="5" t="n">
        <v>58.659167</v>
      </c>
      <c r="D21" s="5" t="n">
        <v>6.716944</v>
      </c>
      <c r="E21" s="5" t="n">
        <v>58.659167</v>
      </c>
      <c r="F21" s="5" t="n">
        <v>6.716944</v>
      </c>
      <c r="G21" s="4" t="s">
        <v>203</v>
      </c>
      <c r="H21" s="0"/>
      <c r="I21" s="5" t="n">
        <v>58.693491</v>
      </c>
      <c r="J21" s="6" t="n">
        <v>8.009765</v>
      </c>
      <c r="K21" s="0"/>
      <c r="L21" s="0"/>
      <c r="M21" s="0"/>
      <c r="O21" s="54" t="n">
        <v>180202</v>
      </c>
      <c r="P21" s="184" t="n">
        <v>20</v>
      </c>
      <c r="Q21" s="185" t="str">
        <f aca="false">SUBSTITUTE(SUBSTITUTE(SUBSTITUTE(SUBSTITUTE(A21," ","-"),",","-"),"_","-"),"'","-")</f>
        <v>Tonstad-(Sira-Kvina)</v>
      </c>
      <c r="R21" s="54" t="str">
        <f aca="false">IF(E21="","",CONCATENATE(TEXT(O21,"000000"),"0",TEXT(P21,"00000")))</f>
        <v>180202000020</v>
      </c>
      <c r="S21" s="186" t="n">
        <f aca="false">VLOOKUP(A21,'Generators - MW'!$A$1:$BJ$255,54,0)</f>
        <v>5.76329325</v>
      </c>
    </row>
    <row r="22" customFormat="false" ht="15" hidden="false" customHeight="false" outlineLevel="0" collapsed="false">
      <c r="A22" s="4" t="s">
        <v>204</v>
      </c>
      <c r="B22" s="7" t="s">
        <v>205</v>
      </c>
      <c r="C22" s="5" t="n">
        <v>39.73</v>
      </c>
      <c r="D22" s="5" t="n">
        <v>-6.88472</v>
      </c>
      <c r="E22" s="24"/>
      <c r="F22" s="24"/>
      <c r="G22" s="4" t="s">
        <v>206</v>
      </c>
      <c r="H22" s="4" t="n">
        <v>2800</v>
      </c>
      <c r="I22" s="5" t="n">
        <v>39.732917</v>
      </c>
      <c r="J22" s="6" t="n">
        <v>-6.885417</v>
      </c>
      <c r="K22" s="0"/>
      <c r="L22" s="0"/>
      <c r="M22" s="0"/>
      <c r="O22" s="54" t="n">
        <v>180202</v>
      </c>
      <c r="P22" s="184" t="n">
        <v>21</v>
      </c>
      <c r="Q22" s="185" t="str">
        <f aca="false">SUBSTITUTE(SUBSTITUTE(SUBSTITUTE(SUBSTITUTE(A22," ","-"),",","-"),"_","-"),"'","-")</f>
        <v>Oriol-(Alcantara-II)</v>
      </c>
      <c r="R22" s="54" t="str">
        <f aca="false">IF(E22="","",CONCATENATE(TEXT(O22,"000000"),"0",TEXT(P22,"00000")))</f>
        <v/>
      </c>
      <c r="S22" s="186" t="n">
        <f aca="false">VLOOKUP(A22,'Generators - MW'!$A$1:$BJ$255,54,0)</f>
        <v>974.520495</v>
      </c>
    </row>
    <row r="23" customFormat="false" ht="15" hidden="false" customHeight="false" outlineLevel="0" collapsed="false">
      <c r="A23" s="4" t="s">
        <v>207</v>
      </c>
      <c r="B23" s="7" t="s">
        <v>208</v>
      </c>
      <c r="C23" s="5" t="n">
        <v>44.7258</v>
      </c>
      <c r="D23" s="5" t="n">
        <v>2.648867</v>
      </c>
      <c r="E23" s="5" t="n">
        <v>44.7258</v>
      </c>
      <c r="F23" s="5" t="n">
        <v>2.648867</v>
      </c>
      <c r="G23" s="4" t="s">
        <v>209</v>
      </c>
      <c r="H23" s="0"/>
      <c r="I23" s="5" t="n">
        <v>44.725065</v>
      </c>
      <c r="J23" s="6" t="n">
        <v>2.650117</v>
      </c>
      <c r="K23" s="4" t="n">
        <v>3429</v>
      </c>
      <c r="L23" s="6" t="n">
        <v>44.696368</v>
      </c>
      <c r="M23" s="6" t="n">
        <v>2.585778</v>
      </c>
      <c r="O23" s="54" t="n">
        <v>180202</v>
      </c>
      <c r="P23" s="184" t="n">
        <v>22</v>
      </c>
      <c r="Q23" s="185" t="str">
        <f aca="false">SUBSTITUTE(SUBSTITUTE(SUBSTITUTE(SUBSTITUTE(A23," ","-"),",","-"),"_","-"),"'","-")</f>
        <v>Montezic</v>
      </c>
      <c r="R23" s="54" t="str">
        <f aca="false">IF(E23="","",CONCATENATE(TEXT(O23,"000000"),"0",TEXT(P23,"00000")))</f>
        <v>180202000022</v>
      </c>
      <c r="S23" s="186" t="n">
        <f aca="false">VLOOKUP(A23,'Generators - MW'!$A$1:$BJ$255,54,0)</f>
        <v>36.4</v>
      </c>
    </row>
    <row r="24" customFormat="false" ht="15" hidden="false" customHeight="false" outlineLevel="0" collapsed="false">
      <c r="A24" s="25" t="s">
        <v>210</v>
      </c>
      <c r="B24" s="0"/>
      <c r="C24" s="5" t="n">
        <v>54.799077</v>
      </c>
      <c r="D24" s="5" t="n">
        <v>24.247084</v>
      </c>
      <c r="E24" s="5" t="n">
        <v>54.799077</v>
      </c>
      <c r="F24" s="5" t="n">
        <v>24.247084</v>
      </c>
      <c r="G24" s="4" t="s">
        <v>211</v>
      </c>
      <c r="H24" s="0"/>
      <c r="I24" s="5" t="n">
        <v>54.782794</v>
      </c>
      <c r="J24" s="6" t="n">
        <v>24.270338</v>
      </c>
      <c r="K24" s="4" t="n">
        <v>3739</v>
      </c>
      <c r="L24" s="6" t="n">
        <v>54.873926</v>
      </c>
      <c r="M24" s="6" t="n">
        <v>24.000016</v>
      </c>
      <c r="O24" s="54" t="n">
        <v>180202</v>
      </c>
      <c r="P24" s="184" t="n">
        <v>23</v>
      </c>
      <c r="Q24" s="185" t="str">
        <f aca="false">SUBSTITUTE(SUBSTITUTE(SUBSTITUTE(SUBSTITUTE(A24," ","-"),",","-"),"_","-"),"'","-")</f>
        <v>Kruonis-Pumped-Storage-Plant</v>
      </c>
      <c r="R24" s="54" t="str">
        <f aca="false">IF(E24="","",CONCATENATE(TEXT(O24,"000000"),"0",TEXT(P24,"00000")))</f>
        <v>180202000023</v>
      </c>
      <c r="S24" s="186" t="n">
        <f aca="false">VLOOKUP(A24,'Generators - MW'!$A$1:$BJ$255,54,0)</f>
        <v>10.8</v>
      </c>
    </row>
    <row r="25" customFormat="false" ht="15" hidden="false" customHeight="false" outlineLevel="0" collapsed="false">
      <c r="A25" s="14" t="s">
        <v>130</v>
      </c>
      <c r="B25" s="17" t="s">
        <v>212</v>
      </c>
      <c r="C25" s="5" t="n">
        <v>56.5822027</v>
      </c>
      <c r="D25" s="5" t="n">
        <v>25.2373123</v>
      </c>
      <c r="E25" s="5" t="n">
        <v>56.577</v>
      </c>
      <c r="F25" s="5" t="n">
        <v>25.232</v>
      </c>
      <c r="G25" s="4" t="s">
        <v>213</v>
      </c>
      <c r="H25" s="4" t="n">
        <v>3737</v>
      </c>
      <c r="I25" s="5" t="n">
        <v>56.5822027</v>
      </c>
      <c r="J25" s="6" t="n">
        <v>25.2373123</v>
      </c>
      <c r="K25" s="0"/>
      <c r="L25" s="0"/>
      <c r="M25" s="0"/>
      <c r="O25" s="54" t="n">
        <v>180202</v>
      </c>
      <c r="P25" s="184" t="n">
        <v>24</v>
      </c>
      <c r="Q25" s="185" t="str">
        <f aca="false">SUBSTITUTE(SUBSTITUTE(SUBSTITUTE(SUBSTITUTE(A25," ","-"),",","-"),"_","-"),"'","-")</f>
        <v>Pļaviņas</v>
      </c>
      <c r="R25" s="54" t="str">
        <f aca="false">IF(E25="","",CONCATENATE(TEXT(O25,"000000"),"0",TEXT(P25,"00000")))</f>
        <v>180202000024</v>
      </c>
      <c r="S25" s="186" t="n">
        <f aca="false">VLOOKUP(A25,'Generators - MW'!$A$1:$BJ$255,54,0)</f>
        <v>47.415</v>
      </c>
    </row>
    <row r="26" customFormat="false" ht="15" hidden="false" customHeight="false" outlineLevel="0" collapsed="false">
      <c r="A26" s="14" t="s">
        <v>214</v>
      </c>
      <c r="B26" s="26" t="s">
        <v>215</v>
      </c>
      <c r="C26" s="5" t="n">
        <v>42.15895</v>
      </c>
      <c r="D26" s="5" t="n">
        <v>23.870845</v>
      </c>
      <c r="E26" s="5" t="n">
        <v>42.176</v>
      </c>
      <c r="F26" s="5" t="n">
        <v>23.870845</v>
      </c>
      <c r="G26" s="4" t="s">
        <v>216</v>
      </c>
      <c r="H26" s="4" t="n">
        <v>3964</v>
      </c>
      <c r="I26" s="5" t="n">
        <v>42.174583</v>
      </c>
      <c r="J26" s="6" t="n">
        <v>23.80875</v>
      </c>
      <c r="K26" s="0"/>
      <c r="L26" s="6" t="n">
        <v>42.158716</v>
      </c>
      <c r="M26" s="6" t="n">
        <v>23.870958</v>
      </c>
      <c r="O26" s="54" t="n">
        <v>180202</v>
      </c>
      <c r="P26" s="184" t="n">
        <v>25</v>
      </c>
      <c r="Q26" s="185" t="str">
        <f aca="false">SUBSTITUTE(SUBSTITUTE(SUBSTITUTE(SUBSTITUTE(A26," ","-"),",","-"),"_","-"),"'","-")</f>
        <v>Chaira</v>
      </c>
      <c r="R26" s="54" t="str">
        <f aca="false">IF(E26="","",CONCATENATE(TEXT(O26,"000000"),"0",TEXT(P26,"00000")))</f>
        <v>180202000025</v>
      </c>
      <c r="S26" s="186" t="n">
        <f aca="false">VLOOKUP(A26,'Generators - MW'!$A$1:$BJ$255,54,0)</f>
        <v>9.2448</v>
      </c>
    </row>
    <row r="27" customFormat="false" ht="15" hidden="false" customHeight="false" outlineLevel="0" collapsed="false">
      <c r="A27" s="4" t="s">
        <v>217</v>
      </c>
      <c r="B27" s="5" t="s">
        <v>218</v>
      </c>
      <c r="C27" s="5" t="n">
        <v>39.260417</v>
      </c>
      <c r="D27" s="5" t="n">
        <v>-0.919583</v>
      </c>
      <c r="E27" s="5" t="n">
        <v>39.26</v>
      </c>
      <c r="F27" s="5" t="n">
        <v>-0.912</v>
      </c>
      <c r="G27" s="4" t="s">
        <v>219</v>
      </c>
      <c r="H27" s="4" t="n">
        <v>2819</v>
      </c>
      <c r="I27" s="5" t="n">
        <v>39.234812</v>
      </c>
      <c r="J27" s="6" t="n">
        <v>-0.92837</v>
      </c>
      <c r="K27" s="4" t="n">
        <v>2817</v>
      </c>
      <c r="L27" s="6" t="n">
        <v>39.261273</v>
      </c>
      <c r="M27" s="6" t="n">
        <v>-0.918285</v>
      </c>
      <c r="O27" s="54" t="n">
        <v>180202</v>
      </c>
      <c r="P27" s="184" t="n">
        <v>26</v>
      </c>
      <c r="Q27" s="185" t="str">
        <f aca="false">SUBSTITUTE(SUBSTITUTE(SUBSTITUTE(SUBSTITUTE(A27," ","-"),",","-"),"_","-"),"'","-")</f>
        <v>La-Muela-II</v>
      </c>
      <c r="R27" s="54" t="str">
        <f aca="false">IF(E27="","",CONCATENATE(TEXT(O27,"000000"),"0",TEXT(P27,"00000")))</f>
        <v>180202000026</v>
      </c>
      <c r="S27" s="186" t="n">
        <f aca="false">VLOOKUP(A27,'Generators - MW'!$A$1:$BJ$255,54,0)</f>
        <v>24.5</v>
      </c>
    </row>
    <row r="28" customFormat="false" ht="15" hidden="false" customHeight="false" outlineLevel="0" collapsed="false">
      <c r="A28" s="4" t="s">
        <v>220</v>
      </c>
      <c r="B28" s="7" t="s">
        <v>221</v>
      </c>
      <c r="C28" s="5" t="n">
        <v>60.86106</v>
      </c>
      <c r="D28" s="5" t="n">
        <v>7.304488</v>
      </c>
      <c r="E28" s="5" t="n">
        <v>60.86106</v>
      </c>
      <c r="F28" s="5" t="n">
        <v>7.304488</v>
      </c>
      <c r="G28" s="4" t="s">
        <v>222</v>
      </c>
      <c r="H28" s="4" t="n">
        <v>3104</v>
      </c>
      <c r="I28" s="5" t="n">
        <v>60.817415</v>
      </c>
      <c r="J28" s="6" t="n">
        <v>7.254368</v>
      </c>
      <c r="K28" s="0"/>
      <c r="L28" s="0"/>
      <c r="M28" s="0"/>
      <c r="O28" s="54" t="n">
        <v>180202</v>
      </c>
      <c r="P28" s="184" t="n">
        <v>27</v>
      </c>
      <c r="Q28" s="185" t="str">
        <f aca="false">SUBSTITUTE(SUBSTITUTE(SUBSTITUTE(SUBSTITUTE(A28," ","-"),",","-"),"_","-"),"'","-")</f>
        <v>Aurland-I</v>
      </c>
      <c r="R28" s="54" t="str">
        <f aca="false">IF(E28="","",CONCATENATE(TEXT(O28,"000000"),"0",TEXT(P28,"00000")))</f>
        <v>180202000027</v>
      </c>
      <c r="S28" s="186" t="n">
        <f aca="false">VLOOKUP(A28,'Generators - MW'!$A$1:$BJ$255,54,0)</f>
        <v>390.32028</v>
      </c>
    </row>
    <row r="29" customFormat="false" ht="15" hidden="false" customHeight="false" outlineLevel="0" collapsed="false">
      <c r="A29" s="4" t="s">
        <v>223</v>
      </c>
      <c r="B29" s="7" t="s">
        <v>224</v>
      </c>
      <c r="C29" s="5" t="n">
        <v>41.27016</v>
      </c>
      <c r="D29" s="5" t="n">
        <v>-6.3208</v>
      </c>
      <c r="E29" s="5" t="n">
        <v>41.27016</v>
      </c>
      <c r="F29" s="5" t="n">
        <v>-6.3208</v>
      </c>
      <c r="G29" s="4" t="s">
        <v>225</v>
      </c>
      <c r="H29" s="4" t="n">
        <v>2733</v>
      </c>
      <c r="I29" s="5" t="n">
        <v>41.274583</v>
      </c>
      <c r="J29" s="6" t="n">
        <v>-6.32375</v>
      </c>
      <c r="K29" s="0"/>
      <c r="L29" s="0"/>
      <c r="M29" s="0"/>
      <c r="O29" s="54" t="n">
        <v>180202</v>
      </c>
      <c r="P29" s="184" t="n">
        <v>28</v>
      </c>
      <c r="Q29" s="185" t="str">
        <f aca="false">SUBSTITUTE(SUBSTITUTE(SUBSTITUTE(SUBSTITUTE(A29," ","-"),",","-"),"_","-"),"'","-")</f>
        <v>Almendra-(Villarino)</v>
      </c>
      <c r="R29" s="54" t="str">
        <f aca="false">IF(E29="","",CONCATENATE(TEXT(O29,"000000"),"0",TEXT(P29,"00000")))</f>
        <v>180202000028</v>
      </c>
      <c r="S29" s="186" t="n">
        <f aca="false">VLOOKUP(A29,'Generators - MW'!$A$1:$BJ$255,54,0)</f>
        <v>2165.40263582475</v>
      </c>
    </row>
    <row r="30" customFormat="false" ht="15" hidden="false" customHeight="false" outlineLevel="0" collapsed="false">
      <c r="A30" s="4" t="s">
        <v>226</v>
      </c>
      <c r="B30" s="7" t="s">
        <v>227</v>
      </c>
      <c r="C30" s="5" t="n">
        <v>45.202</v>
      </c>
      <c r="D30" s="5" t="n">
        <v>6.576</v>
      </c>
      <c r="E30" s="5" t="n">
        <v>45.202</v>
      </c>
      <c r="F30" s="5" t="n">
        <v>6.576</v>
      </c>
      <c r="G30" s="4" t="s">
        <v>228</v>
      </c>
      <c r="H30" s="4" t="n">
        <v>3413</v>
      </c>
      <c r="I30" s="5" t="n">
        <v>45.180417</v>
      </c>
      <c r="J30" s="6" t="n">
        <v>6.579583</v>
      </c>
      <c r="K30" s="0"/>
      <c r="L30" s="6" t="n">
        <v>45.207797</v>
      </c>
      <c r="M30" s="6" t="n">
        <v>6.566233</v>
      </c>
      <c r="O30" s="54" t="n">
        <v>180202</v>
      </c>
      <c r="P30" s="184" t="n">
        <v>29</v>
      </c>
      <c r="Q30" s="185" t="str">
        <f aca="false">SUBSTITUTE(SUBSTITUTE(SUBSTITUTE(SUBSTITUTE(A30," ","-"),",","-"),"_","-"),"'","-")</f>
        <v>Super-Bissorte</v>
      </c>
      <c r="R30" s="54" t="str">
        <f aca="false">IF(E30="","",CONCATENATE(TEXT(O30,"000000"),"0",TEXT(P30,"00000")))</f>
        <v>180202000029</v>
      </c>
      <c r="S30" s="186" t="n">
        <f aca="false">VLOOKUP(A30,'Generators - MW'!$A$1:$BJ$255,54,0)</f>
        <v>3.15</v>
      </c>
    </row>
    <row r="31" customFormat="false" ht="15" hidden="false" customHeight="false" outlineLevel="0" collapsed="false">
      <c r="A31" s="4" t="s">
        <v>229</v>
      </c>
      <c r="B31" s="26"/>
      <c r="C31" s="5" t="n">
        <v>49.00879</v>
      </c>
      <c r="D31" s="5" t="n">
        <v>19.912237</v>
      </c>
      <c r="E31" s="5" t="n">
        <v>49.00879</v>
      </c>
      <c r="F31" s="5" t="n">
        <v>19.912237</v>
      </c>
      <c r="G31" s="4" t="s">
        <v>230</v>
      </c>
      <c r="H31" s="0"/>
      <c r="I31" s="5" t="n">
        <v>49.021446</v>
      </c>
      <c r="J31" s="6" t="n">
        <v>19.909604</v>
      </c>
      <c r="K31" s="0"/>
      <c r="L31" s="6" t="n">
        <v>49.012468</v>
      </c>
      <c r="M31" s="6" t="n">
        <v>19.931315</v>
      </c>
      <c r="O31" s="54" t="n">
        <v>180202</v>
      </c>
      <c r="P31" s="184" t="n">
        <v>30</v>
      </c>
      <c r="Q31" s="185" t="str">
        <f aca="false">SUBSTITUTE(SUBSTITUTE(SUBSTITUTE(SUBSTITUTE(A31," ","-"),",","-"),"_","-"),"'","-")</f>
        <v>Cierny-Vah</v>
      </c>
      <c r="R31" s="54" t="str">
        <f aca="false">IF(E31="","",CONCATENATE(TEXT(O31,"000000"),"0",TEXT(P31,"00000")))</f>
        <v>180202000030</v>
      </c>
      <c r="S31" s="186" t="n">
        <f aca="false">VLOOKUP(A31,'Generators - MW'!$A$1:$BJ$255,54,0)</f>
        <v>3.63</v>
      </c>
    </row>
    <row r="32" customFormat="false" ht="15" hidden="false" customHeight="false" outlineLevel="0" collapsed="false">
      <c r="A32" s="14" t="s">
        <v>231</v>
      </c>
      <c r="B32" s="7" t="s">
        <v>232</v>
      </c>
      <c r="C32" s="5" t="n">
        <v>47.079379</v>
      </c>
      <c r="D32" s="5" t="n">
        <v>13.339188</v>
      </c>
      <c r="E32" s="5" t="n">
        <v>47.079379</v>
      </c>
      <c r="F32" s="5" t="n">
        <v>13.339188</v>
      </c>
      <c r="G32" s="4" t="s">
        <v>233</v>
      </c>
      <c r="H32" s="4" t="n">
        <v>3305</v>
      </c>
      <c r="I32" s="5" t="n">
        <v>47.082917</v>
      </c>
      <c r="J32" s="6" t="n">
        <v>13.33375</v>
      </c>
      <c r="K32" s="0"/>
      <c r="L32" s="6" t="n">
        <v>47.067296</v>
      </c>
      <c r="M32" s="6" t="n">
        <v>13.351609</v>
      </c>
      <c r="O32" s="54" t="n">
        <v>180202</v>
      </c>
      <c r="P32" s="184" t="n">
        <v>31</v>
      </c>
      <c r="Q32" s="185" t="str">
        <f aca="false">SUBSTITUTE(SUBSTITUTE(SUBSTITUTE(SUBSTITUTE(A32," ","-"),",","-"),"_","-"),"'","-")</f>
        <v>Galgenbichl</v>
      </c>
      <c r="R32" s="54" t="str">
        <f aca="false">IF(E32="","",CONCATENATE(TEXT(O32,"000000"),"0",TEXT(P32,"00000")))</f>
        <v>180202000031</v>
      </c>
      <c r="S32" s="186" t="n">
        <f aca="false">VLOOKUP(A32,'Generators - MW'!$A$1:$BJ$255,54,0)</f>
        <v>2.9</v>
      </c>
    </row>
    <row r="33" customFormat="false" ht="15" hidden="false" customHeight="false" outlineLevel="0" collapsed="false">
      <c r="A33" s="27" t="s">
        <v>234</v>
      </c>
      <c r="B33" s="28" t="s">
        <v>232</v>
      </c>
      <c r="C33" s="29" t="n">
        <v>46.870327</v>
      </c>
      <c r="D33" s="29" t="n">
        <v>13.329066</v>
      </c>
      <c r="E33" s="5" t="n">
        <v>46.870327</v>
      </c>
      <c r="F33" s="5" t="n">
        <v>13.329066</v>
      </c>
      <c r="G33" s="30" t="s">
        <v>231</v>
      </c>
      <c r="H33" s="0"/>
      <c r="I33" s="31" t="n">
        <v>47.067296</v>
      </c>
      <c r="J33" s="32" t="n">
        <v>13.351609</v>
      </c>
      <c r="K33" s="30"/>
      <c r="L33" s="33" t="n">
        <v>46.868788</v>
      </c>
      <c r="M33" s="33" t="n">
        <v>13.328605</v>
      </c>
      <c r="O33" s="54" t="n">
        <v>180202</v>
      </c>
      <c r="P33" s="184" t="n">
        <v>32</v>
      </c>
      <c r="Q33" s="185" t="str">
        <f aca="false">SUBSTITUTE(SUBSTITUTE(SUBSTITUTE(SUBSTITUTE(A33," ","-"),",","-"),"_","-"),"'","-")</f>
        <v>Rottau</v>
      </c>
      <c r="R33" s="54" t="str">
        <f aca="false">IF(E33="","",CONCATENATE(TEXT(O33,"000000"),"0",TEXT(P33,"00000")))</f>
        <v>180202000032</v>
      </c>
      <c r="S33" s="186" t="n">
        <f aca="false">VLOOKUP(A33,'Generators - MW'!$A$1:$BJ$255,54,0)</f>
        <v>1.3</v>
      </c>
    </row>
    <row r="34" customFormat="false" ht="15" hidden="false" customHeight="false" outlineLevel="0" collapsed="false">
      <c r="A34" s="27" t="s">
        <v>235</v>
      </c>
      <c r="B34" s="28" t="s">
        <v>232</v>
      </c>
      <c r="C34" s="34" t="n">
        <v>46.870327</v>
      </c>
      <c r="D34" s="34" t="n">
        <v>13.329066</v>
      </c>
      <c r="E34" s="35" t="n">
        <v>46.870327</v>
      </c>
      <c r="F34" s="35" t="n">
        <v>13.329066</v>
      </c>
      <c r="G34" s="30" t="s">
        <v>236</v>
      </c>
      <c r="H34" s="0"/>
      <c r="I34" s="32" t="n">
        <v>46.917946</v>
      </c>
      <c r="J34" s="36" t="n">
        <v>13.375251</v>
      </c>
      <c r="K34" s="30"/>
      <c r="L34" s="33" t="n">
        <v>46.982748</v>
      </c>
      <c r="M34" s="33" t="n">
        <v>13.328867</v>
      </c>
      <c r="O34" s="54" t="n">
        <v>180202</v>
      </c>
      <c r="P34" s="184" t="n">
        <v>33</v>
      </c>
      <c r="Q34" s="185" t="str">
        <f aca="false">SUBSTITUTE(SUBSTITUTE(SUBSTITUTE(SUBSTITUTE(A34," ","-"),",","-"),"_","-"),"'","-")</f>
        <v>Reisseck-II-</v>
      </c>
      <c r="R34" s="54" t="str">
        <f aca="false">IF(E34="","",CONCATENATE(TEXT(O34,"000000"),"0",TEXT(P34,"00000")))</f>
        <v>180202000033</v>
      </c>
      <c r="S34" s="186" t="n">
        <f aca="false">VLOOKUP(A34,'Generators - MW'!$A$1:$BJ$255,54,0)</f>
        <v>13.5730179</v>
      </c>
    </row>
    <row r="35" customFormat="false" ht="15" hidden="false" customHeight="false" outlineLevel="0" collapsed="false">
      <c r="A35" s="4" t="s">
        <v>237</v>
      </c>
      <c r="B35" s="0"/>
      <c r="C35" s="5" t="n">
        <v>49.925556</v>
      </c>
      <c r="D35" s="5" t="n">
        <v>4.613333</v>
      </c>
      <c r="E35" s="5" t="n">
        <v>49.925556</v>
      </c>
      <c r="F35" s="5" t="n">
        <v>4.613333</v>
      </c>
      <c r="G35" s="4" t="s">
        <v>238</v>
      </c>
      <c r="H35" s="0"/>
      <c r="I35" s="5" t="n">
        <v>49.917399</v>
      </c>
      <c r="J35" s="6" t="n">
        <v>4.627208</v>
      </c>
      <c r="K35" s="30"/>
      <c r="L35" s="6" t="n">
        <v>49.925015</v>
      </c>
      <c r="M35" s="6" t="n">
        <v>4.607558</v>
      </c>
      <c r="O35" s="54" t="n">
        <v>180202</v>
      </c>
      <c r="P35" s="184" t="n">
        <v>34</v>
      </c>
      <c r="Q35" s="185" t="str">
        <f aca="false">SUBSTITUTE(SUBSTITUTE(SUBSTITUTE(SUBSTITUTE(A35," ","-"),",","-"),"_","-"),"'","-")</f>
        <v>Revin-Pumped-Storage</v>
      </c>
      <c r="R35" s="54" t="str">
        <f aca="false">IF(E35="","",CONCATENATE(TEXT(O35,"000000"),"0",TEXT(P35,"00000")))</f>
        <v>180202000034</v>
      </c>
      <c r="S35" s="186" t="n">
        <f aca="false">VLOOKUP(A35,'Generators - MW'!$A$1:$BJ$255,54,0)</f>
        <v>3.6</v>
      </c>
    </row>
    <row r="36" customFormat="false" ht="15" hidden="false" customHeight="false" outlineLevel="0" collapsed="false">
      <c r="A36" s="4" t="s">
        <v>131</v>
      </c>
      <c r="B36" s="17" t="s">
        <v>171</v>
      </c>
      <c r="C36" s="5" t="n">
        <v>47.8800886</v>
      </c>
      <c r="D36" s="5" t="n">
        <v>17.5385141</v>
      </c>
      <c r="E36" s="5" t="n">
        <v>47.8800886</v>
      </c>
      <c r="F36" s="5" t="n">
        <v>17.5385141</v>
      </c>
      <c r="G36" s="4" t="s">
        <v>239</v>
      </c>
      <c r="H36" s="8" t="n">
        <v>3806</v>
      </c>
      <c r="I36" s="5" t="n">
        <v>47.882355</v>
      </c>
      <c r="J36" s="6" t="n">
        <v>17.535067</v>
      </c>
      <c r="K36" s="0"/>
      <c r="L36" s="0"/>
      <c r="M36" s="0"/>
      <c r="O36" s="54" t="n">
        <v>180202</v>
      </c>
      <c r="P36" s="184" t="n">
        <v>35</v>
      </c>
      <c r="Q36" s="185" t="str">
        <f aca="false">SUBSTITUTE(SUBSTITUTE(SUBSTITUTE(SUBSTITUTE(A36," ","-"),",","-"),"_","-"),"'","-")</f>
        <v>Gabcikovo-(Nagymaros-Dams)</v>
      </c>
      <c r="R36" s="54" t="str">
        <f aca="false">IF(E36="","",CONCATENATE(TEXT(O36,"000000"),"0",TEXT(P36,"00000")))</f>
        <v>180202000035</v>
      </c>
      <c r="S36" s="186" t="n">
        <f aca="false">VLOOKUP(A36,'Generators - MW'!$A$1:$BJ$255,54,0)</f>
        <v>9.340755</v>
      </c>
    </row>
    <row r="37" customFormat="false" ht="15" hidden="false" customHeight="false" outlineLevel="0" collapsed="false">
      <c r="A37" s="4" t="s">
        <v>240</v>
      </c>
      <c r="B37" s="0"/>
      <c r="C37" s="5" t="n">
        <v>54.722272</v>
      </c>
      <c r="D37" s="5" t="n">
        <v>18.082356</v>
      </c>
      <c r="E37" s="5" t="n">
        <v>54.722272</v>
      </c>
      <c r="F37" s="5" t="n">
        <v>18.082356</v>
      </c>
      <c r="G37" s="4" t="s">
        <v>241</v>
      </c>
      <c r="H37" s="0"/>
      <c r="I37" s="5" t="n">
        <v>54.712682</v>
      </c>
      <c r="J37" s="6" t="n">
        <v>18.056424</v>
      </c>
      <c r="K37" s="0"/>
      <c r="L37" s="6" t="n">
        <v>54.761884</v>
      </c>
      <c r="M37" s="6" t="n">
        <v>18.058195</v>
      </c>
      <c r="O37" s="54" t="n">
        <v>180202</v>
      </c>
      <c r="P37" s="184" t="n">
        <v>36</v>
      </c>
      <c r="Q37" s="185" t="str">
        <f aca="false">SUBSTITUTE(SUBSTITUTE(SUBSTITUTE(SUBSTITUTE(A37," ","-"),",","-"),"_","-"),"'","-")</f>
        <v>Zarnowiec</v>
      </c>
      <c r="R37" s="54" t="str">
        <f aca="false">IF(E37="","",CONCATENATE(TEXT(O37,"000000"),"0",TEXT(P37,"00000")))</f>
        <v>180202000036</v>
      </c>
      <c r="S37" s="186" t="n">
        <f aca="false">VLOOKUP(A37,'Generators - MW'!$A$1:$BJ$255,54,0)</f>
        <v>3.6</v>
      </c>
    </row>
    <row r="38" customFormat="false" ht="15" hidden="false" customHeight="false" outlineLevel="0" collapsed="false">
      <c r="A38" s="4" t="s">
        <v>242</v>
      </c>
      <c r="B38" s="7" t="s">
        <v>167</v>
      </c>
      <c r="C38" s="5" t="n">
        <v>59.48277</v>
      </c>
      <c r="D38" s="5" t="n">
        <v>6.67265</v>
      </c>
      <c r="E38" s="0"/>
      <c r="F38" s="0"/>
      <c r="G38" s="4" t="s">
        <v>168</v>
      </c>
      <c r="H38" s="4" t="n">
        <v>3162</v>
      </c>
      <c r="I38" s="5" t="n">
        <v>59.30375</v>
      </c>
      <c r="J38" s="6" t="n">
        <v>6.942083</v>
      </c>
      <c r="K38" s="0"/>
      <c r="L38" s="6" t="n">
        <v>59.496033</v>
      </c>
      <c r="M38" s="6" t="n">
        <v>6.539516</v>
      </c>
      <c r="O38" s="54" t="n">
        <v>180202</v>
      </c>
      <c r="P38" s="184" t="n">
        <v>37</v>
      </c>
      <c r="Q38" s="185" t="str">
        <f aca="false">SUBSTITUTE(SUBSTITUTE(SUBSTITUTE(SUBSTITUTE(A38," ","-"),",","-"),"_","-"),"'","-")</f>
        <v>Saurdal</v>
      </c>
      <c r="R38" s="54" t="str">
        <f aca="false">IF(E38="","",CONCATENATE(TEXT(O38,"000000"),"0",TEXT(P38,"00000")))</f>
        <v/>
      </c>
      <c r="S38" s="186" t="n">
        <f aca="false">VLOOKUP(A38,'Generators - MW'!$A$1:$BJ$255,54,0)</f>
        <v>250.2</v>
      </c>
    </row>
    <row r="39" customFormat="false" ht="15" hidden="false" customHeight="false" outlineLevel="0" collapsed="false">
      <c r="A39" s="14" t="s">
        <v>243</v>
      </c>
      <c r="B39" s="17" t="s">
        <v>244</v>
      </c>
      <c r="C39" s="5" t="n">
        <v>41.872835</v>
      </c>
      <c r="D39" s="5" t="n">
        <v>8.204075</v>
      </c>
      <c r="E39" s="5" t="n">
        <v>41.872835</v>
      </c>
      <c r="F39" s="5" t="n">
        <v>8.204075</v>
      </c>
      <c r="G39" s="4" t="s">
        <v>245</v>
      </c>
      <c r="H39" s="4" t="n">
        <v>2713</v>
      </c>
      <c r="I39" s="5" t="n">
        <v>41.872564</v>
      </c>
      <c r="J39" s="6" t="n">
        <v>-8.202365</v>
      </c>
      <c r="K39" s="4" t="n">
        <v>2714</v>
      </c>
      <c r="L39" s="6" t="n">
        <v>41.812573</v>
      </c>
      <c r="M39" s="6" t="n">
        <v>-8.353596</v>
      </c>
      <c r="O39" s="54" t="n">
        <v>180202</v>
      </c>
      <c r="P39" s="184" t="n">
        <v>38</v>
      </c>
      <c r="Q39" s="185" t="str">
        <f aca="false">SUBSTITUTE(SUBSTITUTE(SUBSTITUTE(SUBSTITUTE(A39," ","-"),",","-"),"_","-"),"'","-")</f>
        <v>Alto-Lindoso-Dam</v>
      </c>
      <c r="R39" s="54" t="str">
        <f aca="false">IF(E39="","",CONCATENATE(TEXT(O39,"000000"),"0",TEXT(P39,"00000")))</f>
        <v>180202000038</v>
      </c>
      <c r="S39" s="186" t="n">
        <f aca="false">VLOOKUP(A39,'Generators - MW'!$A$1:$BJ$255,54,0)</f>
        <v>238.08256875</v>
      </c>
    </row>
    <row r="40" customFormat="false" ht="15" hidden="false" customHeight="false" outlineLevel="0" collapsed="false">
      <c r="A40" s="4" t="s">
        <v>246</v>
      </c>
      <c r="B40" s="5"/>
      <c r="C40" s="5" t="n">
        <v>39.260417</v>
      </c>
      <c r="D40" s="5" t="n">
        <v>-0.919583</v>
      </c>
      <c r="E40" s="5" t="n">
        <v>39.26</v>
      </c>
      <c r="F40" s="5" t="n">
        <v>-0.912</v>
      </c>
      <c r="G40" s="4" t="s">
        <v>219</v>
      </c>
      <c r="H40" s="4" t="n">
        <v>2819</v>
      </c>
      <c r="I40" s="5" t="n">
        <v>39.234812</v>
      </c>
      <c r="J40" s="6" t="n">
        <v>-0.92837</v>
      </c>
      <c r="K40" s="4" t="n">
        <v>2817</v>
      </c>
      <c r="L40" s="6" t="n">
        <v>39.261273</v>
      </c>
      <c r="M40" s="6" t="n">
        <v>-0.918285</v>
      </c>
      <c r="O40" s="54" t="n">
        <v>180202</v>
      </c>
      <c r="P40" s="184" t="n">
        <v>39</v>
      </c>
      <c r="Q40" s="185" t="str">
        <f aca="false">SUBSTITUTE(SUBSTITUTE(SUBSTITUTE(SUBSTITUTE(A40," ","-"),",","-"),"_","-"),"'","-")</f>
        <v>La-Muela-I</v>
      </c>
      <c r="R40" s="54" t="str">
        <f aca="false">IF(E40="","",CONCATENATE(TEXT(O40,"000000"),"0",TEXT(P40,"00000")))</f>
        <v>180202000039</v>
      </c>
      <c r="S40" s="186" t="n">
        <f aca="false">VLOOKUP(A40,'Generators - MW'!$A$1:$BJ$255,54,0)</f>
        <v>24.5</v>
      </c>
    </row>
    <row r="41" customFormat="false" ht="15" hidden="false" customHeight="false" outlineLevel="0" collapsed="false">
      <c r="A41" s="14" t="s">
        <v>247</v>
      </c>
      <c r="B41" s="26" t="s">
        <v>248</v>
      </c>
      <c r="C41" s="5" t="n">
        <v>50.084298</v>
      </c>
      <c r="D41" s="5" t="n">
        <v>17.181029</v>
      </c>
      <c r="E41" s="5" t="n">
        <v>50.084298</v>
      </c>
      <c r="F41" s="5" t="n">
        <v>17.181029</v>
      </c>
      <c r="G41" s="4" t="s">
        <v>249</v>
      </c>
      <c r="H41" s="0"/>
      <c r="I41" s="5" t="n">
        <v>50.07518</v>
      </c>
      <c r="J41" s="6" t="n">
        <v>17.159209</v>
      </c>
      <c r="K41" s="0"/>
      <c r="L41" s="6" t="n">
        <v>50.082633</v>
      </c>
      <c r="M41" s="6" t="n">
        <v>17.182298</v>
      </c>
      <c r="O41" s="54" t="n">
        <v>180202</v>
      </c>
      <c r="P41" s="184" t="n">
        <v>40</v>
      </c>
      <c r="Q41" s="185" t="str">
        <f aca="false">SUBSTITUTE(SUBSTITUTE(SUBSTITUTE(SUBSTITUTE(A41," ","-"),",","-"),"_","-"),"'","-")</f>
        <v>Dlouhe-Strane</v>
      </c>
      <c r="R41" s="54" t="str">
        <f aca="false">IF(E41="","",CONCATENATE(TEXT(O41,"000000"),"0",TEXT(P41,"00000")))</f>
        <v>180202000040</v>
      </c>
      <c r="S41" s="186" t="n">
        <f aca="false">VLOOKUP(A41,'Generators - MW'!$A$1:$BJ$255,54,0)</f>
        <v>2.3</v>
      </c>
    </row>
    <row r="42" customFormat="false" ht="15" hidden="false" customHeight="false" outlineLevel="0" collapsed="false">
      <c r="A42" s="4" t="s">
        <v>250</v>
      </c>
      <c r="B42" s="26"/>
      <c r="C42" s="5" t="n">
        <v>66.728333</v>
      </c>
      <c r="D42" s="5" t="n">
        <v>13.913611</v>
      </c>
      <c r="E42" s="0"/>
      <c r="F42" s="0"/>
      <c r="G42" s="4" t="s">
        <v>251</v>
      </c>
      <c r="H42" s="4" t="n">
        <v>3052</v>
      </c>
      <c r="I42" s="5" t="n">
        <v>66.701482</v>
      </c>
      <c r="J42" s="6" t="n">
        <v>14.175054</v>
      </c>
      <c r="K42" s="0"/>
      <c r="L42" s="0"/>
      <c r="M42" s="0"/>
      <c r="O42" s="54" t="n">
        <v>180202</v>
      </c>
      <c r="P42" s="184" t="n">
        <v>41</v>
      </c>
      <c r="Q42" s="185" t="str">
        <f aca="false">SUBSTITUTE(SUBSTITUTE(SUBSTITUTE(SUBSTITUTE(A42," ","-"),",","-"),"_","-"),"'","-")</f>
        <v>Svartisen</v>
      </c>
      <c r="R42" s="54" t="str">
        <f aca="false">IF(E42="","",CONCATENATE(TEXT(O42,"000000"),"0",TEXT(P42,"00000")))</f>
        <v/>
      </c>
      <c r="S42" s="186" t="n">
        <f aca="false">VLOOKUP(A42,'Generators - MW'!$A$1:$BJ$255,54,0)</f>
        <v>4464.416223</v>
      </c>
    </row>
    <row r="43" customFormat="false" ht="15" hidden="false" customHeight="false" outlineLevel="0" collapsed="false">
      <c r="A43" s="4" t="s">
        <v>252</v>
      </c>
      <c r="B43" s="26" t="s">
        <v>253</v>
      </c>
      <c r="C43" s="5" t="n">
        <v>63.519</v>
      </c>
      <c r="D43" s="5" t="n">
        <v>20.36</v>
      </c>
      <c r="E43" s="5" t="n">
        <v>63.78</v>
      </c>
      <c r="F43" s="5" t="n">
        <v>20.302</v>
      </c>
      <c r="G43" s="4" t="s">
        <v>254</v>
      </c>
      <c r="H43" s="0"/>
      <c r="I43" s="5" t="n">
        <v>63.870436</v>
      </c>
      <c r="J43" s="6" t="n">
        <v>20.015263</v>
      </c>
      <c r="K43" s="0"/>
      <c r="L43" s="0"/>
      <c r="M43" s="0"/>
      <c r="O43" s="54" t="n">
        <v>180202</v>
      </c>
      <c r="P43" s="184" t="n">
        <v>42</v>
      </c>
      <c r="Q43" s="185" t="str">
        <f aca="false">SUBSTITUTE(SUBSTITUTE(SUBSTITUTE(SUBSTITUTE(A43," ","-"),",","-"),"_","-"),"'","-")</f>
        <v>Stornorrfors</v>
      </c>
      <c r="R43" s="54" t="str">
        <f aca="false">IF(E43="","",CONCATENATE(TEXT(O43,"000000"),"0",TEXT(P43,"00000")))</f>
        <v>180202000042</v>
      </c>
      <c r="S43" s="186" t="n">
        <f aca="false">VLOOKUP(A43,'Generators - MW'!$A$1:$BJ$255,54,0)</f>
        <v>0</v>
      </c>
    </row>
    <row r="44" customFormat="false" ht="15" hidden="false" customHeight="false" outlineLevel="0" collapsed="false">
      <c r="A44" s="4" t="s">
        <v>255</v>
      </c>
      <c r="B44" s="0"/>
      <c r="C44" s="5" t="n">
        <v>47.196722</v>
      </c>
      <c r="D44" s="5" t="n">
        <v>12.720816</v>
      </c>
      <c r="E44" s="0"/>
      <c r="F44" s="0"/>
      <c r="G44" s="4" t="s">
        <v>256</v>
      </c>
      <c r="H44" s="37" t="n">
        <v>3295</v>
      </c>
      <c r="I44" s="5" t="n">
        <v>47.197917</v>
      </c>
      <c r="J44" s="6" t="n">
        <v>11.02125</v>
      </c>
      <c r="K44" s="4" t="n">
        <v>3297</v>
      </c>
      <c r="L44" s="6" t="n">
        <v>47.189687</v>
      </c>
      <c r="M44" s="6" t="n">
        <v>12.718928</v>
      </c>
      <c r="O44" s="54" t="n">
        <v>180202</v>
      </c>
      <c r="P44" s="184" t="n">
        <v>43</v>
      </c>
      <c r="Q44" s="185" t="str">
        <f aca="false">SUBSTITUTE(SUBSTITUTE(SUBSTITUTE(SUBSTITUTE(A44," ","-"),",","-"),"_","-"),"'","-")</f>
        <v>Limberg-I-II</v>
      </c>
      <c r="R44" s="54" t="str">
        <f aca="false">IF(E44="","",CONCATENATE(TEXT(O44,"000000"),"0",TEXT(P44,"00000")))</f>
        <v/>
      </c>
      <c r="S44" s="186" t="n">
        <f aca="false">VLOOKUP(A44,'Generators - MW'!$A$1:$BJ$255,54,0)</f>
        <v>72.82</v>
      </c>
    </row>
    <row r="45" customFormat="false" ht="15" hidden="false" customHeight="false" outlineLevel="0" collapsed="false">
      <c r="A45" s="4" t="s">
        <v>257</v>
      </c>
      <c r="B45" s="7" t="s">
        <v>191</v>
      </c>
      <c r="C45" s="5" t="n">
        <v>46.0442</v>
      </c>
      <c r="D45" s="5" t="n">
        <v>10.3521</v>
      </c>
      <c r="E45" s="5" t="n">
        <v>46.0442</v>
      </c>
      <c r="F45" s="5" t="n">
        <v>10.3521</v>
      </c>
      <c r="G45" s="4" t="s">
        <v>258</v>
      </c>
      <c r="H45" s="4" t="n">
        <v>3377</v>
      </c>
      <c r="I45" s="5" t="n">
        <v>46.046805</v>
      </c>
      <c r="J45" s="6" t="n">
        <v>10.430052</v>
      </c>
      <c r="K45" s="0"/>
      <c r="L45" s="6" t="n">
        <v>46.047948</v>
      </c>
      <c r="M45" s="6" t="n">
        <v>10.350704</v>
      </c>
      <c r="O45" s="54" t="n">
        <v>180202</v>
      </c>
      <c r="P45" s="184" t="n">
        <v>44</v>
      </c>
      <c r="Q45" s="185" t="str">
        <f aca="false">SUBSTITUTE(SUBSTITUTE(SUBSTITUTE(SUBSTITUTE(A45," ","-"),",","-"),"_","-"),"'","-")</f>
        <v>San-Fiorano</v>
      </c>
      <c r="R45" s="54" t="str">
        <f aca="false">IF(E45="","",CONCATENATE(TEXT(O45,"000000"),"0",TEXT(P45,"00000")))</f>
        <v>180202000044</v>
      </c>
      <c r="S45" s="186" t="n">
        <f aca="false">VLOOKUP(A45,'Generators - MW'!$A$1:$BJ$255,54,0)</f>
        <v>130.9867824</v>
      </c>
    </row>
    <row r="46" customFormat="false" ht="15" hidden="false" customHeight="false" outlineLevel="0" collapsed="false">
      <c r="A46" s="4" t="s">
        <v>259</v>
      </c>
      <c r="B46" s="0"/>
      <c r="C46" s="5" t="n">
        <v>45.685437</v>
      </c>
      <c r="D46" s="5" t="n">
        <v>6.622497</v>
      </c>
      <c r="E46" s="0"/>
      <c r="F46" s="0"/>
      <c r="G46" s="4" t="s">
        <v>260</v>
      </c>
      <c r="H46" s="4" t="n">
        <v>3394</v>
      </c>
      <c r="I46" s="5" t="n">
        <v>45.68625</v>
      </c>
      <c r="J46" s="6" t="n">
        <v>6.624583</v>
      </c>
      <c r="K46" s="0"/>
      <c r="L46" s="0"/>
      <c r="M46" s="0"/>
      <c r="O46" s="54" t="n">
        <v>180202</v>
      </c>
      <c r="P46" s="184" t="n">
        <v>45</v>
      </c>
      <c r="Q46" s="185" t="str">
        <f aca="false">SUBSTITUTE(SUBSTITUTE(SUBSTITUTE(SUBSTITUTE(A46," ","-"),",","-"),"_","-"),"'","-")</f>
        <v>La-Bathie</v>
      </c>
      <c r="R46" s="54" t="str">
        <f aca="false">IF(E46="","",CONCATENATE(TEXT(O46,"000000"),"0",TEXT(P46,"00000")))</f>
        <v/>
      </c>
      <c r="S46" s="186" t="n">
        <f aca="false">VLOOKUP(A46,'Generators - MW'!$A$1:$BJ$255,54,0)</f>
        <v>567.233333333333</v>
      </c>
    </row>
    <row r="47" customFormat="false" ht="15" hidden="false" customHeight="false" outlineLevel="0" collapsed="false">
      <c r="A47" s="4" t="s">
        <v>261</v>
      </c>
      <c r="B47" s="26" t="s">
        <v>262</v>
      </c>
      <c r="C47" s="5" t="n">
        <v>46.975805</v>
      </c>
      <c r="D47" s="5" t="n">
        <v>10.043102</v>
      </c>
      <c r="E47" s="5" t="n">
        <v>46.975805</v>
      </c>
      <c r="F47" s="5" t="n">
        <v>10.043102</v>
      </c>
      <c r="G47" s="4" t="s">
        <v>263</v>
      </c>
      <c r="H47" s="0"/>
      <c r="I47" s="5" t="n">
        <v>46.970536</v>
      </c>
      <c r="J47" s="6" t="n">
        <v>10.12578</v>
      </c>
      <c r="K47" s="0"/>
      <c r="L47" s="6" t="n">
        <v>46.975221</v>
      </c>
      <c r="M47" s="6" t="n">
        <v>10.039701</v>
      </c>
      <c r="O47" s="54" t="n">
        <v>180202</v>
      </c>
      <c r="P47" s="184" t="n">
        <v>46</v>
      </c>
      <c r="Q47" s="185" t="str">
        <f aca="false">SUBSTITUTE(SUBSTITUTE(SUBSTITUTE(SUBSTITUTE(A47," ","-"),",","-"),"_","-"),"'","-")</f>
        <v>Kops-II</v>
      </c>
      <c r="R47" s="54" t="str">
        <f aca="false">IF(E47="","",CONCATENATE(TEXT(O47,"000000"),"0",TEXT(P47,"00000")))</f>
        <v>180202000046</v>
      </c>
      <c r="S47" s="186" t="n">
        <f aca="false">VLOOKUP(A47,'Generators - MW'!$A$1:$BJ$255,54,0)</f>
        <v>2.34</v>
      </c>
    </row>
    <row r="48" customFormat="false" ht="15" hidden="false" customHeight="false" outlineLevel="0" collapsed="false">
      <c r="A48" s="4" t="s">
        <v>145</v>
      </c>
      <c r="B48" s="5" t="s">
        <v>165</v>
      </c>
      <c r="C48" s="5" t="n">
        <v>41.047619</v>
      </c>
      <c r="D48" s="5" t="n">
        <v>-6.804025</v>
      </c>
      <c r="E48" s="5" t="n">
        <v>41.047619</v>
      </c>
      <c r="F48" s="5" t="n">
        <v>-6.804025</v>
      </c>
      <c r="G48" s="4" t="s">
        <v>145</v>
      </c>
      <c r="H48" s="4" t="n">
        <v>2744</v>
      </c>
      <c r="I48" s="5" t="n">
        <v>41.047425</v>
      </c>
      <c r="J48" s="6" t="n">
        <v>-6.803961</v>
      </c>
      <c r="K48" s="0"/>
      <c r="L48" s="0"/>
      <c r="M48" s="0"/>
      <c r="O48" s="54" t="n">
        <v>180202</v>
      </c>
      <c r="P48" s="184" t="n">
        <v>47</v>
      </c>
      <c r="Q48" s="185" t="str">
        <f aca="false">SUBSTITUTE(SUBSTITUTE(SUBSTITUTE(SUBSTITUTE(A48," ","-"),",","-"),"_","-"),"'","-")</f>
        <v>Saucelle</v>
      </c>
      <c r="R48" s="54" t="str">
        <f aca="false">IF(E48="","",CONCATENATE(TEXT(O48,"000000"),"0",TEXT(P48,"00000")))</f>
        <v>180202000047</v>
      </c>
      <c r="S48" s="186" t="n">
        <f aca="false">VLOOKUP(A48,'Generators - MW'!$A$1:$BJ$255,54,0)</f>
        <v>35.714163375</v>
      </c>
    </row>
    <row r="49" customFormat="false" ht="15" hidden="false" customHeight="false" outlineLevel="0" collapsed="false">
      <c r="A49" s="4" t="s">
        <v>264</v>
      </c>
      <c r="B49" s="26" t="s">
        <v>265</v>
      </c>
      <c r="C49" s="5" t="n">
        <v>38.195562</v>
      </c>
      <c r="D49" s="5" t="n">
        <v>-7.497708</v>
      </c>
      <c r="E49" s="5" t="n">
        <v>38.195562</v>
      </c>
      <c r="F49" s="5" t="n">
        <v>-7.497708</v>
      </c>
      <c r="G49" s="4" t="s">
        <v>266</v>
      </c>
      <c r="H49" s="4" t="n">
        <v>2857</v>
      </c>
      <c r="I49" s="5" t="n">
        <v>38.195417</v>
      </c>
      <c r="J49" s="6" t="n">
        <v>-7.495417</v>
      </c>
      <c r="K49" s="0"/>
      <c r="L49" s="6" t="n">
        <v>38.110595</v>
      </c>
      <c r="M49" s="6" t="n">
        <v>-7.629157</v>
      </c>
      <c r="O49" s="54" t="n">
        <v>180202</v>
      </c>
      <c r="P49" s="184" t="n">
        <v>48</v>
      </c>
      <c r="Q49" s="185" t="str">
        <f aca="false">SUBSTITUTE(SUBSTITUTE(SUBSTITUTE(SUBSTITUTE(A49," ","-"),",","-"),"_","-"),"'","-")</f>
        <v>Alqueva-I-II</v>
      </c>
      <c r="R49" s="54" t="str">
        <f aca="false">IF(E49="","",CONCATENATE(TEXT(O49,"000000"),"0",TEXT(P49,"00000")))</f>
        <v>180202000048</v>
      </c>
      <c r="S49" s="186" t="n">
        <f aca="false">VLOOKUP(A49,'Generators - MW'!$A$1:$BJ$255,54,0)</f>
        <v>5.76</v>
      </c>
    </row>
    <row r="50" customFormat="false" ht="15" hidden="false" customHeight="false" outlineLevel="0" collapsed="false">
      <c r="A50" s="4" t="s">
        <v>267</v>
      </c>
      <c r="B50" s="26" t="s">
        <v>268</v>
      </c>
      <c r="C50" s="5" t="n">
        <v>45.447005</v>
      </c>
      <c r="D50" s="5" t="n">
        <v>23.768191</v>
      </c>
      <c r="E50" s="5" t="n">
        <v>45.447005</v>
      </c>
      <c r="F50" s="5" t="n">
        <v>23.768191</v>
      </c>
      <c r="G50" s="4" t="s">
        <v>269</v>
      </c>
      <c r="H50" s="4" t="n">
        <v>3856</v>
      </c>
      <c r="I50" s="5" t="n">
        <v>45.430556</v>
      </c>
      <c r="J50" s="6" t="n">
        <v>23.733333</v>
      </c>
      <c r="K50" s="0"/>
      <c r="L50" s="0"/>
      <c r="M50" s="0"/>
      <c r="O50" s="54" t="n">
        <v>180202</v>
      </c>
      <c r="P50" s="184" t="n">
        <v>49</v>
      </c>
      <c r="Q50" s="185" t="str">
        <f aca="false">SUBSTITUTE(SUBSTITUTE(SUBSTITUTE(SUBSTITUTE(A50," ","-"),",","-"),"_","-"),"'","-")</f>
        <v>Ciunget</v>
      </c>
      <c r="R50" s="54" t="str">
        <f aca="false">IF(E50="","",CONCATENATE(TEXT(O50,"000000"),"0",TEXT(P50,"00000")))</f>
        <v>180202000049</v>
      </c>
      <c r="S50" s="186" t="n">
        <f aca="false">VLOOKUP(A50,'Generators - MW'!$A$1:$BJ$255,54,0)</f>
        <v>644.844</v>
      </c>
    </row>
    <row r="51" customFormat="false" ht="15" hidden="false" customHeight="false" outlineLevel="0" collapsed="false">
      <c r="A51" s="4" t="s">
        <v>270</v>
      </c>
      <c r="B51" s="26"/>
      <c r="C51" s="5" t="n">
        <v>47.269798</v>
      </c>
      <c r="D51" s="5" t="n">
        <v>10.967834</v>
      </c>
      <c r="E51" s="5" t="n">
        <v>47.269798</v>
      </c>
      <c r="F51" s="5" t="n">
        <v>10.967834</v>
      </c>
      <c r="G51" s="4" t="s">
        <v>271</v>
      </c>
      <c r="H51" s="0"/>
      <c r="I51" s="5" t="n">
        <v>47.212035</v>
      </c>
      <c r="J51" s="6" t="n">
        <v>11.000964</v>
      </c>
      <c r="K51" s="0"/>
      <c r="L51" s="0"/>
      <c r="M51" s="0"/>
      <c r="O51" s="54" t="n">
        <v>180202</v>
      </c>
      <c r="P51" s="184" t="n">
        <v>50</v>
      </c>
      <c r="Q51" s="185" t="str">
        <f aca="false">SUBSTITUTE(SUBSTITUTE(SUBSTITUTE(SUBSTITUTE(A51," ","-"),",","-"),"_","-"),"'","-")</f>
        <v>Silz</v>
      </c>
      <c r="R51" s="54" t="str">
        <f aca="false">IF(E51="","",CONCATENATE(TEXT(O51,"000000"),"0",TEXT(P51,"00000")))</f>
        <v>180202000050</v>
      </c>
      <c r="S51" s="186" t="n">
        <f aca="false">VLOOKUP(A51,'Generators - MW'!$A$1:$BJ$255,54,0)</f>
        <v>8.943654375</v>
      </c>
    </row>
    <row r="52" customFormat="false" ht="15" hidden="false" customHeight="false" outlineLevel="0" collapsed="false">
      <c r="A52" s="4" t="s">
        <v>272</v>
      </c>
      <c r="B52" s="7" t="s">
        <v>272</v>
      </c>
      <c r="C52" s="5" t="n">
        <v>37.1183</v>
      </c>
      <c r="D52" s="5" t="n">
        <v>15.1394</v>
      </c>
      <c r="E52" s="5" t="n">
        <v>37.1183</v>
      </c>
      <c r="F52" s="5" t="n">
        <v>15.1394</v>
      </c>
      <c r="G52" s="4" t="s">
        <v>273</v>
      </c>
      <c r="H52" s="0"/>
      <c r="I52" s="5" t="n">
        <v>37.129076</v>
      </c>
      <c r="J52" s="6" t="n">
        <v>15.139325</v>
      </c>
      <c r="K52" s="0"/>
      <c r="L52" s="6" t="n">
        <v>37.111313</v>
      </c>
      <c r="M52" s="6" t="n">
        <v>15.142173</v>
      </c>
      <c r="O52" s="54" t="n">
        <v>180202</v>
      </c>
      <c r="P52" s="184" t="n">
        <v>51</v>
      </c>
      <c r="Q52" s="185" t="str">
        <f aca="false">SUBSTITUTE(SUBSTITUTE(SUBSTITUTE(SUBSTITUTE(A52," ","-"),",","-"),"_","-"),"'","-")</f>
        <v>Anapo</v>
      </c>
      <c r="R52" s="54" t="str">
        <f aca="false">IF(E52="","",CONCATENATE(TEXT(O52,"000000"),"0",TEXT(P52,"00000")))</f>
        <v>180202000051</v>
      </c>
      <c r="S52" s="186" t="n">
        <f aca="false">VLOOKUP(A52,'Generators - MW'!$A$1:$BJ$255,54,0)</f>
        <v>4</v>
      </c>
    </row>
    <row r="53" customFormat="false" ht="15" hidden="false" customHeight="false" outlineLevel="0" collapsed="false">
      <c r="A53" s="4" t="s">
        <v>274</v>
      </c>
      <c r="B53" s="0"/>
      <c r="C53" s="5" t="n">
        <v>49.780391</v>
      </c>
      <c r="D53" s="5" t="n">
        <v>19.211573</v>
      </c>
      <c r="E53" s="5" t="n">
        <v>49.780391</v>
      </c>
      <c r="F53" s="5" t="n">
        <v>19.211573</v>
      </c>
      <c r="G53" s="4" t="s">
        <v>275</v>
      </c>
      <c r="H53" s="0"/>
      <c r="I53" s="5" t="n">
        <v>49.78731</v>
      </c>
      <c r="J53" s="6" t="n">
        <v>19.229977</v>
      </c>
      <c r="K53" s="4" t="n">
        <v>3768</v>
      </c>
      <c r="L53" s="6" t="n">
        <v>49.807045</v>
      </c>
      <c r="M53" s="6" t="n">
        <v>19.201388</v>
      </c>
      <c r="O53" s="54" t="n">
        <v>180202</v>
      </c>
      <c r="P53" s="184" t="n">
        <v>52</v>
      </c>
      <c r="Q53" s="185" t="str">
        <f aca="false">SUBSTITUTE(SUBSTITUTE(SUBSTITUTE(SUBSTITUTE(A53," ","-"),",","-"),"_","-"),"'","-")</f>
        <v>Porabka-zar</v>
      </c>
      <c r="R53" s="54" t="str">
        <f aca="false">IF(E53="","",CONCATENATE(TEXT(O53,"000000"),"0",TEXT(P53,"00000")))</f>
        <v>180202000052</v>
      </c>
      <c r="S53" s="186" t="n">
        <f aca="false">VLOOKUP(A53,'Generators - MW'!$A$1:$BJ$255,54,0)</f>
        <v>2.75</v>
      </c>
    </row>
    <row r="54" customFormat="false" ht="15" hidden="false" customHeight="false" outlineLevel="0" collapsed="false">
      <c r="A54" s="4" t="s">
        <v>276</v>
      </c>
      <c r="B54" s="0"/>
      <c r="C54" s="5" t="n">
        <v>47.085109</v>
      </c>
      <c r="D54" s="5" t="n">
        <v>9.881289</v>
      </c>
      <c r="E54" s="5" t="n">
        <v>47.112</v>
      </c>
      <c r="F54" s="5" t="n">
        <v>9.872</v>
      </c>
      <c r="G54" s="4" t="s">
        <v>277</v>
      </c>
      <c r="H54" s="0"/>
      <c r="I54" s="5" t="n">
        <v>47.076025</v>
      </c>
      <c r="J54" s="6" t="n">
        <v>9.874543</v>
      </c>
      <c r="K54" s="0"/>
      <c r="L54" s="6" t="n">
        <v>47.085936</v>
      </c>
      <c r="M54" s="6" t="n">
        <v>9.87648</v>
      </c>
      <c r="O54" s="54" t="n">
        <v>180202</v>
      </c>
      <c r="P54" s="184" t="n">
        <v>53</v>
      </c>
      <c r="Q54" s="185" t="str">
        <f aca="false">SUBSTITUTE(SUBSTITUTE(SUBSTITUTE(SUBSTITUTE(A54," ","-"),",","-"),"_","-"),"'","-")</f>
        <v>Rodundwerk-I-II</v>
      </c>
      <c r="R54" s="54" t="str">
        <f aca="false">IF(E54="","",CONCATENATE(TEXT(O54,"000000"),"0",TEXT(P54,"00000")))</f>
        <v>180202000053</v>
      </c>
      <c r="S54" s="186" t="n">
        <f aca="false">VLOOKUP(A54,'Generators - MW'!$A$1:$BJ$255,54,0)</f>
        <v>1.75</v>
      </c>
    </row>
    <row r="55" customFormat="false" ht="15" hidden="false" customHeight="false" outlineLevel="0" collapsed="false">
      <c r="A55" s="4" t="s">
        <v>132</v>
      </c>
      <c r="B55" s="7" t="s">
        <v>278</v>
      </c>
      <c r="C55" s="5" t="n">
        <v>43.4581</v>
      </c>
      <c r="D55" s="5" t="n">
        <v>16.7027</v>
      </c>
      <c r="E55" s="5" t="n">
        <v>43.4581</v>
      </c>
      <c r="F55" s="5" t="n">
        <v>16.7027</v>
      </c>
      <c r="G55" s="4" t="s">
        <v>279</v>
      </c>
      <c r="H55" s="0"/>
      <c r="I55" s="5" t="n">
        <v>43.546056</v>
      </c>
      <c r="J55" s="6" t="n">
        <v>16.736652</v>
      </c>
      <c r="K55" s="0"/>
      <c r="L55" s="0"/>
      <c r="M55" s="0"/>
      <c r="O55" s="54" t="n">
        <v>180202</v>
      </c>
      <c r="P55" s="184" t="n">
        <v>54</v>
      </c>
      <c r="Q55" s="185" t="str">
        <f aca="false">SUBSTITUTE(SUBSTITUTE(SUBSTITUTE(SUBSTITUTE(A55," ","-"),",","-"),"_","-"),"'","-")</f>
        <v>Zakucac-</v>
      </c>
      <c r="R55" s="54" t="str">
        <f aca="false">IF(E55="","",CONCATENATE(TEXT(O55,"000000"),"0",TEXT(P55,"00000")))</f>
        <v>180202000054</v>
      </c>
      <c r="S55" s="186" t="n">
        <f aca="false">VLOOKUP(A55,'Generators - MW'!$A$1:$BJ$255,54,0)</f>
        <v>0</v>
      </c>
    </row>
    <row r="56" customFormat="false" ht="15" hidden="false" customHeight="false" outlineLevel="0" collapsed="false">
      <c r="A56" s="4" t="s">
        <v>280</v>
      </c>
      <c r="B56" s="0"/>
      <c r="C56" s="5" t="n">
        <v>66.302778</v>
      </c>
      <c r="D56" s="5" t="n">
        <v>14.260278</v>
      </c>
      <c r="E56" s="0"/>
      <c r="F56" s="0"/>
      <c r="G56" s="4" t="s">
        <v>281</v>
      </c>
      <c r="H56" s="4" t="n">
        <v>3054</v>
      </c>
      <c r="I56" s="5" t="n">
        <v>66.179583</v>
      </c>
      <c r="J56" s="6" t="n">
        <v>14.450417</v>
      </c>
      <c r="K56" s="0"/>
      <c r="L56" s="0"/>
      <c r="M56" s="0"/>
      <c r="O56" s="54" t="n">
        <v>180202</v>
      </c>
      <c r="P56" s="184" t="n">
        <v>55</v>
      </c>
      <c r="Q56" s="185" t="str">
        <f aca="false">SUBSTITUTE(SUBSTITUTE(SUBSTITUTE(SUBSTITUTE(A56," ","-"),",","-"),"_","-"),"'","-")</f>
        <v>Rana</v>
      </c>
      <c r="R56" s="54" t="str">
        <f aca="false">IF(E56="","",CONCATENATE(TEXT(O56,"000000"),"0",TEXT(P56,"00000")))</f>
        <v/>
      </c>
      <c r="S56" s="186" t="n">
        <f aca="false">VLOOKUP(A56,'Generators - MW'!$A$1:$BJ$255,54,0)</f>
        <v>1534.453713</v>
      </c>
    </row>
    <row r="57" customFormat="false" ht="15" hidden="false" customHeight="false" outlineLevel="0" collapsed="false">
      <c r="A57" s="38" t="s">
        <v>282</v>
      </c>
      <c r="B57" s="39"/>
      <c r="C57" s="40"/>
      <c r="D57" s="40"/>
      <c r="E57" s="40"/>
      <c r="F57" s="40"/>
      <c r="G57" s="21" t="s">
        <v>283</v>
      </c>
      <c r="H57" s="41" t="n">
        <v>3053</v>
      </c>
      <c r="I57" s="40" t="n">
        <v>66.237</v>
      </c>
      <c r="J57" s="42" t="n">
        <v>14.932</v>
      </c>
      <c r="K57" s="43"/>
      <c r="L57" s="42"/>
      <c r="M57" s="42"/>
      <c r="O57" s="54" t="n">
        <v>180202</v>
      </c>
      <c r="P57" s="184" t="n">
        <v>56</v>
      </c>
      <c r="Q57" s="185" t="str">
        <f aca="false">SUBSTITUTE(SUBSTITUTE(SUBSTITUTE(SUBSTITUTE(A57," ","-"),",","-"),"_","-"),"'","-")</f>
        <v>Rana---additonal-reservoir-I</v>
      </c>
      <c r="R57" s="54" t="str">
        <f aca="false">IF(E57="","",CONCATENATE(TEXT(O57,"000000"),"0",TEXT(P57,"00000")))</f>
        <v/>
      </c>
      <c r="S57" s="186" t="e">
        <f aca="false">VLOOKUP(A57,'Generators - MW'!$A$1:$BJ$255,54,0)</f>
        <v>#N/A</v>
      </c>
    </row>
    <row r="58" customFormat="false" ht="15" hidden="false" customHeight="false" outlineLevel="0" collapsed="false">
      <c r="A58" s="38" t="s">
        <v>284</v>
      </c>
      <c r="B58" s="39"/>
      <c r="C58" s="40"/>
      <c r="D58" s="40"/>
      <c r="E58" s="40"/>
      <c r="F58" s="40"/>
      <c r="G58" s="21" t="s">
        <v>285</v>
      </c>
      <c r="H58" s="41" t="n">
        <v>3055</v>
      </c>
      <c r="I58" s="40" t="n">
        <v>66.06</v>
      </c>
      <c r="J58" s="42" t="n">
        <v>14.46</v>
      </c>
      <c r="K58" s="43"/>
      <c r="L58" s="42"/>
      <c r="M58" s="42"/>
      <c r="O58" s="54" t="n">
        <v>180202</v>
      </c>
      <c r="P58" s="184" t="n">
        <v>57</v>
      </c>
      <c r="Q58" s="185" t="str">
        <f aca="false">SUBSTITUTE(SUBSTITUTE(SUBSTITUTE(SUBSTITUTE(A58," ","-"),",","-"),"_","-"),"'","-")</f>
        <v>Rana---additonal-reservoir-II</v>
      </c>
      <c r="R58" s="54" t="str">
        <f aca="false">IF(E58="","",CONCATENATE(TEXT(O58,"000000"),"0",TEXT(P58,"00000")))</f>
        <v/>
      </c>
      <c r="S58" s="186" t="e">
        <f aca="false">VLOOKUP(A58,'Generators - MW'!$A$1:$BJ$255,54,0)</f>
        <v>#N/A</v>
      </c>
    </row>
    <row r="59" customFormat="false" ht="15" hidden="false" customHeight="false" outlineLevel="0" collapsed="false">
      <c r="A59" s="38" t="s">
        <v>286</v>
      </c>
      <c r="B59" s="39"/>
      <c r="C59" s="40"/>
      <c r="D59" s="40"/>
      <c r="E59" s="40"/>
      <c r="F59" s="40"/>
      <c r="G59" s="21" t="s">
        <v>287</v>
      </c>
      <c r="H59" s="0"/>
      <c r="I59" s="40" t="n">
        <v>66.069722</v>
      </c>
      <c r="J59" s="42" t="n">
        <v>14.253333</v>
      </c>
      <c r="K59" s="43"/>
      <c r="L59" s="42"/>
      <c r="M59" s="42"/>
      <c r="O59" s="54" t="n">
        <v>180202</v>
      </c>
      <c r="P59" s="184" t="n">
        <v>58</v>
      </c>
      <c r="Q59" s="185" t="str">
        <f aca="false">SUBSTITUTE(SUBSTITUTE(SUBSTITUTE(SUBSTITUTE(A59," ","-"),",","-"),"_","-"),"'","-")</f>
        <v>Rana---additonal-reservoir-III</v>
      </c>
      <c r="R59" s="54" t="str">
        <f aca="false">IF(E59="","",CONCATENATE(TEXT(O59,"000000"),"0",TEXT(P59,"00000")))</f>
        <v/>
      </c>
      <c r="S59" s="186" t="e">
        <f aca="false">VLOOKUP(A59,'Generators - MW'!$A$1:$BJ$255,54,0)</f>
        <v>#N/A</v>
      </c>
    </row>
    <row r="60" customFormat="false" ht="15" hidden="false" customHeight="false" outlineLevel="0" collapsed="false">
      <c r="A60" s="4" t="s">
        <v>288</v>
      </c>
      <c r="B60" s="44"/>
      <c r="C60" s="5" t="n">
        <v>51.1665488</v>
      </c>
      <c r="D60" s="5" t="n">
        <v>9.0465868</v>
      </c>
      <c r="E60" s="5" t="n">
        <v>51.182</v>
      </c>
      <c r="F60" s="5" t="n">
        <v>9.06</v>
      </c>
      <c r="G60" s="4" t="s">
        <v>289</v>
      </c>
      <c r="H60" s="0"/>
      <c r="I60" s="5" t="n">
        <v>51.158333</v>
      </c>
      <c r="J60" s="6" t="n">
        <v>9.025</v>
      </c>
      <c r="K60" s="4" t="n">
        <v>3212</v>
      </c>
      <c r="L60" s="6" t="n">
        <v>51.182807</v>
      </c>
      <c r="M60" s="6" t="n">
        <v>9.059078</v>
      </c>
      <c r="O60" s="54" t="n">
        <v>180202</v>
      </c>
      <c r="P60" s="184" t="n">
        <v>59</v>
      </c>
      <c r="Q60" s="185" t="str">
        <f aca="false">SUBSTITUTE(SUBSTITUTE(SUBSTITUTE(SUBSTITUTE(A60," ","-"),",","-"),"_","-"),"'","-")</f>
        <v>Waldeck-II</v>
      </c>
      <c r="R60" s="54" t="str">
        <f aca="false">IF(E60="","",CONCATENATE(TEXT(O60,"000000"),"0",TEXT(P60,"00000")))</f>
        <v>180202000059</v>
      </c>
      <c r="S60" s="186" t="n">
        <f aca="false">VLOOKUP(A60,'Generators - MW'!$A$1:$BJ$255,54,0)</f>
        <v>3.428</v>
      </c>
    </row>
    <row r="61" customFormat="false" ht="15" hidden="false" customHeight="false" outlineLevel="0" collapsed="false">
      <c r="A61" s="4" t="s">
        <v>290</v>
      </c>
      <c r="B61" s="26" t="s">
        <v>200</v>
      </c>
      <c r="C61" s="5" t="n">
        <v>66.954281</v>
      </c>
      <c r="D61" s="5" t="n">
        <v>19.796076</v>
      </c>
      <c r="E61" s="5" t="n">
        <v>66.954281</v>
      </c>
      <c r="F61" s="5" t="n">
        <v>19.796076</v>
      </c>
      <c r="G61" s="4" t="s">
        <v>290</v>
      </c>
      <c r="H61" s="4" t="n">
        <v>3696</v>
      </c>
      <c r="I61" s="5" t="n">
        <v>66.959011</v>
      </c>
      <c r="J61" s="6" t="n">
        <v>19.80544</v>
      </c>
      <c r="K61" s="0"/>
      <c r="L61" s="0"/>
      <c r="M61" s="0"/>
      <c r="O61" s="54" t="n">
        <v>180202</v>
      </c>
      <c r="P61" s="184" t="n">
        <v>60</v>
      </c>
      <c r="Q61" s="185" t="str">
        <f aca="false">SUBSTITUTE(SUBSTITUTE(SUBSTITUTE(SUBSTITUTE(A61," ","-"),",","-"),"_","-"),"'","-")</f>
        <v>Porjus</v>
      </c>
      <c r="R61" s="54" t="str">
        <f aca="false">IF(E61="","",CONCATENATE(TEXT(O61,"000000"),"0",TEXT(P61,"00000")))</f>
        <v>180202000060</v>
      </c>
      <c r="S61" s="186" t="n">
        <f aca="false">VLOOKUP(A61,'Generators - MW'!$A$1:$BJ$255,54,0)</f>
        <v>86.76945</v>
      </c>
    </row>
    <row r="62" customFormat="false" ht="15" hidden="false" customHeight="false" outlineLevel="0" collapsed="false">
      <c r="A62" s="4" t="s">
        <v>291</v>
      </c>
      <c r="B62" s="26" t="s">
        <v>200</v>
      </c>
      <c r="C62" s="5" t="n">
        <v>66.691102</v>
      </c>
      <c r="D62" s="5" t="n">
        <v>20.343576</v>
      </c>
      <c r="E62" s="5" t="n">
        <v>66.679</v>
      </c>
      <c r="F62" s="5" t="n">
        <v>20.323</v>
      </c>
      <c r="G62" s="4" t="s">
        <v>292</v>
      </c>
      <c r="H62" s="4" t="n">
        <v>3700</v>
      </c>
      <c r="I62" s="5" t="n">
        <v>66.686994</v>
      </c>
      <c r="J62" s="6" t="n">
        <v>20.334741</v>
      </c>
      <c r="K62" s="0"/>
      <c r="L62" s="0"/>
      <c r="M62" s="0"/>
      <c r="O62" s="54" t="n">
        <v>180202</v>
      </c>
      <c r="P62" s="184" t="n">
        <v>61</v>
      </c>
      <c r="Q62" s="185" t="str">
        <f aca="false">SUBSTITUTE(SUBSTITUTE(SUBSTITUTE(SUBSTITUTE(A62," ","-"),",","-"),"_","-"),"'","-")</f>
        <v>Messaure</v>
      </c>
      <c r="R62" s="54" t="str">
        <f aca="false">IF(E62="","",CONCATENATE(TEXT(O62,"000000"),"0",TEXT(P62,"00000")))</f>
        <v>180202000061</v>
      </c>
      <c r="S62" s="186" t="n">
        <f aca="false">VLOOKUP(A62,'Generators - MW'!$A$1:$BJ$255,54,0)</f>
        <v>11.1377835</v>
      </c>
    </row>
    <row r="63" customFormat="false" ht="15" hidden="false" customHeight="false" outlineLevel="0" collapsed="false">
      <c r="A63" s="4" t="s">
        <v>293</v>
      </c>
      <c r="B63" s="7" t="s">
        <v>294</v>
      </c>
      <c r="C63" s="5" t="n">
        <v>45.385</v>
      </c>
      <c r="D63" s="5" t="n">
        <v>5.999</v>
      </c>
      <c r="E63" s="5" t="n">
        <v>45.389</v>
      </c>
      <c r="F63" s="5" t="n">
        <v>5.989</v>
      </c>
      <c r="G63" s="4" t="s">
        <v>294</v>
      </c>
      <c r="H63" s="0"/>
      <c r="I63" s="5" t="n">
        <v>45.382336</v>
      </c>
      <c r="J63" s="6" t="n">
        <v>6.059318</v>
      </c>
      <c r="K63" s="0"/>
      <c r="L63" s="6" t="n">
        <v>45.383141</v>
      </c>
      <c r="M63" s="6" t="n">
        <v>5.987998</v>
      </c>
      <c r="O63" s="54" t="n">
        <v>180202</v>
      </c>
      <c r="P63" s="184" t="n">
        <v>62</v>
      </c>
      <c r="Q63" s="185" t="str">
        <f aca="false">SUBSTITUTE(SUBSTITUTE(SUBSTITUTE(SUBSTITUTE(A63," ","-"),",","-"),"_","-"),"'","-")</f>
        <v>Cheylas</v>
      </c>
      <c r="R63" s="54" t="str">
        <f aca="false">IF(E63="","",CONCATENATE(TEXT(O63,"000000"),"0",TEXT(P63,"00000")))</f>
        <v>180202000062</v>
      </c>
      <c r="S63" s="186" t="n">
        <f aca="false">VLOOKUP(A63,'Generators - MW'!$A$1:$BJ$255,54,0)</f>
        <v>2.88</v>
      </c>
    </row>
    <row r="64" customFormat="false" ht="15" hidden="false" customHeight="false" outlineLevel="0" collapsed="false">
      <c r="A64" s="38" t="s">
        <v>295</v>
      </c>
      <c r="B64" s="39"/>
      <c r="C64" s="40"/>
      <c r="D64" s="40"/>
      <c r="E64" s="40"/>
      <c r="F64" s="40"/>
      <c r="G64" s="21" t="s">
        <v>296</v>
      </c>
      <c r="H64" s="0"/>
      <c r="I64" s="40" t="n">
        <v>45.287566</v>
      </c>
      <c r="J64" s="42" t="n">
        <v>6.358784</v>
      </c>
      <c r="K64" s="43"/>
      <c r="L64" s="42"/>
      <c r="M64" s="42"/>
      <c r="O64" s="54" t="n">
        <v>180202</v>
      </c>
      <c r="P64" s="184" t="n">
        <v>63</v>
      </c>
      <c r="Q64" s="185" t="str">
        <f aca="false">SUBSTITUTE(SUBSTITUTE(SUBSTITUTE(SUBSTITUTE(A64," ","-"),",","-"),"_","-"),"'","-")</f>
        <v>Cheylas---additonal-reservoir</v>
      </c>
      <c r="R64" s="54" t="str">
        <f aca="false">IF(E64="","",CONCATENATE(TEXT(O64,"000000"),"0",TEXT(P64,"00000")))</f>
        <v/>
      </c>
      <c r="S64" s="186" t="n">
        <f aca="false">VLOOKUP(A64,'Generators - MW'!$A$1:$BJ$255,54,0)</f>
        <v>1.051901775</v>
      </c>
    </row>
    <row r="65" customFormat="false" ht="15" hidden="false" customHeight="false" outlineLevel="0" collapsed="false">
      <c r="A65" s="4" t="s">
        <v>297</v>
      </c>
      <c r="B65" s="26" t="s">
        <v>298</v>
      </c>
      <c r="C65" s="5" t="n">
        <v>66.499583</v>
      </c>
      <c r="D65" s="5" t="n">
        <v>20.354583</v>
      </c>
      <c r="E65" s="5" t="n">
        <v>66.487</v>
      </c>
      <c r="F65" s="5" t="n">
        <v>20.36</v>
      </c>
      <c r="G65" s="4" t="s">
        <v>297</v>
      </c>
      <c r="H65" s="4" t="n">
        <v>3703</v>
      </c>
      <c r="I65" s="5" t="n">
        <v>66.502426</v>
      </c>
      <c r="J65" s="6" t="n">
        <v>20.374415</v>
      </c>
      <c r="K65" s="0"/>
      <c r="L65" s="0"/>
      <c r="M65" s="0"/>
      <c r="O65" s="54" t="n">
        <v>180202</v>
      </c>
      <c r="P65" s="184" t="n">
        <v>64</v>
      </c>
      <c r="Q65" s="185" t="str">
        <f aca="false">SUBSTITUTE(SUBSTITUTE(SUBSTITUTE(SUBSTITUTE(A65," ","-"),",","-"),"_","-"),"'","-")</f>
        <v>Letsi</v>
      </c>
      <c r="R65" s="54" t="str">
        <f aca="false">IF(E65="","",CONCATENATE(TEXT(O65,"000000"),"0",TEXT(P65,"00000")))</f>
        <v>180202000064</v>
      </c>
      <c r="S65" s="186" t="n">
        <f aca="false">VLOOKUP(A65,'Generators - MW'!$A$1:$BJ$255,54,0)</f>
        <v>21.763485</v>
      </c>
    </row>
    <row r="66" customFormat="false" ht="15" hidden="false" customHeight="false" outlineLevel="0" collapsed="false">
      <c r="A66" s="14" t="s">
        <v>299</v>
      </c>
      <c r="B66" s="44" t="s">
        <v>300</v>
      </c>
      <c r="C66" s="5" t="n">
        <v>49.12443</v>
      </c>
      <c r="D66" s="5" t="n">
        <v>16.124207</v>
      </c>
      <c r="E66" s="5" t="n">
        <v>49.12443</v>
      </c>
      <c r="F66" s="5" t="n">
        <v>16.124207</v>
      </c>
      <c r="G66" s="4" t="s">
        <v>299</v>
      </c>
      <c r="H66" s="4" t="n">
        <v>3786</v>
      </c>
      <c r="I66" s="5" t="n">
        <v>49.12875</v>
      </c>
      <c r="J66" s="6" t="n">
        <v>16.117083</v>
      </c>
      <c r="K66" s="4" t="n">
        <v>3788</v>
      </c>
      <c r="L66" s="0"/>
      <c r="M66" s="0"/>
      <c r="O66" s="54" t="n">
        <v>180202</v>
      </c>
      <c r="P66" s="184" t="n">
        <v>65</v>
      </c>
      <c r="Q66" s="185" t="str">
        <f aca="false">SUBSTITUTE(SUBSTITUTE(SUBSTITUTE(SUBSTITUTE(A66," ","-"),",","-"),"_","-"),"'","-")</f>
        <v>Dalesice</v>
      </c>
      <c r="R66" s="54" t="str">
        <f aca="false">IF(E66="","",CONCATENATE(TEXT(O66,"000000"),"0",TEXT(P66,"00000")))</f>
        <v>180202000065</v>
      </c>
      <c r="S66" s="186" t="n">
        <f aca="false">VLOOKUP(A66,'Generators - MW'!$A$1:$BJ$255,54,0)</f>
        <v>2.3</v>
      </c>
    </row>
    <row r="67" customFormat="false" ht="15" hidden="false" customHeight="false" outlineLevel="0" collapsed="false">
      <c r="A67" s="4" t="s">
        <v>301</v>
      </c>
      <c r="B67" s="0"/>
      <c r="C67" s="45"/>
      <c r="D67" s="45"/>
      <c r="E67" s="45"/>
      <c r="F67" s="45"/>
      <c r="G67" s="4" t="s">
        <v>302</v>
      </c>
      <c r="H67" s="0"/>
      <c r="I67" s="5" t="n">
        <v>42.507602</v>
      </c>
      <c r="J67" s="6" t="n">
        <v>13.405393</v>
      </c>
      <c r="K67" s="0"/>
      <c r="L67" s="6" t="n">
        <v>42.560955</v>
      </c>
      <c r="M67" s="6" t="n">
        <v>13.563339</v>
      </c>
      <c r="O67" s="54" t="n">
        <v>180202</v>
      </c>
      <c r="P67" s="184" t="n">
        <v>66</v>
      </c>
      <c r="Q67" s="185" t="str">
        <f aca="false">SUBSTITUTE(SUBSTITUTE(SUBSTITUTE(SUBSTITUTE(A67," ","-"),",","-"),"_","-"),"'","-")</f>
        <v>San-Giacomo</v>
      </c>
      <c r="R67" s="54" t="str">
        <f aca="false">IF(E67="","",CONCATENATE(TEXT(O67,"000000"),"0",TEXT(P67,"00000")))</f>
        <v/>
      </c>
      <c r="S67" s="186" t="n">
        <f aca="false">VLOOKUP(A67,'Generators - MW'!$A$1:$BJ$255,54,0)</f>
        <v>2.6307122205</v>
      </c>
    </row>
    <row r="68" customFormat="false" ht="15" hidden="false" customHeight="false" outlineLevel="0" collapsed="false">
      <c r="A68" s="4" t="s">
        <v>303</v>
      </c>
      <c r="B68" s="0"/>
      <c r="C68" s="5" t="n">
        <v>42.500364</v>
      </c>
      <c r="D68" s="5" t="n">
        <v>0.991489</v>
      </c>
      <c r="E68" s="0"/>
      <c r="F68" s="0"/>
      <c r="G68" s="4" t="s">
        <v>304</v>
      </c>
      <c r="H68" s="0"/>
      <c r="I68" s="5" t="n">
        <v>42.503464</v>
      </c>
      <c r="J68" s="6" t="n">
        <v>0.990686</v>
      </c>
      <c r="K68" s="46"/>
      <c r="L68" s="6" t="n">
        <v>42.504322</v>
      </c>
      <c r="M68" s="6" t="n">
        <v>0.990311</v>
      </c>
      <c r="O68" s="54" t="n">
        <v>180202</v>
      </c>
      <c r="P68" s="184" t="n">
        <v>67</v>
      </c>
      <c r="Q68" s="185" t="str">
        <f aca="false">SUBSTITUTE(SUBSTITUTE(SUBSTITUTE(SUBSTITUTE(A68," ","-"),",","-"),"_","-"),"'","-")</f>
        <v>Gento-Sallente</v>
      </c>
      <c r="R68" s="54" t="str">
        <f aca="false">IF(E68="","",CONCATENATE(TEXT(O68,"000000"),"0",TEXT(P68,"00000")))</f>
        <v/>
      </c>
      <c r="S68" s="186" t="n">
        <f aca="false">VLOOKUP(A68,'Generators - MW'!$A$1:$BJ$255,54,0)</f>
        <v>0.9</v>
      </c>
    </row>
    <row r="69" customFormat="false" ht="15" hidden="false" customHeight="false" outlineLevel="0" collapsed="false">
      <c r="A69" s="4" t="s">
        <v>133</v>
      </c>
      <c r="B69" s="44" t="s">
        <v>165</v>
      </c>
      <c r="C69" s="5" t="n">
        <v>41.378306</v>
      </c>
      <c r="D69" s="5" t="n">
        <v>-6.351583</v>
      </c>
      <c r="E69" s="5" t="n">
        <v>41.378306</v>
      </c>
      <c r="F69" s="5" t="n">
        <v>-6.351583</v>
      </c>
      <c r="G69" s="4" t="s">
        <v>305</v>
      </c>
      <c r="H69" s="4" t="n">
        <v>2730</v>
      </c>
      <c r="I69" s="5" t="n">
        <v>41.379297</v>
      </c>
      <c r="J69" s="6" t="n">
        <v>-6.351656</v>
      </c>
      <c r="K69" s="0"/>
      <c r="L69" s="0"/>
      <c r="M69" s="0"/>
      <c r="O69" s="54" t="n">
        <v>180202</v>
      </c>
      <c r="P69" s="184" t="n">
        <v>68</v>
      </c>
      <c r="Q69" s="185" t="str">
        <f aca="false">SUBSTITUTE(SUBSTITUTE(SUBSTITUTE(SUBSTITUTE(A69," ","-"),",","-"),"_","-"),"'","-")</f>
        <v>Picote-I-+-II</v>
      </c>
      <c r="R69" s="54" t="str">
        <f aca="false">IF(E69="","",CONCATENATE(TEXT(O69,"000000"),"0",TEXT(P69,"00000")))</f>
        <v>180202000068</v>
      </c>
      <c r="S69" s="186" t="n">
        <f aca="false">VLOOKUP(A69,'Generators - MW'!$A$1:$BJ$255,54,0)</f>
        <v>2.356098765</v>
      </c>
    </row>
    <row r="70" customFormat="false" ht="15" hidden="false" customHeight="false" outlineLevel="0" collapsed="false">
      <c r="A70" s="4" t="s">
        <v>306</v>
      </c>
      <c r="B70" s="26" t="s">
        <v>307</v>
      </c>
      <c r="C70" s="5" t="n">
        <v>46.85</v>
      </c>
      <c r="D70" s="5" t="n">
        <v>9.000833</v>
      </c>
      <c r="E70" s="0"/>
      <c r="F70" s="0"/>
      <c r="G70" s="4" t="s">
        <v>308</v>
      </c>
      <c r="H70" s="4" t="n">
        <v>3311</v>
      </c>
      <c r="I70" s="5" t="n">
        <v>46.845417</v>
      </c>
      <c r="J70" s="6" t="n">
        <v>9.010417</v>
      </c>
      <c r="K70" s="0"/>
      <c r="L70" s="0"/>
      <c r="M70" s="0"/>
      <c r="O70" s="54" t="n">
        <v>180202</v>
      </c>
      <c r="P70" s="184" t="n">
        <v>69</v>
      </c>
      <c r="Q70" s="185" t="str">
        <f aca="false">SUBSTITUTE(SUBSTITUTE(SUBSTITUTE(SUBSTITUTE(A70," ","-"),",","-"),"_","-"),"'","-")</f>
        <v>Tierfehd</v>
      </c>
      <c r="R70" s="54" t="str">
        <f aca="false">IF(E70="","",CONCATENATE(TEXT(O70,"000000"),"0",TEXT(P70,"00000")))</f>
        <v/>
      </c>
      <c r="S70" s="186" t="n">
        <f aca="false">VLOOKUP(A70,'Generators - MW'!$A$1:$BJ$255,54,0)</f>
        <v>0.67</v>
      </c>
    </row>
    <row r="71" customFormat="false" ht="15" hidden="false" customHeight="false" outlineLevel="0" collapsed="false">
      <c r="A71" s="4" t="s">
        <v>309</v>
      </c>
      <c r="B71" s="7" t="s">
        <v>310</v>
      </c>
      <c r="C71" s="5" t="n">
        <v>44.0597</v>
      </c>
      <c r="D71" s="5" t="n">
        <v>2.77</v>
      </c>
      <c r="E71" s="5" t="n">
        <v>44.0597</v>
      </c>
      <c r="F71" s="5" t="n">
        <v>2.77</v>
      </c>
      <c r="G71" s="4" t="s">
        <v>311</v>
      </c>
      <c r="H71" s="4" t="n">
        <v>3438</v>
      </c>
      <c r="I71" s="5" t="n">
        <v>44.092185</v>
      </c>
      <c r="J71" s="6" t="n">
        <v>2.702281</v>
      </c>
      <c r="K71" s="0"/>
      <c r="L71" s="0"/>
      <c r="M71" s="0"/>
      <c r="O71" s="54" t="n">
        <v>180202</v>
      </c>
      <c r="P71" s="184" t="n">
        <v>70</v>
      </c>
      <c r="Q71" s="185" t="str">
        <f aca="false">SUBSTITUTE(SUBSTITUTE(SUBSTITUTE(SUBSTITUTE(A71," ","-"),",","-"),"_","-"),"'","-")</f>
        <v>Pouget</v>
      </c>
      <c r="R71" s="54" t="str">
        <f aca="false">IF(E71="","",CONCATENATE(TEXT(O71,"000000"),"0",TEXT(P71,"00000")))</f>
        <v>180202000070</v>
      </c>
      <c r="S71" s="186" t="n">
        <f aca="false">VLOOKUP(A71,'Generators - MW'!$A$1:$BJ$255,54,0)</f>
        <v>0.71</v>
      </c>
    </row>
    <row r="72" customFormat="false" ht="15" hidden="false" customHeight="false" outlineLevel="0" collapsed="false">
      <c r="A72" s="38" t="s">
        <v>312</v>
      </c>
      <c r="B72" s="39"/>
      <c r="C72" s="40"/>
      <c r="D72" s="40"/>
      <c r="E72" s="40"/>
      <c r="F72" s="40"/>
      <c r="G72" s="21" t="s">
        <v>313</v>
      </c>
      <c r="H72" s="41" t="n">
        <v>3436</v>
      </c>
      <c r="I72" s="40" t="n">
        <v>44.199409</v>
      </c>
      <c r="J72" s="42" t="n">
        <v>2.739353</v>
      </c>
      <c r="K72" s="43"/>
      <c r="L72" s="42"/>
      <c r="M72" s="42"/>
      <c r="O72" s="54" t="n">
        <v>180202</v>
      </c>
      <c r="P72" s="184" t="n">
        <v>71</v>
      </c>
      <c r="Q72" s="185" t="str">
        <f aca="false">SUBSTITUTE(SUBSTITUTE(SUBSTITUTE(SUBSTITUTE(A72," ","-"),",","-"),"_","-"),"'","-")</f>
        <v>Pouget---additonal-reservoir</v>
      </c>
      <c r="R72" s="54" t="str">
        <f aca="false">IF(E72="","",CONCATENATE(TEXT(O72,"000000"),"0",TEXT(P72,"00000")))</f>
        <v/>
      </c>
      <c r="S72" s="186" t="n">
        <f aca="false">VLOOKUP(A72,'Generators - MW'!$A$1:$BJ$255,54,0)</f>
        <v>182.5961133</v>
      </c>
    </row>
    <row r="73" customFormat="false" ht="15" hidden="false" customHeight="false" outlineLevel="0" collapsed="false">
      <c r="A73" s="4" t="s">
        <v>314</v>
      </c>
      <c r="B73" s="17" t="s">
        <v>315</v>
      </c>
      <c r="C73" s="5" t="n">
        <v>38.8839511</v>
      </c>
      <c r="D73" s="5" t="n">
        <v>21.4937961</v>
      </c>
      <c r="E73" s="5" t="n">
        <v>38.8839511</v>
      </c>
      <c r="F73" s="5" t="n">
        <v>21.4937961</v>
      </c>
      <c r="G73" s="4" t="s">
        <v>314</v>
      </c>
      <c r="H73" s="4" t="n">
        <v>4026</v>
      </c>
      <c r="I73" s="5" t="n">
        <v>38.887234</v>
      </c>
      <c r="J73" s="6" t="n">
        <v>21.495304</v>
      </c>
      <c r="K73" s="0"/>
      <c r="L73" s="0"/>
      <c r="M73" s="0"/>
      <c r="O73" s="54" t="n">
        <v>180202</v>
      </c>
      <c r="P73" s="184" t="n">
        <v>72</v>
      </c>
      <c r="Q73" s="185" t="str">
        <f aca="false">SUBSTITUTE(SUBSTITUTE(SUBSTITUTE(SUBSTITUTE(A73," ","-"),",","-"),"_","-"),"'","-")</f>
        <v>Kremasta</v>
      </c>
      <c r="R73" s="54" t="str">
        <f aca="false">IF(E73="","",CONCATENATE(TEXT(O73,"000000"),"0",TEXT(P73,"00000")))</f>
        <v>180202000072</v>
      </c>
      <c r="S73" s="186" t="n">
        <f aca="false">VLOOKUP(A73,'Generators - MW'!$A$1:$BJ$255,54,0)</f>
        <v>1801.77</v>
      </c>
    </row>
    <row r="74" customFormat="false" ht="15" hidden="false" customHeight="false" outlineLevel="0" collapsed="false">
      <c r="A74" s="4" t="s">
        <v>316</v>
      </c>
      <c r="B74" s="0"/>
      <c r="C74" s="5" t="n">
        <v>59.444355</v>
      </c>
      <c r="D74" s="5" t="n">
        <v>8.038259</v>
      </c>
      <c r="E74" s="5" t="n">
        <v>59.444355</v>
      </c>
      <c r="F74" s="5" t="n">
        <v>8.038259</v>
      </c>
      <c r="G74" s="4" t="s">
        <v>317</v>
      </c>
      <c r="H74" s="0"/>
      <c r="I74" s="5" t="n">
        <v>59.609687</v>
      </c>
      <c r="J74" s="6" t="n">
        <v>7.854322</v>
      </c>
      <c r="K74" s="0"/>
      <c r="L74" s="6" t="n">
        <v>59.441267</v>
      </c>
      <c r="M74" s="6" t="n">
        <v>8.035453</v>
      </c>
      <c r="O74" s="54" t="n">
        <v>180202</v>
      </c>
      <c r="P74" s="184" t="n">
        <v>73</v>
      </c>
      <c r="Q74" s="185" t="str">
        <f aca="false">SUBSTITUTE(SUBSTITUTE(SUBSTITUTE(SUBSTITUTE(A74," ","-"),",","-"),"_","-"),"'","-")</f>
        <v>Tokke</v>
      </c>
      <c r="R74" s="54" t="str">
        <f aca="false">IF(E74="","",CONCATENATE(TEXT(O74,"000000"),"0",TEXT(P74,"00000")))</f>
        <v>180202000073</v>
      </c>
      <c r="S74" s="186" t="n">
        <f aca="false">VLOOKUP(A74,'Generators - MW'!$A$1:$BJ$255,54,0)</f>
        <v>10.0102548</v>
      </c>
    </row>
    <row r="75" customFormat="false" ht="15" hidden="false" customHeight="false" outlineLevel="0" collapsed="false">
      <c r="A75" s="14" t="s">
        <v>134</v>
      </c>
      <c r="B75" s="44" t="s">
        <v>165</v>
      </c>
      <c r="C75" s="5" t="n">
        <v>41.301692</v>
      </c>
      <c r="D75" s="5" t="n">
        <v>-6.469709</v>
      </c>
      <c r="E75" s="5" t="n">
        <v>41.301692</v>
      </c>
      <c r="F75" s="5" t="n">
        <v>-6.469709</v>
      </c>
      <c r="G75" s="47" t="s">
        <v>134</v>
      </c>
      <c r="H75" s="4" t="n">
        <v>2732</v>
      </c>
      <c r="I75" s="5" t="n">
        <v>41.30093</v>
      </c>
      <c r="J75" s="6" t="n">
        <v>-6.469401</v>
      </c>
      <c r="K75" s="0"/>
      <c r="L75" s="0"/>
      <c r="M75" s="0"/>
      <c r="O75" s="54" t="n">
        <v>180202</v>
      </c>
      <c r="P75" s="184" t="n">
        <v>74</v>
      </c>
      <c r="Q75" s="185" t="str">
        <f aca="false">SUBSTITUTE(SUBSTITUTE(SUBSTITUTE(SUBSTITUTE(A75," ","-"),",","-"),"_","-"),"'","-")</f>
        <v>Bemposta</v>
      </c>
      <c r="R75" s="54" t="str">
        <f aca="false">IF(E75="","",CONCATENATE(TEXT(O75,"000000"),"0",TEXT(P75,"00000")))</f>
        <v>180202000074</v>
      </c>
      <c r="S75" s="186" t="n">
        <f aca="false">VLOOKUP(A75,'Generators - MW'!$A$1:$BJ$255,54,0)</f>
        <v>2.33762493711583</v>
      </c>
    </row>
    <row r="76" customFormat="false" ht="15" hidden="false" customHeight="false" outlineLevel="0" collapsed="false">
      <c r="A76" s="4" t="s">
        <v>135</v>
      </c>
      <c r="B76" s="7" t="s">
        <v>318</v>
      </c>
      <c r="C76" s="5" t="n">
        <v>46.291753</v>
      </c>
      <c r="D76" s="5" t="n">
        <v>10.266454</v>
      </c>
      <c r="E76" s="5" t="n">
        <v>46.291753</v>
      </c>
      <c r="F76" s="5" t="n">
        <v>10.266454</v>
      </c>
      <c r="G76" s="4" t="s">
        <v>319</v>
      </c>
      <c r="H76" s="0"/>
      <c r="I76" s="5" t="n">
        <v>46.328836</v>
      </c>
      <c r="J76" s="6" t="n">
        <v>10.24729</v>
      </c>
      <c r="K76" s="0"/>
      <c r="L76" s="0"/>
      <c r="M76" s="0"/>
      <c r="O76" s="54" t="n">
        <v>180202</v>
      </c>
      <c r="P76" s="184" t="n">
        <v>75</v>
      </c>
      <c r="Q76" s="185" t="str">
        <f aca="false">SUBSTITUTE(SUBSTITUTE(SUBSTITUTE(SUBSTITUTE(A76," ","-"),",","-"),"_","-"),"'","-")</f>
        <v>Grosio</v>
      </c>
      <c r="R76" s="54" t="str">
        <f aca="false">IF(E76="","",CONCATENATE(TEXT(O76,"000000"),"0",TEXT(P76,"00000")))</f>
        <v>180202000075</v>
      </c>
      <c r="S76" s="186" t="n">
        <f aca="false">VLOOKUP(A76,'Generators - MW'!$A$1:$BJ$255,54,0)</f>
        <v>1.67337018</v>
      </c>
    </row>
    <row r="77" customFormat="false" ht="15" hidden="false" customHeight="false" outlineLevel="0" collapsed="false">
      <c r="A77" s="4" t="s">
        <v>136</v>
      </c>
      <c r="B77" s="7" t="s">
        <v>162</v>
      </c>
      <c r="C77" s="5" t="n">
        <v>46.052714</v>
      </c>
      <c r="D77" s="5" t="n">
        <v>5.812862</v>
      </c>
      <c r="E77" s="5" t="n">
        <v>46.052714</v>
      </c>
      <c r="F77" s="5" t="n">
        <v>5.812862</v>
      </c>
      <c r="G77" s="4" t="s">
        <v>136</v>
      </c>
      <c r="H77" s="4" t="n">
        <v>3373</v>
      </c>
      <c r="I77" s="5" t="n">
        <v>46.05375</v>
      </c>
      <c r="J77" s="6" t="n">
        <v>5.812917</v>
      </c>
      <c r="K77" s="0"/>
      <c r="L77" s="0"/>
      <c r="M77" s="0"/>
      <c r="O77" s="54" t="n">
        <v>180202</v>
      </c>
      <c r="P77" s="184" t="n">
        <v>76</v>
      </c>
      <c r="Q77" s="185" t="str">
        <f aca="false">SUBSTITUTE(SUBSTITUTE(SUBSTITUTE(SUBSTITUTE(A77," ","-"),",","-"),"_","-"),"'","-")</f>
        <v>Genissiat</v>
      </c>
      <c r="R77" s="54" t="str">
        <f aca="false">IF(E77="","",CONCATENATE(TEXT(O77,"000000"),"0",TEXT(P77,"00000")))</f>
        <v>180202000076</v>
      </c>
      <c r="S77" s="186" t="n">
        <f aca="false">VLOOKUP(A77,'Generators - MW'!$A$1:$BJ$255,54,0)</f>
        <v>8.895054</v>
      </c>
    </row>
    <row r="78" customFormat="false" ht="15" hidden="false" customHeight="false" outlineLevel="0" collapsed="false">
      <c r="A78" s="14" t="s">
        <v>137</v>
      </c>
      <c r="B78" s="17" t="s">
        <v>212</v>
      </c>
      <c r="C78" s="5" t="n">
        <v>56.8513187</v>
      </c>
      <c r="D78" s="5" t="n">
        <v>24.2720389</v>
      </c>
      <c r="E78" s="5" t="n">
        <v>56.8513187</v>
      </c>
      <c r="F78" s="5" t="n">
        <v>24.2720389</v>
      </c>
      <c r="G78" s="4" t="s">
        <v>137</v>
      </c>
      <c r="H78" s="4" t="n">
        <v>3735</v>
      </c>
      <c r="I78" s="5" t="n">
        <v>56.852083</v>
      </c>
      <c r="J78" s="6" t="n">
        <v>24.274583</v>
      </c>
      <c r="K78" s="0"/>
      <c r="L78" s="0"/>
      <c r="M78" s="0"/>
      <c r="O78" s="54" t="n">
        <v>180202</v>
      </c>
      <c r="P78" s="184" t="n">
        <v>77</v>
      </c>
      <c r="Q78" s="185" t="str">
        <f aca="false">SUBSTITUTE(SUBSTITUTE(SUBSTITUTE(SUBSTITUTE(A78," ","-"),",","-"),"_","-"),"'","-")</f>
        <v>Riga</v>
      </c>
      <c r="R78" s="54" t="str">
        <f aca="false">IF(E78="","",CONCATENATE(TEXT(O78,"000000"),"0",TEXT(P78,"00000")))</f>
        <v>180202000077</v>
      </c>
      <c r="S78" s="186" t="n">
        <f aca="false">VLOOKUP(A78,'Generators - MW'!$A$1:$BJ$255,54,0)</f>
        <v>14.50899</v>
      </c>
    </row>
    <row r="79" customFormat="false" ht="15" hidden="false" customHeight="false" outlineLevel="0" collapsed="false">
      <c r="A79" s="14" t="s">
        <v>320</v>
      </c>
      <c r="B79" s="26" t="s">
        <v>321</v>
      </c>
      <c r="C79" s="5" t="n">
        <v>56.406389</v>
      </c>
      <c r="D79" s="5" t="n">
        <v>-5.113056</v>
      </c>
      <c r="E79" s="5" t="n">
        <v>56.406389</v>
      </c>
      <c r="F79" s="5" t="n">
        <v>-5.113056</v>
      </c>
      <c r="G79" s="4" t="s">
        <v>320</v>
      </c>
      <c r="H79" s="0"/>
      <c r="I79" s="5" t="n">
        <v>56.407087</v>
      </c>
      <c r="J79" s="6" t="n">
        <v>-5.112719</v>
      </c>
      <c r="K79" s="48" t="n">
        <v>3053</v>
      </c>
      <c r="L79" s="6" t="n">
        <v>56.3802</v>
      </c>
      <c r="M79" s="6" t="n">
        <v>-5.073708</v>
      </c>
      <c r="O79" s="54" t="n">
        <v>180202</v>
      </c>
      <c r="P79" s="184" t="n">
        <v>78</v>
      </c>
      <c r="Q79" s="185" t="str">
        <f aca="false">SUBSTITUTE(SUBSTITUTE(SUBSTITUTE(SUBSTITUTE(A79," ","-"),",","-"),"_","-"),"'","-")</f>
        <v>Cruachan</v>
      </c>
      <c r="R79" s="54" t="str">
        <f aca="false">IF(E79="","",CONCATENATE(TEXT(O79,"000000"),"0",TEXT(P79,"00000")))</f>
        <v>180202000078</v>
      </c>
      <c r="S79" s="186" t="n">
        <f aca="false">VLOOKUP(A79,'Generators - MW'!$A$1:$BJ$255,54,0)</f>
        <v>10</v>
      </c>
    </row>
    <row r="80" customFormat="false" ht="15" hidden="false" customHeight="false" outlineLevel="0" collapsed="false">
      <c r="A80" s="14" t="s">
        <v>322</v>
      </c>
      <c r="B80" s="7" t="s">
        <v>323</v>
      </c>
      <c r="C80" s="5" t="n">
        <v>47.034141</v>
      </c>
      <c r="D80" s="5" t="n">
        <v>10.748121</v>
      </c>
      <c r="E80" s="5" t="n">
        <v>47.036</v>
      </c>
      <c r="F80" s="5" t="n">
        <v>10.707</v>
      </c>
      <c r="G80" s="4" t="s">
        <v>324</v>
      </c>
      <c r="H80" s="4" t="n">
        <v>3309</v>
      </c>
      <c r="I80" s="5" t="n">
        <v>46.955501</v>
      </c>
      <c r="J80" s="6" t="n">
        <v>10.740614</v>
      </c>
      <c r="K80" s="0"/>
      <c r="L80" s="0"/>
      <c r="M80" s="0"/>
      <c r="O80" s="54" t="n">
        <v>180202</v>
      </c>
      <c r="P80" s="184" t="n">
        <v>79</v>
      </c>
      <c r="Q80" s="185" t="str">
        <f aca="false">SUBSTITUTE(SUBSTITUTE(SUBSTITUTE(SUBSTITUTE(A80," ","-"),",","-"),"_","-"),"'","-")</f>
        <v>Kaunertal</v>
      </c>
      <c r="R80" s="54" t="str">
        <f aca="false">IF(E80="","",CONCATENATE(TEXT(O80,"000000"),"0",TEXT(P80,"00000")))</f>
        <v>180202000079</v>
      </c>
      <c r="S80" s="186" t="n">
        <f aca="false">VLOOKUP(A80,'Generators - MW'!$A$1:$BJ$255,54,0)</f>
        <v>280.12782</v>
      </c>
    </row>
    <row r="81" customFormat="false" ht="15" hidden="false" customHeight="false" outlineLevel="0" collapsed="false">
      <c r="A81" s="4" t="s">
        <v>325</v>
      </c>
      <c r="B81" s="7" t="s">
        <v>162</v>
      </c>
      <c r="C81" s="5" t="n">
        <v>46.18333</v>
      </c>
      <c r="D81" s="5" t="n">
        <v>7.3</v>
      </c>
      <c r="E81" s="0"/>
      <c r="F81" s="0"/>
      <c r="G81" s="4" t="s">
        <v>163</v>
      </c>
      <c r="H81" s="4" t="n">
        <v>3371</v>
      </c>
      <c r="I81" s="5" t="n">
        <v>46.080327</v>
      </c>
      <c r="J81" s="6" t="n">
        <v>7.40326</v>
      </c>
      <c r="K81" s="0"/>
      <c r="L81" s="0"/>
      <c r="M81" s="0"/>
      <c r="O81" s="54" t="n">
        <v>180202</v>
      </c>
      <c r="P81" s="184" t="n">
        <v>80</v>
      </c>
      <c r="Q81" s="185" t="str">
        <f aca="false">SUBSTITUTE(SUBSTITUTE(SUBSTITUTE(SUBSTITUTE(A81," ","-"),",","-"),"_","-"),"'","-")</f>
        <v>Nendaz</v>
      </c>
      <c r="R81" s="54" t="str">
        <f aca="false">IF(E81="","",CONCATENATE(TEXT(O81,"000000"),"0",TEXT(P81,"00000")))</f>
        <v/>
      </c>
      <c r="S81" s="186" t="n">
        <f aca="false">VLOOKUP(A81,'Generators - MW'!$A$1:$BJ$255,54,0)</f>
        <v>955.8864</v>
      </c>
    </row>
    <row r="82" customFormat="false" ht="15" hidden="false" customHeight="false" outlineLevel="0" collapsed="false">
      <c r="A82" s="4" t="s">
        <v>326</v>
      </c>
      <c r="B82" s="17" t="s">
        <v>327</v>
      </c>
      <c r="C82" s="5" t="n">
        <v>41.354444</v>
      </c>
      <c r="D82" s="5" t="n">
        <v>24.366944</v>
      </c>
      <c r="E82" s="5" t="n">
        <v>41.354444</v>
      </c>
      <c r="F82" s="5" t="n">
        <v>24.366944</v>
      </c>
      <c r="G82" s="4" t="s">
        <v>328</v>
      </c>
      <c r="H82" s="4" t="n">
        <v>3991</v>
      </c>
      <c r="I82" s="5" t="n">
        <v>41.353996</v>
      </c>
      <c r="J82" s="6" t="n">
        <v>24.366377</v>
      </c>
      <c r="K82" s="4" t="n">
        <v>3992</v>
      </c>
      <c r="L82" s="6" t="n">
        <v>41.336469</v>
      </c>
      <c r="M82" s="6" t="n">
        <v>24.462065</v>
      </c>
      <c r="O82" s="54" t="n">
        <v>180202</v>
      </c>
      <c r="P82" s="184" t="n">
        <v>81</v>
      </c>
      <c r="Q82" s="185" t="str">
        <f aca="false">SUBSTITUTE(SUBSTITUTE(SUBSTITUTE(SUBSTITUTE(A82," ","-"),",","-"),"_","-"),"'","-")</f>
        <v>Thisavros</v>
      </c>
      <c r="R82" s="54" t="str">
        <f aca="false">IF(E82="","",CONCATENATE(TEXT(O82,"000000"),"0",TEXT(P82,"00000")))</f>
        <v>180202000081</v>
      </c>
      <c r="S82" s="186" t="n">
        <f aca="false">VLOOKUP(A82,'Generators - MW'!$A$1:$BJ$255,54,0)</f>
        <v>3.82</v>
      </c>
    </row>
    <row r="83" customFormat="false" ht="15" hidden="false" customHeight="false" outlineLevel="0" collapsed="false">
      <c r="A83" s="4" t="s">
        <v>329</v>
      </c>
      <c r="B83" s="7" t="s">
        <v>330</v>
      </c>
      <c r="C83" s="5" t="n">
        <v>44.471644</v>
      </c>
      <c r="D83" s="5" t="n">
        <v>6.270618</v>
      </c>
      <c r="E83" s="5" t="n">
        <v>44.471644</v>
      </c>
      <c r="F83" s="5" t="n">
        <v>6.270618</v>
      </c>
      <c r="G83" s="4" t="s">
        <v>331</v>
      </c>
      <c r="H83" s="4" t="n">
        <v>3433</v>
      </c>
      <c r="I83" s="5" t="n">
        <v>44.471885</v>
      </c>
      <c r="J83" s="6" t="n">
        <v>6.270648</v>
      </c>
      <c r="K83" s="0"/>
      <c r="L83" s="0"/>
      <c r="M83" s="0"/>
      <c r="O83" s="54" t="n">
        <v>180202</v>
      </c>
      <c r="P83" s="184" t="n">
        <v>82</v>
      </c>
      <c r="Q83" s="185" t="str">
        <f aca="false">SUBSTITUTE(SUBSTITUTE(SUBSTITUTE(SUBSTITUTE(A83," ","-"),",","-"),"_","-"),"'","-")</f>
        <v>Serre-Poncon</v>
      </c>
      <c r="R83" s="54" t="str">
        <f aca="false">IF(E83="","",CONCATENATE(TEXT(O83,"000000"),"0",TEXT(P83,"00000")))</f>
        <v>180202000082</v>
      </c>
      <c r="S83" s="186" t="n">
        <f aca="false">VLOOKUP(A83,'Generators - MW'!$A$1:$BJ$255,54,0)</f>
        <v>385.38912</v>
      </c>
    </row>
    <row r="84" customFormat="false" ht="15" hidden="false" customHeight="false" outlineLevel="0" collapsed="false">
      <c r="A84" s="4" t="s">
        <v>332</v>
      </c>
      <c r="B84" s="0"/>
      <c r="C84" s="5" t="n">
        <v>61.305857</v>
      </c>
      <c r="D84" s="5" t="n">
        <v>7.791126</v>
      </c>
      <c r="E84" s="5" t="n">
        <v>61.305857</v>
      </c>
      <c r="F84" s="5" t="n">
        <v>7.791126</v>
      </c>
      <c r="G84" s="4" t="s">
        <v>333</v>
      </c>
      <c r="H84" s="0"/>
      <c r="I84" s="5" t="n">
        <v>61.29888</v>
      </c>
      <c r="J84" s="6" t="n">
        <v>8.209627</v>
      </c>
      <c r="K84" s="0"/>
      <c r="L84" s="6" t="n">
        <v>61.289566</v>
      </c>
      <c r="M84" s="6" t="n">
        <v>7.749575</v>
      </c>
      <c r="O84" s="54" t="n">
        <v>180202</v>
      </c>
      <c r="P84" s="184" t="n">
        <v>83</v>
      </c>
      <c r="Q84" s="185" t="str">
        <f aca="false">SUBSTITUTE(SUBSTITUTE(SUBSTITUTE(SUBSTITUTE(A84," ","-"),",","-"),"_","-"),"'","-")</f>
        <v>Tyin</v>
      </c>
      <c r="R84" s="54" t="str">
        <f aca="false">IF(E84="","",CONCATENATE(TEXT(O84,"000000"),"0",TEXT(P84,"00000")))</f>
        <v>180202000083</v>
      </c>
      <c r="S84" s="186" t="n">
        <f aca="false">VLOOKUP(A84,'Generators - MW'!$A$1:$BJ$255,54,0)</f>
        <v>776.92085325</v>
      </c>
    </row>
    <row r="85" customFormat="false" ht="15" hidden="false" customHeight="false" outlineLevel="0" collapsed="false">
      <c r="A85" s="4" t="s">
        <v>334</v>
      </c>
      <c r="B85" s="7" t="s">
        <v>335</v>
      </c>
      <c r="C85" s="5" t="n">
        <v>36.908369</v>
      </c>
      <c r="D85" s="5" t="n">
        <v>-4.762892</v>
      </c>
      <c r="E85" s="5" t="n">
        <v>36.922</v>
      </c>
      <c r="F85" s="5" t="n">
        <v>-4.777</v>
      </c>
      <c r="G85" s="4" t="s">
        <v>336</v>
      </c>
      <c r="H85" s="0"/>
      <c r="I85" s="5" t="n">
        <v>36.90377</v>
      </c>
      <c r="J85" s="6" t="n">
        <v>-4.778094</v>
      </c>
      <c r="K85" s="0"/>
      <c r="L85" s="6" t="n">
        <v>36.907858</v>
      </c>
      <c r="M85" s="6" t="n">
        <v>-4.76258</v>
      </c>
      <c r="O85" s="54" t="n">
        <v>180202</v>
      </c>
      <c r="P85" s="184" t="n">
        <v>84</v>
      </c>
      <c r="Q85" s="185" t="str">
        <f aca="false">SUBSTITUTE(SUBSTITUTE(SUBSTITUTE(SUBSTITUTE(A85," ","-"),",","-"),"_","-"),"'","-")</f>
        <v>Tajo-De-la-Encantada-(El-Chorro)</v>
      </c>
      <c r="R85" s="54" t="str">
        <f aca="false">IF(E85="","",CONCATENATE(TEXT(O85,"000000"),"0",TEXT(P85,"00000")))</f>
        <v>180202000084</v>
      </c>
      <c r="S85" s="186" t="n">
        <f aca="false">VLOOKUP(A85,'Generators - MW'!$A$1:$BJ$255,54,0)</f>
        <v>1</v>
      </c>
    </row>
    <row r="86" customFormat="false" ht="15" hidden="false" customHeight="false" outlineLevel="0" collapsed="false">
      <c r="A86" s="4" t="s">
        <v>138</v>
      </c>
      <c r="B86" s="17"/>
      <c r="C86" s="5" t="n">
        <v>41.48975</v>
      </c>
      <c r="D86" s="5" t="n">
        <v>-6.263919</v>
      </c>
      <c r="E86" s="5" t="n">
        <v>41.48975</v>
      </c>
      <c r="F86" s="5" t="n">
        <v>-6.263919</v>
      </c>
      <c r="G86" s="4" t="s">
        <v>337</v>
      </c>
      <c r="H86" s="4" t="n">
        <v>2727</v>
      </c>
      <c r="I86" s="5" t="n">
        <v>41.489981</v>
      </c>
      <c r="J86" s="6" t="n">
        <v>-6.264244</v>
      </c>
      <c r="K86" s="0"/>
      <c r="L86" s="0"/>
      <c r="M86" s="0"/>
      <c r="O86" s="54" t="n">
        <v>180202</v>
      </c>
      <c r="P86" s="184" t="n">
        <v>85</v>
      </c>
      <c r="Q86" s="185" t="str">
        <f aca="false">SUBSTITUTE(SUBSTITUTE(SUBSTITUTE(SUBSTITUTE(A86," ","-"),",","-"),"_","-"),"'","-")</f>
        <v>Miranda</v>
      </c>
      <c r="R86" s="54" t="str">
        <f aca="false">IF(E86="","",CONCATENATE(TEXT(O86,"000000"),"0",TEXT(P86,"00000")))</f>
        <v>180202000085</v>
      </c>
      <c r="S86" s="186" t="n">
        <f aca="false">VLOOKUP(A86,'Generators - MW'!$A$1:$BJ$255,54,0)</f>
        <v>0.853571094343743</v>
      </c>
    </row>
    <row r="87" customFormat="false" ht="15" hidden="false" customHeight="false" outlineLevel="0" collapsed="false">
      <c r="A87" s="14" t="s">
        <v>139</v>
      </c>
      <c r="B87" s="17" t="s">
        <v>338</v>
      </c>
      <c r="C87" s="5" t="n">
        <v>49.6068444</v>
      </c>
      <c r="D87" s="5" t="n">
        <v>14.1812253</v>
      </c>
      <c r="E87" s="5" t="n">
        <v>49.563</v>
      </c>
      <c r="F87" s="5" t="n">
        <v>14.21</v>
      </c>
      <c r="G87" s="4" t="s">
        <v>339</v>
      </c>
      <c r="H87" s="4" t="n">
        <v>3263</v>
      </c>
      <c r="I87" s="5" t="n">
        <v>49.6068444</v>
      </c>
      <c r="J87" s="6" t="n">
        <v>14.1812253</v>
      </c>
      <c r="K87" s="0"/>
      <c r="L87" s="0"/>
      <c r="M87" s="0"/>
      <c r="O87" s="54" t="n">
        <v>180202</v>
      </c>
      <c r="P87" s="184" t="n">
        <v>86</v>
      </c>
      <c r="Q87" s="185" t="str">
        <f aca="false">SUBSTITUTE(SUBSTITUTE(SUBSTITUTE(SUBSTITUTE(A87," ","-"),",","-"),"_","-"),"'","-")</f>
        <v>Orlik</v>
      </c>
      <c r="R87" s="54" t="str">
        <f aca="false">IF(E87="","",CONCATENATE(TEXT(O87,"000000"),"0",TEXT(P87,"00000")))</f>
        <v>180202000086</v>
      </c>
      <c r="S87" s="186" t="n">
        <f aca="false">VLOOKUP(A87,'Generators - MW'!$A$1:$BJ$255,54,0)</f>
        <v>117.631636425</v>
      </c>
    </row>
    <row r="88" customFormat="false" ht="15" hidden="false" customHeight="false" outlineLevel="0" collapsed="false">
      <c r="A88" s="4" t="s">
        <v>340</v>
      </c>
      <c r="B88" s="7" t="s">
        <v>341</v>
      </c>
      <c r="C88" s="5" t="n">
        <v>44.961181</v>
      </c>
      <c r="D88" s="5" t="n">
        <v>5.688751</v>
      </c>
      <c r="E88" s="5" t="n">
        <v>44.961181</v>
      </c>
      <c r="F88" s="5" t="n">
        <v>5.688751</v>
      </c>
      <c r="G88" s="4" t="s">
        <v>342</v>
      </c>
      <c r="H88" s="4" t="n">
        <v>3421</v>
      </c>
      <c r="I88" s="5" t="n">
        <v>44.961091</v>
      </c>
      <c r="J88" s="6" t="n">
        <v>5.689054</v>
      </c>
      <c r="K88" s="0"/>
      <c r="L88" s="0"/>
      <c r="M88" s="0"/>
      <c r="O88" s="54" t="n">
        <v>180202</v>
      </c>
      <c r="P88" s="184" t="n">
        <v>87</v>
      </c>
      <c r="Q88" s="185" t="str">
        <f aca="false">SUBSTITUTE(SUBSTITUTE(SUBSTITUTE(SUBSTITUTE(A88," ","-"),",","-"),"_","-"),"'","-")</f>
        <v>Monteynard</v>
      </c>
      <c r="R88" s="54" t="str">
        <f aca="false">IF(E88="","",CONCATENATE(TEXT(O88,"000000"),"0",TEXT(P88,"00000")))</f>
        <v>180202000087</v>
      </c>
      <c r="S88" s="186" t="n">
        <f aca="false">VLOOKUP(A88,'Generators - MW'!$A$1:$BJ$255,54,0)</f>
        <v>78.23475</v>
      </c>
    </row>
    <row r="89" customFormat="false" ht="15" hidden="false" customHeight="false" outlineLevel="0" collapsed="false">
      <c r="A89" s="4" t="s">
        <v>343</v>
      </c>
      <c r="B89" s="26" t="s">
        <v>344</v>
      </c>
      <c r="C89" s="5" t="n">
        <v>47.146111</v>
      </c>
      <c r="D89" s="5" t="n">
        <v>11.967222</v>
      </c>
      <c r="E89" s="0"/>
      <c r="F89" s="0"/>
      <c r="G89" s="4" t="s">
        <v>345</v>
      </c>
      <c r="H89" s="4" t="n">
        <v>3302</v>
      </c>
      <c r="I89" s="5" t="n">
        <v>47.121366</v>
      </c>
      <c r="J89" s="6" t="n">
        <v>12.061754</v>
      </c>
      <c r="K89" s="0"/>
      <c r="L89" s="6" t="n">
        <v>47.121466</v>
      </c>
      <c r="M89" s="6" t="n">
        <v>11.867184</v>
      </c>
      <c r="O89" s="54" t="n">
        <v>180202</v>
      </c>
      <c r="P89" s="184" t="n">
        <v>88</v>
      </c>
      <c r="Q89" s="185" t="str">
        <f aca="false">SUBSTITUTE(SUBSTITUTE(SUBSTITUTE(SUBSTITUTE(A89," ","-"),",","-"),"_","-"),"'","-")</f>
        <v>Hausling</v>
      </c>
      <c r="R89" s="54" t="str">
        <f aca="false">IF(E89="","",CONCATENATE(TEXT(O89,"000000"),"0",TEXT(P89,"00000")))</f>
        <v/>
      </c>
      <c r="S89" s="186" t="n">
        <f aca="false">VLOOKUP(A89,'Generators - MW'!$A$1:$BJ$255,54,0)</f>
        <v>11.17</v>
      </c>
    </row>
    <row r="90" customFormat="false" ht="15" hidden="false" customHeight="false" outlineLevel="0" collapsed="false">
      <c r="A90" s="4" t="s">
        <v>346</v>
      </c>
      <c r="B90" s="26" t="s">
        <v>347</v>
      </c>
      <c r="C90" s="5" t="n">
        <v>45.21293</v>
      </c>
      <c r="D90" s="5" t="n">
        <v>6.71526</v>
      </c>
      <c r="E90" s="5" t="n">
        <v>45.21293</v>
      </c>
      <c r="F90" s="5" t="n">
        <v>6.71526</v>
      </c>
      <c r="G90" s="4" t="s">
        <v>348</v>
      </c>
      <c r="H90" s="4" t="n">
        <v>3411</v>
      </c>
      <c r="I90" s="5" t="n">
        <v>45.22875</v>
      </c>
      <c r="J90" s="6" t="n">
        <v>6.94625</v>
      </c>
      <c r="K90" s="0"/>
      <c r="L90" s="0"/>
      <c r="M90" s="0"/>
      <c r="O90" s="54" t="n">
        <v>180202</v>
      </c>
      <c r="P90" s="184" t="n">
        <v>89</v>
      </c>
      <c r="Q90" s="185" t="str">
        <f aca="false">SUBSTITUTE(SUBSTITUTE(SUBSTITUTE(SUBSTITUTE(A90," ","-"),",","-"),"_","-"),"'","-")</f>
        <v>Villarodin</v>
      </c>
      <c r="R90" s="54" t="str">
        <f aca="false">IF(E90="","",CONCATENATE(TEXT(O90,"000000"),"0",TEXT(P90,"00000")))</f>
        <v>180202000089</v>
      </c>
      <c r="S90" s="186" t="n">
        <f aca="false">VLOOKUP(A90,'Generators - MW'!$A$1:$BJ$255,54,0)</f>
        <v>693.055572</v>
      </c>
    </row>
    <row r="91" customFormat="false" ht="15" hidden="false" customHeight="false" outlineLevel="0" collapsed="false">
      <c r="A91" s="4" t="s">
        <v>349</v>
      </c>
      <c r="B91" s="26"/>
      <c r="C91" s="5" t="n">
        <v>47.565607</v>
      </c>
      <c r="D91" s="5" t="n">
        <v>7.95363</v>
      </c>
      <c r="E91" s="5" t="n">
        <v>47.565607</v>
      </c>
      <c r="F91" s="5" t="n">
        <v>7.95363</v>
      </c>
      <c r="G91" s="4" t="s">
        <v>350</v>
      </c>
      <c r="H91" s="0"/>
      <c r="I91" s="5" t="n">
        <v>47.580926</v>
      </c>
      <c r="J91" s="6" t="n">
        <v>7.959681</v>
      </c>
      <c r="K91" s="0"/>
      <c r="L91" s="0"/>
      <c r="M91" s="0"/>
      <c r="O91" s="54" t="n">
        <v>180202</v>
      </c>
      <c r="P91" s="184" t="n">
        <v>90</v>
      </c>
      <c r="Q91" s="185" t="str">
        <f aca="false">SUBSTITUTE(SUBSTITUTE(SUBSTITUTE(SUBSTITUTE(A91," ","-"),",","-"),"_","-"),"'","-")</f>
        <v>Sackingen-II</v>
      </c>
      <c r="R91" s="54" t="str">
        <f aca="false">IF(E91="","",CONCATENATE(TEXT(O91,"000000"),"0",TEXT(P91,"00000")))</f>
        <v>180202000090</v>
      </c>
      <c r="S91" s="186" t="e">
        <f aca="false">VLOOKUP(A91,'Generators - MW'!$A$1:$BJ$255,54,0)</f>
        <v>#N/A</v>
      </c>
    </row>
    <row r="92" customFormat="false" ht="15" hidden="false" customHeight="false" outlineLevel="0" collapsed="false">
      <c r="A92" s="4" t="s">
        <v>351</v>
      </c>
      <c r="B92" s="26"/>
      <c r="C92" s="5" t="n">
        <v>52.980833</v>
      </c>
      <c r="D92" s="5" t="n">
        <v>-3.968889</v>
      </c>
      <c r="E92" s="0"/>
      <c r="F92" s="0"/>
      <c r="G92" s="4" t="s">
        <v>352</v>
      </c>
      <c r="H92" s="0"/>
      <c r="I92" s="5" t="n">
        <v>52.98094</v>
      </c>
      <c r="J92" s="6" t="n">
        <v>-3.989971</v>
      </c>
      <c r="K92" s="49"/>
      <c r="L92" s="6" t="n">
        <v>52.981066</v>
      </c>
      <c r="M92" s="6" t="n">
        <v>-3.966496</v>
      </c>
      <c r="O92" s="54" t="n">
        <v>180202</v>
      </c>
      <c r="P92" s="184" t="n">
        <v>91</v>
      </c>
      <c r="Q92" s="185" t="str">
        <f aca="false">SUBSTITUTE(SUBSTITUTE(SUBSTITUTE(SUBSTITUTE(A92," ","-"),",","-"),"_","-"),"'","-")</f>
        <v>Ffestiniog</v>
      </c>
      <c r="R92" s="54" t="str">
        <f aca="false">IF(E92="","",CONCATENATE(TEXT(O92,"000000"),"0",TEXT(P92,"00000")))</f>
        <v/>
      </c>
      <c r="S92" s="186" t="n">
        <f aca="false">VLOOKUP(A92,'Generators - MW'!$A$1:$BJ$255,54,0)</f>
        <v>1.3</v>
      </c>
    </row>
    <row r="93" customFormat="false" ht="15" hidden="false" customHeight="false" outlineLevel="0" collapsed="false">
      <c r="A93" s="4" t="s">
        <v>353</v>
      </c>
      <c r="B93" s="0"/>
      <c r="C93" s="5" t="n">
        <v>46.067702</v>
      </c>
      <c r="D93" s="5" t="n">
        <v>10.982814</v>
      </c>
      <c r="E93" s="5" t="n">
        <v>46.067702</v>
      </c>
      <c r="F93" s="5" t="n">
        <v>10.982814</v>
      </c>
      <c r="G93" s="4" t="s">
        <v>354</v>
      </c>
      <c r="H93" s="0"/>
      <c r="I93" s="5" t="n">
        <v>46.123626</v>
      </c>
      <c r="J93" s="6" t="n">
        <v>10.957356</v>
      </c>
      <c r="K93" s="0"/>
      <c r="L93" s="6" t="n">
        <v>46.06676</v>
      </c>
      <c r="M93" s="6" t="n">
        <v>10.983506</v>
      </c>
      <c r="O93" s="54" t="n">
        <v>180202</v>
      </c>
      <c r="P93" s="184" t="n">
        <v>92</v>
      </c>
      <c r="Q93" s="185" t="str">
        <f aca="false">SUBSTITUTE(SUBSTITUTE(SUBSTITUTE(SUBSTITUTE(A93," ","-"),",","-"),"_","-"),"'","-")</f>
        <v>San-Massenza-I</v>
      </c>
      <c r="R93" s="54" t="str">
        <f aca="false">IF(E93="","",CONCATENATE(TEXT(O93,"000000"),"0",TEXT(P93,"00000")))</f>
        <v>180202000092</v>
      </c>
      <c r="S93" s="186" t="n">
        <f aca="false">VLOOKUP(A93,'Generators - MW'!$A$1:$BJ$255,54,0)</f>
        <v>45.0334156725</v>
      </c>
    </row>
    <row r="94" customFormat="false" ht="15" hidden="false" customHeight="false" outlineLevel="0" collapsed="false">
      <c r="A94" s="4" t="s">
        <v>140</v>
      </c>
      <c r="B94" s="7" t="s">
        <v>355</v>
      </c>
      <c r="C94" s="5" t="n">
        <v>44.303735</v>
      </c>
      <c r="D94" s="5" t="n">
        <v>4.742425</v>
      </c>
      <c r="E94" s="5" t="n">
        <v>44.303735</v>
      </c>
      <c r="F94" s="5" t="n">
        <v>4.651</v>
      </c>
      <c r="G94" s="4" t="s">
        <v>356</v>
      </c>
      <c r="H94" s="0"/>
      <c r="I94" s="5" t="n">
        <v>44.303735</v>
      </c>
      <c r="J94" s="6" t="n">
        <v>4.742425</v>
      </c>
      <c r="K94" s="0"/>
      <c r="L94" s="0"/>
      <c r="M94" s="0"/>
      <c r="O94" s="54" t="n">
        <v>180202</v>
      </c>
      <c r="P94" s="184" t="n">
        <v>93</v>
      </c>
      <c r="Q94" s="185" t="str">
        <f aca="false">SUBSTITUTE(SUBSTITUTE(SUBSTITUTE(SUBSTITUTE(A94," ","-"),",","-"),"_","-"),"'","-")</f>
        <v>Conzere-Mondragon-(Bollene)</v>
      </c>
      <c r="R94" s="54" t="str">
        <f aca="false">IF(E94="","",CONCATENATE(TEXT(O94,"000000"),"0",TEXT(P94,"00000")))</f>
        <v>180202000093</v>
      </c>
      <c r="S94" s="186" t="n">
        <f aca="false">VLOOKUP(A94,'Generators - MW'!$A$1:$BJ$255,54,0)</f>
        <v>0.01090545</v>
      </c>
    </row>
    <row r="95" customFormat="false" ht="15" hidden="false" customHeight="false" outlineLevel="0" collapsed="false">
      <c r="A95" s="4" t="s">
        <v>357</v>
      </c>
      <c r="B95" s="7" t="s">
        <v>358</v>
      </c>
      <c r="C95" s="5" t="n">
        <v>46.565359106344</v>
      </c>
      <c r="D95" s="5" t="n">
        <v>8.3277561798095</v>
      </c>
      <c r="E95" s="5" t="n">
        <v>46.565359106344</v>
      </c>
      <c r="F95" s="5" t="n">
        <v>8.3277561798095</v>
      </c>
      <c r="G95" s="4" t="s">
        <v>359</v>
      </c>
      <c r="H95" s="4" t="n">
        <v>3330</v>
      </c>
      <c r="I95" s="5" t="n">
        <v>46.547083</v>
      </c>
      <c r="J95" s="6" t="n">
        <v>8.27125</v>
      </c>
      <c r="K95" s="4" t="n">
        <v>3323</v>
      </c>
      <c r="L95" s="6" t="n">
        <v>46.547083</v>
      </c>
      <c r="M95" s="6" t="n">
        <v>8.27125</v>
      </c>
      <c r="O95" s="54" t="n">
        <v>180202</v>
      </c>
      <c r="P95" s="184" t="n">
        <v>94</v>
      </c>
      <c r="Q95" s="185" t="str">
        <f aca="false">SUBSTITUTE(SUBSTITUTE(SUBSTITUTE(SUBSTITUTE(A95," ","-"),",","-"),"_","-"),"'","-")</f>
        <v>Grimsel-2</v>
      </c>
      <c r="R95" s="54" t="str">
        <f aca="false">IF(E95="","",CONCATENATE(TEXT(O95,"000000"),"0",TEXT(P95,"00000")))</f>
        <v>180202000094</v>
      </c>
      <c r="S95" s="186" t="n">
        <f aca="false">VLOOKUP(A95,'Generators - MW'!$A$1:$BJ$255,54,0)</f>
        <v>53.42</v>
      </c>
    </row>
    <row r="96" customFormat="false" ht="15" hidden="false" customHeight="false" outlineLevel="0" collapsed="false">
      <c r="A96" s="4" t="s">
        <v>141</v>
      </c>
      <c r="B96" s="26"/>
      <c r="C96" s="5" t="n">
        <v>46.3321</v>
      </c>
      <c r="D96" s="5" t="n">
        <v>8.01196</v>
      </c>
      <c r="E96" s="5" t="n">
        <v>44.3</v>
      </c>
      <c r="F96" s="5" t="n">
        <v>22.604</v>
      </c>
      <c r="G96" s="4" t="s">
        <v>360</v>
      </c>
      <c r="H96" s="0"/>
      <c r="I96" s="5" t="n">
        <v>46.371959</v>
      </c>
      <c r="J96" s="6" t="n">
        <v>8.002218</v>
      </c>
      <c r="K96" s="0"/>
      <c r="L96" s="0"/>
      <c r="M96" s="0"/>
      <c r="O96" s="54" t="n">
        <v>180202</v>
      </c>
      <c r="P96" s="184" t="n">
        <v>95</v>
      </c>
      <c r="Q96" s="185" t="str">
        <f aca="false">SUBSTITUTE(SUBSTITUTE(SUBSTITUTE(SUBSTITUTE(A96," ","-"),",","-"),"_","-"),"'","-")</f>
        <v>Bitsch-(Biel)</v>
      </c>
      <c r="R96" s="54" t="str">
        <f aca="false">IF(E96="","",CONCATENATE(TEXT(O96,"000000"),"0",TEXT(P96,"00000")))</f>
        <v>180202000095</v>
      </c>
      <c r="S96" s="186" t="n">
        <f aca="false">VLOOKUP(A96,'Generators - MW'!$A$1:$BJ$255,54,0)</f>
        <v>16.358175</v>
      </c>
    </row>
    <row r="97" customFormat="false" ht="15" hidden="false" customHeight="false" outlineLevel="0" collapsed="false">
      <c r="A97" s="4" t="s">
        <v>361</v>
      </c>
      <c r="B97" s="7" t="s">
        <v>362</v>
      </c>
      <c r="C97" s="5" t="n">
        <v>45.625268</v>
      </c>
      <c r="D97" s="5" t="n">
        <v>6.791353</v>
      </c>
      <c r="E97" s="5" t="n">
        <v>45.625268</v>
      </c>
      <c r="F97" s="5" t="n">
        <v>6.791353</v>
      </c>
      <c r="G97" s="4" t="s">
        <v>363</v>
      </c>
      <c r="H97" s="4" t="n">
        <v>3398</v>
      </c>
      <c r="I97" s="5" t="n">
        <v>45.493203</v>
      </c>
      <c r="J97" s="6" t="n">
        <v>6.933006</v>
      </c>
      <c r="K97" s="0"/>
      <c r="L97" s="0"/>
      <c r="M97" s="0"/>
      <c r="O97" s="54" t="n">
        <v>180202</v>
      </c>
      <c r="P97" s="184" t="n">
        <v>96</v>
      </c>
      <c r="Q97" s="185" t="str">
        <f aca="false">SUBSTITUTE(SUBSTITUTE(SUBSTITUTE(SUBSTITUTE(A97," ","-"),",","-"),"_","-"),"'","-")</f>
        <v>Malgovert</v>
      </c>
      <c r="R97" s="54" t="str">
        <f aca="false">IF(E97="","",CONCATENATE(TEXT(O97,"000000"),"0",TEXT(P97,"00000")))</f>
        <v>180202000096</v>
      </c>
      <c r="S97" s="186" t="n">
        <f aca="false">VLOOKUP(A97,'Generators - MW'!$A$1:$BJ$255,54,0)</f>
        <v>408.954375</v>
      </c>
    </row>
    <row r="98" customFormat="false" ht="15" hidden="false" customHeight="false" outlineLevel="0" collapsed="false">
      <c r="A98" s="4" t="s">
        <v>364</v>
      </c>
      <c r="B98" s="26" t="s">
        <v>365</v>
      </c>
      <c r="C98" s="5" t="n">
        <v>41.368983</v>
      </c>
      <c r="D98" s="5" t="n">
        <v>0.273381</v>
      </c>
      <c r="E98" s="5" t="n">
        <v>41.368983</v>
      </c>
      <c r="F98" s="5" t="n">
        <v>0.273381</v>
      </c>
      <c r="G98" s="4" t="s">
        <v>366</v>
      </c>
      <c r="H98" s="4" t="n">
        <v>3503</v>
      </c>
      <c r="I98" s="5" t="n">
        <v>41.369221</v>
      </c>
      <c r="J98" s="6" t="n">
        <v>0.272796</v>
      </c>
      <c r="K98" s="0"/>
      <c r="L98" s="0"/>
      <c r="M98" s="0"/>
      <c r="O98" s="54" t="n">
        <v>180202</v>
      </c>
      <c r="P98" s="184" t="n">
        <v>97</v>
      </c>
      <c r="Q98" s="185" t="str">
        <f aca="false">SUBSTITUTE(SUBSTITUTE(SUBSTITUTE(SUBSTITUTE(A98," ","-"),",","-"),"_","-"),"'","-")</f>
        <v>Mequinenza</v>
      </c>
      <c r="R98" s="54" t="str">
        <f aca="false">IF(E98="","",CONCATENATE(TEXT(O98,"000000"),"0",TEXT(P98,"00000")))</f>
        <v>180202000097</v>
      </c>
      <c r="S98" s="186" t="n">
        <f aca="false">VLOOKUP(A98,'Generators - MW'!$A$1:$BJ$255,54,0)</f>
        <v>170.90404845</v>
      </c>
    </row>
    <row r="99" customFormat="false" ht="15" hidden="false" customHeight="false" outlineLevel="0" collapsed="false">
      <c r="A99" s="4" t="s">
        <v>142</v>
      </c>
      <c r="B99" s="17" t="s">
        <v>171</v>
      </c>
      <c r="C99" s="5" t="n">
        <v>44.308028</v>
      </c>
      <c r="D99" s="5" t="n">
        <v>22.5680646</v>
      </c>
      <c r="E99" s="5" t="n">
        <v>44.3</v>
      </c>
      <c r="F99" s="5" t="n">
        <v>22.604</v>
      </c>
      <c r="G99" s="4" t="s">
        <v>367</v>
      </c>
      <c r="H99" s="4" t="n">
        <v>3891</v>
      </c>
      <c r="I99" s="5" t="n">
        <v>44.305433</v>
      </c>
      <c r="J99" s="6" t="n">
        <v>22.563907</v>
      </c>
      <c r="K99" s="0"/>
      <c r="L99" s="0"/>
      <c r="M99" s="0"/>
      <c r="O99" s="54" t="n">
        <v>180202</v>
      </c>
      <c r="P99" s="184" t="n">
        <v>98</v>
      </c>
      <c r="Q99" s="185" t="str">
        <f aca="false">SUBSTITUTE(SUBSTITUTE(SUBSTITUTE(SUBSTITUTE(A99," ","-"),",","-"),"_","-"),"'","-")</f>
        <v>Iron-Gate-II/Portile-de-Fier-II</v>
      </c>
      <c r="R99" s="54" t="str">
        <f aca="false">IF(E99="","",CONCATENATE(TEXT(O99,"000000"),"0",TEXT(P99,"00000")))</f>
        <v>180202000098</v>
      </c>
      <c r="S99" s="186" t="n">
        <f aca="false">VLOOKUP(A99,'Generators - MW'!$A$1:$BJ$255,54,0)</f>
        <v>72.023385</v>
      </c>
    </row>
    <row r="100" customFormat="false" ht="15" hidden="false" customHeight="false" outlineLevel="0" collapsed="false">
      <c r="A100" s="4" t="s">
        <v>368</v>
      </c>
      <c r="B100" s="0"/>
      <c r="C100" s="5" t="n">
        <v>59.617115</v>
      </c>
      <c r="D100" s="5" t="n">
        <v>7.856431</v>
      </c>
      <c r="E100" s="5" t="n">
        <v>59.617115</v>
      </c>
      <c r="F100" s="5" t="n">
        <v>7.856431</v>
      </c>
      <c r="G100" s="4" t="s">
        <v>369</v>
      </c>
      <c r="H100" s="0"/>
      <c r="I100" s="5" t="n">
        <v>59.70317</v>
      </c>
      <c r="J100" s="6" t="n">
        <v>7.90303</v>
      </c>
      <c r="K100" s="0"/>
      <c r="L100" s="6" t="n">
        <v>59.609687</v>
      </c>
      <c r="M100" s="6" t="n">
        <v>7.854322</v>
      </c>
      <c r="O100" s="54" t="n">
        <v>180202</v>
      </c>
      <c r="P100" s="184" t="n">
        <v>99</v>
      </c>
      <c r="Q100" s="185" t="str">
        <f aca="false">SUBSTITUTE(SUBSTITUTE(SUBSTITUTE(SUBSTITUTE(A100," ","-"),",","-"),"_","-"),"'","-")</f>
        <v>Vinje</v>
      </c>
      <c r="R100" s="54" t="str">
        <f aca="false">IF(E100="","",CONCATENATE(TEXT(O100,"000000"),"0",TEXT(P100,"00000")))</f>
        <v>180202000099</v>
      </c>
      <c r="S100" s="186" t="n">
        <f aca="false">VLOOKUP(A100,'Generators - MW'!$A$1:$BJ$255,54,0)</f>
        <v>1555.40166</v>
      </c>
    </row>
    <row r="101" customFormat="false" ht="15" hidden="false" customHeight="false" outlineLevel="0" collapsed="false">
      <c r="A101" s="50" t="s">
        <v>370</v>
      </c>
      <c r="B101" s="50" t="s">
        <v>371</v>
      </c>
      <c r="C101" s="5" t="n">
        <v>63.539774</v>
      </c>
      <c r="D101" s="5" t="n">
        <v>16.761383</v>
      </c>
      <c r="E101" s="5" t="n">
        <v>63.548</v>
      </c>
      <c r="F101" s="5" t="n">
        <v>16.643</v>
      </c>
      <c r="G101" s="50" t="s">
        <v>372</v>
      </c>
      <c r="H101" s="0"/>
      <c r="I101" s="5" t="n">
        <v>63.563923</v>
      </c>
      <c r="J101" s="6" t="n">
        <v>16.65055</v>
      </c>
      <c r="K101" s="0"/>
      <c r="L101" s="0"/>
      <c r="M101" s="0"/>
      <c r="O101" s="54" t="n">
        <v>180202</v>
      </c>
      <c r="P101" s="184" t="n">
        <v>100</v>
      </c>
      <c r="Q101" s="185" t="str">
        <f aca="false">SUBSTITUTE(SUBSTITUTE(SUBSTITUTE(SUBSTITUTE(A101," ","-"),",","-"),"_","-"),"'","-")</f>
        <v>Kilforsen</v>
      </c>
      <c r="R101" s="54" t="str">
        <f aca="false">IF(E101="","",CONCATENATE(TEXT(O101,"000000"),"0",TEXT(P101,"00000")))</f>
        <v>180202000100</v>
      </c>
      <c r="S101" s="186" t="n">
        <f aca="false">VLOOKUP(A101,'Generators - MW'!$A$1:$BJ$255,54,0)</f>
        <v>0</v>
      </c>
    </row>
    <row r="102" customFormat="false" ht="15" hidden="false" customHeight="false" outlineLevel="0" collapsed="false">
      <c r="A102" s="30" t="s">
        <v>373</v>
      </c>
      <c r="B102" s="7" t="s">
        <v>162</v>
      </c>
      <c r="C102" s="5" t="n">
        <v>46.033152</v>
      </c>
      <c r="D102" s="5" t="n">
        <v>7.30791</v>
      </c>
      <c r="E102" s="5" t="n">
        <v>46.033152</v>
      </c>
      <c r="F102" s="5" t="n">
        <v>7.30791</v>
      </c>
      <c r="G102" s="4" t="s">
        <v>163</v>
      </c>
      <c r="H102" s="4" t="n">
        <v>3371</v>
      </c>
      <c r="I102" s="5" t="n">
        <v>46.080327</v>
      </c>
      <c r="J102" s="6" t="n">
        <v>7.40326</v>
      </c>
      <c r="K102" s="0"/>
      <c r="L102" s="0"/>
      <c r="M102" s="0"/>
      <c r="O102" s="54" t="n">
        <v>180202</v>
      </c>
      <c r="P102" s="184" t="n">
        <v>101</v>
      </c>
      <c r="Q102" s="185" t="str">
        <f aca="false">SUBSTITUTE(SUBSTITUTE(SUBSTITUTE(SUBSTITUTE(A102," ","-"),",","-"),"_","-"),"'","-")</f>
        <v>Fionnay-(Dixence)</v>
      </c>
      <c r="R102" s="54" t="str">
        <f aca="false">IF(E102="","",CONCATENATE(TEXT(O102,"000000"),"0",TEXT(P102,"00000")))</f>
        <v>180202000101</v>
      </c>
      <c r="S102" s="186" t="n">
        <f aca="false">VLOOKUP(A102,'Generators - MW'!$A$1:$BJ$255,54,0)</f>
        <v>828.8142</v>
      </c>
    </row>
    <row r="103" customFormat="false" ht="15" hidden="false" customHeight="false" outlineLevel="0" collapsed="false">
      <c r="A103" s="4" t="s">
        <v>374</v>
      </c>
      <c r="B103" s="26"/>
      <c r="C103" s="5" t="n">
        <v>47.209374</v>
      </c>
      <c r="D103" s="5" t="n">
        <v>11.005618</v>
      </c>
      <c r="E103" s="5" t="n">
        <v>47.209374</v>
      </c>
      <c r="F103" s="5" t="n">
        <v>11.005618</v>
      </c>
      <c r="G103" s="4" t="s">
        <v>375</v>
      </c>
      <c r="H103" s="4" t="n">
        <v>3295</v>
      </c>
      <c r="I103" s="5" t="n">
        <v>47.197917</v>
      </c>
      <c r="J103" s="6" t="n">
        <v>11.02125</v>
      </c>
      <c r="K103" s="0"/>
      <c r="L103" s="6" t="n">
        <v>47.212035</v>
      </c>
      <c r="M103" s="6" t="n">
        <v>11.000964</v>
      </c>
      <c r="O103" s="54" t="n">
        <v>180202</v>
      </c>
      <c r="P103" s="184" t="n">
        <v>102</v>
      </c>
      <c r="Q103" s="185" t="str">
        <f aca="false">SUBSTITUTE(SUBSTITUTE(SUBSTITUTE(SUBSTITUTE(A103," ","-"),",","-"),"_","-"),"'","-")</f>
        <v>Kuhtai</v>
      </c>
      <c r="R103" s="54" t="str">
        <f aca="false">IF(E103="","",CONCATENATE(TEXT(O103,"000000"),"0",TEXT(P103,"00000")))</f>
        <v>180202000102</v>
      </c>
      <c r="S103" s="186" t="n">
        <f aca="false">VLOOKUP(A103,'Generators - MW'!$A$1:$BJ$255,54,0)</f>
        <v>3.6414</v>
      </c>
    </row>
    <row r="104" customFormat="false" ht="15" hidden="false" customHeight="false" outlineLevel="0" collapsed="false">
      <c r="A104" s="4" t="s">
        <v>376</v>
      </c>
      <c r="B104" s="7" t="s">
        <v>221</v>
      </c>
      <c r="C104" s="5" t="n">
        <v>60.883145</v>
      </c>
      <c r="D104" s="5" t="n">
        <v>7.248314</v>
      </c>
      <c r="E104" s="5" t="n">
        <v>60.883145</v>
      </c>
      <c r="F104" s="5" t="n">
        <v>7.248314</v>
      </c>
      <c r="G104" s="4" t="s">
        <v>377</v>
      </c>
      <c r="H104" s="4" t="n">
        <v>3107</v>
      </c>
      <c r="I104" s="5" t="n">
        <v>60.805293</v>
      </c>
      <c r="J104" s="6" t="n">
        <v>7.74972</v>
      </c>
      <c r="K104" s="0"/>
      <c r="L104" s="6" t="n">
        <v>60.790472</v>
      </c>
      <c r="M104" s="6" t="n">
        <v>7.5625</v>
      </c>
      <c r="O104" s="54" t="n">
        <v>180202</v>
      </c>
      <c r="P104" s="184" t="n">
        <v>103</v>
      </c>
      <c r="Q104" s="185" t="str">
        <f aca="false">SUBSTITUTE(SUBSTITUTE(SUBSTITUTE(SUBSTITUTE(A104," ","-"),",","-"),"_","-"),"'","-")</f>
        <v>Aurland-III</v>
      </c>
      <c r="R104" s="54" t="str">
        <f aca="false">IF(E104="","",CONCATENATE(TEXT(O104,"000000"),"0",TEXT(P104,"00000")))</f>
        <v>180202000103</v>
      </c>
      <c r="S104" s="186" t="n">
        <f aca="false">VLOOKUP(A104,'Generators - MW'!$A$1:$BJ$255,54,0)</f>
        <v>9.44</v>
      </c>
    </row>
    <row r="105" customFormat="false" ht="15" hidden="false" customHeight="false" outlineLevel="0" collapsed="false">
      <c r="A105" s="4" t="s">
        <v>143</v>
      </c>
      <c r="B105" s="7" t="s">
        <v>212</v>
      </c>
      <c r="C105" s="5" t="n">
        <v>56.7405</v>
      </c>
      <c r="D105" s="5" t="n">
        <v>24.7113</v>
      </c>
      <c r="E105" s="5" t="n">
        <v>56.758</v>
      </c>
      <c r="F105" s="5" t="n">
        <v>24.7113</v>
      </c>
      <c r="G105" s="4" t="s">
        <v>378</v>
      </c>
      <c r="H105" s="4" t="n">
        <v>3736</v>
      </c>
      <c r="I105" s="5" t="n">
        <v>56.737166</v>
      </c>
      <c r="J105" s="6" t="n">
        <v>24.713374</v>
      </c>
      <c r="K105" s="0"/>
      <c r="L105" s="0"/>
      <c r="M105" s="0"/>
      <c r="O105" s="54" t="n">
        <v>180202</v>
      </c>
      <c r="P105" s="184" t="n">
        <v>104</v>
      </c>
      <c r="Q105" s="185" t="str">
        <f aca="false">SUBSTITUTE(SUBSTITUTE(SUBSTITUTE(SUBSTITUTE(A105," ","-"),",","-"),"_","-"),"'","-")</f>
        <v>Kegums</v>
      </c>
      <c r="R105" s="54" t="str">
        <f aca="false">IF(E105="","",CONCATENATE(TEXT(O105,"000000"),"0",TEXT(P105,"00000")))</f>
        <v>180202000104</v>
      </c>
      <c r="S105" s="186" t="n">
        <f aca="false">VLOOKUP(A105,'Generators - MW'!$A$1:$BJ$255,54,0)</f>
        <v>5.2109085</v>
      </c>
    </row>
    <row r="106" customFormat="false" ht="15" hidden="false" customHeight="false" outlineLevel="0" collapsed="false">
      <c r="A106" s="4" t="s">
        <v>146</v>
      </c>
      <c r="B106" s="7" t="s">
        <v>365</v>
      </c>
      <c r="C106" s="5" t="n">
        <v>41.242384</v>
      </c>
      <c r="D106" s="5" t="n">
        <v>0.43076</v>
      </c>
      <c r="E106" s="5" t="n">
        <v>41.265</v>
      </c>
      <c r="F106" s="5" t="n">
        <v>0.435</v>
      </c>
      <c r="G106" s="4" t="s">
        <v>379</v>
      </c>
      <c r="H106" s="4" t="n">
        <v>3505</v>
      </c>
      <c r="I106" s="5" t="n">
        <v>41.243912</v>
      </c>
      <c r="J106" s="6" t="n">
        <v>0.432408</v>
      </c>
      <c r="K106" s="0"/>
      <c r="L106" s="0"/>
      <c r="M106" s="0"/>
      <c r="O106" s="54" t="n">
        <v>180202</v>
      </c>
      <c r="P106" s="184" t="n">
        <v>105</v>
      </c>
      <c r="Q106" s="185" t="str">
        <f aca="false">SUBSTITUTE(SUBSTITUTE(SUBSTITUTE(SUBSTITUTE(A106," ","-"),",","-"),"_","-"),"'","-")</f>
        <v>Ribarroja</v>
      </c>
      <c r="R106" s="54" t="str">
        <f aca="false">IF(E106="","",CONCATENATE(TEXT(O106,"000000"),"0",TEXT(P106,"00000")))</f>
        <v>180202000105</v>
      </c>
      <c r="S106" s="186" t="n">
        <f aca="false">VLOOKUP(A106,'Generators - MW'!$A$1:$BJ$255,54,0)</f>
        <v>13.243720725</v>
      </c>
    </row>
    <row r="107" customFormat="false" ht="15" hidden="false" customHeight="false" outlineLevel="0" collapsed="false">
      <c r="A107" s="4" t="s">
        <v>380</v>
      </c>
      <c r="B107" s="7" t="s">
        <v>358</v>
      </c>
      <c r="C107" s="5" t="n">
        <v>46.7021</v>
      </c>
      <c r="D107" s="5" t="n">
        <v>8.2353</v>
      </c>
      <c r="E107" s="5" t="n">
        <v>46.7021</v>
      </c>
      <c r="F107" s="5" t="n">
        <v>8.2353</v>
      </c>
      <c r="G107" s="4" t="s">
        <v>381</v>
      </c>
      <c r="H107" s="4" t="n">
        <v>3319</v>
      </c>
      <c r="I107" s="5" t="n">
        <v>46.612083</v>
      </c>
      <c r="J107" s="6" t="n">
        <v>8.322083</v>
      </c>
      <c r="K107" s="0"/>
      <c r="L107" s="0"/>
      <c r="M107" s="0"/>
      <c r="O107" s="54" t="n">
        <v>180202</v>
      </c>
      <c r="P107" s="184" t="n">
        <v>106</v>
      </c>
      <c r="Q107" s="185" t="str">
        <f aca="false">SUBSTITUTE(SUBSTITUTE(SUBSTITUTE(SUBSTITUTE(A107," ","-"),",","-"),"_","-"),"'","-")</f>
        <v>Innertkirchen-1</v>
      </c>
      <c r="R107" s="54" t="str">
        <f aca="false">IF(E107="","",CONCATENATE(TEXT(O107,"000000"),"0",TEXT(P107,"00000")))</f>
        <v>180202000106</v>
      </c>
      <c r="S107" s="186" t="n">
        <f aca="false">VLOOKUP(A107,'Generators - MW'!$A$1:$BJ$255,54,0)</f>
        <v>22.038492</v>
      </c>
    </row>
    <row r="108" customFormat="false" ht="15" hidden="false" customHeight="false" outlineLevel="0" collapsed="false">
      <c r="A108" s="38" t="s">
        <v>382</v>
      </c>
      <c r="B108" s="39"/>
      <c r="C108" s="40"/>
      <c r="D108" s="40"/>
      <c r="E108" s="40"/>
      <c r="F108" s="40"/>
      <c r="G108" s="21" t="s">
        <v>383</v>
      </c>
      <c r="H108" s="43" t="n">
        <v>3320</v>
      </c>
      <c r="I108" s="40" t="n">
        <v>46.58197</v>
      </c>
      <c r="J108" s="42" t="n">
        <v>8.331369</v>
      </c>
      <c r="K108" s="43"/>
      <c r="L108" s="42"/>
      <c r="M108" s="42"/>
      <c r="O108" s="54" t="n">
        <v>180202</v>
      </c>
      <c r="P108" s="184" t="n">
        <v>107</v>
      </c>
      <c r="Q108" s="185" t="str">
        <f aca="false">SUBSTITUTE(SUBSTITUTE(SUBSTITUTE(SUBSTITUTE(A108," ","-"),",","-"),"_","-"),"'","-")</f>
        <v>Innertkirchen-1---additonal-reservoir</v>
      </c>
      <c r="R108" s="54" t="str">
        <f aca="false">IF(E108="","",CONCATENATE(TEXT(O108,"000000"),"0",TEXT(P108,"00000")))</f>
        <v/>
      </c>
      <c r="S108" s="186" t="n">
        <f aca="false">VLOOKUP(A108,'Generators - MW'!$A$1:$BJ$255,54,0)</f>
        <v>42.502806</v>
      </c>
    </row>
    <row r="109" customFormat="false" ht="15" hidden="false" customHeight="false" outlineLevel="0" collapsed="false">
      <c r="A109" s="38" t="s">
        <v>382</v>
      </c>
      <c r="B109" s="39"/>
      <c r="C109" s="40"/>
      <c r="D109" s="40"/>
      <c r="E109" s="40"/>
      <c r="F109" s="40"/>
      <c r="G109" s="21" t="s">
        <v>384</v>
      </c>
      <c r="H109" s="43" t="n">
        <v>3323</v>
      </c>
      <c r="I109" s="40" t="n">
        <v>46.547083</v>
      </c>
      <c r="J109" s="42" t="n">
        <v>8.27125</v>
      </c>
      <c r="K109" s="43"/>
      <c r="L109" s="42"/>
      <c r="M109" s="42"/>
      <c r="O109" s="54" t="n">
        <v>180202</v>
      </c>
      <c r="P109" s="184" t="n">
        <v>108</v>
      </c>
      <c r="Q109" s="185" t="str">
        <f aca="false">SUBSTITUTE(SUBSTITUTE(SUBSTITUTE(SUBSTITUTE(A109," ","-"),",","-"),"_","-"),"'","-")</f>
        <v>Innertkirchen-1---additonal-reservoir</v>
      </c>
      <c r="R109" s="54" t="str">
        <f aca="false">IF(E109="","",CONCATENATE(TEXT(O109,"000000"),"0",TEXT(P109,"00000")))</f>
        <v/>
      </c>
      <c r="S109" s="186" t="n">
        <f aca="false">VLOOKUP(A109,'Generators - MW'!$A$1:$BJ$255,54,0)</f>
        <v>42.502806</v>
      </c>
    </row>
    <row r="110" customFormat="false" ht="15" hidden="false" customHeight="false" outlineLevel="0" collapsed="false">
      <c r="A110" s="4" t="s">
        <v>144</v>
      </c>
      <c r="B110" s="0"/>
      <c r="C110" s="5" t="n">
        <v>46.4851</v>
      </c>
      <c r="D110" s="5" t="n">
        <v>10.353352</v>
      </c>
      <c r="E110" s="5" t="n">
        <v>46.4851</v>
      </c>
      <c r="F110" s="5" t="n">
        <v>10.353352</v>
      </c>
      <c r="G110" s="4" t="s">
        <v>385</v>
      </c>
      <c r="H110" s="4" t="n">
        <v>3312</v>
      </c>
      <c r="I110" s="5" t="n">
        <v>46.51766</v>
      </c>
      <c r="J110" s="6" t="n">
        <v>10.31837</v>
      </c>
      <c r="K110" s="0"/>
      <c r="L110" s="6" t="n">
        <v>46.328836</v>
      </c>
      <c r="M110" s="6" t="n">
        <v>10.24729</v>
      </c>
      <c r="O110" s="54" t="n">
        <v>180202</v>
      </c>
      <c r="P110" s="184" t="n">
        <v>109</v>
      </c>
      <c r="Q110" s="185" t="str">
        <f aca="false">SUBSTITUTE(SUBSTITUTE(SUBSTITUTE(SUBSTITUTE(A110," ","-"),",","-"),"_","-"),"'","-")</f>
        <v>Premadio</v>
      </c>
      <c r="R110" s="54" t="str">
        <f aca="false">IF(E110="","",CONCATENATE(TEXT(O110,"000000"),"0",TEXT(P110,"00000")))</f>
        <v>180202000109</v>
      </c>
      <c r="S110" s="186" t="n">
        <f aca="false">VLOOKUP(A110,'Generators - MW'!$A$1:$BJ$255,54,0)</f>
        <v>286.701672675</v>
      </c>
    </row>
    <row r="111" customFormat="false" ht="15" hidden="false" customHeight="false" outlineLevel="0" collapsed="false">
      <c r="A111" s="4" t="s">
        <v>386</v>
      </c>
      <c r="B111" s="7" t="s">
        <v>221</v>
      </c>
      <c r="C111" s="5" t="n">
        <v>60.874956</v>
      </c>
      <c r="D111" s="5" t="n">
        <v>7.322253</v>
      </c>
      <c r="E111" s="5" t="n">
        <v>60.874956</v>
      </c>
      <c r="F111" s="5" t="n">
        <v>7.322253</v>
      </c>
      <c r="G111" s="4" t="s">
        <v>387</v>
      </c>
      <c r="H111" s="0"/>
      <c r="I111" s="5" t="n">
        <v>60.704036</v>
      </c>
      <c r="J111" s="6" t="n">
        <v>7.491667</v>
      </c>
      <c r="K111" s="4" t="n">
        <v>3104</v>
      </c>
      <c r="L111" s="6" t="n">
        <v>60.817415</v>
      </c>
      <c r="M111" s="6" t="n">
        <v>7.254368</v>
      </c>
      <c r="O111" s="54" t="n">
        <v>180202</v>
      </c>
      <c r="P111" s="184" t="n">
        <v>110</v>
      </c>
      <c r="Q111" s="185" t="str">
        <f aca="false">SUBSTITUTE(SUBSTITUTE(SUBSTITUTE(SUBSTITUTE(A111," ","-"),",","-"),"_","-"),"'","-")</f>
        <v>Aurland-II</v>
      </c>
      <c r="R111" s="54" t="str">
        <f aca="false">IF(E111="","",CONCATENATE(TEXT(O111,"000000"),"0",TEXT(P111,"00000")))</f>
        <v>180202000110</v>
      </c>
      <c r="S111" s="186" t="n">
        <f aca="false">VLOOKUP(A111,'Generators - MW'!$A$1:$BJ$255,54,0)</f>
        <v>139.17487875</v>
      </c>
    </row>
    <row r="112" customFormat="false" ht="15" hidden="false" customHeight="false" outlineLevel="0" collapsed="false">
      <c r="A112" s="38" t="s">
        <v>388</v>
      </c>
      <c r="B112" s="39"/>
      <c r="C112" s="40"/>
      <c r="D112" s="40"/>
      <c r="E112" s="40"/>
      <c r="F112" s="40"/>
      <c r="G112" s="21" t="s">
        <v>389</v>
      </c>
      <c r="H112" s="43" t="n">
        <v>3167</v>
      </c>
      <c r="I112" s="40" t="n">
        <v>59.155174</v>
      </c>
      <c r="J112" s="42" t="n">
        <v>6.89266</v>
      </c>
      <c r="K112" s="43"/>
      <c r="L112" s="42"/>
      <c r="M112" s="42"/>
      <c r="O112" s="54" t="n">
        <v>180202</v>
      </c>
      <c r="P112" s="184" t="n">
        <v>111</v>
      </c>
      <c r="Q112" s="185" t="str">
        <f aca="false">SUBSTITUTE(SUBSTITUTE(SUBSTITUTE(SUBSTITUTE(A112," ","-"),",","-"),"_","-"),"'","-")</f>
        <v>Aurland-II---additonal-reservoir</v>
      </c>
      <c r="R112" s="54" t="str">
        <f aca="false">IF(E112="","",CONCATENATE(TEXT(O112,"000000"),"0",TEXT(P112,"00000")))</f>
        <v/>
      </c>
      <c r="S112" s="186" t="n">
        <f aca="false">VLOOKUP(A112,'Generators - MW'!$A$1:$BJ$255,54,0)</f>
        <v>979.11975</v>
      </c>
    </row>
    <row r="113" customFormat="false" ht="15" hidden="false" customHeight="false" outlineLevel="0" collapsed="false">
      <c r="A113" s="38" t="s">
        <v>388</v>
      </c>
      <c r="B113" s="39"/>
      <c r="C113" s="40"/>
      <c r="D113" s="40"/>
      <c r="E113" s="40"/>
      <c r="F113" s="40"/>
      <c r="G113" s="21" t="s">
        <v>177</v>
      </c>
      <c r="H113" s="43" t="n">
        <v>3111</v>
      </c>
      <c r="I113" s="40" t="n">
        <v>60.552735</v>
      </c>
      <c r="J113" s="42" t="n">
        <v>7.126417</v>
      </c>
      <c r="K113" s="43"/>
      <c r="L113" s="42"/>
      <c r="M113" s="42"/>
      <c r="O113" s="54" t="n">
        <v>180202</v>
      </c>
      <c r="P113" s="184" t="n">
        <v>112</v>
      </c>
      <c r="Q113" s="185" t="str">
        <f aca="false">SUBSTITUTE(SUBSTITUTE(SUBSTITUTE(SUBSTITUTE(A113," ","-"),",","-"),"_","-"),"'","-")</f>
        <v>Aurland-II---additonal-reservoir</v>
      </c>
      <c r="R113" s="54" t="str">
        <f aca="false">IF(E113="","",CONCATENATE(TEXT(O113,"000000"),"0",TEXT(P113,"00000")))</f>
        <v/>
      </c>
      <c r="S113" s="186" t="n">
        <f aca="false">VLOOKUP(A113,'Generators - MW'!$A$1:$BJ$255,54,0)</f>
        <v>979.11975</v>
      </c>
    </row>
    <row r="114" customFormat="false" ht="15" hidden="false" customHeight="false" outlineLevel="0" collapsed="false">
      <c r="A114" s="38" t="s">
        <v>388</v>
      </c>
      <c r="B114" s="39"/>
      <c r="C114" s="40"/>
      <c r="D114" s="40"/>
      <c r="E114" s="40"/>
      <c r="F114" s="40"/>
      <c r="G114" s="21" t="s">
        <v>390</v>
      </c>
      <c r="H114" s="43"/>
      <c r="I114" s="40" t="n">
        <v>60.7934</v>
      </c>
      <c r="J114" s="42" t="n">
        <v>7.4774</v>
      </c>
      <c r="K114" s="43"/>
      <c r="L114" s="42"/>
      <c r="M114" s="42"/>
      <c r="O114" s="54" t="n">
        <v>180202</v>
      </c>
      <c r="P114" s="184" t="n">
        <v>113</v>
      </c>
      <c r="Q114" s="185" t="str">
        <f aca="false">SUBSTITUTE(SUBSTITUTE(SUBSTITUTE(SUBSTITUTE(A114," ","-"),",","-"),"_","-"),"'","-")</f>
        <v>Aurland-II---additonal-reservoir</v>
      </c>
      <c r="R114" s="54" t="str">
        <f aca="false">IF(E114="","",CONCATENATE(TEXT(O114,"000000"),"0",TEXT(P114,"00000")))</f>
        <v/>
      </c>
      <c r="S114" s="186" t="n">
        <f aca="false">VLOOKUP(A114,'Generators - MW'!$A$1:$BJ$255,54,0)</f>
        <v>979.11975</v>
      </c>
    </row>
    <row r="115" customFormat="false" ht="15" hidden="false" customHeight="false" outlineLevel="0" collapsed="false">
      <c r="A115" s="38" t="s">
        <v>388</v>
      </c>
      <c r="B115" s="39"/>
      <c r="C115" s="40"/>
      <c r="D115" s="40"/>
      <c r="E115" s="40"/>
      <c r="F115" s="40"/>
      <c r="G115" s="21" t="s">
        <v>391</v>
      </c>
      <c r="H115" s="43"/>
      <c r="I115" s="40"/>
      <c r="J115" s="42"/>
      <c r="K115" s="43"/>
      <c r="L115" s="42"/>
      <c r="M115" s="42"/>
      <c r="O115" s="54" t="n">
        <v>180202</v>
      </c>
      <c r="P115" s="184" t="n">
        <v>114</v>
      </c>
      <c r="Q115" s="185" t="str">
        <f aca="false">SUBSTITUTE(SUBSTITUTE(SUBSTITUTE(SUBSTITUTE(A115," ","-"),",","-"),"_","-"),"'","-")</f>
        <v>Aurland-II---additonal-reservoir</v>
      </c>
      <c r="R115" s="54" t="str">
        <f aca="false">IF(E115="","",CONCATENATE(TEXT(O115,"000000"),"0",TEXT(P115,"00000")))</f>
        <v/>
      </c>
      <c r="S115" s="186" t="n">
        <f aca="false">VLOOKUP(A115,'Generators - MW'!$A$1:$BJ$255,54,0)</f>
        <v>979.11975</v>
      </c>
    </row>
    <row r="116" customFormat="false" ht="15" hidden="false" customHeight="false" outlineLevel="0" collapsed="false">
      <c r="A116" s="38" t="s">
        <v>388</v>
      </c>
      <c r="B116" s="39"/>
      <c r="C116" s="40"/>
      <c r="D116" s="40"/>
      <c r="E116" s="40"/>
      <c r="F116" s="40"/>
      <c r="G116" s="21" t="s">
        <v>392</v>
      </c>
      <c r="H116" s="43"/>
      <c r="I116" s="40"/>
      <c r="J116" s="42"/>
      <c r="K116" s="43"/>
      <c r="L116" s="42"/>
      <c r="M116" s="42"/>
      <c r="O116" s="54" t="n">
        <v>180202</v>
      </c>
      <c r="P116" s="184" t="n">
        <v>115</v>
      </c>
      <c r="Q116" s="185" t="str">
        <f aca="false">SUBSTITUTE(SUBSTITUTE(SUBSTITUTE(SUBSTITUTE(A116," ","-"),",","-"),"_","-"),"'","-")</f>
        <v>Aurland-II---additonal-reservoir</v>
      </c>
      <c r="R116" s="54" t="str">
        <f aca="false">IF(E116="","",CONCATENATE(TEXT(O116,"000000"),"0",TEXT(P116,"00000")))</f>
        <v/>
      </c>
      <c r="S116" s="186" t="n">
        <f aca="false">VLOOKUP(A116,'Generators - MW'!$A$1:$BJ$255,54,0)</f>
        <v>979.11975</v>
      </c>
    </row>
    <row r="117" customFormat="false" ht="15" hidden="false" customHeight="false" outlineLevel="0" collapsed="false">
      <c r="A117" s="38" t="s">
        <v>388</v>
      </c>
      <c r="B117" s="39"/>
      <c r="C117" s="40"/>
      <c r="D117" s="40"/>
      <c r="E117" s="40"/>
      <c r="F117" s="40"/>
      <c r="G117" s="21" t="s">
        <v>393</v>
      </c>
      <c r="H117" s="43"/>
      <c r="I117" s="40" t="n">
        <v>60.790472</v>
      </c>
      <c r="J117" s="42" t="n">
        <v>7.5625</v>
      </c>
      <c r="K117" s="43"/>
      <c r="L117" s="42"/>
      <c r="M117" s="42"/>
      <c r="O117" s="54" t="n">
        <v>180202</v>
      </c>
      <c r="P117" s="184" t="n">
        <v>116</v>
      </c>
      <c r="Q117" s="185" t="str">
        <f aca="false">SUBSTITUTE(SUBSTITUTE(SUBSTITUTE(SUBSTITUTE(A117," ","-"),",","-"),"_","-"),"'","-")</f>
        <v>Aurland-II---additonal-reservoir</v>
      </c>
      <c r="R117" s="54" t="str">
        <f aca="false">IF(E117="","",CONCATENATE(TEXT(O117,"000000"),"0",TEXT(P117,"00000")))</f>
        <v/>
      </c>
      <c r="S117" s="186" t="n">
        <f aca="false">VLOOKUP(A117,'Generators - MW'!$A$1:$BJ$255,54,0)</f>
        <v>979.11975</v>
      </c>
    </row>
    <row r="118" customFormat="false" ht="15" hidden="false" customHeight="false" outlineLevel="0" collapsed="false">
      <c r="A118" s="4" t="s">
        <v>394</v>
      </c>
      <c r="B118" s="7" t="s">
        <v>167</v>
      </c>
      <c r="C118" s="5" t="n">
        <v>58.61666</v>
      </c>
      <c r="D118" s="5" t="n">
        <v>6.083333</v>
      </c>
      <c r="E118" s="5" t="n">
        <v>58.61666</v>
      </c>
      <c r="F118" s="5" t="n">
        <v>6.105</v>
      </c>
      <c r="G118" s="4" t="s">
        <v>395</v>
      </c>
      <c r="H118" s="0"/>
      <c r="I118" s="5" t="n">
        <v>59.496033</v>
      </c>
      <c r="J118" s="6" t="n">
        <v>6.539516</v>
      </c>
      <c r="K118" s="0"/>
      <c r="L118" s="0"/>
      <c r="M118" s="0"/>
      <c r="O118" s="54" t="n">
        <v>180202</v>
      </c>
      <c r="P118" s="184" t="n">
        <v>117</v>
      </c>
      <c r="Q118" s="185" t="str">
        <f aca="false">SUBSTITUTE(SUBSTITUTE(SUBSTITUTE(SUBSTITUTE(A118," ","-"),",","-"),"_","-"),"'","-")</f>
        <v>Hylen</v>
      </c>
      <c r="R118" s="54" t="str">
        <f aca="false">IF(E118="","",CONCATENATE(TEXT(O118,"000000"),"0",TEXT(P118,"00000")))</f>
        <v>180202000117</v>
      </c>
      <c r="S118" s="186" t="n">
        <f aca="false">VLOOKUP(A118,'Generators - MW'!$A$1:$BJ$255,54,0)</f>
        <v>7.1454405</v>
      </c>
    </row>
    <row r="119" customFormat="false" ht="15" hidden="false" customHeight="false" outlineLevel="0" collapsed="false">
      <c r="A119" s="4" t="s">
        <v>302</v>
      </c>
      <c r="B119" s="26"/>
      <c r="C119" s="5" t="n">
        <v>42.51124</v>
      </c>
      <c r="D119" s="5" t="n">
        <v>13.41059</v>
      </c>
      <c r="E119" s="5" t="n">
        <v>42.51124</v>
      </c>
      <c r="F119" s="5" t="n">
        <v>13.41059</v>
      </c>
      <c r="G119" s="4" t="s">
        <v>396</v>
      </c>
      <c r="H119" s="48" t="n">
        <v>3477</v>
      </c>
      <c r="I119" s="5" t="n">
        <v>42.532934</v>
      </c>
      <c r="J119" s="6" t="n">
        <v>13.387402</v>
      </c>
      <c r="K119" s="0"/>
      <c r="L119" s="6" t="n">
        <v>42.507602</v>
      </c>
      <c r="M119" s="6" t="n">
        <v>13.405393</v>
      </c>
      <c r="O119" s="54" t="n">
        <v>180202</v>
      </c>
      <c r="P119" s="184" t="n">
        <v>118</v>
      </c>
      <c r="Q119" s="185" t="str">
        <f aca="false">SUBSTITUTE(SUBSTITUTE(SUBSTITUTE(SUBSTITUTE(A119," ","-"),",","-"),"_","-"),"'","-")</f>
        <v>Provvidenza</v>
      </c>
      <c r="R119" s="54" t="str">
        <f aca="false">IF(E119="","",CONCATENATE(TEXT(O119,"000000"),"0",TEXT(P119,"00000")))</f>
        <v>180202000118</v>
      </c>
      <c r="S119" s="186" t="n">
        <f aca="false">VLOOKUP(A119,'Generators - MW'!$A$1:$BJ$255,54,0)</f>
        <v>147.905165625</v>
      </c>
    </row>
    <row r="120" customFormat="false" ht="15" hidden="false" customHeight="false" outlineLevel="0" collapsed="false">
      <c r="A120" s="4" t="s">
        <v>397</v>
      </c>
      <c r="B120" s="0"/>
      <c r="C120" s="5" t="n">
        <v>44.224722</v>
      </c>
      <c r="D120" s="5" t="n">
        <v>7.386111</v>
      </c>
      <c r="E120" s="0"/>
      <c r="F120" s="0"/>
      <c r="G120" s="4" t="s">
        <v>398</v>
      </c>
      <c r="H120" s="0"/>
      <c r="I120" s="5" t="n">
        <v>44.176062</v>
      </c>
      <c r="J120" s="6" t="n">
        <v>7.342861</v>
      </c>
      <c r="K120" s="0"/>
      <c r="L120" s="6" t="n">
        <v>44.222801</v>
      </c>
      <c r="M120" s="6" t="n">
        <v>7.389314</v>
      </c>
      <c r="O120" s="54" t="n">
        <v>180202</v>
      </c>
      <c r="P120" s="184" t="n">
        <v>119</v>
      </c>
      <c r="Q120" s="185" t="str">
        <f aca="false">SUBSTITUTE(SUBSTITUTE(SUBSTITUTE(SUBSTITUTE(A120," ","-"),",","-"),"_","-"),"'","-")</f>
        <v>Rovinas-Piastra</v>
      </c>
      <c r="R120" s="54" t="str">
        <f aca="false">IF(E120="","",CONCATENATE(TEXT(O120,"000000"),"0",TEXT(P120,"00000")))</f>
        <v/>
      </c>
      <c r="S120" s="186" t="n">
        <f aca="false">VLOOKUP(A120,'Generators - MW'!$A$1:$BJ$255,54,0)</f>
        <v>2</v>
      </c>
    </row>
    <row r="121" customFormat="false" ht="15" hidden="false" customHeight="false" outlineLevel="0" collapsed="false">
      <c r="A121" s="4" t="s">
        <v>399</v>
      </c>
      <c r="B121" s="7" t="s">
        <v>362</v>
      </c>
      <c r="C121" s="5" t="n">
        <v>45.503785</v>
      </c>
      <c r="D121" s="5" t="n">
        <v>6.925622</v>
      </c>
      <c r="E121" s="0"/>
      <c r="F121" s="0"/>
      <c r="G121" s="4" t="s">
        <v>363</v>
      </c>
      <c r="H121" s="4" t="n">
        <v>3398</v>
      </c>
      <c r="I121" s="5" t="n">
        <v>45.493203</v>
      </c>
      <c r="J121" s="6" t="n">
        <v>6.933006</v>
      </c>
      <c r="K121" s="0"/>
      <c r="L121" s="0"/>
      <c r="M121" s="0"/>
      <c r="O121" s="54" t="n">
        <v>180202</v>
      </c>
      <c r="P121" s="184" t="n">
        <v>120</v>
      </c>
      <c r="Q121" s="185" t="str">
        <f aca="false">SUBSTITUTE(SUBSTITUTE(SUBSTITUTE(SUBSTITUTE(A121," ","-"),",","-"),"_","-"),"'","-")</f>
        <v>Brevieres</v>
      </c>
      <c r="R121" s="54" t="str">
        <f aca="false">IF(E121="","",CONCATENATE(TEXT(O121,"000000"),"0",TEXT(P121,"00000")))</f>
        <v/>
      </c>
      <c r="S121" s="186" t="n">
        <f aca="false">VLOOKUP(A121,'Generators - MW'!$A$1:$BJ$255,54,0)</f>
        <v>127.0484925</v>
      </c>
    </row>
    <row r="122" customFormat="false" ht="15" hidden="false" customHeight="false" outlineLevel="0" collapsed="false">
      <c r="A122" s="4" t="s">
        <v>8</v>
      </c>
      <c r="B122" s="4" t="s">
        <v>400</v>
      </c>
      <c r="C122" s="5" t="n">
        <v>52.9129249999999</v>
      </c>
      <c r="D122" s="5" t="n">
        <v>-1.20495660000005</v>
      </c>
      <c r="E122" s="5" t="n">
        <v>52.943</v>
      </c>
      <c r="F122" s="5" t="n">
        <v>-1.174</v>
      </c>
      <c r="G122" s="4" t="s">
        <v>401</v>
      </c>
      <c r="H122" s="0"/>
      <c r="I122" s="5" t="n">
        <v>52.943</v>
      </c>
      <c r="J122" s="5" t="n">
        <v>-1.174</v>
      </c>
      <c r="K122" s="0"/>
      <c r="L122" s="0"/>
      <c r="M122" s="0"/>
      <c r="O122" s="54" t="n">
        <v>180202</v>
      </c>
      <c r="P122" s="184" t="n">
        <v>121</v>
      </c>
      <c r="Q122" s="185" t="str">
        <f aca="false">SUBSTITUTE(SUBSTITUTE(SUBSTITUTE(SUBSTITUTE(A122," ","-"),",","-"),"_","-"),"'","-")</f>
        <v>Beeston</v>
      </c>
      <c r="R122" s="54" t="str">
        <f aca="false">IF(E122="","",CONCATENATE(TEXT(O122,"000000"),"0",TEXT(P122,"00000")))</f>
        <v>180202000121</v>
      </c>
      <c r="S122" s="186" t="n">
        <f aca="false">VLOOKUP(A122,'Generators - MW'!$A$1:$BJ$255,54,0)</f>
        <v>0</v>
      </c>
    </row>
    <row r="123" customFormat="false" ht="15" hidden="false" customHeight="false" outlineLevel="0" collapsed="false">
      <c r="A123" s="4" t="s">
        <v>9</v>
      </c>
      <c r="B123" s="7" t="s">
        <v>402</v>
      </c>
      <c r="C123" s="5" t="n">
        <v>48.383</v>
      </c>
      <c r="D123" s="5" t="n">
        <v>15.85</v>
      </c>
      <c r="E123" s="5" t="n">
        <v>48.383</v>
      </c>
      <c r="F123" s="5" t="n">
        <v>15.85</v>
      </c>
      <c r="G123" s="4" t="s">
        <v>403</v>
      </c>
      <c r="H123" s="0"/>
      <c r="I123" s="5" t="n">
        <v>48.383</v>
      </c>
      <c r="J123" s="5" t="n">
        <v>15.85</v>
      </c>
      <c r="K123" s="0"/>
      <c r="L123" s="0"/>
      <c r="M123" s="0"/>
      <c r="O123" s="54" t="n">
        <v>180202</v>
      </c>
      <c r="P123" s="184" t="n">
        <v>122</v>
      </c>
      <c r="Q123" s="185" t="str">
        <f aca="false">SUBSTITUTE(SUBSTITUTE(SUBSTITUTE(SUBSTITUTE(A123," ","-"),",","-"),"_","-"),"'","-")</f>
        <v>Altenwörth</v>
      </c>
      <c r="R123" s="54" t="str">
        <f aca="false">IF(E123="","",CONCATENATE(TEXT(O123,"000000"),"0",TEXT(P123,"00000")))</f>
        <v>180202000122</v>
      </c>
      <c r="S123" s="186" t="n">
        <f aca="false">VLOOKUP(A123,'Generators - MW'!$A$1:$BJ$255,54,0)</f>
        <v>0</v>
      </c>
    </row>
    <row r="124" customFormat="false" ht="15" hidden="false" customHeight="false" outlineLevel="0" collapsed="false">
      <c r="A124" s="4" t="s">
        <v>10</v>
      </c>
      <c r="B124" s="7" t="s">
        <v>404</v>
      </c>
      <c r="C124" s="5" t="n">
        <v>45.151</v>
      </c>
      <c r="D124" s="5" t="n">
        <v>2.01</v>
      </c>
      <c r="E124" s="5" t="n">
        <v>45.151</v>
      </c>
      <c r="F124" s="5" t="n">
        <v>2.01</v>
      </c>
      <c r="G124" s="4" t="s">
        <v>405</v>
      </c>
      <c r="H124" s="4" t="n">
        <v>3413</v>
      </c>
      <c r="I124" s="5" t="n">
        <v>45.162493</v>
      </c>
      <c r="J124" s="6" t="n">
        <v>2.008824</v>
      </c>
      <c r="K124" s="0"/>
      <c r="L124" s="0"/>
      <c r="M124" s="0"/>
      <c r="O124" s="54" t="n">
        <v>180202</v>
      </c>
      <c r="P124" s="184" t="n">
        <v>123</v>
      </c>
      <c r="Q124" s="185" t="str">
        <f aca="false">SUBSTITUTE(SUBSTITUTE(SUBSTITUTE(SUBSTITUTE(A124," ","-"),",","-"),"_","-"),"'","-")</f>
        <v>Chastang-</v>
      </c>
      <c r="R124" s="54" t="str">
        <f aca="false">IF(E124="","",CONCATENATE(TEXT(O124,"000000"),"0",TEXT(P124,"00000")))</f>
        <v>180202000123</v>
      </c>
      <c r="S124" s="186" t="n">
        <f aca="false">VLOOKUP(A124,'Generators - MW'!$A$1:$BJ$255,54,0)</f>
        <v>0</v>
      </c>
    </row>
    <row r="125" customFormat="false" ht="15" hidden="false" customHeight="false" outlineLevel="0" collapsed="false">
      <c r="A125" s="4" t="s">
        <v>11</v>
      </c>
      <c r="B125" s="7" t="s">
        <v>402</v>
      </c>
      <c r="C125" s="5" t="n">
        <v>48.3553</v>
      </c>
      <c r="D125" s="5" t="n">
        <v>16.2424</v>
      </c>
      <c r="E125" s="5" t="n">
        <v>48.3553</v>
      </c>
      <c r="F125" s="5" t="n">
        <v>16.2424</v>
      </c>
      <c r="G125" s="4" t="s">
        <v>406</v>
      </c>
      <c r="H125" s="0"/>
      <c r="I125" s="5" t="n">
        <v>48.3553</v>
      </c>
      <c r="J125" s="5" t="n">
        <v>16.2424</v>
      </c>
      <c r="K125" s="0"/>
      <c r="L125" s="0"/>
      <c r="M125" s="0"/>
      <c r="O125" s="54" t="n">
        <v>180202</v>
      </c>
      <c r="P125" s="184" t="n">
        <v>124</v>
      </c>
      <c r="Q125" s="185" t="str">
        <f aca="false">SUBSTITUTE(SUBSTITUTE(SUBSTITUTE(SUBSTITUTE(A125," ","-"),",","-"),"_","-"),"'","-")</f>
        <v>Greifenstein</v>
      </c>
      <c r="R125" s="54" t="str">
        <f aca="false">IF(E125="","",CONCATENATE(TEXT(O125,"000000"),"0",TEXT(P125,"00000")))</f>
        <v>180202000124</v>
      </c>
      <c r="S125" s="186" t="n">
        <f aca="false">VLOOKUP(A125,'Generators - MW'!$A$1:$BJ$255,54,0)</f>
        <v>0</v>
      </c>
    </row>
    <row r="126" customFormat="false" ht="15" hidden="false" customHeight="false" outlineLevel="0" collapsed="false">
      <c r="A126" s="4" t="s">
        <v>12</v>
      </c>
      <c r="B126" s="7" t="s">
        <v>407</v>
      </c>
      <c r="C126" s="5" t="n">
        <v>48.3853</v>
      </c>
      <c r="D126" s="5" t="n">
        <v>14.023</v>
      </c>
      <c r="E126" s="5" t="n">
        <v>48.3853</v>
      </c>
      <c r="F126" s="5" t="n">
        <v>14.023</v>
      </c>
      <c r="G126" s="4" t="s">
        <v>408</v>
      </c>
      <c r="H126" s="0"/>
      <c r="I126" s="5" t="n">
        <v>48.3853</v>
      </c>
      <c r="J126" s="5" t="n">
        <v>14.023</v>
      </c>
      <c r="K126" s="0"/>
      <c r="L126" s="0"/>
      <c r="M126" s="0"/>
      <c r="O126" s="54" t="n">
        <v>180202</v>
      </c>
      <c r="P126" s="184" t="n">
        <v>125</v>
      </c>
      <c r="Q126" s="185" t="str">
        <f aca="false">SUBSTITUTE(SUBSTITUTE(SUBSTITUTE(SUBSTITUTE(A126," ","-"),",","-"),"_","-"),"'","-")</f>
        <v>Aschach</v>
      </c>
      <c r="R126" s="54" t="str">
        <f aca="false">IF(E126="","",CONCATENATE(TEXT(O126,"000000"),"0",TEXT(P126,"00000")))</f>
        <v>180202000125</v>
      </c>
      <c r="S126" s="186" t="n">
        <f aca="false">VLOOKUP(A126,'Generators - MW'!$A$1:$BJ$255,54,0)</f>
        <v>0</v>
      </c>
    </row>
    <row r="127" customFormat="false" ht="15" hidden="false" customHeight="false" outlineLevel="0" collapsed="false">
      <c r="A127" s="4" t="s">
        <v>13</v>
      </c>
      <c r="B127" s="7" t="s">
        <v>409</v>
      </c>
      <c r="C127" s="5" t="n">
        <v>59.5794705</v>
      </c>
      <c r="D127" s="5" t="n">
        <v>11.1018297</v>
      </c>
      <c r="E127" s="5" t="n">
        <v>59.573</v>
      </c>
      <c r="F127" s="5" t="n">
        <v>11.296</v>
      </c>
      <c r="G127" s="4" t="s">
        <v>410</v>
      </c>
      <c r="H127" s="4" t="n">
        <v>3151</v>
      </c>
      <c r="I127" s="5" t="n">
        <v>59.5794705</v>
      </c>
      <c r="J127" s="5" t="n">
        <v>11.1018297</v>
      </c>
      <c r="K127" s="0"/>
      <c r="L127" s="0"/>
      <c r="M127" s="0"/>
      <c r="O127" s="54" t="n">
        <v>180202</v>
      </c>
      <c r="P127" s="184" t="n">
        <v>126</v>
      </c>
      <c r="Q127" s="185" t="str">
        <f aca="false">SUBSTITUTE(SUBSTITUTE(SUBSTITUTE(SUBSTITUTE(A127," ","-"),",","-"),"_","-"),"'","-")</f>
        <v>Kykkelsrud-Fossumfoss</v>
      </c>
      <c r="R127" s="54" t="str">
        <f aca="false">IF(E127="","",CONCATENATE(TEXT(O127,"000000"),"0",TEXT(P127,"00000")))</f>
        <v>180202000126</v>
      </c>
      <c r="S127" s="186" t="n">
        <f aca="false">VLOOKUP(A127,'Generators - MW'!$A$1:$BJ$255,54,0)</f>
        <v>0</v>
      </c>
    </row>
    <row r="128" customFormat="false" ht="15" hidden="false" customHeight="false" outlineLevel="0" collapsed="false">
      <c r="A128" s="4" t="s">
        <v>14</v>
      </c>
      <c r="B128" s="7" t="s">
        <v>409</v>
      </c>
      <c r="C128" s="5" t="n">
        <v>59.637092</v>
      </c>
      <c r="D128" s="5" t="n">
        <v>11.15521</v>
      </c>
      <c r="E128" s="5" t="n">
        <v>59.635</v>
      </c>
      <c r="F128" s="5" t="n">
        <v>11.3</v>
      </c>
      <c r="G128" s="4" t="s">
        <v>411</v>
      </c>
      <c r="H128" s="4" t="n">
        <v>3150</v>
      </c>
      <c r="I128" s="5" t="n">
        <v>59.641723</v>
      </c>
      <c r="J128" s="6" t="n">
        <v>11.158891</v>
      </c>
      <c r="K128" s="0"/>
      <c r="L128" s="0"/>
      <c r="M128" s="0"/>
      <c r="O128" s="54" t="n">
        <v>180202</v>
      </c>
      <c r="P128" s="184" t="n">
        <v>127</v>
      </c>
      <c r="Q128" s="185" t="str">
        <f aca="false">SUBSTITUTE(SUBSTITUTE(SUBSTITUTE(SUBSTITUTE(A128," ","-"),",","-"),"_","-"),"'","-")</f>
        <v>Solbergfoss-I</v>
      </c>
      <c r="R128" s="54" t="str">
        <f aca="false">IF(E128="","",CONCATENATE(TEXT(O128,"000000"),"0",TEXT(P128,"00000")))</f>
        <v>180202000127</v>
      </c>
      <c r="S128" s="186" t="n">
        <f aca="false">VLOOKUP(A128,'Generators - MW'!$A$1:$BJ$255,54,0)</f>
        <v>0</v>
      </c>
    </row>
    <row r="129" customFormat="false" ht="15" hidden="false" customHeight="false" outlineLevel="0" collapsed="false">
      <c r="A129" s="4" t="s">
        <v>15</v>
      </c>
      <c r="B129" s="7" t="s">
        <v>409</v>
      </c>
      <c r="C129" s="5" t="n">
        <v>59.636935</v>
      </c>
      <c r="D129" s="5" t="n">
        <v>11.157029</v>
      </c>
      <c r="E129" s="5" t="n">
        <v>59.633</v>
      </c>
      <c r="F129" s="5" t="n">
        <v>11.301</v>
      </c>
      <c r="G129" s="4" t="s">
        <v>411</v>
      </c>
      <c r="H129" s="4" t="n">
        <v>3150</v>
      </c>
      <c r="I129" s="5" t="n">
        <v>59.641723</v>
      </c>
      <c r="J129" s="6" t="n">
        <v>11.158891</v>
      </c>
      <c r="K129" s="0"/>
      <c r="L129" s="0"/>
      <c r="M129" s="0"/>
      <c r="O129" s="54" t="n">
        <v>180202</v>
      </c>
      <c r="P129" s="184" t="n">
        <v>128</v>
      </c>
      <c r="Q129" s="185" t="str">
        <f aca="false">SUBSTITUTE(SUBSTITUTE(SUBSTITUTE(SUBSTITUTE(A129," ","-"),",","-"),"_","-"),"'","-")</f>
        <v>Solbergfoss-II</v>
      </c>
      <c r="R129" s="54" t="str">
        <f aca="false">IF(E129="","",CONCATENATE(TEXT(O129,"000000"),"0",TEXT(P129,"00000")))</f>
        <v>180202000128</v>
      </c>
      <c r="S129" s="186" t="n">
        <f aca="false">VLOOKUP(A129,'Generators - MW'!$A$1:$BJ$255,54,0)</f>
        <v>0</v>
      </c>
    </row>
    <row r="130" customFormat="false" ht="15" hidden="false" customHeight="false" outlineLevel="0" collapsed="false">
      <c r="A130" s="4" t="s">
        <v>16</v>
      </c>
      <c r="B130" s="7" t="s">
        <v>409</v>
      </c>
      <c r="C130" s="5" t="n">
        <v>59.54224</v>
      </c>
      <c r="D130" s="5" t="n">
        <v>11.170379</v>
      </c>
      <c r="E130" s="5" t="n">
        <v>59.528</v>
      </c>
      <c r="F130" s="5" t="n">
        <v>11.295</v>
      </c>
      <c r="G130" s="4" t="s">
        <v>412</v>
      </c>
      <c r="H130" s="4" t="n">
        <v>3154</v>
      </c>
      <c r="I130" s="5" t="n">
        <v>59.538822</v>
      </c>
      <c r="J130" s="6" t="n">
        <v>11.169856</v>
      </c>
      <c r="K130" s="0"/>
      <c r="L130" s="0"/>
      <c r="M130" s="0"/>
      <c r="O130" s="54" t="n">
        <v>180202</v>
      </c>
      <c r="P130" s="184" t="n">
        <v>129</v>
      </c>
      <c r="Q130" s="185" t="str">
        <f aca="false">SUBSTITUTE(SUBSTITUTE(SUBSTITUTE(SUBSTITUTE(A130," ","-"),",","-"),"_","-"),"'","-")</f>
        <v>Vamma</v>
      </c>
      <c r="R130" s="54" t="str">
        <f aca="false">IF(E130="","",CONCATENATE(TEXT(O130,"000000"),"0",TEXT(P130,"00000")))</f>
        <v>180202000129</v>
      </c>
      <c r="S130" s="186" t="n">
        <f aca="false">VLOOKUP(A130,'Generators - MW'!$A$1:$BJ$255,54,0)</f>
        <v>0</v>
      </c>
    </row>
    <row r="131" customFormat="false" ht="15" hidden="false" customHeight="false" outlineLevel="0" collapsed="false">
      <c r="A131" s="4" t="s">
        <v>17</v>
      </c>
      <c r="B131" s="7" t="s">
        <v>165</v>
      </c>
      <c r="C131" s="5" t="n">
        <v>41.1605</v>
      </c>
      <c r="D131" s="5" t="n">
        <v>-7.3742</v>
      </c>
      <c r="E131" s="5" t="n">
        <v>41.174</v>
      </c>
      <c r="F131" s="5" t="n">
        <v>7.382</v>
      </c>
      <c r="G131" s="4" t="s">
        <v>413</v>
      </c>
      <c r="H131" s="4" t="n">
        <v>2736</v>
      </c>
      <c r="I131" s="5" t="n">
        <v>41.158334</v>
      </c>
      <c r="J131" s="6" t="n">
        <v>-7.374111</v>
      </c>
      <c r="K131" s="0"/>
      <c r="L131" s="0"/>
      <c r="M131" s="0"/>
      <c r="O131" s="54" t="n">
        <v>180202</v>
      </c>
      <c r="P131" s="184" t="n">
        <v>130</v>
      </c>
      <c r="Q131" s="185" t="str">
        <f aca="false">SUBSTITUTE(SUBSTITUTE(SUBSTITUTE(SUBSTITUTE(A131," ","-"),",","-"),"_","-"),"'","-")</f>
        <v>Valeira</v>
      </c>
      <c r="R131" s="54" t="str">
        <f aca="false">IF(E131="","",CONCATENATE(TEXT(O131,"000000"),"0",TEXT(P131,"00000")))</f>
        <v>180202000130</v>
      </c>
      <c r="S131" s="186" t="n">
        <f aca="false">VLOOKUP(A131,'Generators - MW'!$A$1:$BJ$255,54,0)</f>
        <v>0</v>
      </c>
    </row>
    <row r="132" customFormat="false" ht="15" hidden="false" customHeight="false" outlineLevel="0" collapsed="false">
      <c r="A132" s="4" t="s">
        <v>18</v>
      </c>
      <c r="B132" s="7" t="s">
        <v>414</v>
      </c>
      <c r="C132" s="5" t="n">
        <v>48.190226</v>
      </c>
      <c r="D132" s="5" t="n">
        <v>15.069517</v>
      </c>
      <c r="E132" s="5" t="n">
        <v>48.190226</v>
      </c>
      <c r="F132" s="5" t="n">
        <v>15.069517</v>
      </c>
      <c r="G132" s="4" t="s">
        <v>415</v>
      </c>
      <c r="H132" s="0"/>
      <c r="I132" s="5" t="n">
        <v>48.194071</v>
      </c>
      <c r="J132" s="6" t="n">
        <v>15.064691</v>
      </c>
      <c r="K132" s="0"/>
      <c r="L132" s="0"/>
      <c r="M132" s="0"/>
      <c r="O132" s="54" t="n">
        <v>180202</v>
      </c>
      <c r="P132" s="184" t="n">
        <v>131</v>
      </c>
      <c r="Q132" s="185" t="str">
        <f aca="false">SUBSTITUTE(SUBSTITUTE(SUBSTITUTE(SUBSTITUTE(A132," ","-"),",","-"),"_","-"),"'","-")</f>
        <v>Ybbs-Persenbeug</v>
      </c>
      <c r="R132" s="54" t="str">
        <f aca="false">IF(E132="","",CONCATENATE(TEXT(O132,"000000"),"0",TEXT(P132,"00000")))</f>
        <v>180202000131</v>
      </c>
      <c r="S132" s="186" t="n">
        <f aca="false">VLOOKUP(A132,'Generators - MW'!$A$1:$BJ$255,54,0)</f>
        <v>0</v>
      </c>
    </row>
    <row r="133" customFormat="false" ht="15" hidden="false" customHeight="false" outlineLevel="0" collapsed="false">
      <c r="A133" s="4" t="s">
        <v>19</v>
      </c>
      <c r="B133" s="7" t="s">
        <v>416</v>
      </c>
      <c r="C133" s="5" t="n">
        <v>61.1669</v>
      </c>
      <c r="D133" s="5" t="n">
        <v>28.7745</v>
      </c>
      <c r="E133" s="5" t="n">
        <v>61.184</v>
      </c>
      <c r="F133" s="5" t="n">
        <v>28.702</v>
      </c>
      <c r="G133" s="4" t="s">
        <v>417</v>
      </c>
      <c r="H133" s="0"/>
      <c r="I133" s="5" t="n">
        <v>61.177598</v>
      </c>
      <c r="J133" s="6" t="n">
        <v>28.785125</v>
      </c>
      <c r="K133" s="0"/>
      <c r="L133" s="0"/>
      <c r="M133" s="0"/>
      <c r="O133" s="54" t="n">
        <v>180202</v>
      </c>
      <c r="P133" s="184" t="n">
        <v>132</v>
      </c>
      <c r="Q133" s="185" t="str">
        <f aca="false">SUBSTITUTE(SUBSTITUTE(SUBSTITUTE(SUBSTITUTE(A133," ","-"),",","-"),"_","-"),"'","-")</f>
        <v>Imatra</v>
      </c>
      <c r="R133" s="54" t="str">
        <f aca="false">IF(E133="","",CONCATENATE(TEXT(O133,"000000"),"0",TEXT(P133,"00000")))</f>
        <v>180202000132</v>
      </c>
      <c r="S133" s="186" t="n">
        <f aca="false">VLOOKUP(A133,'Generators - MW'!$A$1:$BJ$255,54,0)</f>
        <v>0</v>
      </c>
    </row>
    <row r="134" customFormat="false" ht="15" hidden="false" customHeight="false" outlineLevel="0" collapsed="false">
      <c r="A134" s="4" t="s">
        <v>20</v>
      </c>
      <c r="B134" s="7" t="s">
        <v>416</v>
      </c>
      <c r="C134" s="5" t="n">
        <v>61.210436</v>
      </c>
      <c r="D134" s="5" t="n">
        <v>28.78404</v>
      </c>
      <c r="E134" s="5" t="n">
        <v>61.18</v>
      </c>
      <c r="F134" s="5" t="n">
        <v>28.731</v>
      </c>
      <c r="G134" s="4" t="s">
        <v>418</v>
      </c>
      <c r="H134" s="0"/>
      <c r="I134" s="5" t="n">
        <v>61.229279</v>
      </c>
      <c r="J134" s="6" t="n">
        <v>28.794222</v>
      </c>
      <c r="K134" s="0"/>
      <c r="L134" s="0"/>
      <c r="M134" s="0"/>
      <c r="O134" s="54" t="n">
        <v>180202</v>
      </c>
      <c r="P134" s="184" t="n">
        <v>133</v>
      </c>
      <c r="Q134" s="185" t="str">
        <f aca="false">SUBSTITUTE(SUBSTITUTE(SUBSTITUTE(SUBSTITUTE(A134," ","-"),",","-"),"_","-"),"'","-")</f>
        <v>Tainionkoski</v>
      </c>
      <c r="R134" s="54" t="str">
        <f aca="false">IF(E134="","",CONCATENATE(TEXT(O134,"000000"),"0",TEXT(P134,"00000")))</f>
        <v>180202000133</v>
      </c>
      <c r="S134" s="186" t="n">
        <f aca="false">VLOOKUP(A134,'Generators - MW'!$A$1:$BJ$255,54,0)</f>
        <v>0</v>
      </c>
    </row>
    <row r="135" customFormat="false" ht="15" hidden="false" customHeight="false" outlineLevel="0" collapsed="false">
      <c r="A135" s="4" t="s">
        <v>21</v>
      </c>
      <c r="B135" s="7" t="s">
        <v>419</v>
      </c>
      <c r="C135" s="5" t="n">
        <v>64.018633</v>
      </c>
      <c r="D135" s="5" t="n">
        <v>19.5609</v>
      </c>
      <c r="E135" s="5" t="n">
        <v>64.448</v>
      </c>
      <c r="F135" s="5" t="n">
        <v>19.08</v>
      </c>
      <c r="G135" s="4" t="s">
        <v>420</v>
      </c>
      <c r="H135" s="0"/>
      <c r="I135" s="5" t="n">
        <v>64.046443</v>
      </c>
      <c r="J135" s="6" t="n">
        <v>19.554892</v>
      </c>
      <c r="K135" s="0"/>
      <c r="L135" s="0"/>
      <c r="M135" s="0"/>
      <c r="O135" s="54" t="n">
        <v>180202</v>
      </c>
      <c r="P135" s="184" t="n">
        <v>134</v>
      </c>
      <c r="Q135" s="185" t="str">
        <f aca="false">SUBSTITUTE(SUBSTITUTE(SUBSTITUTE(SUBSTITUTE(A135," ","-"),",","-"),"_","-"),"'","-")</f>
        <v>Harrsele</v>
      </c>
      <c r="R135" s="54" t="str">
        <f aca="false">IF(E135="","",CONCATENATE(TEXT(O135,"000000"),"0",TEXT(P135,"00000")))</f>
        <v>180202000134</v>
      </c>
      <c r="S135" s="186" t="n">
        <f aca="false">VLOOKUP(A135,'Generators - MW'!$A$1:$BJ$255,54,0)</f>
        <v>0</v>
      </c>
    </row>
    <row r="136" customFormat="false" ht="15" hidden="false" customHeight="false" outlineLevel="0" collapsed="false">
      <c r="A136" s="4" t="s">
        <v>22</v>
      </c>
      <c r="B136" s="7" t="s">
        <v>162</v>
      </c>
      <c r="C136" s="5" t="n">
        <v>43.824249</v>
      </c>
      <c r="D136" s="5" t="n">
        <v>4.643226</v>
      </c>
      <c r="E136" s="5" t="n">
        <v>43.824249</v>
      </c>
      <c r="F136" s="5" t="n">
        <v>4.643226</v>
      </c>
      <c r="G136" s="4" t="s">
        <v>421</v>
      </c>
      <c r="H136" s="0"/>
      <c r="I136" s="5" t="n">
        <v>43.824249</v>
      </c>
      <c r="J136" s="5" t="n">
        <v>4.643226</v>
      </c>
      <c r="K136" s="0"/>
      <c r="L136" s="0"/>
      <c r="M136" s="0"/>
      <c r="O136" s="54" t="n">
        <v>180202</v>
      </c>
      <c r="P136" s="184" t="n">
        <v>135</v>
      </c>
      <c r="Q136" s="185" t="str">
        <f aca="false">SUBSTITUTE(SUBSTITUTE(SUBSTITUTE(SUBSTITUTE(A136," ","-"),",","-"),"_","-"),"'","-")</f>
        <v>Vallabregues/Beaucaire</v>
      </c>
      <c r="R136" s="54" t="str">
        <f aca="false">IF(E136="","",CONCATENATE(TEXT(O136,"000000"),"0",TEXT(P136,"00000")))</f>
        <v>180202000135</v>
      </c>
      <c r="S136" s="186" t="n">
        <f aca="false">VLOOKUP(A136,'Generators - MW'!$A$1:$BJ$255,54,0)</f>
        <v>0</v>
      </c>
    </row>
    <row r="137" customFormat="false" ht="15" hidden="false" customHeight="false" outlineLevel="0" collapsed="false">
      <c r="A137" s="4" t="s">
        <v>23</v>
      </c>
      <c r="B137" s="7" t="s">
        <v>171</v>
      </c>
      <c r="C137" s="5" t="n">
        <v>48.167831</v>
      </c>
      <c r="D137" s="5" t="n">
        <v>14.694679</v>
      </c>
      <c r="E137" s="5" t="n">
        <v>48.187</v>
      </c>
      <c r="F137" s="5" t="n">
        <v>14.694679</v>
      </c>
      <c r="G137" s="4" t="s">
        <v>422</v>
      </c>
      <c r="H137" s="0"/>
      <c r="I137" s="5" t="n">
        <v>48.167831</v>
      </c>
      <c r="J137" s="5" t="n">
        <v>14.694679</v>
      </c>
      <c r="K137" s="0"/>
      <c r="L137" s="0"/>
      <c r="M137" s="0"/>
      <c r="O137" s="54" t="n">
        <v>180202</v>
      </c>
      <c r="P137" s="184" t="n">
        <v>136</v>
      </c>
      <c r="Q137" s="185" t="str">
        <f aca="false">SUBSTITUTE(SUBSTITUTE(SUBSTITUTE(SUBSTITUTE(A137," ","-"),",","-"),"_","-"),"'","-")</f>
        <v>Wallsee-Mitterkirchen</v>
      </c>
      <c r="R137" s="54" t="str">
        <f aca="false">IF(E137="","",CONCATENATE(TEXT(O137,"000000"),"0",TEXT(P137,"00000")))</f>
        <v>180202000136</v>
      </c>
      <c r="S137" s="186" t="n">
        <f aca="false">VLOOKUP(A137,'Generators - MW'!$A$1:$BJ$255,54,0)</f>
        <v>0</v>
      </c>
    </row>
    <row r="138" customFormat="false" ht="15" hidden="false" customHeight="false" outlineLevel="0" collapsed="false">
      <c r="A138" s="4" t="s">
        <v>24</v>
      </c>
      <c r="B138" s="7" t="s">
        <v>165</v>
      </c>
      <c r="C138" s="5" t="n">
        <v>41.085766</v>
      </c>
      <c r="D138" s="5" t="n">
        <v>-8.130666</v>
      </c>
      <c r="E138" s="5" t="n">
        <v>41.085766</v>
      </c>
      <c r="F138" s="5" t="n">
        <v>-8.130666</v>
      </c>
      <c r="G138" s="4" t="s">
        <v>423</v>
      </c>
      <c r="H138" s="4" t="n">
        <v>2742</v>
      </c>
      <c r="I138" s="5" t="n">
        <v>41.089071</v>
      </c>
      <c r="J138" s="6" t="n">
        <v>-8.117201</v>
      </c>
      <c r="K138" s="0"/>
      <c r="L138" s="0"/>
      <c r="M138" s="0"/>
      <c r="O138" s="54" t="n">
        <v>180202</v>
      </c>
      <c r="P138" s="184" t="n">
        <v>137</v>
      </c>
      <c r="Q138" s="185" t="str">
        <f aca="false">SUBSTITUTE(SUBSTITUTE(SUBSTITUTE(SUBSTITUTE(A138," ","-"),",","-"),"_","-"),"'","-")</f>
        <v>Carrapatelo</v>
      </c>
      <c r="R138" s="54" t="str">
        <f aca="false">IF(E138="","",CONCATENATE(TEXT(O138,"000000"),"0",TEXT(P138,"00000")))</f>
        <v>180202000137</v>
      </c>
      <c r="S138" s="186" t="n">
        <f aca="false">VLOOKUP(A138,'Generators - MW'!$A$1:$BJ$255,54,0)</f>
        <v>0</v>
      </c>
    </row>
    <row r="139" customFormat="false" ht="15" hidden="false" customHeight="false" outlineLevel="0" collapsed="false">
      <c r="A139" s="4" t="s">
        <v>25</v>
      </c>
      <c r="B139" s="7" t="s">
        <v>162</v>
      </c>
      <c r="C139" s="5" t="n">
        <v>44.824</v>
      </c>
      <c r="D139" s="5" t="n">
        <v>4.811</v>
      </c>
      <c r="E139" s="5" t="n">
        <v>44.824</v>
      </c>
      <c r="F139" s="5" t="n">
        <v>4.811</v>
      </c>
      <c r="G139" s="4" t="s">
        <v>424</v>
      </c>
      <c r="H139" s="0"/>
      <c r="I139" s="5" t="n">
        <v>44.824</v>
      </c>
      <c r="J139" s="5" t="n">
        <v>4.811</v>
      </c>
      <c r="K139" s="0"/>
      <c r="L139" s="0"/>
      <c r="M139" s="0"/>
      <c r="O139" s="54" t="n">
        <v>180202</v>
      </c>
      <c r="P139" s="184" t="n">
        <v>138</v>
      </c>
      <c r="Q139" s="185" t="str">
        <f aca="false">SUBSTITUTE(SUBSTITUTE(SUBSTITUTE(SUBSTITUTE(A139," ","-"),",","-"),"_","-"),"'","-")</f>
        <v>Beauchastel</v>
      </c>
      <c r="R139" s="54" t="str">
        <f aca="false">IF(E139="","",CONCATENATE(TEXT(O139,"000000"),"0",TEXT(P139,"00000")))</f>
        <v>180202000138</v>
      </c>
      <c r="S139" s="186" t="n">
        <f aca="false">VLOOKUP(A139,'Generators - MW'!$A$1:$BJ$255,54,0)</f>
        <v>0</v>
      </c>
    </row>
    <row r="140" customFormat="false" ht="15" hidden="false" customHeight="false" outlineLevel="0" collapsed="false">
      <c r="A140" s="4" t="s">
        <v>26</v>
      </c>
      <c r="B140" s="7" t="s">
        <v>402</v>
      </c>
      <c r="C140" s="5" t="n">
        <v>48.224858</v>
      </c>
      <c r="D140" s="5" t="n">
        <v>15.304427</v>
      </c>
      <c r="E140" s="5" t="n">
        <v>48.224858</v>
      </c>
      <c r="F140" s="5" t="n">
        <v>15.304427</v>
      </c>
      <c r="G140" s="4" t="s">
        <v>425</v>
      </c>
      <c r="H140" s="0"/>
      <c r="I140" s="5" t="n">
        <v>48.223729</v>
      </c>
      <c r="J140" s="6" t="n">
        <v>15.293527</v>
      </c>
      <c r="K140" s="0"/>
      <c r="L140" s="0"/>
      <c r="M140" s="0"/>
      <c r="O140" s="54" t="n">
        <v>180202</v>
      </c>
      <c r="P140" s="184" t="n">
        <v>139</v>
      </c>
      <c r="Q140" s="185" t="str">
        <f aca="false">SUBSTITUTE(SUBSTITUTE(SUBSTITUTE(SUBSTITUTE(A140," ","-"),",","-"),"_","-"),"'","-")</f>
        <v>Melk-</v>
      </c>
      <c r="R140" s="54" t="str">
        <f aca="false">IF(E140="","",CONCATENATE(TEXT(O140,"000000"),"0",TEXT(P140,"00000")))</f>
        <v>180202000139</v>
      </c>
      <c r="S140" s="186" t="n">
        <f aca="false">VLOOKUP(A140,'Generators - MW'!$A$1:$BJ$255,54,0)</f>
        <v>0</v>
      </c>
    </row>
    <row r="141" customFormat="false" ht="15" hidden="false" customHeight="false" outlineLevel="0" collapsed="false">
      <c r="A141" s="4" t="s">
        <v>27</v>
      </c>
      <c r="B141" s="7" t="s">
        <v>165</v>
      </c>
      <c r="C141" s="5" t="n">
        <v>41.13526</v>
      </c>
      <c r="D141" s="5" t="n">
        <v>-7.113862</v>
      </c>
      <c r="E141" s="5" t="n">
        <v>41.13526</v>
      </c>
      <c r="F141" s="5" t="n">
        <v>-7.113862</v>
      </c>
      <c r="G141" s="4" t="s">
        <v>426</v>
      </c>
      <c r="H141" s="4" t="n">
        <v>2739</v>
      </c>
      <c r="I141" s="5" t="n">
        <v>41.135551</v>
      </c>
      <c r="J141" s="6" t="n">
        <v>-7.099829</v>
      </c>
      <c r="K141" s="0"/>
      <c r="L141" s="0"/>
      <c r="M141" s="0"/>
      <c r="O141" s="54" t="n">
        <v>180202</v>
      </c>
      <c r="P141" s="184" t="n">
        <v>140</v>
      </c>
      <c r="Q141" s="185" t="str">
        <f aca="false">SUBSTITUTE(SUBSTITUTE(SUBSTITUTE(SUBSTITUTE(A141," ","-"),",","-"),"_","-"),"'","-")</f>
        <v>Pocinho</v>
      </c>
      <c r="R141" s="54" t="str">
        <f aca="false">IF(E141="","",CONCATENATE(TEXT(O141,"000000"),"0",TEXT(P141,"00000")))</f>
        <v>180202000140</v>
      </c>
      <c r="S141" s="186" t="n">
        <f aca="false">VLOOKUP(A141,'Generators - MW'!$A$1:$BJ$255,54,0)</f>
        <v>0</v>
      </c>
    </row>
    <row r="142" customFormat="false" ht="15" hidden="false" customHeight="false" outlineLevel="0" collapsed="false">
      <c r="A142" s="4" t="s">
        <v>28</v>
      </c>
      <c r="B142" s="7" t="s">
        <v>162</v>
      </c>
      <c r="C142" s="5" t="n">
        <v>45.011</v>
      </c>
      <c r="D142" s="5" t="n">
        <v>4.839</v>
      </c>
      <c r="E142" s="5" t="n">
        <v>45.011</v>
      </c>
      <c r="F142" s="5" t="n">
        <v>4.818</v>
      </c>
      <c r="G142" s="4" t="s">
        <v>427</v>
      </c>
      <c r="H142" s="0"/>
      <c r="I142" s="5" t="n">
        <v>45.011</v>
      </c>
      <c r="J142" s="5" t="n">
        <v>4.839</v>
      </c>
      <c r="K142" s="0"/>
      <c r="L142" s="0"/>
      <c r="M142" s="0"/>
      <c r="O142" s="54" t="n">
        <v>180202</v>
      </c>
      <c r="P142" s="184" t="n">
        <v>141</v>
      </c>
      <c r="Q142" s="185" t="str">
        <f aca="false">SUBSTITUTE(SUBSTITUTE(SUBSTITUTE(SUBSTITUTE(A142," ","-"),",","-"),"_","-"),"'","-")</f>
        <v>Bourg-les-Valence</v>
      </c>
      <c r="R142" s="54" t="str">
        <f aca="false">IF(E142="","",CONCATENATE(TEXT(O142,"000000"),"0",TEXT(P142,"00000")))</f>
        <v>180202000141</v>
      </c>
      <c r="S142" s="186" t="n">
        <f aca="false">VLOOKUP(A142,'Generators - MW'!$A$1:$BJ$255,54,0)</f>
        <v>0</v>
      </c>
    </row>
    <row r="143" customFormat="false" ht="15" hidden="false" customHeight="false" outlineLevel="0" collapsed="false">
      <c r="A143" s="4" t="s">
        <v>29</v>
      </c>
      <c r="B143" s="7" t="s">
        <v>165</v>
      </c>
      <c r="C143" s="5" t="n">
        <v>41.1461</v>
      </c>
      <c r="D143" s="5" t="n">
        <v>-7.74</v>
      </c>
      <c r="E143" s="5" t="n">
        <v>41.1461</v>
      </c>
      <c r="F143" s="5" t="n">
        <v>-7.74</v>
      </c>
      <c r="G143" s="4" t="s">
        <v>428</v>
      </c>
      <c r="H143" s="4" t="n">
        <v>2738</v>
      </c>
      <c r="I143" s="5" t="n">
        <v>41.145085</v>
      </c>
      <c r="J143" s="6" t="n">
        <v>-7.733517</v>
      </c>
      <c r="K143" s="0"/>
      <c r="L143" s="0"/>
      <c r="M143" s="0"/>
      <c r="O143" s="54" t="n">
        <v>180202</v>
      </c>
      <c r="P143" s="184" t="n">
        <v>142</v>
      </c>
      <c r="Q143" s="185" t="str">
        <f aca="false">SUBSTITUTE(SUBSTITUTE(SUBSTITUTE(SUBSTITUTE(A143," ","-"),",","-"),"_","-"),"'","-")</f>
        <v>Regua</v>
      </c>
      <c r="R143" s="54" t="str">
        <f aca="false">IF(E143="","",CONCATENATE(TEXT(O143,"000000"),"0",TEXT(P143,"00000")))</f>
        <v>180202000142</v>
      </c>
      <c r="S143" s="186" t="n">
        <f aca="false">VLOOKUP(A143,'Generators - MW'!$A$1:$BJ$255,54,0)</f>
        <v>0</v>
      </c>
    </row>
    <row r="144" customFormat="false" ht="15" hidden="false" customHeight="false" outlineLevel="0" collapsed="false">
      <c r="A144" s="4" t="s">
        <v>30</v>
      </c>
      <c r="B144" s="7" t="s">
        <v>171</v>
      </c>
      <c r="C144" s="5" t="n">
        <v>48.31663</v>
      </c>
      <c r="D144" s="5" t="n">
        <v>14.1512</v>
      </c>
      <c r="E144" s="5" t="n">
        <v>48.31663</v>
      </c>
      <c r="F144" s="5" t="n">
        <v>14.1512</v>
      </c>
      <c r="G144" s="4" t="s">
        <v>429</v>
      </c>
      <c r="H144" s="0"/>
      <c r="I144" s="5" t="n">
        <v>48.322787</v>
      </c>
      <c r="J144" s="6" t="n">
        <v>14.162621</v>
      </c>
      <c r="K144" s="0"/>
      <c r="L144" s="0"/>
      <c r="M144" s="0"/>
      <c r="O144" s="54" t="n">
        <v>180202</v>
      </c>
      <c r="P144" s="184" t="n">
        <v>143</v>
      </c>
      <c r="Q144" s="185" t="str">
        <f aca="false">SUBSTITUTE(SUBSTITUTE(SUBSTITUTE(SUBSTITUTE(A144," ","-"),",","-"),"_","-"),"'","-")</f>
        <v>Ottensheim-Wilhering</v>
      </c>
      <c r="R144" s="54" t="str">
        <f aca="false">IF(E144="","",CONCATENATE(TEXT(O144,"000000"),"0",TEXT(P144,"00000")))</f>
        <v>180202000143</v>
      </c>
      <c r="S144" s="186" t="n">
        <f aca="false">VLOOKUP(A144,'Generators - MW'!$A$1:$BJ$255,54,0)</f>
        <v>0</v>
      </c>
    </row>
    <row r="145" customFormat="false" ht="15" hidden="false" customHeight="false" outlineLevel="0" collapsed="false">
      <c r="A145" s="4" t="s">
        <v>31</v>
      </c>
      <c r="B145" s="7" t="s">
        <v>162</v>
      </c>
      <c r="C145" s="5" t="n">
        <v>48.685315</v>
      </c>
      <c r="D145" s="5" t="n">
        <v>7.91442</v>
      </c>
      <c r="E145" s="5" t="n">
        <v>48.699</v>
      </c>
      <c r="F145" s="5" t="n">
        <v>7.937</v>
      </c>
      <c r="G145" s="4" t="s">
        <v>430</v>
      </c>
      <c r="H145" s="0"/>
      <c r="I145" s="5" t="n">
        <v>48.699</v>
      </c>
      <c r="J145" s="5" t="n">
        <v>7.937</v>
      </c>
      <c r="K145" s="0"/>
      <c r="L145" s="0"/>
      <c r="M145" s="0"/>
      <c r="O145" s="54" t="n">
        <v>180202</v>
      </c>
      <c r="P145" s="184" t="n">
        <v>144</v>
      </c>
      <c r="Q145" s="185" t="str">
        <f aca="false">SUBSTITUTE(SUBSTITUTE(SUBSTITUTE(SUBSTITUTE(A145," ","-"),",","-"),"_","-"),"'","-")</f>
        <v>Gambsheim</v>
      </c>
      <c r="R145" s="54" t="str">
        <f aca="false">IF(E145="","",CONCATENATE(TEXT(O145,"000000"),"0",TEXT(P145,"00000")))</f>
        <v>180202000144</v>
      </c>
      <c r="S145" s="186" t="n">
        <f aca="false">VLOOKUP(A145,'Generators - MW'!$A$1:$BJ$255,54,0)</f>
        <v>0</v>
      </c>
    </row>
    <row r="146" customFormat="false" ht="15" hidden="false" customHeight="false" outlineLevel="0" collapsed="false">
      <c r="A146" s="4" t="s">
        <v>32</v>
      </c>
      <c r="B146" s="7" t="s">
        <v>162</v>
      </c>
      <c r="C146" s="5" t="n">
        <v>48.526354</v>
      </c>
      <c r="D146" s="5" t="n">
        <v>7.796538</v>
      </c>
      <c r="E146" s="5" t="n">
        <v>48.526354</v>
      </c>
      <c r="F146" s="5" t="n">
        <v>7.796538</v>
      </c>
      <c r="G146" s="4" t="s">
        <v>431</v>
      </c>
      <c r="H146" s="0"/>
      <c r="I146" s="5" t="n">
        <v>48.526354</v>
      </c>
      <c r="J146" s="5" t="n">
        <v>7.796538</v>
      </c>
      <c r="K146" s="0"/>
      <c r="L146" s="0"/>
      <c r="M146" s="0"/>
      <c r="O146" s="54" t="n">
        <v>180202</v>
      </c>
      <c r="P146" s="184" t="n">
        <v>145</v>
      </c>
      <c r="Q146" s="185" t="str">
        <f aca="false">SUBSTITUTE(SUBSTITUTE(SUBSTITUTE(SUBSTITUTE(A146," ","-"),",","-"),"_","-"),"'","-")</f>
        <v>Strasbourg</v>
      </c>
      <c r="R146" s="54" t="str">
        <f aca="false">IF(E146="","",CONCATENATE(TEXT(O146,"000000"),"0",TEXT(P146,"00000")))</f>
        <v>180202000145</v>
      </c>
      <c r="S146" s="186" t="n">
        <f aca="false">VLOOKUP(A146,'Generators - MW'!$A$1:$BJ$255,54,0)</f>
        <v>0</v>
      </c>
    </row>
    <row r="147" customFormat="false" ht="15" hidden="false" customHeight="false" outlineLevel="0" collapsed="false">
      <c r="A147" s="4" t="s">
        <v>33</v>
      </c>
      <c r="B147" s="7" t="s">
        <v>162</v>
      </c>
      <c r="C147" s="5" t="n">
        <v>48.404242</v>
      </c>
      <c r="D147" s="5" t="n">
        <v>7.728319</v>
      </c>
      <c r="E147" s="5" t="n">
        <v>48.404242</v>
      </c>
      <c r="F147" s="5" t="n">
        <v>7.728319</v>
      </c>
      <c r="G147" s="4" t="s">
        <v>432</v>
      </c>
      <c r="H147" s="0"/>
      <c r="I147" s="5" t="n">
        <v>48.404242</v>
      </c>
      <c r="J147" s="5" t="n">
        <v>7.728319</v>
      </c>
      <c r="K147" s="0"/>
      <c r="L147" s="0"/>
      <c r="M147" s="0"/>
      <c r="O147" s="54" t="n">
        <v>180202</v>
      </c>
      <c r="P147" s="184" t="n">
        <v>146</v>
      </c>
      <c r="Q147" s="185" t="str">
        <f aca="false">SUBSTITUTE(SUBSTITUTE(SUBSTITUTE(SUBSTITUTE(A147," ","-"),",","-"),"_","-"),"'","-")</f>
        <v>Gerstheim</v>
      </c>
      <c r="R147" s="54" t="str">
        <f aca="false">IF(E147="","",CONCATENATE(TEXT(O147,"000000"),"0",TEXT(P147,"00000")))</f>
        <v>180202000146</v>
      </c>
      <c r="S147" s="186" t="n">
        <f aca="false">VLOOKUP(A147,'Generators - MW'!$A$1:$BJ$255,54,0)</f>
        <v>0</v>
      </c>
    </row>
    <row r="148" customFormat="false" ht="15" hidden="false" customHeight="false" outlineLevel="0" collapsed="false">
      <c r="A148" s="4" t="s">
        <v>34</v>
      </c>
      <c r="B148" s="7" t="s">
        <v>162</v>
      </c>
      <c r="C148" s="5" t="n">
        <v>48.284678</v>
      </c>
      <c r="D148" s="5" t="n">
        <v>7.677619</v>
      </c>
      <c r="E148" s="5" t="n">
        <v>48.284678</v>
      </c>
      <c r="F148" s="5" t="n">
        <v>7.677619</v>
      </c>
      <c r="G148" s="4" t="s">
        <v>433</v>
      </c>
      <c r="H148" s="0"/>
      <c r="I148" s="5" t="n">
        <v>48.284678</v>
      </c>
      <c r="J148" s="5" t="n">
        <v>7.677619</v>
      </c>
      <c r="K148" s="0"/>
      <c r="L148" s="0"/>
      <c r="M148" s="0"/>
      <c r="O148" s="54" t="n">
        <v>180202</v>
      </c>
      <c r="P148" s="184" t="n">
        <v>147</v>
      </c>
      <c r="Q148" s="185" t="str">
        <f aca="false">SUBSTITUTE(SUBSTITUTE(SUBSTITUTE(SUBSTITUTE(A148," ","-"),",","-"),"_","-"),"'","-")</f>
        <v>Rhinau</v>
      </c>
      <c r="R148" s="54" t="str">
        <f aca="false">IF(E148="","",CONCATENATE(TEXT(O148,"000000"),"0",TEXT(P148,"00000")))</f>
        <v>180202000147</v>
      </c>
      <c r="S148" s="186" t="n">
        <f aca="false">VLOOKUP(A148,'Generators - MW'!$A$1:$BJ$255,54,0)</f>
        <v>0</v>
      </c>
    </row>
    <row r="149" customFormat="false" ht="15" hidden="false" customHeight="false" outlineLevel="0" collapsed="false">
      <c r="A149" s="4" t="s">
        <v>35</v>
      </c>
      <c r="B149" s="7" t="s">
        <v>162</v>
      </c>
      <c r="C149" s="5" t="n">
        <v>48.154177</v>
      </c>
      <c r="D149" s="5" t="n">
        <v>7.5899</v>
      </c>
      <c r="E149" s="5" t="n">
        <v>48.165</v>
      </c>
      <c r="F149" s="5" t="n">
        <v>7.624</v>
      </c>
      <c r="G149" s="4" t="s">
        <v>434</v>
      </c>
      <c r="H149" s="0"/>
      <c r="I149" s="5" t="n">
        <v>48.165</v>
      </c>
      <c r="J149" s="5" t="n">
        <v>7.624</v>
      </c>
      <c r="K149" s="0"/>
      <c r="L149" s="0"/>
      <c r="M149" s="0"/>
      <c r="O149" s="54" t="n">
        <v>180202</v>
      </c>
      <c r="P149" s="184" t="n">
        <v>148</v>
      </c>
      <c r="Q149" s="185" t="str">
        <f aca="false">SUBSTITUTE(SUBSTITUTE(SUBSTITUTE(SUBSTITUTE(A149," ","-"),",","-"),"_","-"),"'","-")</f>
        <v>Marckolsheim</v>
      </c>
      <c r="R149" s="54" t="str">
        <f aca="false">IF(E149="","",CONCATENATE(TEXT(O149,"000000"),"0",TEXT(P149,"00000")))</f>
        <v>180202000148</v>
      </c>
      <c r="S149" s="186" t="n">
        <f aca="false">VLOOKUP(A149,'Generators - MW'!$A$1:$BJ$255,54,0)</f>
        <v>0</v>
      </c>
    </row>
    <row r="150" customFormat="false" ht="15" hidden="false" customHeight="false" outlineLevel="0" collapsed="false">
      <c r="A150" s="4" t="s">
        <v>36</v>
      </c>
      <c r="B150" s="7" t="s">
        <v>162</v>
      </c>
      <c r="C150" s="5" t="n">
        <v>48.020472</v>
      </c>
      <c r="D150" s="5" t="n">
        <v>7.573904</v>
      </c>
      <c r="E150" s="5" t="n">
        <v>48.020472</v>
      </c>
      <c r="F150" s="5" t="n">
        <v>7.573904</v>
      </c>
      <c r="G150" s="4" t="s">
        <v>435</v>
      </c>
      <c r="H150" s="0"/>
      <c r="I150" s="5" t="n">
        <v>48.020472</v>
      </c>
      <c r="J150" s="5" t="n">
        <v>7.573904</v>
      </c>
      <c r="K150" s="0"/>
      <c r="L150" s="0"/>
      <c r="M150" s="0"/>
      <c r="O150" s="54" t="n">
        <v>180202</v>
      </c>
      <c r="P150" s="184" t="n">
        <v>149</v>
      </c>
      <c r="Q150" s="185" t="str">
        <f aca="false">SUBSTITUTE(SUBSTITUTE(SUBSTITUTE(SUBSTITUTE(A150," ","-"),",","-"),"_","-"),"'","-")</f>
        <v>Vogelgrun</v>
      </c>
      <c r="R150" s="54" t="str">
        <f aca="false">IF(E150="","",CONCATENATE(TEXT(O150,"000000"),"0",TEXT(P150,"00000")))</f>
        <v>180202000149</v>
      </c>
      <c r="S150" s="186" t="n">
        <f aca="false">VLOOKUP(A150,'Generators - MW'!$A$1:$BJ$255,54,0)</f>
        <v>0</v>
      </c>
    </row>
    <row r="151" customFormat="false" ht="15" hidden="false" customHeight="false" outlineLevel="0" collapsed="false">
      <c r="A151" s="4" t="s">
        <v>37</v>
      </c>
      <c r="B151" s="7" t="s">
        <v>162</v>
      </c>
      <c r="C151" s="5" t="n">
        <v>47.915</v>
      </c>
      <c r="D151" s="5" t="n">
        <v>7.571</v>
      </c>
      <c r="E151" s="5" t="n">
        <v>47.89</v>
      </c>
      <c r="F151" s="5" t="n">
        <v>7.571</v>
      </c>
      <c r="G151" s="4" t="s">
        <v>436</v>
      </c>
      <c r="H151" s="0"/>
      <c r="I151" s="5" t="n">
        <v>47.89</v>
      </c>
      <c r="J151" s="5" t="n">
        <v>7.571</v>
      </c>
      <c r="K151" s="0"/>
      <c r="L151" s="0"/>
      <c r="M151" s="0"/>
      <c r="O151" s="54" t="n">
        <v>180202</v>
      </c>
      <c r="P151" s="184" t="n">
        <v>150</v>
      </c>
      <c r="Q151" s="185" t="str">
        <f aca="false">SUBSTITUTE(SUBSTITUTE(SUBSTITUTE(SUBSTITUTE(A151," ","-"),",","-"),"_","-"),"'","-")</f>
        <v>Fessenheim</v>
      </c>
      <c r="R151" s="54" t="str">
        <f aca="false">IF(E151="","",CONCATENATE(TEXT(O151,"000000"),"0",TEXT(P151,"00000")))</f>
        <v>180202000150</v>
      </c>
      <c r="S151" s="186" t="n">
        <f aca="false">VLOOKUP(A151,'Generators - MW'!$A$1:$BJ$255,54,0)</f>
        <v>0</v>
      </c>
    </row>
    <row r="152" customFormat="false" ht="15" hidden="false" customHeight="false" outlineLevel="0" collapsed="false">
      <c r="A152" s="4" t="s">
        <v>38</v>
      </c>
      <c r="B152" s="7" t="s">
        <v>162</v>
      </c>
      <c r="C152" s="5" t="n">
        <v>47.774312</v>
      </c>
      <c r="D152" s="5" t="n">
        <v>7.522379</v>
      </c>
      <c r="E152" s="5" t="n">
        <v>47.774312</v>
      </c>
      <c r="F152" s="5" t="n">
        <v>7.522379</v>
      </c>
      <c r="G152" s="4" t="s">
        <v>437</v>
      </c>
      <c r="H152" s="0"/>
      <c r="I152" s="5" t="n">
        <v>47.774312</v>
      </c>
      <c r="J152" s="5" t="n">
        <v>7.522379</v>
      </c>
      <c r="K152" s="0"/>
      <c r="L152" s="0"/>
      <c r="M152" s="0"/>
      <c r="O152" s="54" t="n">
        <v>180202</v>
      </c>
      <c r="P152" s="184" t="n">
        <v>151</v>
      </c>
      <c r="Q152" s="185" t="str">
        <f aca="false">SUBSTITUTE(SUBSTITUTE(SUBSTITUTE(SUBSTITUTE(A152," ","-"),",","-"),"_","-"),"'","-")</f>
        <v>Ottmarsheim</v>
      </c>
      <c r="R152" s="54" t="str">
        <f aca="false">IF(E152="","",CONCATENATE(TEXT(O152,"000000"),"0",TEXT(P152,"00000")))</f>
        <v>180202000151</v>
      </c>
      <c r="S152" s="186" t="n">
        <f aca="false">VLOOKUP(A152,'Generators - MW'!$A$1:$BJ$255,54,0)</f>
        <v>0</v>
      </c>
    </row>
    <row r="153" customFormat="false" ht="15" hidden="false" customHeight="false" outlineLevel="0" collapsed="false">
      <c r="A153" s="4" t="s">
        <v>39</v>
      </c>
      <c r="B153" s="7" t="s">
        <v>162</v>
      </c>
      <c r="C153" s="5" t="n">
        <v>47.655372</v>
      </c>
      <c r="D153" s="5" t="n">
        <v>7.5191655</v>
      </c>
      <c r="E153" s="5" t="n">
        <v>47.655372</v>
      </c>
      <c r="F153" s="5" t="n">
        <v>7.5191655</v>
      </c>
      <c r="G153" s="4" t="s">
        <v>438</v>
      </c>
      <c r="H153" s="0"/>
      <c r="I153" s="5" t="n">
        <v>47.655372</v>
      </c>
      <c r="J153" s="5" t="n">
        <v>7.5191655</v>
      </c>
      <c r="K153" s="0"/>
      <c r="L153" s="0"/>
      <c r="M153" s="0"/>
      <c r="O153" s="54" t="n">
        <v>180202</v>
      </c>
      <c r="P153" s="184" t="n">
        <v>152</v>
      </c>
      <c r="Q153" s="185" t="str">
        <f aca="false">SUBSTITUTE(SUBSTITUTE(SUBSTITUTE(SUBSTITUTE(A153," ","-"),",","-"),"_","-"),"'","-")</f>
        <v>Kembs</v>
      </c>
      <c r="R153" s="54" t="str">
        <f aca="false">IF(E153="","",CONCATENATE(TEXT(O153,"000000"),"0",TEXT(P153,"00000")))</f>
        <v>180202000152</v>
      </c>
      <c r="S153" s="186" t="n">
        <f aca="false">VLOOKUP(A153,'Generators - MW'!$A$1:$BJ$255,54,0)</f>
        <v>0</v>
      </c>
    </row>
    <row r="154" customFormat="false" ht="15" hidden="false" customHeight="false" outlineLevel="0" collapsed="false">
      <c r="A154" s="4" t="s">
        <v>439</v>
      </c>
      <c r="B154" s="7" t="s">
        <v>205</v>
      </c>
      <c r="C154" s="7" t="n">
        <v>39.543279</v>
      </c>
      <c r="D154" s="5" t="n">
        <v>-7.802563</v>
      </c>
      <c r="E154" s="24"/>
      <c r="F154" s="24"/>
      <c r="G154" s="4" t="s">
        <v>440</v>
      </c>
      <c r="H154" s="0"/>
      <c r="I154" s="5" t="n">
        <v>39.545949</v>
      </c>
      <c r="J154" s="6" t="n">
        <v>-7.795014</v>
      </c>
      <c r="K154" s="0"/>
      <c r="L154" s="0"/>
      <c r="M154" s="0"/>
      <c r="O154" s="54" t="n">
        <v>180202</v>
      </c>
      <c r="P154" s="184" t="n">
        <v>153</v>
      </c>
      <c r="Q154" s="185" t="str">
        <f aca="false">SUBSTITUTE(SUBSTITUTE(SUBSTITUTE(SUBSTITUTE(A154," ","-"),",","-"),"_","-"),"'","-")</f>
        <v>Fratel</v>
      </c>
      <c r="R154" s="54" t="str">
        <f aca="false">IF(E154="","",CONCATENATE(TEXT(O154,"000000"),"0",TEXT(P154,"00000")))</f>
        <v/>
      </c>
      <c r="S154" s="186" t="n">
        <f aca="false">VLOOKUP(A154,'Generators - MW'!$A$1:$BJ$255,54,0)</f>
        <v>0</v>
      </c>
    </row>
    <row r="155" customFormat="false" ht="15" hidden="false" customHeight="false" outlineLevel="0" collapsed="false">
      <c r="A155" s="4" t="s">
        <v>40</v>
      </c>
      <c r="B155" s="7" t="s">
        <v>441</v>
      </c>
      <c r="C155" s="7" t="n">
        <v>46.40277</v>
      </c>
      <c r="D155" s="5" t="n">
        <v>16.033688</v>
      </c>
      <c r="E155" s="7" t="n">
        <v>46.386</v>
      </c>
      <c r="F155" s="5" t="n">
        <v>16.033688</v>
      </c>
      <c r="G155" s="4" t="s">
        <v>442</v>
      </c>
      <c r="H155" s="0"/>
      <c r="I155" s="5" t="n">
        <v>46.38966</v>
      </c>
      <c r="J155" s="6" t="n">
        <v>15.92044</v>
      </c>
      <c r="K155" s="0"/>
      <c r="L155" s="0"/>
      <c r="M155" s="0"/>
      <c r="O155" s="54" t="n">
        <v>180202</v>
      </c>
      <c r="P155" s="184" t="n">
        <v>154</v>
      </c>
      <c r="Q155" s="185" t="str">
        <f aca="false">SUBSTITUTE(SUBSTITUTE(SUBSTITUTE(SUBSTITUTE(A155," ","-"),",","-"),"_","-"),"'","-")</f>
        <v>Formin</v>
      </c>
      <c r="R155" s="54" t="str">
        <f aca="false">IF(E155="","",CONCATENATE(TEXT(O155,"000000"),"0",TEXT(P155,"00000")))</f>
        <v>180202000154</v>
      </c>
      <c r="S155" s="186" t="n">
        <f aca="false">VLOOKUP(A155,'Generators - MW'!$A$1:$BJ$255,54,0)</f>
        <v>0</v>
      </c>
    </row>
    <row r="156" customFormat="false" ht="15" hidden="false" customHeight="false" outlineLevel="0" collapsed="false">
      <c r="A156" s="4" t="s">
        <v>41</v>
      </c>
      <c r="B156" s="7" t="s">
        <v>441</v>
      </c>
      <c r="C156" s="7" t="n">
        <v>46.3882</v>
      </c>
      <c r="D156" s="5" t="n">
        <v>15.9267</v>
      </c>
      <c r="E156" s="7" t="n">
        <v>46.3882</v>
      </c>
      <c r="F156" s="5" t="n">
        <v>15.9267</v>
      </c>
      <c r="G156" s="4" t="s">
        <v>442</v>
      </c>
      <c r="H156" s="0"/>
      <c r="I156" s="5" t="n">
        <v>46.38966</v>
      </c>
      <c r="J156" s="6" t="n">
        <v>15.92044</v>
      </c>
      <c r="K156" s="0"/>
      <c r="L156" s="0"/>
      <c r="M156" s="0"/>
      <c r="O156" s="54" t="n">
        <v>180202</v>
      </c>
      <c r="P156" s="184" t="n">
        <v>155</v>
      </c>
      <c r="Q156" s="185" t="str">
        <f aca="false">SUBSTITUTE(SUBSTITUTE(SUBSTITUTE(SUBSTITUTE(A156," ","-"),",","-"),"_","-"),"'","-")</f>
        <v>Markovci-Small-HPP</v>
      </c>
      <c r="R156" s="54" t="str">
        <f aca="false">IF(E156="","",CONCATENATE(TEXT(O156,"000000"),"0",TEXT(P156,"00000")))</f>
        <v>180202000155</v>
      </c>
      <c r="S156" s="186" t="n">
        <f aca="false">VLOOKUP(A156,'Generators - MW'!$A$1:$BJ$255,54,0)</f>
        <v>0</v>
      </c>
    </row>
    <row r="157" customFormat="false" ht="15" hidden="false" customHeight="false" outlineLevel="0" collapsed="false">
      <c r="A157" s="4" t="s">
        <v>42</v>
      </c>
      <c r="B157" s="7" t="s">
        <v>441</v>
      </c>
      <c r="C157" s="7" t="n">
        <v>46.448</v>
      </c>
      <c r="D157" s="5" t="n">
        <v>15.787</v>
      </c>
      <c r="E157" s="7" t="n">
        <v>46.448</v>
      </c>
      <c r="F157" s="5" t="n">
        <v>15.787</v>
      </c>
      <c r="G157" s="4" t="s">
        <v>443</v>
      </c>
      <c r="H157" s="0"/>
      <c r="I157" s="5" t="n">
        <v>46.558875</v>
      </c>
      <c r="J157" s="6" t="n">
        <v>15.671343</v>
      </c>
      <c r="K157" s="0"/>
      <c r="L157" s="0"/>
      <c r="M157" s="0"/>
      <c r="O157" s="54" t="n">
        <v>180202</v>
      </c>
      <c r="P157" s="184" t="n">
        <v>156</v>
      </c>
      <c r="Q157" s="185" t="str">
        <f aca="false">SUBSTITUTE(SUBSTITUTE(SUBSTITUTE(SUBSTITUTE(A157," ","-"),",","-"),"_","-"),"'","-")</f>
        <v>Zlatolicje</v>
      </c>
      <c r="R157" s="54" t="str">
        <f aca="false">IF(E157="","",CONCATENATE(TEXT(O157,"000000"),"0",TEXT(P157,"00000")))</f>
        <v>180202000156</v>
      </c>
      <c r="S157" s="186" t="n">
        <f aca="false">VLOOKUP(A157,'Generators - MW'!$A$1:$BJ$255,54,0)</f>
        <v>0</v>
      </c>
    </row>
    <row r="158" customFormat="false" ht="15" hidden="false" customHeight="false" outlineLevel="0" collapsed="false">
      <c r="A158" s="4" t="s">
        <v>43</v>
      </c>
      <c r="B158" s="7" t="s">
        <v>441</v>
      </c>
      <c r="C158" s="7" t="n">
        <v>46.560291</v>
      </c>
      <c r="D158" s="5" t="n">
        <v>15.674084</v>
      </c>
      <c r="E158" s="7" t="n">
        <v>46.560291</v>
      </c>
      <c r="F158" s="5" t="n">
        <v>15.674084</v>
      </c>
      <c r="G158" s="4" t="s">
        <v>443</v>
      </c>
      <c r="H158" s="0"/>
      <c r="I158" s="5" t="n">
        <v>46.558875</v>
      </c>
      <c r="J158" s="6" t="n">
        <v>15.671343</v>
      </c>
      <c r="K158" s="0"/>
      <c r="L158" s="0"/>
      <c r="M158" s="0"/>
      <c r="O158" s="54" t="n">
        <v>180202</v>
      </c>
      <c r="P158" s="184" t="n">
        <v>157</v>
      </c>
      <c r="Q158" s="185" t="str">
        <f aca="false">SUBSTITUTE(SUBSTITUTE(SUBSTITUTE(SUBSTITUTE(A158," ","-"),",","-"),"_","-"),"'","-")</f>
        <v>Melje-Small-HPP</v>
      </c>
      <c r="R158" s="54" t="str">
        <f aca="false">IF(E158="","",CONCATENATE(TEXT(O158,"000000"),"0",TEXT(P158,"00000")))</f>
        <v>180202000157</v>
      </c>
      <c r="S158" s="186" t="n">
        <f aca="false">VLOOKUP(A158,'Generators - MW'!$A$1:$BJ$255,54,0)</f>
        <v>0</v>
      </c>
    </row>
    <row r="159" customFormat="false" ht="15" hidden="false" customHeight="false" outlineLevel="0" collapsed="false">
      <c r="A159" s="4" t="s">
        <v>44</v>
      </c>
      <c r="B159" s="7" t="s">
        <v>441</v>
      </c>
      <c r="C159" s="7" t="n">
        <v>46.5692</v>
      </c>
      <c r="D159" s="5" t="n">
        <v>15.6043</v>
      </c>
      <c r="E159" s="7" t="n">
        <v>46.5692</v>
      </c>
      <c r="F159" s="5" t="n">
        <v>15.6043</v>
      </c>
      <c r="G159" s="4" t="s">
        <v>444</v>
      </c>
      <c r="H159" s="0"/>
      <c r="I159" s="5" t="n">
        <v>46.567351</v>
      </c>
      <c r="J159" s="6" t="n">
        <v>15.597804</v>
      </c>
      <c r="K159" s="0"/>
      <c r="L159" s="0"/>
      <c r="M159" s="0"/>
      <c r="O159" s="54" t="n">
        <v>180202</v>
      </c>
      <c r="P159" s="184" t="n">
        <v>158</v>
      </c>
      <c r="Q159" s="185" t="str">
        <f aca="false">SUBSTITUTE(SUBSTITUTE(SUBSTITUTE(SUBSTITUTE(A159," ","-"),",","-"),"_","-"),"'","-")</f>
        <v>Mariborski-otok</v>
      </c>
      <c r="R159" s="54" t="str">
        <f aca="false">IF(E159="","",CONCATENATE(TEXT(O159,"000000"),"0",TEXT(P159,"00000")))</f>
        <v>180202000158</v>
      </c>
      <c r="S159" s="186" t="n">
        <f aca="false">VLOOKUP(A159,'Generators - MW'!$A$1:$BJ$255,54,0)</f>
        <v>0</v>
      </c>
    </row>
    <row r="160" customFormat="false" ht="15" hidden="false" customHeight="false" outlineLevel="0" collapsed="false">
      <c r="A160" s="4" t="s">
        <v>45</v>
      </c>
      <c r="B160" s="7" t="s">
        <v>441</v>
      </c>
      <c r="C160" s="7" t="n">
        <v>46.5589</v>
      </c>
      <c r="D160" s="5" t="n">
        <v>15.456</v>
      </c>
      <c r="E160" s="7" t="n">
        <v>46.5589</v>
      </c>
      <c r="F160" s="5" t="n">
        <v>15.456</v>
      </c>
      <c r="G160" s="4" t="s">
        <v>445</v>
      </c>
      <c r="H160" s="0"/>
      <c r="I160" s="5" t="n">
        <v>46.560048</v>
      </c>
      <c r="J160" s="6" t="n">
        <v>15.456825</v>
      </c>
      <c r="K160" s="0"/>
      <c r="L160" s="0"/>
      <c r="M160" s="0"/>
      <c r="O160" s="54" t="n">
        <v>180202</v>
      </c>
      <c r="P160" s="184" t="n">
        <v>159</v>
      </c>
      <c r="Q160" s="185" t="str">
        <f aca="false">SUBSTITUTE(SUBSTITUTE(SUBSTITUTE(SUBSTITUTE(A160," ","-"),",","-"),"_","-"),"'","-")</f>
        <v>Fala</v>
      </c>
      <c r="R160" s="54" t="str">
        <f aca="false">IF(E160="","",CONCATENATE(TEXT(O160,"000000"),"0",TEXT(P160,"00000")))</f>
        <v>180202000159</v>
      </c>
      <c r="S160" s="186" t="n">
        <f aca="false">VLOOKUP(A160,'Generators - MW'!$A$1:$BJ$255,54,0)</f>
        <v>0</v>
      </c>
    </row>
    <row r="161" customFormat="false" ht="15" hidden="false" customHeight="false" outlineLevel="0" collapsed="false">
      <c r="A161" s="4" t="s">
        <v>46</v>
      </c>
      <c r="B161" s="7" t="s">
        <v>441</v>
      </c>
      <c r="C161" s="7" t="n">
        <v>46.5769</v>
      </c>
      <c r="D161" s="5" t="n">
        <v>15.4052</v>
      </c>
      <c r="E161" s="5" t="n">
        <v>46.595</v>
      </c>
      <c r="F161" s="5" t="n">
        <v>15.4052</v>
      </c>
      <c r="G161" s="4" t="s">
        <v>446</v>
      </c>
      <c r="H161" s="0"/>
      <c r="I161" s="5" t="n">
        <v>46.580634</v>
      </c>
      <c r="J161" s="6" t="n">
        <v>15.403701</v>
      </c>
      <c r="K161" s="0"/>
      <c r="L161" s="0"/>
      <c r="M161" s="0"/>
      <c r="O161" s="54" t="n">
        <v>180202</v>
      </c>
      <c r="P161" s="184" t="n">
        <v>160</v>
      </c>
      <c r="Q161" s="185" t="str">
        <f aca="false">SUBSTITUTE(SUBSTITUTE(SUBSTITUTE(SUBSTITUTE(A161," ","-"),",","-"),"_","-"),"'","-")</f>
        <v>Ozbalt</v>
      </c>
      <c r="R161" s="54" t="str">
        <f aca="false">IF(E161="","",CONCATENATE(TEXT(O161,"000000"),"0",TEXT(P161,"00000")))</f>
        <v>180202000160</v>
      </c>
      <c r="S161" s="186" t="n">
        <f aca="false">VLOOKUP(A161,'Generators - MW'!$A$1:$BJ$255,54,0)</f>
        <v>0</v>
      </c>
    </row>
    <row r="162" customFormat="false" ht="15" hidden="false" customHeight="false" outlineLevel="0" collapsed="false">
      <c r="A162" s="4" t="s">
        <v>47</v>
      </c>
      <c r="B162" s="7" t="s">
        <v>441</v>
      </c>
      <c r="C162" s="7" t="n">
        <v>46.5876</v>
      </c>
      <c r="D162" s="5" t="n">
        <v>15.2755</v>
      </c>
      <c r="E162" s="7" t="n">
        <v>46.5876</v>
      </c>
      <c r="F162" s="5" t="n">
        <v>15.2755</v>
      </c>
      <c r="G162" s="4" t="s">
        <v>447</v>
      </c>
      <c r="H162" s="4" t="n">
        <v>3835</v>
      </c>
      <c r="I162" s="5" t="n">
        <v>46.580044</v>
      </c>
      <c r="J162" s="6" t="n">
        <v>15.40354</v>
      </c>
      <c r="K162" s="0"/>
      <c r="L162" s="0"/>
      <c r="M162" s="0"/>
      <c r="O162" s="54" t="n">
        <v>180202</v>
      </c>
      <c r="P162" s="184" t="n">
        <v>161</v>
      </c>
      <c r="Q162" s="185" t="str">
        <f aca="false">SUBSTITUTE(SUBSTITUTE(SUBSTITUTE(SUBSTITUTE(A162," ","-"),",","-"),"_","-"),"'","-")</f>
        <v>Vuhred</v>
      </c>
      <c r="R162" s="54" t="str">
        <f aca="false">IF(E162="","",CONCATENATE(TEXT(O162,"000000"),"0",TEXT(P162,"00000")))</f>
        <v>180202000161</v>
      </c>
      <c r="S162" s="186" t="n">
        <f aca="false">VLOOKUP(A162,'Generators - MW'!$A$1:$BJ$255,54,0)</f>
        <v>0</v>
      </c>
    </row>
    <row r="163" customFormat="false" ht="15" hidden="false" customHeight="false" outlineLevel="0" collapsed="false">
      <c r="A163" s="4" t="s">
        <v>48</v>
      </c>
      <c r="B163" s="7" t="s">
        <v>441</v>
      </c>
      <c r="C163" s="7" t="n">
        <v>46.5933</v>
      </c>
      <c r="D163" s="5" t="n">
        <v>15.1523</v>
      </c>
      <c r="E163" s="7" t="n">
        <v>46.5933</v>
      </c>
      <c r="F163" s="5" t="n">
        <v>15.1523</v>
      </c>
      <c r="G163" s="4" t="s">
        <v>448</v>
      </c>
      <c r="H163" s="4" t="n">
        <v>3834</v>
      </c>
      <c r="I163" s="5" t="n">
        <v>46.591664</v>
      </c>
      <c r="J163" s="6" t="n">
        <v>15.143259</v>
      </c>
      <c r="K163" s="0"/>
      <c r="L163" s="0"/>
      <c r="M163" s="0"/>
      <c r="O163" s="54" t="n">
        <v>180202</v>
      </c>
      <c r="P163" s="184" t="n">
        <v>162</v>
      </c>
      <c r="Q163" s="185" t="str">
        <f aca="false">SUBSTITUTE(SUBSTITUTE(SUBSTITUTE(SUBSTITUTE(A163," ","-"),",","-"),"_","-"),"'","-")</f>
        <v>Vuzenica</v>
      </c>
      <c r="R163" s="54" t="str">
        <f aca="false">IF(E163="","",CONCATENATE(TEXT(O163,"000000"),"0",TEXT(P163,"00000")))</f>
        <v>180202000162</v>
      </c>
      <c r="S163" s="186" t="n">
        <f aca="false">VLOOKUP(A163,'Generators - MW'!$A$1:$BJ$255,54,0)</f>
        <v>0</v>
      </c>
    </row>
    <row r="164" customFormat="false" ht="15" hidden="false" customHeight="false" outlineLevel="0" collapsed="false">
      <c r="A164" s="4" t="s">
        <v>49</v>
      </c>
      <c r="B164" s="7" t="s">
        <v>441</v>
      </c>
      <c r="C164" s="5" t="n">
        <v>46.5866</v>
      </c>
      <c r="D164" s="5" t="n">
        <v>15.0188</v>
      </c>
      <c r="E164" s="5" t="n">
        <v>46.5866</v>
      </c>
      <c r="F164" s="5" t="n">
        <v>15.0188</v>
      </c>
      <c r="G164" s="4" t="s">
        <v>449</v>
      </c>
      <c r="H164" s="0"/>
      <c r="I164" s="5" t="n">
        <v>46.584232</v>
      </c>
      <c r="J164" s="6" t="n">
        <v>15.014867</v>
      </c>
      <c r="K164" s="0"/>
      <c r="L164" s="0"/>
      <c r="M164" s="0"/>
      <c r="O164" s="54" t="n">
        <v>180202</v>
      </c>
      <c r="P164" s="184" t="n">
        <v>163</v>
      </c>
      <c r="Q164" s="185" t="str">
        <f aca="false">SUBSTITUTE(SUBSTITUTE(SUBSTITUTE(SUBSTITUTE(A164," ","-"),",","-"),"_","-"),"'","-")</f>
        <v>Dravograd</v>
      </c>
      <c r="R164" s="54" t="str">
        <f aca="false">IF(E164="","",CONCATENATE(TEXT(O164,"000000"),"0",TEXT(P164,"00000")))</f>
        <v>180202000163</v>
      </c>
      <c r="S164" s="186" t="n">
        <f aca="false">VLOOKUP(A164,'Generators - MW'!$A$1:$BJ$255,54,0)</f>
        <v>0</v>
      </c>
    </row>
    <row r="165" customFormat="false" ht="15" hidden="false" customHeight="false" outlineLevel="0" collapsed="false">
      <c r="A165" s="4" t="s">
        <v>50</v>
      </c>
      <c r="B165" s="7" t="s">
        <v>162</v>
      </c>
      <c r="C165" s="5" t="n">
        <v>44.096</v>
      </c>
      <c r="D165" s="5" t="n">
        <v>4.724</v>
      </c>
      <c r="E165" s="5" t="n">
        <v>44.096</v>
      </c>
      <c r="F165" s="5" t="n">
        <v>4.724</v>
      </c>
      <c r="G165" s="4" t="s">
        <v>450</v>
      </c>
      <c r="H165" s="0"/>
      <c r="I165" s="5" t="n">
        <v>44.116307</v>
      </c>
      <c r="J165" s="6" t="n">
        <v>4.712234</v>
      </c>
      <c r="K165" s="0"/>
      <c r="L165" s="0"/>
      <c r="M165" s="0"/>
      <c r="O165" s="54" t="n">
        <v>180202</v>
      </c>
      <c r="P165" s="184" t="n">
        <v>164</v>
      </c>
      <c r="Q165" s="185" t="str">
        <f aca="false">SUBSTITUTE(SUBSTITUTE(SUBSTITUTE(SUBSTITUTE(A165," ","-"),",","-"),"_","-"),"'","-")</f>
        <v>Caderousse</v>
      </c>
      <c r="R165" s="54" t="str">
        <f aca="false">IF(E165="","",CONCATENATE(TEXT(O165,"000000"),"0",TEXT(P165,"00000")))</f>
        <v>180202000164</v>
      </c>
      <c r="S165" s="186" t="n">
        <f aca="false">VLOOKUP(A165,'Generators - MW'!$A$1:$BJ$255,54,0)</f>
        <v>0</v>
      </c>
    </row>
    <row r="166" customFormat="false" ht="15" hidden="false" customHeight="false" outlineLevel="0" collapsed="false">
      <c r="A166" s="4" t="s">
        <v>51</v>
      </c>
      <c r="B166" s="7" t="s">
        <v>451</v>
      </c>
      <c r="C166" s="5" t="n">
        <v>52.6564</v>
      </c>
      <c r="D166" s="5" t="n">
        <v>19.1339</v>
      </c>
      <c r="E166" s="5" t="n">
        <v>52.6564</v>
      </c>
      <c r="F166" s="5" t="n">
        <v>19.1339</v>
      </c>
      <c r="G166" s="4" t="s">
        <v>452</v>
      </c>
      <c r="H166" s="4" t="n">
        <v>3742</v>
      </c>
      <c r="I166" s="5" t="n">
        <v>52.65681</v>
      </c>
      <c r="J166" s="6" t="n">
        <v>19.166765</v>
      </c>
      <c r="K166" s="0"/>
      <c r="L166" s="0"/>
      <c r="M166" s="0"/>
      <c r="O166" s="54" t="n">
        <v>180202</v>
      </c>
      <c r="P166" s="184" t="n">
        <v>165</v>
      </c>
      <c r="Q166" s="185" t="str">
        <f aca="false">SUBSTITUTE(SUBSTITUTE(SUBSTITUTE(SUBSTITUTE(A166," ","-"),",","-"),"_","-"),"'","-")</f>
        <v>Wloclawek</v>
      </c>
      <c r="R166" s="54" t="str">
        <f aca="false">IF(E166="","",CONCATENATE(TEXT(O166,"000000"),"0",TEXT(P166,"00000")))</f>
        <v>180202000165</v>
      </c>
      <c r="S166" s="186" t="n">
        <f aca="false">VLOOKUP(A166,'Generators - MW'!$A$1:$BJ$255,54,0)</f>
        <v>0</v>
      </c>
    </row>
    <row r="167" customFormat="false" ht="15" hidden="false" customHeight="false" outlineLevel="0" collapsed="false">
      <c r="A167" s="4" t="s">
        <v>52</v>
      </c>
      <c r="B167" s="7" t="s">
        <v>404</v>
      </c>
      <c r="C167" s="5" t="n">
        <v>45.391534</v>
      </c>
      <c r="D167" s="5" t="n">
        <v>2.36455</v>
      </c>
      <c r="E167" s="5" t="n">
        <v>45.38</v>
      </c>
      <c r="F167" s="5" t="n">
        <v>2.462</v>
      </c>
      <c r="G167" s="4" t="s">
        <v>453</v>
      </c>
      <c r="H167" s="0"/>
      <c r="I167" s="5" t="n">
        <v>45.397877</v>
      </c>
      <c r="J167" s="6" t="n">
        <v>2.362919</v>
      </c>
      <c r="K167" s="0"/>
      <c r="L167" s="0"/>
      <c r="M167" s="0"/>
      <c r="O167" s="54" t="n">
        <v>180202</v>
      </c>
      <c r="P167" s="184" t="n">
        <v>166</v>
      </c>
      <c r="Q167" s="185" t="str">
        <f aca="false">SUBSTITUTE(SUBSTITUTE(SUBSTITUTE(SUBSTITUTE(A167," ","-"),",","-"),"_","-"),"'","-")</f>
        <v>Mareges</v>
      </c>
      <c r="R167" s="54" t="str">
        <f aca="false">IF(E167="","",CONCATENATE(TEXT(O167,"000000"),"0",TEXT(P167,"00000")))</f>
        <v>180202000166</v>
      </c>
      <c r="S167" s="186" t="n">
        <f aca="false">VLOOKUP(A167,'Generators - MW'!$A$1:$BJ$255,54,0)</f>
        <v>0</v>
      </c>
    </row>
    <row r="168" customFormat="false" ht="15" hidden="false" customHeight="false" outlineLevel="0" collapsed="false">
      <c r="A168" s="4" t="s">
        <v>53</v>
      </c>
      <c r="B168" s="7" t="s">
        <v>454</v>
      </c>
      <c r="C168" s="5" t="n">
        <v>48.832482</v>
      </c>
      <c r="D168" s="5" t="n">
        <v>8.11138</v>
      </c>
      <c r="E168" s="5" t="n">
        <v>48.853</v>
      </c>
      <c r="F168" s="5" t="n">
        <v>8.11138</v>
      </c>
      <c r="G168" s="4" t="s">
        <v>455</v>
      </c>
      <c r="H168" s="0"/>
      <c r="I168" s="5" t="n">
        <v>48.821107</v>
      </c>
      <c r="J168" s="6" t="n">
        <v>8.105936</v>
      </c>
      <c r="K168" s="0"/>
      <c r="L168" s="0"/>
      <c r="M168" s="0"/>
      <c r="O168" s="54" t="n">
        <v>180202</v>
      </c>
      <c r="P168" s="184" t="n">
        <v>167</v>
      </c>
      <c r="Q168" s="185" t="str">
        <f aca="false">SUBSTITUTE(SUBSTITUTE(SUBSTITUTE(SUBSTITUTE(A168," ","-"),",","-"),"_","-"),"'","-")</f>
        <v>Rheinkraftwerk-Iffezheim</v>
      </c>
      <c r="R168" s="54" t="str">
        <f aca="false">IF(E168="","",CONCATENATE(TEXT(O168,"000000"),"0",TEXT(P168,"00000")))</f>
        <v>180202000167</v>
      </c>
      <c r="S168" s="186" t="n">
        <f aca="false">VLOOKUP(A168,'Generators - MW'!$A$1:$BJ$255,54,0)</f>
        <v>0</v>
      </c>
    </row>
    <row r="169" customFormat="false" ht="15" hidden="false" customHeight="false" outlineLevel="0" collapsed="false">
      <c r="A169" s="4" t="s">
        <v>54</v>
      </c>
      <c r="B169" s="7" t="s">
        <v>454</v>
      </c>
      <c r="C169" s="5" t="n">
        <v>44.675975</v>
      </c>
      <c r="D169" s="5" t="n">
        <v>4.78804166666666</v>
      </c>
      <c r="E169" s="5" t="n">
        <v>44.509</v>
      </c>
      <c r="F169" s="5" t="n">
        <v>4.725</v>
      </c>
      <c r="G169" s="4" t="s">
        <v>456</v>
      </c>
      <c r="H169" s="0"/>
      <c r="I169" s="5" t="n">
        <v>44.509</v>
      </c>
      <c r="J169" s="5" t="n">
        <v>4.725</v>
      </c>
      <c r="K169" s="0"/>
      <c r="L169" s="0"/>
      <c r="M169" s="0"/>
      <c r="O169" s="54" t="n">
        <v>180202</v>
      </c>
      <c r="P169" s="184" t="n">
        <v>168</v>
      </c>
      <c r="Q169" s="185" t="str">
        <f aca="false">SUBSTITUTE(SUBSTITUTE(SUBSTITUTE(SUBSTITUTE(A169," ","-"),",","-"),"_","-"),"'","-")</f>
        <v>Baix-le-logis-neuf</v>
      </c>
      <c r="R169" s="54" t="str">
        <f aca="false">IF(E169="","",CONCATENATE(TEXT(O169,"000000"),"0",TEXT(P169,"00000")))</f>
        <v>180202000168</v>
      </c>
      <c r="S169" s="186" t="n">
        <f aca="false">VLOOKUP(A169,'Generators - MW'!$A$1:$BJ$255,54,0)</f>
        <v>0</v>
      </c>
    </row>
    <row r="170" customFormat="false" ht="15" hidden="false" customHeight="false" outlineLevel="0" collapsed="false">
      <c r="A170" s="4" t="s">
        <v>55</v>
      </c>
      <c r="B170" s="0"/>
      <c r="C170" s="5" t="n">
        <v>64.749761</v>
      </c>
      <c r="D170" s="5" t="n">
        <v>20.866283</v>
      </c>
      <c r="E170" s="5" t="n">
        <v>64.698</v>
      </c>
      <c r="F170" s="5" t="n">
        <v>20.866283</v>
      </c>
      <c r="G170" s="4" t="s">
        <v>457</v>
      </c>
      <c r="H170" s="0"/>
      <c r="I170" s="5" t="n">
        <v>64.698</v>
      </c>
      <c r="J170" s="5" t="n">
        <v>20.866283</v>
      </c>
      <c r="K170" s="0"/>
      <c r="L170" s="6" t="n">
        <v>64.749056</v>
      </c>
      <c r="M170" s="6" t="n">
        <v>20.851386</v>
      </c>
      <c r="O170" s="54" t="n">
        <v>180202</v>
      </c>
      <c r="P170" s="184" t="n">
        <v>169</v>
      </c>
      <c r="Q170" s="185" t="str">
        <f aca="false">SUBSTITUTE(SUBSTITUTE(SUBSTITUTE(SUBSTITUTE(A170," ","-"),",","-"),"_","-"),"'","-")</f>
        <v>Kvistforsens</v>
      </c>
      <c r="R170" s="54" t="str">
        <f aca="false">IF(E170="","",CONCATENATE(TEXT(O170,"000000"),"0",TEXT(P170,"00000")))</f>
        <v>180202000169</v>
      </c>
      <c r="S170" s="186" t="n">
        <f aca="false">VLOOKUP(A170,'Generators - MW'!$A$1:$BJ$255,54,0)</f>
        <v>0</v>
      </c>
    </row>
    <row r="171" customFormat="false" ht="15" hidden="false" customHeight="false" outlineLevel="0" collapsed="false">
      <c r="A171" s="4" t="s">
        <v>56</v>
      </c>
      <c r="B171" s="7" t="s">
        <v>171</v>
      </c>
      <c r="C171" s="5" t="n">
        <v>48.1766</v>
      </c>
      <c r="D171" s="5" t="n">
        <v>16.4814</v>
      </c>
      <c r="E171" s="5" t="n">
        <v>48.1766</v>
      </c>
      <c r="F171" s="5" t="n">
        <v>16.4814</v>
      </c>
      <c r="G171" s="4" t="s">
        <v>458</v>
      </c>
      <c r="H171" s="0"/>
      <c r="I171" s="5" t="n">
        <v>48.19493</v>
      </c>
      <c r="J171" s="6" t="n">
        <v>16.453142</v>
      </c>
      <c r="K171" s="0"/>
      <c r="L171" s="0"/>
      <c r="M171" s="0"/>
      <c r="O171" s="54" t="n">
        <v>180202</v>
      </c>
      <c r="P171" s="184" t="n">
        <v>170</v>
      </c>
      <c r="Q171" s="185" t="str">
        <f aca="false">SUBSTITUTE(SUBSTITUTE(SUBSTITUTE(SUBSTITUTE(A171," ","-"),",","-"),"_","-"),"'","-")</f>
        <v>Freudenau</v>
      </c>
      <c r="R171" s="54" t="str">
        <f aca="false">IF(E171="","",CONCATENATE(TEXT(O171,"000000"),"0",TEXT(P171,"00000")))</f>
        <v>180202000170</v>
      </c>
      <c r="S171" s="186" t="n">
        <f aca="false">VLOOKUP(A171,'Generators - MW'!$A$1:$BJ$255,54,0)</f>
        <v>0</v>
      </c>
    </row>
    <row r="172" customFormat="false" ht="15" hidden="false" customHeight="false" outlineLevel="0" collapsed="false">
      <c r="A172" s="4" t="s">
        <v>57</v>
      </c>
      <c r="B172" s="0"/>
      <c r="C172" s="5" t="n">
        <v>47.570706</v>
      </c>
      <c r="D172" s="5" t="n">
        <v>7.812025</v>
      </c>
      <c r="E172" s="5" t="n">
        <v>47.570706</v>
      </c>
      <c r="F172" s="5" t="n">
        <v>7.812025</v>
      </c>
      <c r="G172" s="4" t="s">
        <v>459</v>
      </c>
      <c r="H172" s="0"/>
      <c r="I172" s="5" t="n">
        <v>47.570706</v>
      </c>
      <c r="J172" s="5" t="n">
        <v>7.812025</v>
      </c>
      <c r="K172" s="0"/>
      <c r="L172" s="0"/>
      <c r="M172" s="0"/>
      <c r="O172" s="54" t="n">
        <v>180202</v>
      </c>
      <c r="P172" s="184" t="n">
        <v>171</v>
      </c>
      <c r="Q172" s="185" t="str">
        <f aca="false">SUBSTITUTE(SUBSTITUTE(SUBSTITUTE(SUBSTITUTE(A172," ","-"),",","-"),"_","-"),"'","-")</f>
        <v>Rheinfelden</v>
      </c>
      <c r="R172" s="54" t="str">
        <f aca="false">IF(E172="","",CONCATENATE(TEXT(O172,"000000"),"0",TEXT(P172,"00000")))</f>
        <v>180202000171</v>
      </c>
      <c r="S172" s="186" t="n">
        <f aca="false">VLOOKUP(A172,'Generators - MW'!$A$1:$BJ$255,54,0)</f>
        <v>0</v>
      </c>
    </row>
    <row r="173" customFormat="false" ht="15" hidden="false" customHeight="false" outlineLevel="0" collapsed="false">
      <c r="A173" s="4" t="s">
        <v>58</v>
      </c>
      <c r="B173" s="7" t="s">
        <v>165</v>
      </c>
      <c r="C173" s="5" t="n">
        <v>41.0716</v>
      </c>
      <c r="D173" s="5" t="n">
        <v>-8.486</v>
      </c>
      <c r="E173" s="5" t="n">
        <v>41.0716</v>
      </c>
      <c r="F173" s="5" t="n">
        <v>-8.486</v>
      </c>
      <c r="G173" s="4" t="s">
        <v>460</v>
      </c>
      <c r="H173" s="4" t="n">
        <v>2737</v>
      </c>
      <c r="I173" s="5" t="n">
        <v>41.075275</v>
      </c>
      <c r="J173" s="6" t="n">
        <v>-8.47239</v>
      </c>
      <c r="K173" s="0"/>
      <c r="L173" s="0"/>
      <c r="M173" s="0"/>
      <c r="O173" s="54" t="n">
        <v>180202</v>
      </c>
      <c r="P173" s="184" t="n">
        <v>172</v>
      </c>
      <c r="Q173" s="185" t="str">
        <f aca="false">SUBSTITUTE(SUBSTITUTE(SUBSTITUTE(SUBSTITUTE(A173," ","-"),",","-"),"_","-"),"'","-")</f>
        <v>Crestuma</v>
      </c>
      <c r="R173" s="54" t="str">
        <f aca="false">IF(E173="","",CONCATENATE(TEXT(O173,"000000"),"0",TEXT(P173,"00000")))</f>
        <v>180202000172</v>
      </c>
      <c r="S173" s="186" t="n">
        <f aca="false">VLOOKUP(A173,'Generators - MW'!$A$1:$BJ$255,54,0)</f>
        <v>0</v>
      </c>
    </row>
    <row r="174" customFormat="false" ht="15" hidden="false" customHeight="false" outlineLevel="0" collapsed="false">
      <c r="A174" s="8" t="s">
        <v>59</v>
      </c>
      <c r="B174" s="51" t="s">
        <v>461</v>
      </c>
      <c r="C174" s="9" t="n">
        <v>39.177849</v>
      </c>
      <c r="D174" s="9" t="n">
        <v>16.782357</v>
      </c>
      <c r="E174" s="9" t="n">
        <v>39.177849</v>
      </c>
      <c r="F174" s="9" t="n">
        <v>16.782357</v>
      </c>
      <c r="G174" s="4" t="s">
        <v>462</v>
      </c>
      <c r="H174" s="0"/>
      <c r="I174" s="5" t="n">
        <v>39.177849</v>
      </c>
      <c r="J174" s="5" t="n">
        <v>16.782357</v>
      </c>
      <c r="K174" s="0"/>
      <c r="L174" s="0"/>
      <c r="M174" s="0"/>
      <c r="O174" s="54" t="n">
        <v>180202</v>
      </c>
      <c r="P174" s="184" t="n">
        <v>173</v>
      </c>
      <c r="Q174" s="185" t="str">
        <f aca="false">SUBSTITUTE(SUBSTITUTE(SUBSTITUTE(SUBSTITUTE(A174," ","-"),",","-"),"_","-"),"'","-")</f>
        <v>Timpagrande</v>
      </c>
      <c r="R174" s="54" t="str">
        <f aca="false">IF(E174="","",CONCATENATE(TEXT(O174,"000000"),"0",TEXT(P174,"00000")))</f>
        <v>180202000173</v>
      </c>
      <c r="S174" s="186" t="n">
        <f aca="false">VLOOKUP(A174,'Generators - MW'!$A$1:$BJ$255,54,0)</f>
        <v>0</v>
      </c>
    </row>
    <row r="175" customFormat="false" ht="15" hidden="false" customHeight="false" outlineLevel="0" collapsed="false">
      <c r="A175" s="4" t="s">
        <v>60</v>
      </c>
      <c r="B175" s="7" t="s">
        <v>191</v>
      </c>
      <c r="C175" s="5" t="n">
        <v>46.063479</v>
      </c>
      <c r="D175" s="5" t="n">
        <v>10.350269</v>
      </c>
      <c r="E175" s="5" t="n">
        <v>46.063479</v>
      </c>
      <c r="F175" s="5" t="n">
        <v>10.350269</v>
      </c>
      <c r="G175" s="4" t="s">
        <v>463</v>
      </c>
      <c r="H175" s="0"/>
      <c r="I175" s="5" t="n">
        <v>46.063479</v>
      </c>
      <c r="J175" s="5" t="n">
        <v>10.350269</v>
      </c>
      <c r="K175" s="0"/>
      <c r="L175" s="0"/>
      <c r="M175" s="0"/>
      <c r="O175" s="54" t="n">
        <v>180202</v>
      </c>
      <c r="P175" s="184" t="n">
        <v>174</v>
      </c>
      <c r="Q175" s="185" t="str">
        <f aca="false">SUBSTITUTE(SUBSTITUTE(SUBSTITUTE(SUBSTITUTE(A175," ","-"),",","-"),"_","-"),"'","-")</f>
        <v>Cedegolo</v>
      </c>
      <c r="R175" s="54" t="str">
        <f aca="false">IF(E175="","",CONCATENATE(TEXT(O175,"000000"),"0",TEXT(P175,"00000")))</f>
        <v>180202000174</v>
      </c>
      <c r="S175" s="186" t="n">
        <f aca="false">VLOOKUP(A175,'Generators - MW'!$A$1:$BJ$255,54,0)</f>
        <v>0</v>
      </c>
    </row>
    <row r="176" customFormat="false" ht="15" hidden="false" customHeight="false" outlineLevel="0" collapsed="false">
      <c r="A176" s="4" t="s">
        <v>61</v>
      </c>
      <c r="B176" s="0"/>
      <c r="C176" s="5" t="n">
        <v>64.444</v>
      </c>
      <c r="D176" s="5" t="n">
        <v>15.538</v>
      </c>
      <c r="E176" s="5" t="n">
        <v>64.444</v>
      </c>
      <c r="F176" s="5" t="n">
        <v>15.538</v>
      </c>
      <c r="G176" s="4" t="s">
        <v>464</v>
      </c>
      <c r="H176" s="0"/>
      <c r="I176" s="5" t="n">
        <v>64.444</v>
      </c>
      <c r="J176" s="5" t="n">
        <v>15.538</v>
      </c>
      <c r="K176" s="0"/>
      <c r="L176" s="0"/>
      <c r="M176" s="0"/>
      <c r="O176" s="54" t="n">
        <v>180202</v>
      </c>
      <c r="P176" s="184" t="n">
        <v>175</v>
      </c>
      <c r="Q176" s="185" t="str">
        <f aca="false">SUBSTITUTE(SUBSTITUTE(SUBSTITUTE(SUBSTITUTE(A176," ","-"),",","-"),"_","-"),"'","-")</f>
        <v>Korsselbranna</v>
      </c>
      <c r="R176" s="54" t="str">
        <f aca="false">IF(E176="","",CONCATENATE(TEXT(O176,"000000"),"0",TEXT(P176,"00000")))</f>
        <v>180202000175</v>
      </c>
      <c r="S176" s="186" t="n">
        <f aca="false">VLOOKUP(A176,'Generators - MW'!$A$1:$BJ$255,54,0)</f>
        <v>0</v>
      </c>
    </row>
    <row r="177" customFormat="false" ht="15" hidden="false" customHeight="false" outlineLevel="0" collapsed="false">
      <c r="A177" s="4" t="s">
        <v>62</v>
      </c>
      <c r="B177" s="7" t="s">
        <v>465</v>
      </c>
      <c r="C177" s="5" t="n">
        <v>60.563818</v>
      </c>
      <c r="D177" s="5" t="n">
        <v>17.442137</v>
      </c>
      <c r="E177" s="5" t="n">
        <v>60.556</v>
      </c>
      <c r="F177" s="5" t="n">
        <v>17.393</v>
      </c>
      <c r="G177" s="4" t="s">
        <v>466</v>
      </c>
      <c r="H177" s="0"/>
      <c r="I177" s="5" t="n">
        <v>60.55673</v>
      </c>
      <c r="J177" s="6" t="n">
        <v>17.437663</v>
      </c>
      <c r="K177" s="0"/>
      <c r="L177" s="0"/>
      <c r="M177" s="0"/>
      <c r="O177" s="54" t="n">
        <v>180202</v>
      </c>
      <c r="P177" s="184" t="n">
        <v>176</v>
      </c>
      <c r="Q177" s="185" t="str">
        <f aca="false">SUBSTITUTE(SUBSTITUTE(SUBSTITUTE(SUBSTITUTE(A177," ","-"),",","-"),"_","-"),"'","-")</f>
        <v>Älvkarleby</v>
      </c>
      <c r="R177" s="54" t="str">
        <f aca="false">IF(E177="","",CONCATENATE(TEXT(O177,"000000"),"0",TEXT(P177,"00000")))</f>
        <v>180202000176</v>
      </c>
      <c r="S177" s="186" t="n">
        <f aca="false">VLOOKUP(A177,'Generators - MW'!$A$1:$BJ$255,54,0)</f>
        <v>0</v>
      </c>
    </row>
    <row r="178" customFormat="false" ht="15" hidden="false" customHeight="false" outlineLevel="0" collapsed="false">
      <c r="A178" s="4" t="s">
        <v>63</v>
      </c>
      <c r="B178" s="7" t="s">
        <v>467</v>
      </c>
      <c r="C178" s="5" t="n">
        <v>46.364866</v>
      </c>
      <c r="D178" s="5" t="n">
        <v>8.928996</v>
      </c>
      <c r="E178" s="5" t="n">
        <v>46.364866</v>
      </c>
      <c r="F178" s="5" t="n">
        <v>8.928996</v>
      </c>
      <c r="G178" s="4" t="s">
        <v>468</v>
      </c>
      <c r="H178" s="0"/>
      <c r="I178" s="5" t="n">
        <v>46.360968</v>
      </c>
      <c r="J178" s="6" t="n">
        <v>8.924053</v>
      </c>
      <c r="K178" s="0"/>
      <c r="L178" s="0"/>
      <c r="M178" s="0"/>
      <c r="O178" s="54" t="n">
        <v>180202</v>
      </c>
      <c r="P178" s="184" t="n">
        <v>177</v>
      </c>
      <c r="Q178" s="185" t="str">
        <f aca="false">SUBSTITUTE(SUBSTITUTE(SUBSTITUTE(SUBSTITUTE(A178," ","-"),",","-"),"_","-"),"'","-")</f>
        <v>Della-Nuova-Biaschina</v>
      </c>
      <c r="R178" s="54" t="str">
        <f aca="false">IF(E178="","",CONCATENATE(TEXT(O178,"000000"),"0",TEXT(P178,"00000")))</f>
        <v>180202000177</v>
      </c>
      <c r="S178" s="186" t="n">
        <f aca="false">VLOOKUP(A178,'Generators - MW'!$A$1:$BJ$255,54,0)</f>
        <v>0</v>
      </c>
    </row>
    <row r="179" customFormat="false" ht="15" hidden="false" customHeight="false" outlineLevel="0" collapsed="false">
      <c r="A179" s="11" t="s">
        <v>64</v>
      </c>
      <c r="B179" s="52"/>
      <c r="C179" s="12"/>
      <c r="D179" s="12"/>
      <c r="E179" s="12"/>
      <c r="F179" s="12"/>
      <c r="G179" s="11" t="s">
        <v>469</v>
      </c>
      <c r="H179" s="11"/>
      <c r="I179" s="12" t="n">
        <v>46.437857</v>
      </c>
      <c r="J179" s="13" t="n">
        <v>8.842213</v>
      </c>
      <c r="K179" s="11"/>
      <c r="L179" s="13"/>
      <c r="M179" s="13"/>
      <c r="O179" s="54" t="n">
        <v>180202</v>
      </c>
      <c r="P179" s="184" t="n">
        <v>178</v>
      </c>
      <c r="Q179" s="185" t="str">
        <f aca="false">SUBSTITUTE(SUBSTITUTE(SUBSTITUTE(SUBSTITUTE(A179," ","-"),",","-"),"_","-"),"'","-")</f>
        <v>Nivo-basin---additional-reservoir</v>
      </c>
      <c r="R179" s="54" t="str">
        <f aca="false">IF(E179="","",CONCATENATE(TEXT(O179,"000000"),"0",TEXT(P179,"00000")))</f>
        <v/>
      </c>
      <c r="S179" s="186" t="n">
        <f aca="false">VLOOKUP(A179,'Generators - MW'!$A$1:$BJ$255,54,0)</f>
        <v>0</v>
      </c>
    </row>
    <row r="180" customFormat="false" ht="15" hidden="false" customHeight="false" outlineLevel="0" collapsed="false">
      <c r="A180" s="4" t="s">
        <v>65</v>
      </c>
      <c r="B180" s="7" t="s">
        <v>467</v>
      </c>
      <c r="C180" s="5" t="n">
        <v>46.438796</v>
      </c>
      <c r="D180" s="5" t="n">
        <v>8.842101</v>
      </c>
      <c r="E180" s="5" t="n">
        <v>46.438796</v>
      </c>
      <c r="F180" s="5" t="n">
        <v>8.842101</v>
      </c>
      <c r="G180" s="4" t="s">
        <v>470</v>
      </c>
      <c r="H180" s="0"/>
      <c r="I180" s="5" t="n">
        <v>46.492513</v>
      </c>
      <c r="J180" s="6" t="n">
        <v>8.737382</v>
      </c>
      <c r="K180" s="0"/>
      <c r="L180" s="0"/>
      <c r="M180" s="0"/>
      <c r="O180" s="54" t="n">
        <v>180202</v>
      </c>
      <c r="P180" s="184" t="n">
        <v>179</v>
      </c>
      <c r="Q180" s="185" t="str">
        <f aca="false">SUBSTITUTE(SUBSTITUTE(SUBSTITUTE(SUBSTITUTE(A180," ","-"),",","-"),"_","-"),"'","-")</f>
        <v>Piottino</v>
      </c>
      <c r="R180" s="54" t="str">
        <f aca="false">IF(E180="","",CONCATENATE(TEXT(O180,"000000"),"0",TEXT(P180,"00000")))</f>
        <v>180202000179</v>
      </c>
      <c r="S180" s="186" t="n">
        <f aca="false">VLOOKUP(A180,'Generators - MW'!$A$1:$BJ$255,54,0)</f>
        <v>0</v>
      </c>
    </row>
    <row r="181" customFormat="false" ht="15" hidden="false" customHeight="false" outlineLevel="0" collapsed="false">
      <c r="A181" s="4" t="s">
        <v>66</v>
      </c>
      <c r="B181" s="0"/>
      <c r="C181" s="5" t="n">
        <v>46.490349</v>
      </c>
      <c r="D181" s="5" t="n">
        <v>8.735992</v>
      </c>
      <c r="E181" s="5" t="n">
        <v>46.49</v>
      </c>
      <c r="F181" s="5" t="n">
        <v>8.758</v>
      </c>
      <c r="G181" s="4" t="s">
        <v>471</v>
      </c>
      <c r="H181" s="0"/>
      <c r="I181" s="5" t="n">
        <v>46.480014</v>
      </c>
      <c r="J181" s="6" t="n">
        <v>8.720344</v>
      </c>
      <c r="K181" s="0"/>
      <c r="L181" s="0"/>
      <c r="M181" s="0"/>
      <c r="O181" s="54" t="n">
        <v>180202</v>
      </c>
      <c r="P181" s="184" t="n">
        <v>180</v>
      </c>
      <c r="Q181" s="185" t="str">
        <f aca="false">SUBSTITUTE(SUBSTITUTE(SUBSTITUTE(SUBSTITUTE(A181," ","-"),",","-"),"_","-"),"'","-")</f>
        <v>Tremorgio</v>
      </c>
      <c r="R181" s="54" t="str">
        <f aca="false">IF(E181="","",CONCATENATE(TEXT(O181,"000000"),"0",TEXT(P181,"00000")))</f>
        <v>180202000180</v>
      </c>
      <c r="S181" s="186" t="n">
        <f aca="false">VLOOKUP(A181,'Generators - MW'!$A$1:$BJ$255,54,0)</f>
        <v>0</v>
      </c>
    </row>
    <row r="182" customFormat="false" ht="15" hidden="false" customHeight="false" outlineLevel="0" collapsed="false">
      <c r="A182" s="4" t="s">
        <v>67</v>
      </c>
      <c r="B182" s="7" t="s">
        <v>472</v>
      </c>
      <c r="C182" s="5" t="n">
        <v>46.38487</v>
      </c>
      <c r="D182" s="5" t="n">
        <v>7.756611</v>
      </c>
      <c r="E182" s="5" t="n">
        <v>46.302</v>
      </c>
      <c r="F182" s="5" t="n">
        <v>7.756611</v>
      </c>
      <c r="G182" s="4" t="s">
        <v>473</v>
      </c>
      <c r="H182" s="0"/>
      <c r="I182" s="5" t="n">
        <v>46.387542</v>
      </c>
      <c r="J182" s="6" t="n">
        <v>7.756487</v>
      </c>
      <c r="K182" s="0"/>
      <c r="L182" s="0"/>
      <c r="M182" s="0"/>
      <c r="O182" s="54" t="n">
        <v>180202</v>
      </c>
      <c r="P182" s="184" t="n">
        <v>181</v>
      </c>
      <c r="Q182" s="185" t="str">
        <f aca="false">SUBSTITUTE(SUBSTITUTE(SUBSTITUTE(SUBSTITUTE(A182," ","-"),",","-"),"_","-"),"'","-")</f>
        <v>Lotschen</v>
      </c>
      <c r="R182" s="54" t="str">
        <f aca="false">IF(E182="","",CONCATENATE(TEXT(O182,"000000"),"0",TEXT(P182,"00000")))</f>
        <v>180202000181</v>
      </c>
      <c r="S182" s="186" t="n">
        <f aca="false">VLOOKUP(A182,'Generators - MW'!$A$1:$BJ$255,54,0)</f>
        <v>0</v>
      </c>
    </row>
    <row r="183" customFormat="false" ht="15" hidden="false" customHeight="false" outlineLevel="0" collapsed="false">
      <c r="A183" s="4" t="s">
        <v>68</v>
      </c>
      <c r="B183" s="7" t="s">
        <v>454</v>
      </c>
      <c r="C183" s="5" t="n">
        <v>47.585876</v>
      </c>
      <c r="D183" s="5" t="n">
        <v>7.833273</v>
      </c>
      <c r="E183" s="5" t="n">
        <v>47.571</v>
      </c>
      <c r="F183" s="5" t="n">
        <v>7.839</v>
      </c>
      <c r="G183" s="4" t="s">
        <v>474</v>
      </c>
      <c r="H183" s="0"/>
      <c r="I183" s="5" t="n">
        <v>47.582808</v>
      </c>
      <c r="J183" s="6" t="n">
        <v>7.845504</v>
      </c>
      <c r="K183" s="0"/>
      <c r="L183" s="0"/>
      <c r="M183" s="0"/>
      <c r="O183" s="54" t="n">
        <v>180202</v>
      </c>
      <c r="P183" s="184" t="n">
        <v>182</v>
      </c>
      <c r="Q183" s="185" t="str">
        <f aca="false">SUBSTITUTE(SUBSTITUTE(SUBSTITUTE(SUBSTITUTE(A183," ","-"),",","-"),"_","-"),"'","-")</f>
        <v>Ryburg-Schworstadt</v>
      </c>
      <c r="R183" s="54" t="str">
        <f aca="false">IF(E183="","",CONCATENATE(TEXT(O183,"000000"),"0",TEXT(P183,"00000")))</f>
        <v>180202000182</v>
      </c>
      <c r="S183" s="186" t="n">
        <f aca="false">VLOOKUP(A183,'Generators - MW'!$A$1:$BJ$255,54,0)</f>
        <v>0</v>
      </c>
    </row>
    <row r="184" customFormat="false" ht="15" hidden="false" customHeight="false" outlineLevel="0" collapsed="false">
      <c r="A184" s="4" t="s">
        <v>69</v>
      </c>
      <c r="B184" s="7" t="s">
        <v>454</v>
      </c>
      <c r="C184" s="5" t="n">
        <v>47.556662</v>
      </c>
      <c r="D184" s="5" t="n">
        <v>8.047721</v>
      </c>
      <c r="E184" s="5" t="n">
        <v>47.556662</v>
      </c>
      <c r="F184" s="5" t="n">
        <v>8.047721</v>
      </c>
      <c r="G184" s="4" t="s">
        <v>475</v>
      </c>
      <c r="H184" s="0"/>
      <c r="I184" s="5" t="n">
        <v>47.556893</v>
      </c>
      <c r="J184" s="6" t="n">
        <v>8.04961</v>
      </c>
      <c r="K184" s="0"/>
      <c r="L184" s="0"/>
      <c r="M184" s="0"/>
      <c r="O184" s="54" t="n">
        <v>180202</v>
      </c>
      <c r="P184" s="184" t="n">
        <v>183</v>
      </c>
      <c r="Q184" s="185" t="str">
        <f aca="false">SUBSTITUTE(SUBSTITUTE(SUBSTITUTE(SUBSTITUTE(A184," ","-"),",","-"),"_","-"),"'","-")</f>
        <v>Laufenburg</v>
      </c>
      <c r="R184" s="54" t="str">
        <f aca="false">IF(E184="","",CONCATENATE(TEXT(O184,"000000"),"0",TEXT(P184,"00000")))</f>
        <v>180202000183</v>
      </c>
      <c r="S184" s="186" t="n">
        <f aca="false">VLOOKUP(A184,'Generators - MW'!$A$1:$BJ$255,54,0)</f>
        <v>0</v>
      </c>
    </row>
    <row r="185" customFormat="false" ht="15" hidden="false" customHeight="false" outlineLevel="0" collapsed="false">
      <c r="A185" s="4" t="s">
        <v>70</v>
      </c>
      <c r="B185" s="7" t="s">
        <v>454</v>
      </c>
      <c r="C185" s="5" t="n">
        <v>47.557633</v>
      </c>
      <c r="D185" s="5" t="n">
        <v>7.956835</v>
      </c>
      <c r="E185" s="5" t="n">
        <v>47.557633</v>
      </c>
      <c r="F185" s="5" t="n">
        <v>7.956835</v>
      </c>
      <c r="G185" s="4" t="s">
        <v>476</v>
      </c>
      <c r="H185" s="0"/>
      <c r="I185" s="5" t="n">
        <v>47.557633</v>
      </c>
      <c r="J185" s="5" t="n">
        <v>7.956835</v>
      </c>
      <c r="K185" s="0"/>
      <c r="L185" s="0"/>
      <c r="M185" s="0"/>
      <c r="O185" s="54" t="n">
        <v>180202</v>
      </c>
      <c r="P185" s="184" t="n">
        <v>184</v>
      </c>
      <c r="Q185" s="185" t="str">
        <f aca="false">SUBSTITUTE(SUBSTITUTE(SUBSTITUTE(SUBSTITUTE(A185," ","-"),",","-"),"_","-"),"'","-")</f>
        <v>Sackingen</v>
      </c>
      <c r="R185" s="54" t="str">
        <f aca="false">IF(E185="","",CONCATENATE(TEXT(O185,"000000"),"0",TEXT(P185,"00000")))</f>
        <v>180202000184</v>
      </c>
      <c r="S185" s="186" t="n">
        <f aca="false">VLOOKUP(A185,'Generators - MW'!$A$1:$BJ$255,54,0)</f>
        <v>2.064</v>
      </c>
    </row>
    <row r="186" customFormat="false" ht="15" hidden="false" customHeight="false" outlineLevel="0" collapsed="false">
      <c r="A186" s="8" t="s">
        <v>71</v>
      </c>
      <c r="B186" s="7" t="s">
        <v>454</v>
      </c>
      <c r="C186" s="5" t="n">
        <v>47.585842514914</v>
      </c>
      <c r="D186" s="5" t="n">
        <v>8.13323632486572</v>
      </c>
      <c r="E186" s="5" t="n">
        <v>47.585842514914</v>
      </c>
      <c r="F186" s="5" t="n">
        <v>8.13323632486572</v>
      </c>
      <c r="G186" s="4" t="s">
        <v>477</v>
      </c>
      <c r="H186" s="0"/>
      <c r="I186" s="5" t="n">
        <v>47.5861794423843</v>
      </c>
      <c r="J186" s="6" t="n">
        <v>8.13332215547234</v>
      </c>
      <c r="K186" s="0"/>
      <c r="L186" s="0"/>
      <c r="M186" s="0"/>
      <c r="O186" s="54" t="n">
        <v>180202</v>
      </c>
      <c r="P186" s="184" t="n">
        <v>185</v>
      </c>
      <c r="Q186" s="185" t="str">
        <f aca="false">SUBSTITUTE(SUBSTITUTE(SUBSTITUTE(SUBSTITUTE(A186," ","-"),",","-"),"_","-"),"'","-")</f>
        <v>Albbruck-Dogern</v>
      </c>
      <c r="R186" s="54" t="str">
        <f aca="false">IF(E186="","",CONCATENATE(TEXT(O186,"000000"),"0",TEXT(P186,"00000")))</f>
        <v>180202000185</v>
      </c>
      <c r="S186" s="186" t="n">
        <f aca="false">VLOOKUP(A186,'Generators - MW'!$A$1:$BJ$255,54,0)</f>
        <v>0</v>
      </c>
    </row>
    <row r="187" customFormat="false" ht="15" hidden="false" customHeight="false" outlineLevel="0" collapsed="false">
      <c r="A187" s="4" t="s">
        <v>72</v>
      </c>
      <c r="B187" s="7" t="s">
        <v>454</v>
      </c>
      <c r="C187" s="5" t="n">
        <v>47.5703038679691</v>
      </c>
      <c r="D187" s="5" t="n">
        <v>8.33817855127563</v>
      </c>
      <c r="E187" s="5" t="n">
        <v>47.5703038679691</v>
      </c>
      <c r="F187" s="5" t="n">
        <v>8.33817855127563</v>
      </c>
      <c r="G187" s="4" t="s">
        <v>478</v>
      </c>
      <c r="H187" s="0"/>
      <c r="I187" s="5" t="n">
        <v>47.5703038679691</v>
      </c>
      <c r="J187" s="5" t="n">
        <v>8.33817855127563</v>
      </c>
      <c r="K187" s="0"/>
      <c r="L187" s="0"/>
      <c r="M187" s="0"/>
      <c r="O187" s="54" t="n">
        <v>180202</v>
      </c>
      <c r="P187" s="184" t="n">
        <v>186</v>
      </c>
      <c r="Q187" s="185" t="str">
        <f aca="false">SUBSTITUTE(SUBSTITUTE(SUBSTITUTE(SUBSTITUTE(A187," ","-"),",","-"),"_","-"),"'","-")</f>
        <v>Reckingen</v>
      </c>
      <c r="R187" s="54" t="str">
        <f aca="false">IF(E187="","",CONCATENATE(TEXT(O187,"000000"),"0",TEXT(P187,"00000")))</f>
        <v>180202000186</v>
      </c>
      <c r="S187" s="186" t="n">
        <f aca="false">VLOOKUP(A187,'Generators - MW'!$A$1:$BJ$255,54,0)</f>
        <v>0</v>
      </c>
    </row>
    <row r="188" customFormat="false" ht="15" hidden="false" customHeight="false" outlineLevel="0" collapsed="false">
      <c r="A188" s="4" t="s">
        <v>73</v>
      </c>
      <c r="B188" s="7" t="s">
        <v>454</v>
      </c>
      <c r="C188" s="5" t="n">
        <v>46.1929957</v>
      </c>
      <c r="D188" s="5" t="n">
        <v>6.02879400000006</v>
      </c>
      <c r="E188" s="5" t="n">
        <v>46.1929957</v>
      </c>
      <c r="F188" s="5" t="n">
        <v>6.02879400000006</v>
      </c>
      <c r="G188" s="4" t="s">
        <v>479</v>
      </c>
      <c r="H188" s="0"/>
      <c r="I188" s="5" t="n">
        <v>46.1951747467651</v>
      </c>
      <c r="J188" s="6" t="n">
        <v>6.02875978962401</v>
      </c>
      <c r="K188" s="0"/>
      <c r="L188" s="0"/>
      <c r="M188" s="0"/>
      <c r="O188" s="54" t="n">
        <v>180202</v>
      </c>
      <c r="P188" s="184" t="n">
        <v>187</v>
      </c>
      <c r="Q188" s="185" t="str">
        <f aca="false">SUBSTITUTE(SUBSTITUTE(SUBSTITUTE(SUBSTITUTE(A188," ","-"),",","-"),"_","-"),"'","-")</f>
        <v>Verbois</v>
      </c>
      <c r="R188" s="54" t="str">
        <f aca="false">IF(E188="","",CONCATENATE(TEXT(O188,"000000"),"0",TEXT(P188,"00000")))</f>
        <v>180202000187</v>
      </c>
      <c r="S188" s="186" t="n">
        <f aca="false">VLOOKUP(A188,'Generators - MW'!$A$1:$BJ$255,54,0)</f>
        <v>0</v>
      </c>
    </row>
    <row r="189" customFormat="false" ht="15" hidden="false" customHeight="false" outlineLevel="0" collapsed="false">
      <c r="A189" s="4" t="s">
        <v>74</v>
      </c>
      <c r="B189" s="7" t="s">
        <v>454</v>
      </c>
      <c r="C189" s="5" t="n">
        <v>47.5374408829469</v>
      </c>
      <c r="D189" s="5" t="n">
        <v>7.70754368320922</v>
      </c>
      <c r="E189" s="5" t="n">
        <v>47.5374408829469</v>
      </c>
      <c r="F189" s="5" t="n">
        <v>7.70754368320922</v>
      </c>
      <c r="G189" s="4" t="s">
        <v>480</v>
      </c>
      <c r="H189" s="0"/>
      <c r="I189" s="5" t="n">
        <v>47.5393680261258</v>
      </c>
      <c r="J189" s="6" t="n">
        <v>7.71205440767516</v>
      </c>
      <c r="K189" s="0"/>
      <c r="L189" s="0"/>
      <c r="M189" s="0"/>
      <c r="O189" s="54" t="n">
        <v>180202</v>
      </c>
      <c r="P189" s="184" t="n">
        <v>188</v>
      </c>
      <c r="Q189" s="185" t="str">
        <f aca="false">SUBSTITUTE(SUBSTITUTE(SUBSTITUTE(SUBSTITUTE(A189," ","-"),",","-"),"_","-"),"'","-")</f>
        <v>Augst</v>
      </c>
      <c r="R189" s="54" t="str">
        <f aca="false">IF(E189="","",CONCATENATE(TEXT(O189,"000000"),"0",TEXT(P189,"00000")))</f>
        <v>180202000188</v>
      </c>
      <c r="S189" s="186" t="n">
        <f aca="false">VLOOKUP(A189,'Generators - MW'!$A$1:$BJ$255,54,0)</f>
        <v>0</v>
      </c>
    </row>
    <row r="190" customFormat="false" ht="15" hidden="false" customHeight="false" outlineLevel="0" collapsed="false">
      <c r="A190" s="4" t="s">
        <v>75</v>
      </c>
      <c r="B190" s="7" t="s">
        <v>454</v>
      </c>
      <c r="C190" s="5" t="n">
        <v>47.5368836663538</v>
      </c>
      <c r="D190" s="5" t="n">
        <v>7.70985499628295</v>
      </c>
      <c r="E190" s="5" t="n">
        <v>47.5368836663538</v>
      </c>
      <c r="F190" s="5" t="n">
        <v>7.70985499628295</v>
      </c>
      <c r="G190" s="4" t="s">
        <v>481</v>
      </c>
      <c r="H190" s="0"/>
      <c r="I190" s="5" t="n">
        <v>47.5393680261258</v>
      </c>
      <c r="J190" s="6" t="n">
        <v>7.71205440767516</v>
      </c>
      <c r="K190" s="0"/>
      <c r="L190" s="0"/>
      <c r="M190" s="0"/>
      <c r="O190" s="54" t="n">
        <v>180202</v>
      </c>
      <c r="P190" s="184" t="n">
        <v>189</v>
      </c>
      <c r="Q190" s="185" t="str">
        <f aca="false">SUBSTITUTE(SUBSTITUTE(SUBSTITUTE(SUBSTITUTE(A190," ","-"),",","-"),"_","-"),"'","-")</f>
        <v>Wyhlen</v>
      </c>
      <c r="R190" s="54" t="str">
        <f aca="false">IF(E190="","",CONCATENATE(TEXT(O190,"000000"),"0",TEXT(P190,"00000")))</f>
        <v>180202000189</v>
      </c>
      <c r="S190" s="186" t="n">
        <f aca="false">VLOOKUP(A190,'Generators - MW'!$A$1:$BJ$255,54,0)</f>
        <v>0</v>
      </c>
    </row>
    <row r="191" customFormat="false" ht="15" hidden="false" customHeight="false" outlineLevel="0" collapsed="false">
      <c r="A191" s="4" t="s">
        <v>76</v>
      </c>
      <c r="B191" s="7" t="s">
        <v>454</v>
      </c>
      <c r="C191" s="5" t="n">
        <v>47.5599259</v>
      </c>
      <c r="D191" s="5" t="n">
        <v>7.62630160000003</v>
      </c>
      <c r="E191" s="5" t="n">
        <v>47.5599259</v>
      </c>
      <c r="F191" s="5" t="n">
        <v>7.62630160000003</v>
      </c>
      <c r="G191" s="4" t="s">
        <v>482</v>
      </c>
      <c r="H191" s="0"/>
      <c r="I191" s="5" t="n">
        <v>47.5613222575498</v>
      </c>
      <c r="J191" s="6" t="n">
        <v>7.63247551949461</v>
      </c>
      <c r="K191" s="0"/>
      <c r="L191" s="0"/>
      <c r="M191" s="0"/>
      <c r="O191" s="54" t="n">
        <v>180202</v>
      </c>
      <c r="P191" s="184" t="n">
        <v>190</v>
      </c>
      <c r="Q191" s="185" t="str">
        <f aca="false">SUBSTITUTE(SUBSTITUTE(SUBSTITUTE(SUBSTITUTE(A191," ","-"),",","-"),"_","-"),"'","-")</f>
        <v>Birsfelden</v>
      </c>
      <c r="R191" s="54" t="str">
        <f aca="false">IF(E191="","",CONCATENATE(TEXT(O191,"000000"),"0",TEXT(P191,"00000")))</f>
        <v>180202000190</v>
      </c>
      <c r="S191" s="186" t="n">
        <f aca="false">VLOOKUP(A191,'Generators - MW'!$A$1:$BJ$255,54,0)</f>
        <v>0</v>
      </c>
    </row>
    <row r="192" customFormat="false" ht="15" hidden="false" customHeight="false" outlineLevel="0" collapsed="false">
      <c r="A192" s="4" t="s">
        <v>77</v>
      </c>
      <c r="B192" s="7" t="s">
        <v>454</v>
      </c>
      <c r="C192" s="53" t="n">
        <v>46.1846611</v>
      </c>
      <c r="D192" s="53" t="n">
        <v>7.03407630000003</v>
      </c>
      <c r="E192" s="53" t="n">
        <v>46.1846611</v>
      </c>
      <c r="F192" s="53" t="n">
        <v>7.03407630000003</v>
      </c>
      <c r="G192" s="4" t="s">
        <v>483</v>
      </c>
      <c r="H192" s="0"/>
      <c r="I192" s="5" t="n">
        <v>46.1837223447011</v>
      </c>
      <c r="J192" s="6" t="n">
        <v>7.03465715654601</v>
      </c>
      <c r="K192" s="0"/>
      <c r="L192" s="0"/>
      <c r="M192" s="0"/>
      <c r="O192" s="54" t="n">
        <v>180202</v>
      </c>
      <c r="P192" s="184" t="n">
        <v>191</v>
      </c>
      <c r="Q192" s="185" t="str">
        <f aca="false">SUBSTITUTE(SUBSTITUTE(SUBSTITUTE(SUBSTITUTE(A192," ","-"),",","-"),"_","-"),"'","-")</f>
        <v>Lavey</v>
      </c>
      <c r="R192" s="54" t="str">
        <f aca="false">IF(E192="","",CONCATENATE(TEXT(O192,"000000"),"0",TEXT(P192,"00000")))</f>
        <v>180202000191</v>
      </c>
      <c r="S192" s="186" t="n">
        <f aca="false">VLOOKUP(A192,'Generators - MW'!$A$1:$BJ$255,54,0)</f>
        <v>0</v>
      </c>
    </row>
    <row r="193" customFormat="false" ht="15" hidden="false" customHeight="false" outlineLevel="0" collapsed="false">
      <c r="A193" s="4" t="s">
        <v>78</v>
      </c>
      <c r="B193" s="7" t="s">
        <v>171</v>
      </c>
      <c r="C193" s="5" t="n">
        <v>48.2490941999999</v>
      </c>
      <c r="D193" s="5" t="n">
        <v>14.4314005999999</v>
      </c>
      <c r="E193" s="5" t="n">
        <v>48.235</v>
      </c>
      <c r="F193" s="5" t="n">
        <v>14.4314005999999</v>
      </c>
      <c r="G193" s="4" t="s">
        <v>484</v>
      </c>
      <c r="H193" s="0"/>
      <c r="I193" s="5" t="n">
        <v>48.2517082966536</v>
      </c>
      <c r="J193" s="6" t="n">
        <v>14.4240677839843</v>
      </c>
      <c r="K193" s="0"/>
      <c r="L193" s="0"/>
      <c r="M193" s="0"/>
      <c r="O193" s="54" t="n">
        <v>180202</v>
      </c>
      <c r="P193" s="184" t="n">
        <v>192</v>
      </c>
      <c r="Q193" s="185" t="str">
        <f aca="false">SUBSTITUTE(SUBSTITUTE(SUBSTITUTE(SUBSTITUTE(A193," ","-"),",","-"),"_","-"),"'","-")</f>
        <v>Abwinden-Asten</v>
      </c>
      <c r="R193" s="54" t="str">
        <f aca="false">IF(E193="","",CONCATENATE(TEXT(O193,"000000"),"0",TEXT(P193,"00000")))</f>
        <v>180202000192</v>
      </c>
      <c r="S193" s="186" t="n">
        <f aca="false">VLOOKUP(A193,'Generators - MW'!$A$1:$BJ$255,54,0)</f>
        <v>0</v>
      </c>
    </row>
    <row r="194" customFormat="false" ht="15" hidden="false" customHeight="false" outlineLevel="0" collapsed="false">
      <c r="A194" s="4" t="s">
        <v>79</v>
      </c>
      <c r="B194" s="7" t="s">
        <v>171</v>
      </c>
      <c r="C194" s="5" t="n">
        <v>48.5170581878022</v>
      </c>
      <c r="D194" s="5" t="n">
        <v>13.7065294505737</v>
      </c>
      <c r="E194" s="5" t="n">
        <v>48.5170581878022</v>
      </c>
      <c r="F194" s="5" t="n">
        <v>13.7065294505737</v>
      </c>
      <c r="G194" s="4" t="s">
        <v>485</v>
      </c>
      <c r="H194" s="0"/>
      <c r="I194" s="5" t="n">
        <v>48.5188744978983</v>
      </c>
      <c r="J194" s="6" t="n">
        <v>13.7028325087158</v>
      </c>
      <c r="K194" s="0"/>
      <c r="L194" s="0"/>
      <c r="M194" s="0"/>
      <c r="O194" s="54" t="n">
        <v>180202</v>
      </c>
      <c r="P194" s="184" t="n">
        <v>193</v>
      </c>
      <c r="Q194" s="185" t="str">
        <f aca="false">SUBSTITUTE(SUBSTITUTE(SUBSTITUTE(SUBSTITUTE(A194," ","-"),",","-"),"_","-"),"'","-")</f>
        <v>Jochenstein</v>
      </c>
      <c r="R194" s="54" t="str">
        <f aca="false">IF(E194="","",CONCATENATE(TEXT(O194,"000000"),"0",TEXT(P194,"00000")))</f>
        <v>180202000193</v>
      </c>
      <c r="S194" s="186" t="n">
        <f aca="false">VLOOKUP(A194,'Generators - MW'!$A$1:$BJ$255,54,0)</f>
        <v>0</v>
      </c>
    </row>
    <row r="195" customFormat="false" ht="15" hidden="false" customHeight="false" outlineLevel="0" collapsed="false">
      <c r="A195" s="4" t="s">
        <v>80</v>
      </c>
      <c r="B195" s="7" t="s">
        <v>486</v>
      </c>
      <c r="C195" s="5" t="n">
        <v>58.275062783053</v>
      </c>
      <c r="D195" s="5" t="n">
        <v>12.2721959710906</v>
      </c>
      <c r="E195" s="5" t="n">
        <v>58.275062783053</v>
      </c>
      <c r="F195" s="5" t="n">
        <v>12.2721959710906</v>
      </c>
      <c r="G195" s="4" t="s">
        <v>487</v>
      </c>
      <c r="H195" s="0"/>
      <c r="I195" s="5" t="n">
        <v>58.3043419501966</v>
      </c>
      <c r="J195" s="5" t="n">
        <v>12.2974039090331</v>
      </c>
      <c r="K195" s="0"/>
      <c r="L195" s="0"/>
      <c r="M195" s="0"/>
      <c r="O195" s="54" t="n">
        <v>180202</v>
      </c>
      <c r="P195" s="184" t="n">
        <v>194</v>
      </c>
      <c r="Q195" s="185" t="str">
        <f aca="false">SUBSTITUTE(SUBSTITUTE(SUBSTITUTE(SUBSTITUTE(A195," ","-"),",","-"),"_","-"),"'","-")</f>
        <v>Olidan</v>
      </c>
      <c r="R195" s="54" t="str">
        <f aca="false">IF(E195="","",CONCATENATE(TEXT(O195,"000000"),"0",TEXT(P195,"00000")))</f>
        <v>180202000194</v>
      </c>
      <c r="S195" s="186" t="n">
        <f aca="false">VLOOKUP(A195,'Generators - MW'!$A$1:$BJ$255,54,0)</f>
        <v>0</v>
      </c>
    </row>
    <row r="196" customFormat="false" ht="15" hidden="false" customHeight="false" outlineLevel="0" collapsed="false">
      <c r="A196" s="4" t="s">
        <v>81</v>
      </c>
      <c r="B196" s="7" t="s">
        <v>486</v>
      </c>
      <c r="C196" s="5" t="n">
        <v>58.2803583</v>
      </c>
      <c r="D196" s="5" t="n">
        <v>12.2786677</v>
      </c>
      <c r="E196" s="5" t="n">
        <v>58.2803583</v>
      </c>
      <c r="F196" s="5" t="n">
        <v>12.2786677</v>
      </c>
      <c r="G196" s="4" t="s">
        <v>488</v>
      </c>
      <c r="H196" s="0"/>
      <c r="I196" s="5" t="n">
        <v>58.3043419501966</v>
      </c>
      <c r="J196" s="5" t="n">
        <v>12.2974039090331</v>
      </c>
      <c r="K196" s="0"/>
      <c r="L196" s="0"/>
      <c r="M196" s="0"/>
      <c r="O196" s="54" t="n">
        <v>180202</v>
      </c>
      <c r="P196" s="184" t="n">
        <v>195</v>
      </c>
      <c r="Q196" s="185" t="str">
        <f aca="false">SUBSTITUTE(SUBSTITUTE(SUBSTITUTE(SUBSTITUTE(A196," ","-"),",","-"),"_","-"),"'","-")</f>
        <v>Hojum</v>
      </c>
      <c r="R196" s="54" t="str">
        <f aca="false">IF(E196="","",CONCATENATE(TEXT(O196,"000000"),"0",TEXT(P196,"00000")))</f>
        <v>180202000195</v>
      </c>
      <c r="S196" s="186" t="n">
        <f aca="false">VLOOKUP(A196,'Generators - MW'!$A$1:$BJ$255,54,0)</f>
        <v>0</v>
      </c>
    </row>
    <row r="197" customFormat="false" ht="15" hidden="false" customHeight="false" outlineLevel="0" collapsed="false">
      <c r="A197" s="4" t="s">
        <v>82</v>
      </c>
      <c r="B197" s="7" t="s">
        <v>486</v>
      </c>
      <c r="C197" s="5" t="n">
        <v>58.3556274</v>
      </c>
      <c r="D197" s="5" t="n">
        <v>12.3730147999999</v>
      </c>
      <c r="E197" s="5" t="n">
        <v>58.3556274</v>
      </c>
      <c r="F197" s="5" t="n">
        <v>12.3730147999999</v>
      </c>
      <c r="G197" s="4" t="s">
        <v>489</v>
      </c>
      <c r="H197" s="0"/>
      <c r="I197" s="5" t="n">
        <v>58.454867832858</v>
      </c>
      <c r="J197" s="6" t="n">
        <v>12.4949844251386</v>
      </c>
      <c r="K197" s="0"/>
      <c r="L197" s="0"/>
      <c r="M197" s="0"/>
      <c r="O197" s="54" t="n">
        <v>180202</v>
      </c>
      <c r="P197" s="184" t="n">
        <v>196</v>
      </c>
      <c r="Q197" s="185" t="str">
        <f aca="false">SUBSTITUTE(SUBSTITUTE(SUBSTITUTE(SUBSTITUTE(A197," ","-"),",","-"),"_","-"),"'","-")</f>
        <v>Vargon</v>
      </c>
      <c r="R197" s="54" t="str">
        <f aca="false">IF(E197="","",CONCATENATE(TEXT(O197,"000000"),"0",TEXT(P197,"00000")))</f>
        <v>180202000196</v>
      </c>
      <c r="S197" s="186" t="n">
        <f aca="false">VLOOKUP(A197,'Generators - MW'!$A$1:$BJ$255,54,0)</f>
        <v>0</v>
      </c>
    </row>
    <row r="198" customFormat="false" ht="15" hidden="false" customHeight="false" outlineLevel="0" collapsed="false">
      <c r="A198" s="4" t="s">
        <v>83</v>
      </c>
      <c r="B198" s="7" t="s">
        <v>486</v>
      </c>
      <c r="C198" s="5" t="n">
        <v>58.1359420606081</v>
      </c>
      <c r="D198" s="5" t="n">
        <v>12.1200901511474</v>
      </c>
      <c r="E198" s="5" t="n">
        <v>58.1359420606081</v>
      </c>
      <c r="F198" s="5" t="n">
        <v>12.1200901511474</v>
      </c>
      <c r="G198" s="4" t="s">
        <v>490</v>
      </c>
      <c r="H198" s="0"/>
      <c r="I198" s="5" t="n">
        <v>58.1381168985179</v>
      </c>
      <c r="J198" s="6" t="n">
        <v>12.1218496802612</v>
      </c>
      <c r="K198" s="0"/>
      <c r="L198" s="0"/>
      <c r="M198" s="0"/>
      <c r="O198" s="54" t="n">
        <v>180202</v>
      </c>
      <c r="P198" s="184" t="n">
        <v>197</v>
      </c>
      <c r="Q198" s="185" t="str">
        <f aca="false">SUBSTITUTE(SUBSTITUTE(SUBSTITUTE(SUBSTITUTE(A198," ","-"),",","-"),"_","-"),"'","-")</f>
        <v>Lilla-Edet</v>
      </c>
      <c r="R198" s="54" t="str">
        <f aca="false">IF(E198="","",CONCATENATE(TEXT(O198,"000000"),"0",TEXT(P198,"00000")))</f>
        <v>180202000197</v>
      </c>
      <c r="S198" s="186" t="n">
        <f aca="false">VLOOKUP(A198,'Generators - MW'!$A$1:$BJ$255,54,0)</f>
        <v>0</v>
      </c>
    </row>
    <row r="199" customFormat="false" ht="15" hidden="false" customHeight="false" outlineLevel="0" collapsed="false">
      <c r="A199" s="4" t="s">
        <v>84</v>
      </c>
      <c r="B199" s="7" t="s">
        <v>491</v>
      </c>
      <c r="C199" s="5" t="n">
        <v>58.5963275128172</v>
      </c>
      <c r="D199" s="5" t="n">
        <v>8.71640682220459</v>
      </c>
      <c r="E199" s="5" t="n">
        <v>58.597</v>
      </c>
      <c r="F199" s="5" t="n">
        <v>8.634</v>
      </c>
      <c r="G199" s="4" t="s">
        <v>492</v>
      </c>
      <c r="H199" s="0"/>
      <c r="I199" s="5" t="n">
        <v>58.6116179765569</v>
      </c>
      <c r="J199" s="6" t="n">
        <v>8.70480122597655</v>
      </c>
      <c r="K199" s="0"/>
      <c r="L199" s="0"/>
      <c r="M199" s="0"/>
      <c r="O199" s="54" t="n">
        <v>180202</v>
      </c>
      <c r="P199" s="184" t="n">
        <v>198</v>
      </c>
      <c r="Q199" s="185" t="str">
        <f aca="false">SUBSTITUTE(SUBSTITUTE(SUBSTITUTE(SUBSTITUTE(A199," ","-"),",","-"),"_","-"),"'","-")</f>
        <v>Boylefoss</v>
      </c>
      <c r="R199" s="54" t="str">
        <f aca="false">IF(E199="","",CONCATENATE(TEXT(O199,"000000"),"0",TEXT(P199,"00000")))</f>
        <v>180202000198</v>
      </c>
      <c r="S199" s="186" t="n">
        <f aca="false">VLOOKUP(A199,'Generators - MW'!$A$1:$BJ$255,54,0)</f>
        <v>0</v>
      </c>
    </row>
    <row r="200" customFormat="false" ht="15" hidden="false" customHeight="false" outlineLevel="0" collapsed="false">
      <c r="A200" s="4" t="s">
        <v>85</v>
      </c>
      <c r="B200" s="7" t="s">
        <v>493</v>
      </c>
      <c r="C200" s="53" t="n">
        <v>59.5821205335364</v>
      </c>
      <c r="D200" s="53" t="n">
        <v>9.25753862873534</v>
      </c>
      <c r="E200" s="53" t="n">
        <v>59.539</v>
      </c>
      <c r="F200" s="53" t="n">
        <v>9.219</v>
      </c>
      <c r="G200" s="4" t="s">
        <v>494</v>
      </c>
      <c r="H200" s="0"/>
      <c r="I200" s="5" t="n">
        <v>59.6065007958488</v>
      </c>
      <c r="J200" s="6" t="n">
        <v>9.27330079110106</v>
      </c>
      <c r="K200" s="0"/>
      <c r="L200" s="0"/>
      <c r="M200" s="0"/>
      <c r="O200" s="54" t="n">
        <v>180202</v>
      </c>
      <c r="P200" s="184" t="n">
        <v>199</v>
      </c>
      <c r="Q200" s="185" t="str">
        <f aca="false">SUBSTITUTE(SUBSTITUTE(SUBSTITUTE(SUBSTITUTE(A200," ","-"),",","-"),"_","-"),"'","-")</f>
        <v>Svelgfoss</v>
      </c>
      <c r="R200" s="54" t="str">
        <f aca="false">IF(E200="","",CONCATENATE(TEXT(O200,"000000"),"0",TEXT(P200,"00000")))</f>
        <v>180202000199</v>
      </c>
      <c r="S200" s="186" t="n">
        <f aca="false">VLOOKUP(A200,'Generators - MW'!$A$1:$BJ$255,54,0)</f>
        <v>0</v>
      </c>
    </row>
    <row r="201" customFormat="false" ht="15" hidden="false" customHeight="false" outlineLevel="0" collapsed="false">
      <c r="A201" s="4" t="s">
        <v>86</v>
      </c>
      <c r="B201" s="7" t="s">
        <v>495</v>
      </c>
      <c r="C201" s="5" t="n">
        <v>59.9703533143689</v>
      </c>
      <c r="D201" s="5" t="n">
        <v>9.93005887343315</v>
      </c>
      <c r="E201" s="5" t="n">
        <v>59.9703533143689</v>
      </c>
      <c r="F201" s="5" t="n">
        <v>9.93005887343315</v>
      </c>
      <c r="G201" s="4" t="s">
        <v>496</v>
      </c>
      <c r="H201" s="0"/>
      <c r="I201" s="5" t="n">
        <v>59.9703533143689</v>
      </c>
      <c r="J201" s="5" t="n">
        <v>9.93005887343315</v>
      </c>
      <c r="K201" s="0"/>
      <c r="L201" s="0"/>
      <c r="M201" s="0"/>
      <c r="O201" s="54" t="n">
        <v>180202</v>
      </c>
      <c r="P201" s="184" t="n">
        <v>200</v>
      </c>
      <c r="Q201" s="185" t="str">
        <f aca="false">SUBSTITUTE(SUBSTITUTE(SUBSTITUTE(SUBSTITUTE(A201," ","-"),",","-"),"_","-"),"'","-")</f>
        <v>Kaggefoss</v>
      </c>
      <c r="R201" s="54" t="str">
        <f aca="false">IF(E201="","",CONCATENATE(TEXT(O201,"000000"),"0",TEXT(P201,"00000")))</f>
        <v>180202000200</v>
      </c>
      <c r="S201" s="186" t="n">
        <f aca="false">VLOOKUP(A201,'Generators - MW'!$A$1:$BJ$255,54,0)</f>
        <v>0</v>
      </c>
    </row>
    <row r="202" customFormat="false" ht="15" hidden="false" customHeight="false" outlineLevel="0" collapsed="false">
      <c r="A202" s="4" t="s">
        <v>87</v>
      </c>
      <c r="B202" s="7" t="s">
        <v>409</v>
      </c>
      <c r="C202" s="5" t="n">
        <v>59.2766033511541</v>
      </c>
      <c r="D202" s="5" t="n">
        <v>11.1339308381866</v>
      </c>
      <c r="E202" s="5" t="n">
        <v>59.294</v>
      </c>
      <c r="F202" s="5" t="n">
        <v>11.038</v>
      </c>
      <c r="G202" s="4" t="s">
        <v>497</v>
      </c>
      <c r="H202" s="0"/>
      <c r="I202" s="5" t="n">
        <v>59.2778201775069</v>
      </c>
      <c r="J202" s="6" t="n">
        <v>11.1341990590881</v>
      </c>
      <c r="K202" s="0"/>
      <c r="L202" s="0"/>
      <c r="M202" s="0"/>
      <c r="O202" s="54" t="n">
        <v>180202</v>
      </c>
      <c r="P202" s="184" t="n">
        <v>201</v>
      </c>
      <c r="Q202" s="185" t="str">
        <f aca="false">SUBSTITUTE(SUBSTITUTE(SUBSTITUTE(SUBSTITUTE(A202," ","-"),",","-"),"_","-"),"'","-")</f>
        <v>Sarp</v>
      </c>
      <c r="R202" s="54" t="str">
        <f aca="false">IF(E202="","",CONCATENATE(TEXT(O202,"000000"),"0",TEXT(P202,"00000")))</f>
        <v>180202000201</v>
      </c>
      <c r="S202" s="186" t="n">
        <f aca="false">VLOOKUP(A202,'Generators - MW'!$A$1:$BJ$255,54,0)</f>
        <v>0</v>
      </c>
    </row>
    <row r="203" customFormat="false" ht="15" hidden="false" customHeight="false" outlineLevel="0" collapsed="false">
      <c r="A203" s="4" t="s">
        <v>88</v>
      </c>
      <c r="B203" s="7" t="s">
        <v>409</v>
      </c>
      <c r="C203" s="5" t="n">
        <v>59.2769705960921</v>
      </c>
      <c r="D203" s="5" t="n">
        <v>11.1317957998107</v>
      </c>
      <c r="E203" s="5" t="n">
        <v>59.294</v>
      </c>
      <c r="F203" s="5" t="n">
        <v>11.038</v>
      </c>
      <c r="G203" s="4" t="s">
        <v>498</v>
      </c>
      <c r="H203" s="0"/>
      <c r="I203" s="5" t="n">
        <v>59.2778201775069</v>
      </c>
      <c r="J203" s="6" t="n">
        <v>11.1341990590881</v>
      </c>
      <c r="K203" s="0"/>
      <c r="L203" s="0"/>
      <c r="M203" s="0"/>
      <c r="O203" s="54" t="n">
        <v>180202</v>
      </c>
      <c r="P203" s="184" t="n">
        <v>202</v>
      </c>
      <c r="Q203" s="185" t="str">
        <f aca="false">SUBSTITUTE(SUBSTITUTE(SUBSTITUTE(SUBSTITUTE(A203," ","-"),",","-"),"_","-"),"'","-")</f>
        <v>Borregaard</v>
      </c>
      <c r="R203" s="54" t="str">
        <f aca="false">IF(E203="","",CONCATENATE(TEXT(O203,"000000"),"0",TEXT(P203,"00000")))</f>
        <v>180202000202</v>
      </c>
      <c r="S203" s="186" t="n">
        <f aca="false">VLOOKUP(A203,'Generators - MW'!$A$1:$BJ$255,54,0)</f>
        <v>0</v>
      </c>
    </row>
    <row r="204" customFormat="false" ht="15" hidden="false" customHeight="false" outlineLevel="0" collapsed="false">
      <c r="A204" s="4" t="s">
        <v>89</v>
      </c>
      <c r="B204" s="7" t="s">
        <v>409</v>
      </c>
      <c r="C204" s="5" t="n">
        <v>59.2759510704445</v>
      </c>
      <c r="D204" s="5" t="n">
        <v>11.1317743421386</v>
      </c>
      <c r="E204" s="5" t="n">
        <v>59.295</v>
      </c>
      <c r="F204" s="5" t="n">
        <v>11.038</v>
      </c>
      <c r="G204" s="4" t="s">
        <v>499</v>
      </c>
      <c r="H204" s="0"/>
      <c r="I204" s="5" t="n">
        <v>59.2778201775069</v>
      </c>
      <c r="J204" s="6" t="n">
        <v>11.1341990590881</v>
      </c>
      <c r="K204" s="0"/>
      <c r="L204" s="0"/>
      <c r="M204" s="0"/>
      <c r="O204" s="54" t="n">
        <v>180202</v>
      </c>
      <c r="P204" s="184" t="n">
        <v>203</v>
      </c>
      <c r="Q204" s="185" t="str">
        <f aca="false">SUBSTITUTE(SUBSTITUTE(SUBSTITUTE(SUBSTITUTE(A204," ","-"),",","-"),"_","-"),"'","-")</f>
        <v>Hafslund</v>
      </c>
      <c r="R204" s="54" t="str">
        <f aca="false">IF(E204="","",CONCATENATE(TEXT(O204,"000000"),"0",TEXT(P204,"00000")))</f>
        <v>180202000203</v>
      </c>
      <c r="S204" s="186" t="n">
        <f aca="false">VLOOKUP(A204,'Generators - MW'!$A$1:$BJ$255,54,0)</f>
        <v>0</v>
      </c>
    </row>
    <row r="205" customFormat="false" ht="15" hidden="false" customHeight="false" outlineLevel="0" collapsed="false">
      <c r="A205" s="4" t="s">
        <v>90</v>
      </c>
      <c r="B205" s="7" t="s">
        <v>409</v>
      </c>
      <c r="C205" s="5" t="n">
        <v>60.0274490999999</v>
      </c>
      <c r="D205" s="6" t="n">
        <v>11.3232779999999</v>
      </c>
      <c r="E205" s="6" t="n">
        <v>60.025</v>
      </c>
      <c r="F205" s="6" t="n">
        <v>11.356</v>
      </c>
      <c r="G205" s="4" t="s">
        <v>500</v>
      </c>
      <c r="H205" s="0"/>
      <c r="I205" s="5" t="n">
        <v>60.0292913473048</v>
      </c>
      <c r="J205" s="6" t="n">
        <v>11.3234526160522</v>
      </c>
      <c r="K205" s="0"/>
      <c r="L205" s="0"/>
      <c r="M205" s="0"/>
      <c r="O205" s="54" t="n">
        <v>180202</v>
      </c>
      <c r="P205" s="184" t="n">
        <v>204</v>
      </c>
      <c r="Q205" s="185" t="str">
        <f aca="false">SUBSTITUTE(SUBSTITUTE(SUBSTITUTE(SUBSTITUTE(A205," ","-"),",","-"),"_","-"),"'","-")</f>
        <v>Ranasfoss-III</v>
      </c>
      <c r="R205" s="54" t="str">
        <f aca="false">IF(E205="","",CONCATENATE(TEXT(O205,"000000"),"0",TEXT(P205,"00000")))</f>
        <v>180202000204</v>
      </c>
      <c r="S205" s="186" t="n">
        <f aca="false">VLOOKUP(A205,'Generators - MW'!$A$1:$BJ$255,54,0)</f>
        <v>0</v>
      </c>
    </row>
    <row r="206" customFormat="false" ht="15" hidden="false" customHeight="false" outlineLevel="0" collapsed="false">
      <c r="A206" s="4" t="s">
        <v>91</v>
      </c>
      <c r="B206" s="7" t="s">
        <v>409</v>
      </c>
      <c r="C206" s="5" t="n">
        <v>60.0291427771514</v>
      </c>
      <c r="D206" s="6" t="n">
        <v>11.3196623325347</v>
      </c>
      <c r="E206" s="6" t="n">
        <v>60.029</v>
      </c>
      <c r="F206" s="6" t="n">
        <v>11.349</v>
      </c>
      <c r="G206" s="4" t="s">
        <v>501</v>
      </c>
      <c r="H206" s="0"/>
      <c r="I206" s="5" t="n">
        <v>60.0292913473048</v>
      </c>
      <c r="J206" s="6" t="n">
        <v>11.3234526160522</v>
      </c>
      <c r="K206" s="0"/>
      <c r="L206" s="0"/>
      <c r="M206" s="0"/>
      <c r="O206" s="54" t="n">
        <v>180202</v>
      </c>
      <c r="P206" s="184" t="n">
        <v>205</v>
      </c>
      <c r="Q206" s="185" t="str">
        <f aca="false">SUBSTITUTE(SUBSTITUTE(SUBSTITUTE(SUBSTITUTE(A206," ","-"),",","-"),"_","-"),"'","-")</f>
        <v>Ranasfoss-II</v>
      </c>
      <c r="R206" s="54" t="str">
        <f aca="false">IF(E206="","",CONCATENATE(TEXT(O206,"000000"),"0",TEXT(P206,"00000")))</f>
        <v>180202000205</v>
      </c>
      <c r="S206" s="186" t="n">
        <f aca="false">VLOOKUP(A206,'Generators - MW'!$A$1:$BJ$255,54,0)</f>
        <v>0</v>
      </c>
    </row>
    <row r="207" customFormat="false" ht="15" hidden="false" customHeight="false" outlineLevel="0" collapsed="false">
      <c r="A207" s="4" t="s">
        <v>92</v>
      </c>
      <c r="B207" s="7" t="s">
        <v>502</v>
      </c>
      <c r="C207" s="5" t="n">
        <v>59.9898206421216</v>
      </c>
      <c r="D207" s="5" t="n">
        <v>11.2653023246093</v>
      </c>
      <c r="E207" s="5" t="n">
        <v>59.9898206421216</v>
      </c>
      <c r="F207" s="5" t="n">
        <v>11.2653023246093</v>
      </c>
      <c r="G207" s="4" t="s">
        <v>503</v>
      </c>
      <c r="H207" s="0"/>
      <c r="I207" s="5" t="n">
        <v>59.9897133205737</v>
      </c>
      <c r="J207" s="6" t="n">
        <v>11.268134737329</v>
      </c>
      <c r="K207" s="0"/>
      <c r="L207" s="0"/>
      <c r="M207" s="0"/>
      <c r="O207" s="54" t="n">
        <v>180202</v>
      </c>
      <c r="P207" s="184" t="n">
        <v>206</v>
      </c>
      <c r="Q207" s="185" t="str">
        <f aca="false">SUBSTITUTE(SUBSTITUTE(SUBSTITUTE(SUBSTITUTE(A207," ","-"),",","-"),"_","-"),"'","-")</f>
        <v>Bingsfoss</v>
      </c>
      <c r="R207" s="54" t="str">
        <f aca="false">IF(E207="","",CONCATENATE(TEXT(O207,"000000"),"0",TEXT(P207,"00000")))</f>
        <v>180202000206</v>
      </c>
      <c r="S207" s="186" t="n">
        <f aca="false">VLOOKUP(A207,'Generators - MW'!$A$1:$BJ$255,54,0)</f>
        <v>0</v>
      </c>
    </row>
    <row r="208" customFormat="false" ht="15" hidden="false" customHeight="false" outlineLevel="0" collapsed="false">
      <c r="A208" s="4" t="s">
        <v>93</v>
      </c>
      <c r="B208" s="7" t="s">
        <v>504</v>
      </c>
      <c r="C208" s="5" t="n">
        <v>54.8744073772672</v>
      </c>
      <c r="D208" s="5" t="n">
        <v>23.9999586582052</v>
      </c>
      <c r="E208" s="5" t="n">
        <v>54.8744073772672</v>
      </c>
      <c r="F208" s="5" t="n">
        <v>23.9999586582052</v>
      </c>
      <c r="G208" s="4" t="s">
        <v>505</v>
      </c>
      <c r="H208" s="4" t="n">
        <v>3739</v>
      </c>
      <c r="I208" s="5" t="n">
        <v>54.8868491025162</v>
      </c>
      <c r="J208" s="6" t="n">
        <v>24.040537266992</v>
      </c>
      <c r="K208" s="0"/>
      <c r="L208" s="0"/>
      <c r="M208" s="0"/>
      <c r="O208" s="54" t="n">
        <v>180202</v>
      </c>
      <c r="P208" s="184" t="n">
        <v>207</v>
      </c>
      <c r="Q208" s="185" t="str">
        <f aca="false">SUBSTITUTE(SUBSTITUTE(SUBSTITUTE(SUBSTITUTE(A208," ","-"),",","-"),"_","-"),"'","-")</f>
        <v>Kaunas-or-Kauno-Algirdo-brazausko</v>
      </c>
      <c r="R208" s="54" t="str">
        <f aca="false">IF(E208="","",CONCATENATE(TEXT(O208,"000000"),"0",TEXT(P208,"00000")))</f>
        <v>180202000207</v>
      </c>
      <c r="S208" s="186" t="n">
        <f aca="false">VLOOKUP(A208,'Generators - MW'!$A$1:$BJ$255,54,0)</f>
        <v>0</v>
      </c>
    </row>
    <row r="209" customFormat="false" ht="15" hidden="false" customHeight="false" outlineLevel="0" collapsed="false">
      <c r="A209" s="4" t="s">
        <v>94</v>
      </c>
      <c r="B209" s="7" t="s">
        <v>506</v>
      </c>
      <c r="C209" s="5" t="n">
        <v>52.7055276105284</v>
      </c>
      <c r="D209" s="5" t="n">
        <v>-8.61254557363281</v>
      </c>
      <c r="E209" s="5" t="n">
        <v>52.695</v>
      </c>
      <c r="F209" s="5" t="n">
        <v>-8.545</v>
      </c>
      <c r="G209" s="4" t="s">
        <v>507</v>
      </c>
      <c r="H209" s="0"/>
      <c r="I209" s="5" t="n">
        <v>52.7714013718678</v>
      </c>
      <c r="J209" s="6" t="n">
        <v>-8.46898784511722</v>
      </c>
      <c r="K209" s="0"/>
      <c r="L209" s="0"/>
      <c r="M209" s="0"/>
      <c r="O209" s="54" t="n">
        <v>180202</v>
      </c>
      <c r="P209" s="184" t="n">
        <v>208</v>
      </c>
      <c r="Q209" s="185" t="str">
        <f aca="false">SUBSTITUTE(SUBSTITUTE(SUBSTITUTE(SUBSTITUTE(A209," ","-"),",","-"),"_","-"),"'","-")</f>
        <v>Ardnacrusha</v>
      </c>
      <c r="R209" s="54" t="str">
        <f aca="false">IF(E209="","",CONCATENATE(TEXT(O209,"000000"),"0",TEXT(P209,"00000")))</f>
        <v>180202000208</v>
      </c>
      <c r="S209" s="186" t="n">
        <f aca="false">VLOOKUP(A209,'Generators - MW'!$A$1:$BJ$255,54,0)</f>
        <v>0</v>
      </c>
    </row>
    <row r="210" customFormat="false" ht="15" hidden="false" customHeight="false" outlineLevel="0" collapsed="false">
      <c r="A210" s="4" t="s">
        <v>95</v>
      </c>
      <c r="B210" s="7" t="s">
        <v>508</v>
      </c>
      <c r="C210" s="5" t="n">
        <v>54.4878088260068</v>
      </c>
      <c r="D210" s="5" t="n">
        <v>-8.10209974042663</v>
      </c>
      <c r="E210" s="5" t="n">
        <v>54.4878088260068</v>
      </c>
      <c r="F210" s="5" t="n">
        <v>-8.10209974042663</v>
      </c>
      <c r="G210" s="4" t="s">
        <v>509</v>
      </c>
      <c r="H210" s="0"/>
      <c r="I210" s="5" t="n">
        <v>54.4878088260068</v>
      </c>
      <c r="J210" s="5" t="n">
        <v>-8.10209974042663</v>
      </c>
      <c r="K210" s="0"/>
      <c r="L210" s="0"/>
      <c r="M210" s="0"/>
      <c r="O210" s="54" t="n">
        <v>180202</v>
      </c>
      <c r="P210" s="184" t="n">
        <v>209</v>
      </c>
      <c r="Q210" s="185" t="str">
        <f aca="false">SUBSTITUTE(SUBSTITUTE(SUBSTITUTE(SUBSTITUTE(A210," ","-"),",","-"),"_","-"),"'","-")</f>
        <v>Cliff</v>
      </c>
      <c r="R210" s="54" t="str">
        <f aca="false">IF(E210="","",CONCATENATE(TEXT(O210,"000000"),"0",TEXT(P210,"00000")))</f>
        <v>180202000209</v>
      </c>
      <c r="S210" s="186" t="n">
        <f aca="false">VLOOKUP(A210,'Generators - MW'!$A$1:$BJ$255,54,0)</f>
        <v>0</v>
      </c>
    </row>
    <row r="211" customFormat="false" ht="15" hidden="false" customHeight="false" outlineLevel="0" collapsed="false">
      <c r="A211" s="4" t="s">
        <v>96</v>
      </c>
      <c r="B211" s="7" t="s">
        <v>508</v>
      </c>
      <c r="C211" s="5" t="n">
        <v>54.4996032270073</v>
      </c>
      <c r="D211" s="5" t="n">
        <v>-8.17376074497588</v>
      </c>
      <c r="E211" s="5" t="n">
        <v>54.486</v>
      </c>
      <c r="F211" s="5" t="n">
        <v>-8.173</v>
      </c>
      <c r="G211" s="4" t="s">
        <v>510</v>
      </c>
      <c r="H211" s="4" t="n">
        <v>2606</v>
      </c>
      <c r="I211" s="5" t="n">
        <v>54.4960891713482</v>
      </c>
      <c r="J211" s="6" t="n">
        <v>-8.157753321575</v>
      </c>
      <c r="K211" s="0"/>
      <c r="L211" s="0"/>
      <c r="M211" s="0"/>
      <c r="O211" s="54" t="n">
        <v>180202</v>
      </c>
      <c r="P211" s="184" t="n">
        <v>210</v>
      </c>
      <c r="Q211" s="185" t="str">
        <f aca="false">SUBSTITUTE(SUBSTITUTE(SUBSTITUTE(SUBSTITUTE(A211," ","-"),",","-"),"_","-"),"'","-")</f>
        <v>Cathaleen-s-Fall</v>
      </c>
      <c r="R211" s="54" t="str">
        <f aca="false">IF(E211="","",CONCATENATE(TEXT(O211,"000000"),"0",TEXT(P211,"00000")))</f>
        <v>180202000210</v>
      </c>
      <c r="S211" s="186" t="n">
        <f aca="false">VLOOKUP(A211,'Generators - MW'!$A$1:$BJ$255,54,0)</f>
        <v>0</v>
      </c>
    </row>
    <row r="212" customFormat="false" ht="15" hidden="false" customHeight="false" outlineLevel="0" collapsed="false">
      <c r="A212" s="4" t="s">
        <v>97</v>
      </c>
      <c r="B212" s="7" t="s">
        <v>511</v>
      </c>
      <c r="C212" s="5" t="n">
        <v>55.1707762119158</v>
      </c>
      <c r="D212" s="5" t="n">
        <v>-4.17728766195068</v>
      </c>
      <c r="E212" s="5" t="n">
        <v>55.1707762119158</v>
      </c>
      <c r="F212" s="5" t="n">
        <v>-4.17728766195068</v>
      </c>
      <c r="G212" s="4" t="s">
        <v>512</v>
      </c>
      <c r="H212" s="0"/>
      <c r="I212" s="5" t="n">
        <v>55.1790801548471</v>
      </c>
      <c r="J212" s="6" t="n">
        <v>-4.17840651865844</v>
      </c>
      <c r="K212" s="0"/>
      <c r="L212" s="0"/>
      <c r="M212" s="0"/>
      <c r="O212" s="54" t="n">
        <v>180202</v>
      </c>
      <c r="P212" s="184" t="n">
        <v>211</v>
      </c>
      <c r="Q212" s="185" t="str">
        <f aca="false">SUBSTITUTE(SUBSTITUTE(SUBSTITUTE(SUBSTITUTE(A212," ","-"),",","-"),"_","-"),"'","-")</f>
        <v>Kendoon</v>
      </c>
      <c r="R212" s="54" t="str">
        <f aca="false">IF(E212="","",CONCATENATE(TEXT(O212,"000000"),"0",TEXT(P212,"00000")))</f>
        <v>180202000211</v>
      </c>
      <c r="S212" s="186" t="n">
        <f aca="false">VLOOKUP(A212,'Generators - MW'!$A$1:$BJ$255,54,0)</f>
        <v>0</v>
      </c>
    </row>
    <row r="213" customFormat="false" ht="15" hidden="false" customHeight="false" outlineLevel="0" collapsed="false">
      <c r="A213" s="4" t="s">
        <v>98</v>
      </c>
      <c r="B213" s="7" t="s">
        <v>511</v>
      </c>
      <c r="C213" s="5" t="n">
        <v>55.143965144175</v>
      </c>
      <c r="D213" s="5" t="n">
        <v>-4.19048413030395</v>
      </c>
      <c r="E213" s="5" t="n">
        <v>55.143965144175</v>
      </c>
      <c r="F213" s="5" t="n">
        <v>-4.19048413030395</v>
      </c>
      <c r="G213" s="4" t="s">
        <v>513</v>
      </c>
      <c r="H213" s="0"/>
      <c r="I213" s="5" t="n">
        <v>55.1492996</v>
      </c>
      <c r="J213" s="6" t="n">
        <v>-4.18742010000005</v>
      </c>
      <c r="K213" s="0"/>
      <c r="L213" s="0"/>
      <c r="M213" s="0"/>
      <c r="O213" s="54" t="n">
        <v>180202</v>
      </c>
      <c r="P213" s="184" t="n">
        <v>212</v>
      </c>
      <c r="Q213" s="185" t="str">
        <f aca="false">SUBSTITUTE(SUBSTITUTE(SUBSTITUTE(SUBSTITUTE(A213," ","-"),",","-"),"_","-"),"'","-")</f>
        <v>Carsfad</v>
      </c>
      <c r="R213" s="54" t="str">
        <f aca="false">IF(E213="","",CONCATENATE(TEXT(O213,"000000"),"0",TEXT(P213,"00000")))</f>
        <v>180202000212</v>
      </c>
      <c r="S213" s="186" t="n">
        <f aca="false">VLOOKUP(A213,'Generators - MW'!$A$1:$BJ$255,54,0)</f>
        <v>0</v>
      </c>
    </row>
    <row r="214" customFormat="false" ht="15" hidden="false" customHeight="false" outlineLevel="0" collapsed="false">
      <c r="A214" s="4" t="s">
        <v>99</v>
      </c>
      <c r="B214" s="7" t="s">
        <v>511</v>
      </c>
      <c r="C214" s="5" t="n">
        <v>55.1125523244399</v>
      </c>
      <c r="D214" s="5" t="n">
        <v>-4.17547448865661</v>
      </c>
      <c r="E214" s="5" t="n">
        <v>55.1125523244399</v>
      </c>
      <c r="F214" s="5" t="n">
        <v>-4.17547448865661</v>
      </c>
      <c r="G214" s="4" t="s">
        <v>514</v>
      </c>
      <c r="H214" s="0"/>
      <c r="I214" s="5" t="n">
        <v>55.1191546865899</v>
      </c>
      <c r="J214" s="6" t="n">
        <v>-4.1753993868042</v>
      </c>
      <c r="K214" s="0"/>
      <c r="L214" s="0"/>
      <c r="M214" s="0"/>
      <c r="O214" s="54" t="n">
        <v>180202</v>
      </c>
      <c r="P214" s="184" t="n">
        <v>213</v>
      </c>
      <c r="Q214" s="185" t="str">
        <f aca="false">SUBSTITUTE(SUBSTITUTE(SUBSTITUTE(SUBSTITUTE(A214," ","-"),",","-"),"_","-"),"'","-")</f>
        <v>Earlstoun</v>
      </c>
      <c r="R214" s="54" t="str">
        <f aca="false">IF(E214="","",CONCATENATE(TEXT(O214,"000000"),"0",TEXT(P214,"00000")))</f>
        <v>180202000213</v>
      </c>
      <c r="S214" s="186" t="n">
        <f aca="false">VLOOKUP(A214,'Generators - MW'!$A$1:$BJ$255,54,0)</f>
        <v>0</v>
      </c>
    </row>
    <row r="215" customFormat="false" ht="15" hidden="false" customHeight="false" outlineLevel="0" collapsed="false">
      <c r="A215" s="4" t="s">
        <v>100</v>
      </c>
      <c r="B215" s="7" t="s">
        <v>515</v>
      </c>
      <c r="C215" s="5" t="n">
        <v>54.869109064252</v>
      </c>
      <c r="D215" s="5" t="n">
        <v>-4.02509150211699</v>
      </c>
      <c r="E215" s="5" t="n">
        <v>54.869109064252</v>
      </c>
      <c r="F215" s="5" t="n">
        <v>-4.02509150211699</v>
      </c>
      <c r="G215" s="4" t="s">
        <v>516</v>
      </c>
      <c r="H215" s="0"/>
      <c r="I215" s="5" t="n">
        <v>54.8695535803492</v>
      </c>
      <c r="J215" s="6" t="n">
        <v>-4.02388987247832</v>
      </c>
      <c r="K215" s="0"/>
      <c r="L215" s="0"/>
      <c r="M215" s="0"/>
      <c r="O215" s="54" t="n">
        <v>180202</v>
      </c>
      <c r="P215" s="184" t="n">
        <v>214</v>
      </c>
      <c r="Q215" s="185" t="str">
        <f aca="false">SUBSTITUTE(SUBSTITUTE(SUBSTITUTE(SUBSTITUTE(A215," ","-"),",","-"),"_","-"),"'","-")</f>
        <v>Tongland</v>
      </c>
      <c r="R215" s="54" t="str">
        <f aca="false">IF(E215="","",CONCATENATE(TEXT(O215,"000000"),"0",TEXT(P215,"00000")))</f>
        <v>180202000214</v>
      </c>
      <c r="S215" s="186" t="n">
        <f aca="false">VLOOKUP(A215,'Generators - MW'!$A$1:$BJ$255,54,0)</f>
        <v>0</v>
      </c>
    </row>
    <row r="216" customFormat="false" ht="15" hidden="false" customHeight="false" outlineLevel="0" collapsed="false">
      <c r="A216" s="4" t="s">
        <v>101</v>
      </c>
      <c r="B216" s="7" t="s">
        <v>517</v>
      </c>
      <c r="C216" s="5" t="n">
        <v>55.2491396916753</v>
      </c>
      <c r="D216" s="5" t="n">
        <v>-4.35712752310792</v>
      </c>
      <c r="E216" s="5" t="n">
        <v>55.232</v>
      </c>
      <c r="F216" s="5" t="n">
        <v>-4.294</v>
      </c>
      <c r="G216" s="4" t="s">
        <v>518</v>
      </c>
      <c r="H216" s="4" t="n">
        <v>2596</v>
      </c>
      <c r="I216" s="5" t="n">
        <v>55.2565483375258</v>
      </c>
      <c r="J216" s="6" t="n">
        <v>-4.36789970146492</v>
      </c>
      <c r="K216" s="0"/>
      <c r="L216" s="0"/>
      <c r="M216" s="0"/>
      <c r="O216" s="54" t="n">
        <v>180202</v>
      </c>
      <c r="P216" s="184" t="n">
        <v>215</v>
      </c>
      <c r="Q216" s="185" t="str">
        <f aca="false">SUBSTITUTE(SUBSTITUTE(SUBSTITUTE(SUBSTITUTE(A216," ","-"),",","-"),"_","-"),"'","-")</f>
        <v>Drumjohn</v>
      </c>
      <c r="R216" s="54" t="str">
        <f aca="false">IF(E216="","",CONCATENATE(TEXT(O216,"000000"),"0",TEXT(P216,"00000")))</f>
        <v>180202000215</v>
      </c>
      <c r="S216" s="186" t="n">
        <f aca="false">VLOOKUP(A216,'Generators - MW'!$A$1:$BJ$255,54,0)</f>
        <v>0</v>
      </c>
    </row>
    <row r="217" customFormat="false" ht="15" hidden="false" customHeight="false" outlineLevel="0" collapsed="false">
      <c r="A217" s="4" t="s">
        <v>102</v>
      </c>
      <c r="B217" s="7" t="s">
        <v>519</v>
      </c>
      <c r="C217" s="5" t="n">
        <v>45.7055073655853</v>
      </c>
      <c r="D217" s="5" t="n">
        <v>7.14517178566893</v>
      </c>
      <c r="E217" s="5" t="n">
        <v>45.7055073655853</v>
      </c>
      <c r="F217" s="5" t="n">
        <v>7.14517178566893</v>
      </c>
      <c r="G217" s="4" t="s">
        <v>520</v>
      </c>
      <c r="H217" s="0"/>
      <c r="I217" s="5" t="n">
        <v>45.6183347344428</v>
      </c>
      <c r="J217" s="5" t="n">
        <v>7.05850725236814</v>
      </c>
      <c r="K217" s="0"/>
      <c r="L217" s="0"/>
      <c r="M217" s="0"/>
      <c r="O217" s="54" t="n">
        <v>180202</v>
      </c>
      <c r="P217" s="184" t="n">
        <v>216</v>
      </c>
      <c r="Q217" s="185" t="str">
        <f aca="false">SUBSTITUTE(SUBSTITUTE(SUBSTITUTE(SUBSTITUTE(A217," ","-"),",","-"),"_","-"),"'","-")</f>
        <v>Avise-</v>
      </c>
      <c r="R217" s="54" t="str">
        <f aca="false">IF(E217="","",CONCATENATE(TEXT(O217,"000000"),"0",TEXT(P217,"00000")))</f>
        <v>180202000216</v>
      </c>
      <c r="S217" s="186" t="n">
        <f aca="false">VLOOKUP(A217,'Generators - MW'!$A$1:$BJ$255,54,0)</f>
        <v>0</v>
      </c>
    </row>
    <row r="218" customFormat="false" ht="15" hidden="false" customHeight="false" outlineLevel="0" collapsed="false">
      <c r="A218" s="4" t="s">
        <v>103</v>
      </c>
      <c r="B218" s="7" t="s">
        <v>521</v>
      </c>
      <c r="C218" s="5" t="n">
        <v>45.0927576191461</v>
      </c>
      <c r="D218" s="5" t="n">
        <v>9.90432801278075</v>
      </c>
      <c r="E218" s="5" t="n">
        <v>45.0927576191461</v>
      </c>
      <c r="F218" s="5" t="n">
        <v>9.90432801278075</v>
      </c>
      <c r="G218" s="4" t="s">
        <v>522</v>
      </c>
      <c r="H218" s="0"/>
      <c r="I218" s="5" t="n">
        <v>45.0914245547859</v>
      </c>
      <c r="J218" s="6" t="n">
        <v>9.90183892281493</v>
      </c>
      <c r="K218" s="0"/>
      <c r="L218" s="0"/>
      <c r="M218" s="0"/>
      <c r="O218" s="54" t="n">
        <v>180202</v>
      </c>
      <c r="P218" s="184" t="n">
        <v>217</v>
      </c>
      <c r="Q218" s="185" t="str">
        <f aca="false">SUBSTITUTE(SUBSTITUTE(SUBSTITUTE(SUBSTITUTE(A218," ","-"),",","-"),"_","-"),"'","-")</f>
        <v>Isola-Serafini</v>
      </c>
      <c r="R218" s="54" t="str">
        <f aca="false">IF(E218="","",CONCATENATE(TEXT(O218,"000000"),"0",TEXT(P218,"00000")))</f>
        <v>180202000217</v>
      </c>
      <c r="S218" s="186" t="n">
        <f aca="false">VLOOKUP(A218,'Generators - MW'!$A$1:$BJ$255,54,0)</f>
        <v>0</v>
      </c>
    </row>
    <row r="219" customFormat="false" ht="15" hidden="false" customHeight="false" outlineLevel="0" collapsed="false">
      <c r="A219" s="4" t="s">
        <v>104</v>
      </c>
      <c r="B219" s="7" t="s">
        <v>523</v>
      </c>
      <c r="C219" s="5" t="n">
        <v>46.6555023078425</v>
      </c>
      <c r="D219" s="5" t="n">
        <v>11.5927341701171</v>
      </c>
      <c r="E219" s="5" t="n">
        <v>46.622</v>
      </c>
      <c r="F219" s="5" t="n">
        <v>11.544</v>
      </c>
      <c r="G219" s="4" t="s">
        <v>524</v>
      </c>
      <c r="H219" s="0"/>
      <c r="I219" s="5" t="n">
        <v>46.622</v>
      </c>
      <c r="J219" s="5" t="n">
        <v>11.544</v>
      </c>
      <c r="K219" s="0"/>
      <c r="L219" s="0"/>
      <c r="M219" s="0"/>
      <c r="O219" s="54" t="n">
        <v>180202</v>
      </c>
      <c r="P219" s="184" t="n">
        <v>218</v>
      </c>
      <c r="Q219" s="185" t="str">
        <f aca="false">SUBSTITUTE(SUBSTITUTE(SUBSTITUTE(SUBSTITUTE(A219," ","-"),",","-"),"_","-"),"'","-")</f>
        <v>Castelbello</v>
      </c>
      <c r="R219" s="54" t="str">
        <f aca="false">IF(E219="","",CONCATENATE(TEXT(O219,"000000"),"0",TEXT(P219,"00000")))</f>
        <v>180202000218</v>
      </c>
      <c r="S219" s="186" t="n">
        <f aca="false">VLOOKUP(A219,'Generators - MW'!$A$1:$BJ$255,54,0)</f>
        <v>0</v>
      </c>
    </row>
    <row r="220" customFormat="false" ht="15" hidden="false" customHeight="false" outlineLevel="0" collapsed="false">
      <c r="A220" s="4" t="s">
        <v>105</v>
      </c>
      <c r="B220" s="7" t="s">
        <v>521</v>
      </c>
      <c r="C220" s="5" t="n">
        <v>46.7971487894992</v>
      </c>
      <c r="D220" s="5" t="n">
        <v>11.6708400979405</v>
      </c>
      <c r="E220" s="5" t="n">
        <v>46.7971487894992</v>
      </c>
      <c r="F220" s="5" t="n">
        <v>11.703</v>
      </c>
      <c r="G220" s="4" t="s">
        <v>525</v>
      </c>
      <c r="H220" s="0"/>
      <c r="I220" s="5" t="n">
        <v>46.7971487894992</v>
      </c>
      <c r="J220" s="5" t="n">
        <v>11.703</v>
      </c>
      <c r="K220" s="0"/>
      <c r="L220" s="0"/>
      <c r="M220" s="0"/>
      <c r="O220" s="54" t="n">
        <v>180202</v>
      </c>
      <c r="P220" s="184" t="n">
        <v>219</v>
      </c>
      <c r="Q220" s="185" t="str">
        <f aca="false">SUBSTITUTE(SUBSTITUTE(SUBSTITUTE(SUBSTITUTE(A220," ","-"),",","-"),"_","-"),"'","-")</f>
        <v>Bressanone</v>
      </c>
      <c r="R220" s="54" t="str">
        <f aca="false">IF(E220="","",CONCATENATE(TEXT(O220,"000000"),"0",TEXT(P220,"00000")))</f>
        <v>180202000219</v>
      </c>
      <c r="S220" s="186" t="n">
        <f aca="false">VLOOKUP(A220,'Generators - MW'!$A$1:$BJ$255,54,0)</f>
        <v>0</v>
      </c>
    </row>
    <row r="221" customFormat="false" ht="15" hidden="false" customHeight="false" outlineLevel="0" collapsed="false">
      <c r="A221" s="11" t="s">
        <v>526</v>
      </c>
      <c r="B221" s="52"/>
      <c r="C221" s="12" t="n">
        <v>46.7783406574685</v>
      </c>
      <c r="D221" s="12" t="n">
        <v>11.6320568538503</v>
      </c>
      <c r="E221" s="12"/>
      <c r="F221" s="12"/>
      <c r="G221" s="11" t="s">
        <v>106</v>
      </c>
      <c r="H221" s="11" t="s">
        <v>107</v>
      </c>
      <c r="I221" s="12" t="n">
        <v>46.7783406574685</v>
      </c>
      <c r="J221" s="12" t="n">
        <v>11.6320568538503</v>
      </c>
      <c r="K221" s="11"/>
      <c r="L221" s="13"/>
      <c r="M221" s="13"/>
      <c r="O221" s="54" t="n">
        <v>180202</v>
      </c>
      <c r="P221" s="184" t="n">
        <v>220</v>
      </c>
      <c r="Q221" s="185" t="str">
        <f aca="false">SUBSTITUTE(SUBSTITUTE(SUBSTITUTE(SUBSTITUTE(A221," ","-"),",","-"),"_","-"),"'","-")</f>
        <v>Lago-Fortezza---additional-reservoir</v>
      </c>
      <c r="R221" s="54" t="str">
        <f aca="false">IF(E221="","",CONCATENATE(TEXT(O221,"000000"),"0",TEXT(P221,"00000")))</f>
        <v/>
      </c>
      <c r="S221" s="186" t="e">
        <f aca="false">VLOOKUP(A221,'Generators - MW'!$A$1:$BJ$255,54,0)</f>
        <v>#N/A</v>
      </c>
    </row>
    <row r="222" customFormat="false" ht="15" hidden="false" customHeight="false" outlineLevel="0" collapsed="false">
      <c r="A222" s="4" t="s">
        <v>108</v>
      </c>
      <c r="B222" s="7" t="s">
        <v>454</v>
      </c>
      <c r="C222" s="5" t="n">
        <v>44.499</v>
      </c>
      <c r="D222" s="5" t="n">
        <v>4.708</v>
      </c>
      <c r="E222" s="5" t="n">
        <v>44.465</v>
      </c>
      <c r="F222" s="5" t="n">
        <v>4.713</v>
      </c>
      <c r="G222" s="4" t="s">
        <v>527</v>
      </c>
      <c r="H222" s="0"/>
      <c r="I222" s="5" t="n">
        <v>44.465</v>
      </c>
      <c r="J222" s="5" t="n">
        <v>4.713</v>
      </c>
      <c r="O222" s="54" t="n">
        <v>180202</v>
      </c>
      <c r="P222" s="184" t="n">
        <v>221</v>
      </c>
      <c r="Q222" s="185" t="str">
        <f aca="false">SUBSTITUTE(SUBSTITUTE(SUBSTITUTE(SUBSTITUTE(A222," ","-"),",","-"),"_","-"),"'","-")</f>
        <v>Chateau-neuf-du-Rhone</v>
      </c>
      <c r="R222" s="54" t="str">
        <f aca="false">IF(E222="","",CONCATENATE(TEXT(O222,"000000"),"0",TEXT(P222,"00000")))</f>
        <v>180202000221</v>
      </c>
      <c r="S222" s="186" t="n">
        <f aca="false">VLOOKUP(A222,'Generators - MW'!$A$1:$BJ$255,54,0)</f>
        <v>0</v>
      </c>
    </row>
    <row r="223" customFormat="false" ht="15" hidden="false" customHeight="false" outlineLevel="0" collapsed="false">
      <c r="A223" s="4" t="s">
        <v>109</v>
      </c>
      <c r="B223" s="7" t="s">
        <v>454</v>
      </c>
      <c r="C223" s="5" t="n">
        <v>43.976</v>
      </c>
      <c r="D223" s="5" t="n">
        <v>4.817</v>
      </c>
      <c r="E223" s="5" t="n">
        <v>43.976</v>
      </c>
      <c r="F223" s="5" t="n">
        <v>4.817</v>
      </c>
      <c r="G223" s="4" t="s">
        <v>528</v>
      </c>
      <c r="H223" s="0"/>
      <c r="I223" s="5" t="n">
        <v>43.976</v>
      </c>
      <c r="J223" s="5" t="n">
        <v>4.817</v>
      </c>
      <c r="O223" s="54" t="n">
        <v>180202</v>
      </c>
      <c r="P223" s="184" t="n">
        <v>222</v>
      </c>
      <c r="Q223" s="185" t="str">
        <f aca="false">SUBSTITUTE(SUBSTITUTE(SUBSTITUTE(SUBSTITUTE(A223," ","-"),",","-"),"_","-"),"'","-")</f>
        <v>Avignon</v>
      </c>
      <c r="R223" s="54" t="str">
        <f aca="false">IF(E223="","",CONCATENATE(TEXT(O223,"000000"),"0",TEXT(P223,"00000")))</f>
        <v>180202000222</v>
      </c>
      <c r="S223" s="186" t="n">
        <f aca="false">VLOOKUP(A223,'Generators - MW'!$A$1:$BJ$255,54,0)</f>
        <v>0</v>
      </c>
    </row>
    <row r="224" customFormat="false" ht="15" hidden="false" customHeight="false" outlineLevel="0" collapsed="false">
      <c r="A224" s="4" t="s">
        <v>110</v>
      </c>
      <c r="B224" s="7" t="s">
        <v>208</v>
      </c>
      <c r="C224" s="5" t="n">
        <v>44.696</v>
      </c>
      <c r="D224" s="5" t="n">
        <v>2.585</v>
      </c>
      <c r="E224" s="5" t="n">
        <v>44.696</v>
      </c>
      <c r="F224" s="5" t="n">
        <v>2.593</v>
      </c>
      <c r="G224" s="4" t="s">
        <v>529</v>
      </c>
      <c r="H224" s="4" t="n">
        <v>3429</v>
      </c>
      <c r="I224" s="5" t="n">
        <v>44.696</v>
      </c>
      <c r="J224" s="5" t="n">
        <v>2.585</v>
      </c>
      <c r="O224" s="54" t="n">
        <v>180202</v>
      </c>
      <c r="P224" s="184" t="n">
        <v>223</v>
      </c>
      <c r="Q224" s="185" t="str">
        <f aca="false">SUBSTITUTE(SUBSTITUTE(SUBSTITUTE(SUBSTITUTE(A224," ","-"),",","-"),"_","-"),"'","-")</f>
        <v>Qouesques</v>
      </c>
      <c r="R224" s="54" t="str">
        <f aca="false">IF(E224="","",CONCATENATE(TEXT(O224,"000000"),"0",TEXT(P224,"00000")))</f>
        <v>180202000223</v>
      </c>
      <c r="S224" s="186" t="n">
        <f aca="false">VLOOKUP(A224,'Generators - MW'!$A$1:$BJ$255,54,0)</f>
        <v>0</v>
      </c>
    </row>
    <row r="225" customFormat="false" ht="15" hidden="false" customHeight="false" outlineLevel="0" collapsed="false">
      <c r="A225" s="4" t="s">
        <v>111</v>
      </c>
      <c r="B225" s="7" t="s">
        <v>454</v>
      </c>
      <c r="C225" s="5" t="n">
        <v>45.307</v>
      </c>
      <c r="D225" s="5" t="n">
        <v>4.797</v>
      </c>
      <c r="E225" s="5" t="n">
        <v>45.307</v>
      </c>
      <c r="F225" s="5" t="n">
        <v>4.797</v>
      </c>
      <c r="G225" s="4" t="s">
        <v>530</v>
      </c>
      <c r="H225" s="0"/>
      <c r="I225" s="5" t="n">
        <v>45.3837245990049</v>
      </c>
      <c r="J225" s="6" t="n">
        <v>47.57692910498</v>
      </c>
      <c r="O225" s="54" t="n">
        <v>180202</v>
      </c>
      <c r="P225" s="184" t="n">
        <v>224</v>
      </c>
      <c r="Q225" s="185" t="str">
        <f aca="false">SUBSTITUTE(SUBSTITUTE(SUBSTITUTE(SUBSTITUTE(A225," ","-"),",","-"),"_","-"),"'","-")</f>
        <v>Sablons</v>
      </c>
      <c r="R225" s="54" t="str">
        <f aca="false">IF(E225="","",CONCATENATE(TEXT(O225,"000000"),"0",TEXT(P225,"00000")))</f>
        <v>180202000224</v>
      </c>
      <c r="S225" s="186" t="n">
        <f aca="false">VLOOKUP(A225,'Generators - MW'!$A$1:$BJ$255,54,0)</f>
        <v>0</v>
      </c>
    </row>
    <row r="226" customFormat="false" ht="15" hidden="false" customHeight="false" outlineLevel="0" collapsed="false">
      <c r="A226" s="4" t="s">
        <v>112</v>
      </c>
      <c r="B226" s="7" t="s">
        <v>531</v>
      </c>
      <c r="C226" s="5" t="n">
        <v>45.91701964577</v>
      </c>
      <c r="D226" s="5" t="n">
        <v>6.72715187072753</v>
      </c>
      <c r="E226" s="5" t="n">
        <v>45.91701964577</v>
      </c>
      <c r="F226" s="5" t="n">
        <v>6.72715187072753</v>
      </c>
      <c r="G226" s="4" t="s">
        <v>532</v>
      </c>
      <c r="H226" s="0"/>
      <c r="I226" s="5" t="n">
        <v>45.8939097342338</v>
      </c>
      <c r="J226" s="6" t="n">
        <v>6.79842503086547</v>
      </c>
      <c r="O226" s="54" t="n">
        <v>180202</v>
      </c>
      <c r="P226" s="184" t="n">
        <v>225</v>
      </c>
      <c r="Q226" s="185" t="str">
        <f aca="false">SUBSTITUTE(SUBSTITUTE(SUBSTITUTE(SUBSTITUTE(A226," ","-"),",","-"),"_","-"),"'","-")</f>
        <v>Passsy</v>
      </c>
      <c r="R226" s="54" t="str">
        <f aca="false">IF(E226="","",CONCATENATE(TEXT(O226,"000000"),"0",TEXT(P226,"00000")))</f>
        <v>180202000225</v>
      </c>
      <c r="S226" s="186" t="n">
        <f aca="false">VLOOKUP(A226,'Generators - MW'!$A$1:$BJ$255,54,0)</f>
        <v>0</v>
      </c>
    </row>
    <row r="227" customFormat="false" ht="15" hidden="false" customHeight="false" outlineLevel="0" collapsed="false">
      <c r="A227" s="4" t="s">
        <v>113</v>
      </c>
      <c r="B227" s="7" t="s">
        <v>533</v>
      </c>
      <c r="C227" s="5" t="n">
        <v>46.3479</v>
      </c>
      <c r="D227" s="5" t="n">
        <v>16.2684</v>
      </c>
      <c r="E227" s="5" t="n">
        <v>46.366</v>
      </c>
      <c r="F227" s="5" t="n">
        <v>16.276</v>
      </c>
      <c r="G227" s="4" t="s">
        <v>534</v>
      </c>
      <c r="H227" s="0"/>
      <c r="I227" s="5" t="n">
        <v>46.3878065185073</v>
      </c>
      <c r="J227" s="6" t="n">
        <v>16.1750627635046</v>
      </c>
      <c r="O227" s="54" t="n">
        <v>180202</v>
      </c>
      <c r="P227" s="184" t="n">
        <v>226</v>
      </c>
      <c r="Q227" s="185" t="str">
        <f aca="false">SUBSTITUTE(SUBSTITUTE(SUBSTITUTE(SUBSTITUTE(A227," ","-"),",","-"),"_","-"),"'","-")</f>
        <v>Varazdin</v>
      </c>
      <c r="R227" s="54" t="str">
        <f aca="false">IF(E227="","",CONCATENATE(TEXT(O227,"000000"),"0",TEXT(P227,"00000")))</f>
        <v>180202000226</v>
      </c>
      <c r="S227" s="186" t="n">
        <f aca="false">VLOOKUP(A227,'Generators - MW'!$A$1:$BJ$255,54,0)</f>
        <v>0</v>
      </c>
    </row>
    <row r="228" customFormat="false" ht="15" hidden="false" customHeight="false" outlineLevel="0" collapsed="false">
      <c r="A228" s="4" t="s">
        <v>114</v>
      </c>
      <c r="B228" s="7" t="s">
        <v>533</v>
      </c>
      <c r="C228" s="5" t="n">
        <v>46.3111300626926</v>
      </c>
      <c r="D228" s="5" t="n">
        <v>16.4945983886718</v>
      </c>
      <c r="E228" s="5" t="n">
        <v>46.303</v>
      </c>
      <c r="F228" s="5" t="n">
        <v>16.495</v>
      </c>
      <c r="G228" s="4" t="s">
        <v>535</v>
      </c>
      <c r="H228" s="4" t="n">
        <v>3842</v>
      </c>
      <c r="I228" s="5" t="n">
        <v>46.3109851056992</v>
      </c>
      <c r="J228" s="6" t="n">
        <v>16.451278355671</v>
      </c>
      <c r="O228" s="54" t="n">
        <v>180202</v>
      </c>
      <c r="P228" s="184" t="n">
        <v>227</v>
      </c>
      <c r="Q228" s="185" t="str">
        <f aca="false">SUBSTITUTE(SUBSTITUTE(SUBSTITUTE(SUBSTITUTE(A228," ","-"),",","-"),"_","-"),"'","-")</f>
        <v>Cakovec</v>
      </c>
      <c r="R228" s="54" t="str">
        <f aca="false">IF(E228="","",CONCATENATE(TEXT(O228,"000000"),"0",TEXT(P228,"00000")))</f>
        <v>180202000227</v>
      </c>
      <c r="S228" s="186" t="n">
        <f aca="false">VLOOKUP(A228,'Generators - MW'!$A$1:$BJ$255,54,0)</f>
        <v>0</v>
      </c>
    </row>
    <row r="229" customFormat="false" ht="15" hidden="false" customHeight="false" outlineLevel="0" collapsed="false">
      <c r="A229" s="4" t="s">
        <v>115</v>
      </c>
      <c r="B229" s="7" t="s">
        <v>533</v>
      </c>
      <c r="C229" s="5" t="n">
        <v>46.3205</v>
      </c>
      <c r="D229" s="5" t="n">
        <v>16.7489</v>
      </c>
      <c r="E229" s="5" t="n">
        <v>46.317</v>
      </c>
      <c r="F229" s="5" t="n">
        <v>16.734</v>
      </c>
      <c r="G229" s="4" t="s">
        <v>536</v>
      </c>
      <c r="H229" s="4" t="n">
        <v>3841</v>
      </c>
      <c r="I229" s="5" t="n">
        <v>46.3167157908713</v>
      </c>
      <c r="J229" s="6" t="n">
        <v>16.6564012644812</v>
      </c>
      <c r="O229" s="54" t="n">
        <v>180202</v>
      </c>
      <c r="P229" s="184" t="n">
        <v>228</v>
      </c>
      <c r="Q229" s="185" t="str">
        <f aca="false">SUBSTITUTE(SUBSTITUTE(SUBSTITUTE(SUBSTITUTE(A229," ","-"),",","-"),"_","-"),"'","-")</f>
        <v>Dubrava</v>
      </c>
      <c r="R229" s="54" t="str">
        <f aca="false">IF(E229="","",CONCATENATE(TEXT(O229,"000000"),"0",TEXT(P229,"00000")))</f>
        <v>180202000228</v>
      </c>
      <c r="S229" s="186" t="n">
        <f aca="false">VLOOKUP(A229,'Generators - MW'!$A$1:$BJ$255,54,0)</f>
        <v>0</v>
      </c>
    </row>
    <row r="230" customFormat="false" ht="15" hidden="false" customHeight="false" outlineLevel="0" collapsed="false">
      <c r="A230" s="4" t="s">
        <v>116</v>
      </c>
      <c r="B230" s="7" t="s">
        <v>537</v>
      </c>
      <c r="C230" s="5" t="n">
        <v>49.823697</v>
      </c>
      <c r="D230" s="5" t="n">
        <v>14.4342329999999</v>
      </c>
      <c r="E230" s="5" t="n">
        <v>49.823697</v>
      </c>
      <c r="F230" s="5" t="n">
        <v>14.4342329999999</v>
      </c>
      <c r="G230" s="4" t="s">
        <v>538</v>
      </c>
      <c r="H230" s="4" t="n">
        <v>3260</v>
      </c>
      <c r="I230" s="5" t="n">
        <v>49.823697</v>
      </c>
      <c r="J230" s="5" t="n">
        <v>14.4342329999999</v>
      </c>
      <c r="O230" s="54" t="n">
        <v>180202</v>
      </c>
      <c r="P230" s="184" t="n">
        <v>229</v>
      </c>
      <c r="Q230" s="185" t="str">
        <f aca="false">SUBSTITUTE(SUBSTITUTE(SUBSTITUTE(SUBSTITUTE(A230," ","-"),",","-"),"_","-"),"'","-")</f>
        <v>Slapy</v>
      </c>
      <c r="R230" s="54" t="str">
        <f aca="false">IF(E230="","",CONCATENATE(TEXT(O230,"000000"),"0",TEXT(P230,"00000")))</f>
        <v>180202000229</v>
      </c>
      <c r="S230" s="186" t="n">
        <f aca="false">VLOOKUP(A230,'Generators - MW'!$A$1:$BJ$255,54,0)</f>
        <v>0</v>
      </c>
    </row>
    <row r="231" customFormat="false" ht="15" hidden="false" customHeight="false" outlineLevel="0" collapsed="false">
      <c r="A231" s="4" t="s">
        <v>117</v>
      </c>
      <c r="B231" s="7" t="s">
        <v>539</v>
      </c>
      <c r="C231" s="5" t="n">
        <v>62.0410534359537</v>
      </c>
      <c r="D231" s="5" t="n">
        <v>14.9008757117553</v>
      </c>
      <c r="E231" s="5" t="n">
        <v>62.0410534359537</v>
      </c>
      <c r="F231" s="5" t="n">
        <v>14.9008757117553</v>
      </c>
      <c r="G231" s="4" t="s">
        <v>540</v>
      </c>
      <c r="H231" s="0"/>
      <c r="I231" s="5" t="n">
        <v>62.0372906927725</v>
      </c>
      <c r="J231" s="6" t="n">
        <v>14.8776155951782</v>
      </c>
      <c r="O231" s="54" t="n">
        <v>180202</v>
      </c>
      <c r="P231" s="184" t="n">
        <v>230</v>
      </c>
      <c r="Q231" s="185" t="str">
        <f aca="false">SUBSTITUTE(SUBSTITUTE(SUBSTITUTE(SUBSTITUTE(A231," ","-"),",","-"),"_","-"),"'","-")</f>
        <v>Krokstrommen</v>
      </c>
      <c r="R231" s="54" t="str">
        <f aca="false">IF(E231="","",CONCATENATE(TEXT(O231,"000000"),"0",TEXT(P231,"00000")))</f>
        <v>180202000230</v>
      </c>
      <c r="S231" s="186" t="n">
        <f aca="false">VLOOKUP(A231,'Generators - MW'!$A$1:$BJ$255,54,0)</f>
        <v>0</v>
      </c>
    </row>
    <row r="232" customFormat="false" ht="15" hidden="false" customHeight="false" outlineLevel="0" collapsed="false">
      <c r="A232" s="4" t="s">
        <v>118</v>
      </c>
      <c r="B232" s="7" t="s">
        <v>539</v>
      </c>
      <c r="C232" s="5" t="n">
        <v>62.1103249247011</v>
      </c>
      <c r="D232" s="5" t="n">
        <v>15.0031858924194</v>
      </c>
      <c r="E232" s="5" t="n">
        <v>62.1103249247011</v>
      </c>
      <c r="F232" s="5" t="n">
        <v>15.0031858924194</v>
      </c>
      <c r="G232" s="4" t="s">
        <v>541</v>
      </c>
      <c r="H232" s="0"/>
      <c r="I232" s="5" t="n">
        <v>62.1103249247011</v>
      </c>
      <c r="J232" s="5" t="n">
        <v>15.0031858924194</v>
      </c>
      <c r="O232" s="54" t="n">
        <v>180202</v>
      </c>
      <c r="P232" s="184" t="n">
        <v>231</v>
      </c>
      <c r="Q232" s="185" t="str">
        <f aca="false">SUBSTITUTE(SUBSTITUTE(SUBSTITUTE(SUBSTITUTE(A232," ","-"),",","-"),"_","-"),"'","-")</f>
        <v>Langstrommen</v>
      </c>
      <c r="R232" s="54" t="str">
        <f aca="false">IF(E232="","",CONCATENATE(TEXT(O232,"000000"),"0",TEXT(P232,"00000")))</f>
        <v>180202000231</v>
      </c>
      <c r="S232" s="186" t="n">
        <f aca="false">VLOOKUP(A232,'Generators - MW'!$A$1:$BJ$255,54,0)</f>
        <v>0</v>
      </c>
    </row>
    <row r="233" customFormat="false" ht="15" hidden="false" customHeight="false" outlineLevel="0" collapsed="false">
      <c r="A233" s="4" t="s">
        <v>119</v>
      </c>
      <c r="B233" s="7" t="s">
        <v>542</v>
      </c>
      <c r="C233" s="5" t="n">
        <v>63.2397899675841</v>
      </c>
      <c r="D233" s="5" t="n">
        <v>15.2383619788452</v>
      </c>
      <c r="E233" s="5" t="n">
        <v>63.285</v>
      </c>
      <c r="F233" s="5" t="n">
        <v>15.227</v>
      </c>
      <c r="G233" s="4" t="s">
        <v>543</v>
      </c>
      <c r="H233" s="0"/>
      <c r="I233" s="5" t="n">
        <v>63.2457537694666</v>
      </c>
      <c r="J233" s="5" t="n">
        <v>15.2043176611186</v>
      </c>
      <c r="O233" s="54" t="n">
        <v>180202</v>
      </c>
      <c r="P233" s="184" t="n">
        <v>232</v>
      </c>
      <c r="Q233" s="185" t="str">
        <f aca="false">SUBSTITUTE(SUBSTITUTE(SUBSTITUTE(SUBSTITUTE(A233," ","-"),",","-"),"_","-"),"'","-")</f>
        <v>Midskog</v>
      </c>
      <c r="R233" s="54" t="str">
        <f aca="false">IF(E233="","",CONCATENATE(TEXT(O233,"000000"),"0",TEXT(P233,"00000")))</f>
        <v>180202000232</v>
      </c>
      <c r="S233" s="186" t="n">
        <f aca="false">VLOOKUP(A233,'Generators - MW'!$A$1:$BJ$255,54,0)</f>
        <v>0</v>
      </c>
    </row>
    <row r="234" customFormat="false" ht="15" hidden="false" customHeight="false" outlineLevel="0" collapsed="false">
      <c r="A234" s="4" t="s">
        <v>120</v>
      </c>
      <c r="B234" s="7" t="s">
        <v>542</v>
      </c>
      <c r="C234" s="5" t="n">
        <v>63.2211695848812</v>
      </c>
      <c r="D234" s="5" t="n">
        <v>15.3224206937011</v>
      </c>
      <c r="E234" s="5" t="n">
        <v>63.2211695848812</v>
      </c>
      <c r="F234" s="5" t="n">
        <v>15.3224206937011</v>
      </c>
      <c r="G234" s="4" t="s">
        <v>544</v>
      </c>
      <c r="H234" s="0"/>
      <c r="I234" s="5" t="n">
        <v>63.2275109040464</v>
      </c>
      <c r="J234" s="5" t="n">
        <v>15.2918649686034</v>
      </c>
      <c r="O234" s="54" t="n">
        <v>180202</v>
      </c>
      <c r="P234" s="184" t="n">
        <v>233</v>
      </c>
      <c r="Q234" s="185" t="str">
        <f aca="false">SUBSTITUTE(SUBSTITUTE(SUBSTITUTE(SUBSTITUTE(A234," ","-"),",","-"),"_","-"),"'","-")</f>
        <v>Naverede</v>
      </c>
      <c r="R234" s="54" t="str">
        <f aca="false">IF(E234="","",CONCATENATE(TEXT(O234,"000000"),"0",TEXT(P234,"00000")))</f>
        <v>180202000233</v>
      </c>
      <c r="S234" s="186" t="n">
        <f aca="false">VLOOKUP(A234,'Generators - MW'!$A$1:$BJ$255,54,0)</f>
        <v>0</v>
      </c>
    </row>
    <row r="235" customFormat="false" ht="15" hidden="false" customHeight="false" outlineLevel="0" collapsed="false">
      <c r="A235" s="4" t="s">
        <v>121</v>
      </c>
      <c r="B235" s="7" t="s">
        <v>542</v>
      </c>
      <c r="C235" s="5" t="n">
        <v>63.1642718353651</v>
      </c>
      <c r="D235" s="5" t="n">
        <v>15.5991757399169</v>
      </c>
      <c r="E235" s="5" t="n">
        <v>63.201</v>
      </c>
      <c r="F235" s="5" t="n">
        <v>15.5991757399169</v>
      </c>
      <c r="G235" s="4" t="s">
        <v>545</v>
      </c>
      <c r="H235" s="0"/>
      <c r="I235" s="5" t="n">
        <v>63.1653179826519</v>
      </c>
      <c r="J235" s="5" t="n">
        <v>15.5833828984759</v>
      </c>
      <c r="O235" s="54" t="n">
        <v>180202</v>
      </c>
      <c r="P235" s="184" t="n">
        <v>234</v>
      </c>
      <c r="Q235" s="185" t="str">
        <f aca="false">SUBSTITUTE(SUBSTITUTE(SUBSTITUTE(SUBSTITUTE(A235," ","-"),",","-"),"_","-"),"'","-")</f>
        <v>Stugun</v>
      </c>
      <c r="R235" s="54" t="str">
        <f aca="false">IF(E235="","",CONCATENATE(TEXT(O235,"000000"),"0",TEXT(P235,"00000")))</f>
        <v>180202000234</v>
      </c>
      <c r="S235" s="186" t="n">
        <f aca="false">VLOOKUP(A235,'Generators - MW'!$A$1:$BJ$255,54,0)</f>
        <v>0</v>
      </c>
    </row>
    <row r="236" customFormat="false" ht="15" hidden="false" customHeight="false" outlineLevel="0" collapsed="false">
      <c r="A236" s="4" t="s">
        <v>122</v>
      </c>
      <c r="B236" s="7" t="s">
        <v>546</v>
      </c>
      <c r="C236" s="5" t="n">
        <v>45.8978271629831</v>
      </c>
      <c r="D236" s="5" t="n">
        <v>15.5910218245117</v>
      </c>
      <c r="E236" s="5" t="n">
        <v>45.8978271629831</v>
      </c>
      <c r="F236" s="5" t="n">
        <v>15.602</v>
      </c>
      <c r="G236" s="4" t="s">
        <v>547</v>
      </c>
      <c r="H236" s="0"/>
      <c r="I236" s="5" t="n">
        <v>45.8978271629831</v>
      </c>
      <c r="J236" s="5" t="n">
        <v>15.602</v>
      </c>
      <c r="O236" s="54" t="n">
        <v>180202</v>
      </c>
      <c r="P236" s="184" t="n">
        <v>235</v>
      </c>
      <c r="Q236" s="185" t="str">
        <f aca="false">SUBSTITUTE(SUBSTITUTE(SUBSTITUTE(SUBSTITUTE(A236," ","-"),",","-"),"_","-"),"'","-")</f>
        <v>Brezice</v>
      </c>
      <c r="R236" s="54" t="str">
        <f aca="false">IF(E236="","",CONCATENATE(TEXT(O236,"000000"),"0",TEXT(P236,"00000")))</f>
        <v>180202000235</v>
      </c>
      <c r="S236" s="186" t="n">
        <f aca="false">VLOOKUP(A236,'Generators - MW'!$A$1:$BJ$255,54,0)</f>
        <v>0</v>
      </c>
    </row>
    <row r="237" customFormat="false" ht="15" hidden="false" customHeight="false" outlineLevel="0" collapsed="false">
      <c r="A237" s="4" t="s">
        <v>123</v>
      </c>
      <c r="B237" s="7" t="s">
        <v>546</v>
      </c>
      <c r="C237" s="5" t="n">
        <v>45.9753561424348</v>
      </c>
      <c r="D237" s="5" t="n">
        <v>15.4825595142028</v>
      </c>
      <c r="E237" s="5" t="n">
        <v>45.9753561424348</v>
      </c>
      <c r="F237" s="5" t="n">
        <v>15.4825595142028</v>
      </c>
      <c r="G237" s="4" t="s">
        <v>548</v>
      </c>
      <c r="H237" s="0"/>
      <c r="I237" s="5" t="n">
        <v>45.9753561424348</v>
      </c>
      <c r="J237" s="5" t="n">
        <v>15.4825595142028</v>
      </c>
      <c r="O237" s="54" t="n">
        <v>180202</v>
      </c>
      <c r="P237" s="184" t="n">
        <v>236</v>
      </c>
      <c r="Q237" s="185" t="str">
        <f aca="false">SUBSTITUTE(SUBSTITUTE(SUBSTITUTE(SUBSTITUTE(A237," ","-"),",","-"),"_","-"),"'","-")</f>
        <v>Krško</v>
      </c>
      <c r="R237" s="54" t="str">
        <f aca="false">IF(E237="","",CONCATENATE(TEXT(O237,"000000"),"0",TEXT(P237,"00000")))</f>
        <v>180202000236</v>
      </c>
      <c r="S237" s="186" t="n">
        <f aca="false">VLOOKUP(A237,'Generators - MW'!$A$1:$BJ$255,54,0)</f>
        <v>0</v>
      </c>
    </row>
    <row r="238" customFormat="false" ht="15" hidden="false" customHeight="false" outlineLevel="0" collapsed="false">
      <c r="A238" s="4" t="s">
        <v>124</v>
      </c>
      <c r="B238" s="7" t="s">
        <v>546</v>
      </c>
      <c r="C238" s="5" t="n">
        <v>45.9901008880702</v>
      </c>
      <c r="D238" s="5" t="n">
        <v>15.3816134110093</v>
      </c>
      <c r="E238" s="5" t="n">
        <v>45.9901008880702</v>
      </c>
      <c r="F238" s="5" t="n">
        <v>15.3816134110093</v>
      </c>
      <c r="G238" s="4" t="s">
        <v>549</v>
      </c>
      <c r="H238" s="0"/>
      <c r="I238" s="5" t="n">
        <v>45.9901008880702</v>
      </c>
      <c r="J238" s="5" t="n">
        <v>15.3816134110093</v>
      </c>
      <c r="O238" s="54" t="n">
        <v>180202</v>
      </c>
      <c r="P238" s="184" t="n">
        <v>237</v>
      </c>
      <c r="Q238" s="185" t="str">
        <f aca="false">SUBSTITUTE(SUBSTITUTE(SUBSTITUTE(SUBSTITUTE(A238," ","-"),",","-"),"_","-"),"'","-")</f>
        <v>Arto-Blanca</v>
      </c>
      <c r="R238" s="54" t="str">
        <f aca="false">IF(E238="","",CONCATENATE(TEXT(O238,"000000"),"0",TEXT(P238,"00000")))</f>
        <v>180202000237</v>
      </c>
      <c r="S238" s="186" t="n">
        <f aca="false">VLOOKUP(A238,'Generators - MW'!$A$1:$BJ$255,54,0)</f>
        <v>0</v>
      </c>
    </row>
    <row r="239" customFormat="false" ht="15" hidden="false" customHeight="false" outlineLevel="0" collapsed="false">
      <c r="A239" s="4" t="s">
        <v>125</v>
      </c>
      <c r="B239" s="7" t="s">
        <v>546</v>
      </c>
      <c r="C239" s="5" t="n">
        <v>46.0177005211472</v>
      </c>
      <c r="D239" s="5" t="n">
        <v>15.2813202515244</v>
      </c>
      <c r="E239" s="5" t="n">
        <v>46.0177005211472</v>
      </c>
      <c r="F239" s="5" t="n">
        <v>15.2813202515244</v>
      </c>
      <c r="G239" s="4" t="s">
        <v>550</v>
      </c>
      <c r="H239" s="0"/>
      <c r="I239" s="5" t="n">
        <v>46.0177005211472</v>
      </c>
      <c r="J239" s="5" t="n">
        <v>15.2813202515244</v>
      </c>
      <c r="O239" s="54" t="n">
        <v>180202</v>
      </c>
      <c r="P239" s="184" t="n">
        <v>238</v>
      </c>
      <c r="Q239" s="185" t="str">
        <f aca="false">SUBSTITUTE(SUBSTITUTE(SUBSTITUTE(SUBSTITUTE(A239," ","-"),",","-"),"_","-"),"'","-")</f>
        <v>Boštanj</v>
      </c>
      <c r="R239" s="54" t="str">
        <f aca="false">IF(E239="","",CONCATENATE(TEXT(O239,"000000"),"0",TEXT(P239,"00000")))</f>
        <v>180202000238</v>
      </c>
      <c r="S239" s="186" t="n">
        <f aca="false">VLOOKUP(A239,'Generators - MW'!$A$1:$BJ$255,54,0)</f>
        <v>0</v>
      </c>
    </row>
    <row r="240" customFormat="false" ht="15" hidden="false" customHeight="false" outlineLevel="0" collapsed="false">
      <c r="A240" s="4" t="s">
        <v>126</v>
      </c>
      <c r="B240" s="7" t="s">
        <v>537</v>
      </c>
      <c r="C240" s="5" t="n">
        <v>49.632</v>
      </c>
      <c r="D240" s="5" t="n">
        <v>14.252</v>
      </c>
      <c r="E240" s="5" t="n">
        <v>49.632</v>
      </c>
      <c r="F240" s="5" t="n">
        <v>14.252</v>
      </c>
      <c r="G240" s="4" t="s">
        <v>551</v>
      </c>
      <c r="H240" s="4" t="n">
        <v>3262</v>
      </c>
      <c r="I240" s="5" t="n">
        <v>49.632</v>
      </c>
      <c r="J240" s="5" t="n">
        <v>14.252</v>
      </c>
      <c r="O240" s="54" t="n">
        <v>180202</v>
      </c>
      <c r="P240" s="184" t="n">
        <v>239</v>
      </c>
      <c r="Q240" s="185" t="str">
        <f aca="false">SUBSTITUTE(SUBSTITUTE(SUBSTITUTE(SUBSTITUTE(A240," ","-"),",","-"),"_","-"),"'","-")</f>
        <v>Kamyk</v>
      </c>
      <c r="R240" s="54" t="str">
        <f aca="false">IF(E240="","",CONCATENATE(TEXT(O240,"000000"),"0",TEXT(P240,"00000")))</f>
        <v>180202000239</v>
      </c>
      <c r="S240" s="186" t="n">
        <f aca="false">VLOOKUP(A240,'Generators - MW'!$A$1:$BJ$255,54,0)</f>
        <v>0</v>
      </c>
    </row>
    <row r="241" customFormat="false" ht="15" hidden="false" customHeight="false" outlineLevel="0" collapsed="false">
      <c r="A241" s="4" t="s">
        <v>127</v>
      </c>
      <c r="C241" s="5" t="n">
        <v>49.846756</v>
      </c>
      <c r="D241" s="5" t="n">
        <v>14.42227</v>
      </c>
      <c r="E241" s="5" t="n">
        <v>49.846756</v>
      </c>
      <c r="F241" s="5" t="n">
        <v>14.42227</v>
      </c>
      <c r="G241" s="4" t="s">
        <v>552</v>
      </c>
      <c r="H241" s="0"/>
      <c r="I241" s="5" t="n">
        <v>49.846756</v>
      </c>
      <c r="J241" s="5" t="n">
        <v>14.42227</v>
      </c>
      <c r="O241" s="54" t="n">
        <v>180202</v>
      </c>
      <c r="P241" s="184" t="n">
        <v>240</v>
      </c>
      <c r="Q241" s="185" t="str">
        <f aca="false">SUBSTITUTE(SUBSTITUTE(SUBSTITUTE(SUBSTITUTE(A241," ","-"),",","-"),"_","-"),"'","-")</f>
        <v>Stechovice</v>
      </c>
      <c r="R241" s="54" t="str">
        <f aca="false">IF(E241="","",CONCATENATE(TEXT(O241,"000000"),"0",TEXT(P241,"00000")))</f>
        <v>180202000240</v>
      </c>
      <c r="S241" s="186" t="n">
        <f aca="false">VLOOKUP(A241,'Generators - MW'!$A$1:$BJ$255,54,0)</f>
        <v>0</v>
      </c>
    </row>
    <row r="242" customFormat="false" ht="15" hidden="false" customHeight="false" outlineLevel="0" collapsed="false">
      <c r="A242" s="4" t="s">
        <v>128</v>
      </c>
      <c r="C242" s="5" t="n">
        <v>49.938047</v>
      </c>
      <c r="D242" s="5" t="n">
        <v>14.37443</v>
      </c>
      <c r="E242" s="5" t="n">
        <v>49.938047</v>
      </c>
      <c r="F242" s="5" t="n">
        <v>14.37443</v>
      </c>
      <c r="G242" s="4" t="s">
        <v>553</v>
      </c>
      <c r="H242" s="4" t="n">
        <v>3258</v>
      </c>
      <c r="I242" s="5" t="n">
        <v>49.934</v>
      </c>
      <c r="J242" s="6" t="n">
        <v>14.37</v>
      </c>
      <c r="O242" s="54" t="n">
        <v>180202</v>
      </c>
      <c r="P242" s="184" t="n">
        <v>241</v>
      </c>
      <c r="Q242" s="185" t="str">
        <f aca="false">SUBSTITUTE(SUBSTITUTE(SUBSTITUTE(SUBSTITUTE(A242," ","-"),",","-"),"_","-"),"'","-")</f>
        <v>Vrane</v>
      </c>
      <c r="R242" s="54" t="str">
        <f aca="false">IF(E242="","",CONCATENATE(TEXT(O242,"000000"),"0",TEXT(P242,"00000")))</f>
        <v>180202000241</v>
      </c>
      <c r="S242" s="186" t="n">
        <f aca="false">VLOOKUP(A242,'Generators - MW'!$A$1:$BJ$255,54,0)</f>
        <v>0</v>
      </c>
    </row>
  </sheetData>
  <hyperlinks>
    <hyperlink ref="B9" r:id="rId2" display="Donau"/>
    <hyperlink ref="A16" r:id="rId3" display="Roncovalgrande (Delio)"/>
    <hyperlink ref="A25" r:id="rId4" display="Pļaviņas"/>
    <hyperlink ref="B25" r:id="rId5" display="Daugava"/>
    <hyperlink ref="A26" r:id="rId6" display="Chaira"/>
    <hyperlink ref="A32" r:id="rId7" display="Galgenbichl"/>
    <hyperlink ref="A33" r:id="rId8" display="Rottau"/>
    <hyperlink ref="B36" r:id="rId9" display="Donau"/>
    <hyperlink ref="A39" r:id="rId10" display="Alto Lindoso Dam"/>
    <hyperlink ref="B39" r:id="rId11" display="Lima"/>
    <hyperlink ref="A41" r:id="rId12" display="Dlouhe Strane"/>
    <hyperlink ref="A66" r:id="rId13" display="Dalesice"/>
    <hyperlink ref="B73" r:id="rId14" display="Achelous"/>
    <hyperlink ref="A75" r:id="rId15" display="Bemposta"/>
    <hyperlink ref="A78" r:id="rId16" display="Riga"/>
    <hyperlink ref="B78" r:id="rId17" display="Daugava"/>
    <hyperlink ref="A79" r:id="rId18" display="Cruachan"/>
    <hyperlink ref="A80" r:id="rId19" display="Kaunertal"/>
    <hyperlink ref="B82" r:id="rId20" display="Nestos"/>
    <hyperlink ref="A87" r:id="rId21" display="Orlik"/>
    <hyperlink ref="B87" r:id="rId22" display="Vltava"/>
    <hyperlink ref="B99" r:id="rId23" display="Dona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2018-01-23T22:15:18Z</dcterms:created>
  <dc:creator>Diede</dc:creator>
  <dc:language>en-GB</dc:language>
  <cp:lastModifiedBy>Edwin Sutanudjaja</cp:lastModifiedBy>
  <dcterms:modified xsi:type="dcterms:W3CDTF">2018-02-02T15:04:14Z</dcterms:modified>
  <cp:revision>0</cp:revision>
</cp:coreProperties>
</file>