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activeTab="4"/>
  </bookViews>
  <sheets>
    <sheet name="RoR generators" sheetId="1" r:id="rId1"/>
    <sheet name="All generators" sheetId="2" r:id="rId2"/>
    <sheet name="Generators MW" sheetId="3" r:id="rId3"/>
    <sheet name="All generators Edwin's" sheetId="4" r:id="rId4"/>
    <sheet name="All generators Edwin's summary" sheetId="6" r:id="rId5"/>
  </sheets>
  <definedNames>
    <definedName name="_xlnm._FilterDatabase" localSheetId="2">'Generators MW'!$A$2:$BM$245</definedName>
  </definedNames>
  <calcPr calcId="145621" iterateDelta="1E-4"/>
</workbook>
</file>

<file path=xl/calcChain.xml><?xml version="1.0" encoding="utf-8"?>
<calcChain xmlns="http://schemas.openxmlformats.org/spreadsheetml/2006/main">
  <c r="AA243" i="4" l="1"/>
  <c r="X243" i="4"/>
  <c r="Y243" i="4" s="1"/>
  <c r="W243" i="4"/>
  <c r="V243" i="4"/>
  <c r="AC243" i="4" s="1"/>
  <c r="U243" i="4"/>
  <c r="S243" i="4"/>
  <c r="T243" i="4" s="1"/>
  <c r="Q243" i="4"/>
  <c r="P243" i="4"/>
  <c r="Y242" i="4"/>
  <c r="X242" i="4"/>
  <c r="W242" i="4"/>
  <c r="V242" i="4"/>
  <c r="AC242" i="4" s="1"/>
  <c r="U242" i="4"/>
  <c r="S242" i="4"/>
  <c r="T242" i="4" s="1"/>
  <c r="Q242" i="4"/>
  <c r="P242" i="4"/>
  <c r="X241" i="4"/>
  <c r="Y241" i="4" s="1"/>
  <c r="W241" i="4"/>
  <c r="V241" i="4"/>
  <c r="AC241" i="4" s="1"/>
  <c r="U241" i="4"/>
  <c r="T241" i="4"/>
  <c r="S241" i="4"/>
  <c r="Q241" i="4"/>
  <c r="P241" i="4"/>
  <c r="AC240" i="4"/>
  <c r="X240" i="4"/>
  <c r="Y240" i="4" s="1"/>
  <c r="W240" i="4"/>
  <c r="V240" i="4"/>
  <c r="AA240" i="4" s="1"/>
  <c r="U240" i="4"/>
  <c r="S240" i="4"/>
  <c r="T240" i="4" s="1"/>
  <c r="Q240" i="4"/>
  <c r="P240" i="4"/>
  <c r="AA239" i="4"/>
  <c r="X239" i="4"/>
  <c r="Y239" i="4" s="1"/>
  <c r="W239" i="4"/>
  <c r="V239" i="4"/>
  <c r="AC239" i="4" s="1"/>
  <c r="U239" i="4"/>
  <c r="S239" i="4"/>
  <c r="T239" i="4" s="1"/>
  <c r="Q239" i="4"/>
  <c r="P239" i="4"/>
  <c r="Y238" i="4"/>
  <c r="X238" i="4"/>
  <c r="W238" i="4"/>
  <c r="V238" i="4"/>
  <c r="AC238" i="4" s="1"/>
  <c r="U238" i="4"/>
  <c r="S238" i="4"/>
  <c r="T238" i="4" s="1"/>
  <c r="Q238" i="4"/>
  <c r="P238" i="4"/>
  <c r="X237" i="4"/>
  <c r="Y237" i="4" s="1"/>
  <c r="W237" i="4"/>
  <c r="V237" i="4"/>
  <c r="AC237" i="4" s="1"/>
  <c r="U237" i="4"/>
  <c r="T237" i="4"/>
  <c r="S237" i="4"/>
  <c r="Q237" i="4"/>
  <c r="P237" i="4"/>
  <c r="AC236" i="4"/>
  <c r="X236" i="4"/>
  <c r="Y236" i="4" s="1"/>
  <c r="W236" i="4"/>
  <c r="V236" i="4"/>
  <c r="AA236" i="4" s="1"/>
  <c r="U236" i="4"/>
  <c r="S236" i="4"/>
  <c r="T236" i="4" s="1"/>
  <c r="Q236" i="4"/>
  <c r="P236" i="4"/>
  <c r="AA235" i="4"/>
  <c r="X235" i="4"/>
  <c r="Y235" i="4" s="1"/>
  <c r="W235" i="4"/>
  <c r="V235" i="4"/>
  <c r="AC235" i="4" s="1"/>
  <c r="U235" i="4"/>
  <c r="S235" i="4"/>
  <c r="T235" i="4" s="1"/>
  <c r="Q235" i="4"/>
  <c r="P235" i="4"/>
  <c r="Y234" i="4"/>
  <c r="X234" i="4"/>
  <c r="W234" i="4"/>
  <c r="V234" i="4"/>
  <c r="AC234" i="4" s="1"/>
  <c r="U234" i="4"/>
  <c r="S234" i="4"/>
  <c r="T234" i="4" s="1"/>
  <c r="Q234" i="4"/>
  <c r="P234" i="4"/>
  <c r="X233" i="4"/>
  <c r="Y233" i="4" s="1"/>
  <c r="W233" i="4"/>
  <c r="V233" i="4"/>
  <c r="AC233" i="4" s="1"/>
  <c r="U233" i="4"/>
  <c r="T233" i="4"/>
  <c r="S233" i="4"/>
  <c r="Q233" i="4"/>
  <c r="P233" i="4"/>
  <c r="AC232" i="4"/>
  <c r="X232" i="4"/>
  <c r="Y232" i="4" s="1"/>
  <c r="W232" i="4"/>
  <c r="V232" i="4"/>
  <c r="AA232" i="4" s="1"/>
  <c r="U232" i="4"/>
  <c r="S232" i="4"/>
  <c r="T232" i="4" s="1"/>
  <c r="Q232" i="4"/>
  <c r="P232" i="4"/>
  <c r="AA231" i="4"/>
  <c r="X231" i="4"/>
  <c r="Y231" i="4" s="1"/>
  <c r="W231" i="4"/>
  <c r="V231" i="4"/>
  <c r="AC231" i="4" s="1"/>
  <c r="U231" i="4"/>
  <c r="S231" i="4"/>
  <c r="T231" i="4" s="1"/>
  <c r="Q231" i="4"/>
  <c r="P231" i="4"/>
  <c r="Y230" i="4"/>
  <c r="X230" i="4"/>
  <c r="W230" i="4"/>
  <c r="V230" i="4"/>
  <c r="AC230" i="4" s="1"/>
  <c r="U230" i="4"/>
  <c r="S230" i="4"/>
  <c r="T230" i="4" s="1"/>
  <c r="Q230" i="4"/>
  <c r="P230" i="4"/>
  <c r="X229" i="4"/>
  <c r="Y229" i="4" s="1"/>
  <c r="W229" i="4"/>
  <c r="V229" i="4"/>
  <c r="AC229" i="4" s="1"/>
  <c r="U229" i="4"/>
  <c r="T229" i="4"/>
  <c r="S229" i="4"/>
  <c r="Q229" i="4"/>
  <c r="P229" i="4"/>
  <c r="AC228" i="4"/>
  <c r="X228" i="4"/>
  <c r="Y228" i="4" s="1"/>
  <c r="W228" i="4"/>
  <c r="V228" i="4"/>
  <c r="AA228" i="4" s="1"/>
  <c r="U228" i="4"/>
  <c r="S228" i="4"/>
  <c r="T228" i="4" s="1"/>
  <c r="Q228" i="4"/>
  <c r="P228" i="4"/>
  <c r="AA227" i="4"/>
  <c r="X227" i="4"/>
  <c r="Y227" i="4" s="1"/>
  <c r="W227" i="4"/>
  <c r="V227" i="4"/>
  <c r="AC227" i="4" s="1"/>
  <c r="U227" i="4"/>
  <c r="S227" i="4"/>
  <c r="T227" i="4" s="1"/>
  <c r="Q227" i="4"/>
  <c r="P227" i="4"/>
  <c r="Y226" i="4"/>
  <c r="X226" i="4"/>
  <c r="W226" i="4"/>
  <c r="V226" i="4"/>
  <c r="AC226" i="4" s="1"/>
  <c r="U226" i="4"/>
  <c r="S226" i="4"/>
  <c r="T226" i="4" s="1"/>
  <c r="Q226" i="4"/>
  <c r="P226" i="4"/>
  <c r="X225" i="4"/>
  <c r="Y225" i="4" s="1"/>
  <c r="W225" i="4"/>
  <c r="V225" i="4"/>
  <c r="AC225" i="4" s="1"/>
  <c r="U225" i="4"/>
  <c r="T225" i="4"/>
  <c r="S225" i="4"/>
  <c r="Q225" i="4"/>
  <c r="P225" i="4"/>
  <c r="AC224" i="4"/>
  <c r="X224" i="4"/>
  <c r="Y224" i="4" s="1"/>
  <c r="W224" i="4"/>
  <c r="V224" i="4"/>
  <c r="AA224" i="4" s="1"/>
  <c r="U224" i="4"/>
  <c r="S224" i="4"/>
  <c r="T224" i="4" s="1"/>
  <c r="Q224" i="4"/>
  <c r="P224" i="4"/>
  <c r="AA223" i="4"/>
  <c r="X223" i="4"/>
  <c r="Y223" i="4" s="1"/>
  <c r="W223" i="4"/>
  <c r="V223" i="4"/>
  <c r="AC223" i="4" s="1"/>
  <c r="U223" i="4"/>
  <c r="S223" i="4"/>
  <c r="T223" i="4" s="1"/>
  <c r="Q223" i="4"/>
  <c r="P223" i="4"/>
  <c r="Y222" i="4"/>
  <c r="X222" i="4"/>
  <c r="W222" i="4"/>
  <c r="V222" i="4"/>
  <c r="AC222" i="4" s="1"/>
  <c r="U222" i="4"/>
  <c r="S222" i="4"/>
  <c r="T222" i="4" s="1"/>
  <c r="Q222" i="4"/>
  <c r="P222" i="4"/>
  <c r="X221" i="4"/>
  <c r="Y221" i="4" s="1"/>
  <c r="W221" i="4"/>
  <c r="V221" i="4"/>
  <c r="AC221" i="4" s="1"/>
  <c r="U221" i="4"/>
  <c r="T221" i="4"/>
  <c r="S221" i="4"/>
  <c r="Q221" i="4"/>
  <c r="P221" i="4"/>
  <c r="AC220" i="4"/>
  <c r="X220" i="4"/>
  <c r="Y220" i="4" s="1"/>
  <c r="W220" i="4"/>
  <c r="V220" i="4"/>
  <c r="AA220" i="4" s="1"/>
  <c r="U220" i="4"/>
  <c r="S220" i="4"/>
  <c r="T220" i="4" s="1"/>
  <c r="Q220" i="4"/>
  <c r="P220" i="4"/>
  <c r="AA219" i="4"/>
  <c r="X219" i="4"/>
  <c r="Y219" i="4" s="1"/>
  <c r="W219" i="4"/>
  <c r="V219" i="4"/>
  <c r="AC219" i="4" s="1"/>
  <c r="U219" i="4"/>
  <c r="S219" i="4"/>
  <c r="T219" i="4" s="1"/>
  <c r="Q219" i="4"/>
  <c r="P219" i="4"/>
  <c r="Y218" i="4"/>
  <c r="X218" i="4"/>
  <c r="W218" i="4"/>
  <c r="V218" i="4"/>
  <c r="AC218" i="4" s="1"/>
  <c r="U218" i="4"/>
  <c r="S218" i="4"/>
  <c r="T218" i="4" s="1"/>
  <c r="Q218" i="4"/>
  <c r="P218" i="4"/>
  <c r="X217" i="4"/>
  <c r="Y217" i="4" s="1"/>
  <c r="W217" i="4"/>
  <c r="V217" i="4"/>
  <c r="AC217" i="4" s="1"/>
  <c r="U217" i="4"/>
  <c r="T217" i="4"/>
  <c r="S217" i="4"/>
  <c r="Q217" i="4"/>
  <c r="P217" i="4"/>
  <c r="AC216" i="4"/>
  <c r="X216" i="4"/>
  <c r="Y216" i="4" s="1"/>
  <c r="W216" i="4"/>
  <c r="V216" i="4"/>
  <c r="AA216" i="4" s="1"/>
  <c r="U216" i="4"/>
  <c r="S216" i="4"/>
  <c r="T216" i="4" s="1"/>
  <c r="Q216" i="4"/>
  <c r="P216" i="4"/>
  <c r="AA215" i="4"/>
  <c r="X215" i="4"/>
  <c r="Y215" i="4" s="1"/>
  <c r="W215" i="4"/>
  <c r="V215" i="4"/>
  <c r="AC215" i="4" s="1"/>
  <c r="U215" i="4"/>
  <c r="S215" i="4"/>
  <c r="T215" i="4" s="1"/>
  <c r="Q215" i="4"/>
  <c r="P215" i="4"/>
  <c r="Y214" i="4"/>
  <c r="X214" i="4"/>
  <c r="W214" i="4"/>
  <c r="V214" i="4"/>
  <c r="AC214" i="4" s="1"/>
  <c r="U214" i="4"/>
  <c r="S214" i="4"/>
  <c r="T214" i="4" s="1"/>
  <c r="Q214" i="4"/>
  <c r="P214" i="4"/>
  <c r="X213" i="4"/>
  <c r="Y213" i="4" s="1"/>
  <c r="W213" i="4"/>
  <c r="V213" i="4"/>
  <c r="AC213" i="4" s="1"/>
  <c r="U213" i="4"/>
  <c r="T213" i="4"/>
  <c r="S213" i="4"/>
  <c r="Q213" i="4"/>
  <c r="P213" i="4"/>
  <c r="AC212" i="4"/>
  <c r="X212" i="4"/>
  <c r="Y212" i="4" s="1"/>
  <c r="W212" i="4"/>
  <c r="V212" i="4"/>
  <c r="AA212" i="4" s="1"/>
  <c r="U212" i="4"/>
  <c r="S212" i="4"/>
  <c r="T212" i="4" s="1"/>
  <c r="Q212" i="4"/>
  <c r="P212" i="4"/>
  <c r="AA211" i="4"/>
  <c r="X211" i="4"/>
  <c r="Y211" i="4" s="1"/>
  <c r="W211" i="4"/>
  <c r="V211" i="4"/>
  <c r="AC211" i="4" s="1"/>
  <c r="U211" i="4"/>
  <c r="S211" i="4"/>
  <c r="T211" i="4" s="1"/>
  <c r="Q211" i="4"/>
  <c r="P211" i="4"/>
  <c r="Y210" i="4"/>
  <c r="X210" i="4"/>
  <c r="W210" i="4"/>
  <c r="V210" i="4"/>
  <c r="AC210" i="4" s="1"/>
  <c r="U210" i="4"/>
  <c r="S210" i="4"/>
  <c r="T210" i="4" s="1"/>
  <c r="Q210" i="4"/>
  <c r="P210" i="4"/>
  <c r="X209" i="4"/>
  <c r="Y209" i="4" s="1"/>
  <c r="W209" i="4"/>
  <c r="V209" i="4"/>
  <c r="AC209" i="4" s="1"/>
  <c r="U209" i="4"/>
  <c r="T209" i="4"/>
  <c r="S209" i="4"/>
  <c r="Q209" i="4"/>
  <c r="P209" i="4"/>
  <c r="X208" i="4"/>
  <c r="Y208" i="4" s="1"/>
  <c r="W208" i="4"/>
  <c r="AC208" i="4" s="1"/>
  <c r="V208" i="4"/>
  <c r="U208" i="4"/>
  <c r="S208" i="4"/>
  <c r="T208" i="4" s="1"/>
  <c r="Q208" i="4"/>
  <c r="P208" i="4"/>
  <c r="X207" i="4"/>
  <c r="Y207" i="4" s="1"/>
  <c r="W207" i="4"/>
  <c r="AA207" i="4" s="1"/>
  <c r="V207" i="4"/>
  <c r="U207" i="4"/>
  <c r="S207" i="4"/>
  <c r="T207" i="4" s="1"/>
  <c r="Q207" i="4"/>
  <c r="P207" i="4"/>
  <c r="AA206" i="4"/>
  <c r="W206" i="4"/>
  <c r="V206" i="4"/>
  <c r="U206" i="4"/>
  <c r="X206" i="4" s="1"/>
  <c r="Y206" i="4" s="1"/>
  <c r="S206" i="4"/>
  <c r="T206" i="4" s="1"/>
  <c r="Q206" i="4"/>
  <c r="P206" i="4"/>
  <c r="W205" i="4"/>
  <c r="V205" i="4"/>
  <c r="U205" i="4"/>
  <c r="X205" i="4" s="1"/>
  <c r="T205" i="4"/>
  <c r="S205" i="4"/>
  <c r="Q205" i="4"/>
  <c r="P205" i="4"/>
  <c r="X204" i="4"/>
  <c r="Y204" i="4" s="1"/>
  <c r="W204" i="4"/>
  <c r="AC204" i="4" s="1"/>
  <c r="V204" i="4"/>
  <c r="U204" i="4"/>
  <c r="T204" i="4"/>
  <c r="S204" i="4"/>
  <c r="Q204" i="4"/>
  <c r="P204" i="4"/>
  <c r="X203" i="4"/>
  <c r="Y203" i="4" s="1"/>
  <c r="W203" i="4"/>
  <c r="V203" i="4"/>
  <c r="U203" i="4"/>
  <c r="S203" i="4"/>
  <c r="T203" i="4" s="1"/>
  <c r="Q203" i="4"/>
  <c r="P203" i="4"/>
  <c r="Y202" i="4"/>
  <c r="W202" i="4"/>
  <c r="V202" i="4"/>
  <c r="U202" i="4"/>
  <c r="X202" i="4" s="1"/>
  <c r="S202" i="4"/>
  <c r="T202" i="4" s="1"/>
  <c r="Q202" i="4"/>
  <c r="P202" i="4"/>
  <c r="X201" i="4"/>
  <c r="Y201" i="4" s="1"/>
  <c r="W201" i="4"/>
  <c r="V201" i="4"/>
  <c r="U201" i="4"/>
  <c r="T201" i="4"/>
  <c r="S201" i="4"/>
  <c r="Q201" i="4"/>
  <c r="P201" i="4"/>
  <c r="AC200" i="4"/>
  <c r="X200" i="4"/>
  <c r="Y200" i="4" s="1"/>
  <c r="W200" i="4"/>
  <c r="V200" i="4"/>
  <c r="U200" i="4"/>
  <c r="S200" i="4"/>
  <c r="T200" i="4" s="1"/>
  <c r="Q200" i="4"/>
  <c r="P200" i="4"/>
  <c r="AA199" i="4"/>
  <c r="X199" i="4"/>
  <c r="Y199" i="4" s="1"/>
  <c r="W199" i="4"/>
  <c r="V199" i="4"/>
  <c r="U199" i="4"/>
  <c r="S199" i="4"/>
  <c r="T199" i="4" s="1"/>
  <c r="Q199" i="4"/>
  <c r="P199" i="4"/>
  <c r="AA198" i="4"/>
  <c r="W198" i="4"/>
  <c r="V198" i="4"/>
  <c r="U198" i="4"/>
  <c r="X198" i="4" s="1"/>
  <c r="Y198" i="4" s="1"/>
  <c r="S198" i="4"/>
  <c r="T198" i="4" s="1"/>
  <c r="Q198" i="4"/>
  <c r="P198" i="4"/>
  <c r="W197" i="4"/>
  <c r="V197" i="4"/>
  <c r="U197" i="4"/>
  <c r="X197" i="4" s="1"/>
  <c r="Y197" i="4" s="1"/>
  <c r="T197" i="4"/>
  <c r="S197" i="4"/>
  <c r="Q197" i="4"/>
  <c r="P197" i="4"/>
  <c r="X196" i="4"/>
  <c r="Y196" i="4" s="1"/>
  <c r="AC196" i="4" s="1"/>
  <c r="W196" i="4"/>
  <c r="V196" i="4"/>
  <c r="AA196" i="4" s="1"/>
  <c r="U196" i="4"/>
  <c r="T196" i="4"/>
  <c r="S196" i="4"/>
  <c r="Q196" i="4"/>
  <c r="P196" i="4"/>
  <c r="X195" i="4"/>
  <c r="Y195" i="4" s="1"/>
  <c r="W195" i="4"/>
  <c r="V195" i="4"/>
  <c r="AC195" i="4" s="1"/>
  <c r="U195" i="4"/>
  <c r="S195" i="4"/>
  <c r="T195" i="4" s="1"/>
  <c r="Q195" i="4"/>
  <c r="P195" i="4"/>
  <c r="W194" i="4"/>
  <c r="V194" i="4"/>
  <c r="U194" i="4"/>
  <c r="X194" i="4" s="1"/>
  <c r="S194" i="4"/>
  <c r="T194" i="4" s="1"/>
  <c r="Q194" i="4"/>
  <c r="P194" i="4"/>
  <c r="Y194" i="4" s="1"/>
  <c r="X193" i="4"/>
  <c r="Y193" i="4" s="1"/>
  <c r="W193" i="4"/>
  <c r="V193" i="4"/>
  <c r="AC193" i="4" s="1"/>
  <c r="U193" i="4"/>
  <c r="T193" i="4"/>
  <c r="S193" i="4"/>
  <c r="Q193" i="4"/>
  <c r="P193" i="4"/>
  <c r="X192" i="4"/>
  <c r="Y192" i="4" s="1"/>
  <c r="W192" i="4"/>
  <c r="AC192" i="4" s="1"/>
  <c r="V192" i="4"/>
  <c r="U192" i="4"/>
  <c r="S192" i="4"/>
  <c r="T192" i="4" s="1"/>
  <c r="Q192" i="4"/>
  <c r="P192" i="4"/>
  <c r="X191" i="4"/>
  <c r="Y191" i="4" s="1"/>
  <c r="W191" i="4"/>
  <c r="AA191" i="4" s="1"/>
  <c r="V191" i="4"/>
  <c r="U191" i="4"/>
  <c r="S191" i="4"/>
  <c r="T191" i="4" s="1"/>
  <c r="Q191" i="4"/>
  <c r="P191" i="4"/>
  <c r="AA190" i="4"/>
  <c r="W190" i="4"/>
  <c r="V190" i="4"/>
  <c r="U190" i="4"/>
  <c r="X190" i="4" s="1"/>
  <c r="Y190" i="4" s="1"/>
  <c r="S190" i="4"/>
  <c r="T190" i="4" s="1"/>
  <c r="Q190" i="4"/>
  <c r="P190" i="4"/>
  <c r="W189" i="4"/>
  <c r="V189" i="4"/>
  <c r="U189" i="4"/>
  <c r="X189" i="4" s="1"/>
  <c r="T189" i="4"/>
  <c r="S189" i="4"/>
  <c r="Q189" i="4"/>
  <c r="P189" i="4"/>
  <c r="X188" i="4"/>
  <c r="Y188" i="4" s="1"/>
  <c r="AC188" i="4" s="1"/>
  <c r="W188" i="4"/>
  <c r="V188" i="4"/>
  <c r="U188" i="4"/>
  <c r="T188" i="4"/>
  <c r="S188" i="4"/>
  <c r="Q188" i="4"/>
  <c r="P188" i="4"/>
  <c r="X187" i="4"/>
  <c r="Y187" i="4" s="1"/>
  <c r="W187" i="4"/>
  <c r="V187" i="4"/>
  <c r="U187" i="4"/>
  <c r="S187" i="4"/>
  <c r="T187" i="4" s="1"/>
  <c r="Q187" i="4"/>
  <c r="P187" i="4"/>
  <c r="Y186" i="4"/>
  <c r="W186" i="4"/>
  <c r="V186" i="4"/>
  <c r="U186" i="4"/>
  <c r="X186" i="4" s="1"/>
  <c r="S186" i="4"/>
  <c r="T186" i="4" s="1"/>
  <c r="Q186" i="4"/>
  <c r="P186" i="4"/>
  <c r="X185" i="4"/>
  <c r="Y185" i="4" s="1"/>
  <c r="W185" i="4"/>
  <c r="V185" i="4"/>
  <c r="U185" i="4"/>
  <c r="T185" i="4"/>
  <c r="S185" i="4"/>
  <c r="Q185" i="4"/>
  <c r="P185" i="4"/>
  <c r="AC184" i="4"/>
  <c r="X184" i="4"/>
  <c r="Y184" i="4" s="1"/>
  <c r="W184" i="4"/>
  <c r="V184" i="4"/>
  <c r="U184" i="4"/>
  <c r="S184" i="4"/>
  <c r="T184" i="4" s="1"/>
  <c r="Q184" i="4"/>
  <c r="P184" i="4"/>
  <c r="AA183" i="4"/>
  <c r="X183" i="4"/>
  <c r="Y183" i="4" s="1"/>
  <c r="W183" i="4"/>
  <c r="V183" i="4"/>
  <c r="U183" i="4"/>
  <c r="S183" i="4"/>
  <c r="T183" i="4" s="1"/>
  <c r="Q183" i="4"/>
  <c r="P183" i="4"/>
  <c r="AA182" i="4"/>
  <c r="W182" i="4"/>
  <c r="V182" i="4"/>
  <c r="U182" i="4"/>
  <c r="X182" i="4" s="1"/>
  <c r="Y182" i="4" s="1"/>
  <c r="S182" i="4"/>
  <c r="T182" i="4" s="1"/>
  <c r="Q182" i="4"/>
  <c r="P182" i="4"/>
  <c r="W181" i="4"/>
  <c r="V181" i="4"/>
  <c r="U181" i="4"/>
  <c r="X181" i="4" s="1"/>
  <c r="Y181" i="4" s="1"/>
  <c r="T181" i="4"/>
  <c r="S181" i="4"/>
  <c r="Q181" i="4"/>
  <c r="P181" i="4"/>
  <c r="X180" i="4"/>
  <c r="Y180" i="4" s="1"/>
  <c r="AC180" i="4" s="1"/>
  <c r="W180" i="4"/>
  <c r="V180" i="4"/>
  <c r="AA180" i="4" s="1"/>
  <c r="U180" i="4"/>
  <c r="T180" i="4"/>
  <c r="S180" i="4"/>
  <c r="Q180" i="4"/>
  <c r="P180" i="4"/>
  <c r="X179" i="4"/>
  <c r="Y179" i="4" s="1"/>
  <c r="W179" i="4"/>
  <c r="V179" i="4"/>
  <c r="U179" i="4"/>
  <c r="S179" i="4"/>
  <c r="T179" i="4" s="1"/>
  <c r="Q179" i="4"/>
  <c r="P179" i="4"/>
  <c r="W178" i="4"/>
  <c r="V178" i="4"/>
  <c r="U178" i="4"/>
  <c r="X178" i="4" s="1"/>
  <c r="S178" i="4"/>
  <c r="T178" i="4" s="1"/>
  <c r="Q178" i="4"/>
  <c r="P178" i="4"/>
  <c r="Y178" i="4" s="1"/>
  <c r="X177" i="4"/>
  <c r="Y177" i="4" s="1"/>
  <c r="W177" i="4"/>
  <c r="V177" i="4"/>
  <c r="AC177" i="4" s="1"/>
  <c r="U177" i="4"/>
  <c r="T177" i="4"/>
  <c r="S177" i="4"/>
  <c r="Q177" i="4"/>
  <c r="P177" i="4"/>
  <c r="X176" i="4"/>
  <c r="W176" i="4"/>
  <c r="V176" i="4"/>
  <c r="U176" i="4"/>
  <c r="S176" i="4"/>
  <c r="T176" i="4" s="1"/>
  <c r="Q176" i="4"/>
  <c r="P176" i="4"/>
  <c r="X175" i="4"/>
  <c r="Y175" i="4" s="1"/>
  <c r="W175" i="4"/>
  <c r="AA175" i="4" s="1"/>
  <c r="V175" i="4"/>
  <c r="U175" i="4"/>
  <c r="S175" i="4"/>
  <c r="T175" i="4" s="1"/>
  <c r="Q175" i="4"/>
  <c r="P175" i="4"/>
  <c r="AA174" i="4"/>
  <c r="W174" i="4"/>
  <c r="V174" i="4"/>
  <c r="AC174" i="4" s="1"/>
  <c r="U174" i="4"/>
  <c r="X174" i="4" s="1"/>
  <c r="Y174" i="4" s="1"/>
  <c r="S174" i="4"/>
  <c r="T174" i="4" s="1"/>
  <c r="Q174" i="4"/>
  <c r="P174" i="4"/>
  <c r="X173" i="4"/>
  <c r="Y173" i="4" s="1"/>
  <c r="W173" i="4"/>
  <c r="V173" i="4"/>
  <c r="U173" i="4"/>
  <c r="T173" i="4"/>
  <c r="S173" i="4"/>
  <c r="Q173" i="4"/>
  <c r="P173" i="4"/>
  <c r="AC172" i="4"/>
  <c r="X172" i="4"/>
  <c r="Y172" i="4" s="1"/>
  <c r="W172" i="4"/>
  <c r="V172" i="4"/>
  <c r="AA172" i="4" s="1"/>
  <c r="U172" i="4"/>
  <c r="T172" i="4"/>
  <c r="S172" i="4"/>
  <c r="Q172" i="4"/>
  <c r="P172" i="4"/>
  <c r="X171" i="4"/>
  <c r="Y171" i="4" s="1"/>
  <c r="W171" i="4"/>
  <c r="V171" i="4"/>
  <c r="AC171" i="4" s="1"/>
  <c r="U171" i="4"/>
  <c r="T171" i="4"/>
  <c r="S171" i="4"/>
  <c r="Q171" i="4"/>
  <c r="P171" i="4"/>
  <c r="W170" i="4"/>
  <c r="V170" i="4"/>
  <c r="U170" i="4"/>
  <c r="X170" i="4" s="1"/>
  <c r="S170" i="4"/>
  <c r="T170" i="4" s="1"/>
  <c r="Q170" i="4"/>
  <c r="P170" i="4"/>
  <c r="Y170" i="4" s="1"/>
  <c r="AC170" i="4" s="1"/>
  <c r="Y169" i="4"/>
  <c r="W169" i="4"/>
  <c r="V169" i="4"/>
  <c r="U169" i="4"/>
  <c r="X169" i="4" s="1"/>
  <c r="S169" i="4"/>
  <c r="T169" i="4" s="1"/>
  <c r="Q169" i="4"/>
  <c r="P169" i="4"/>
  <c r="X168" i="4"/>
  <c r="Y168" i="4" s="1"/>
  <c r="W168" i="4"/>
  <c r="V168" i="4"/>
  <c r="U168" i="4"/>
  <c r="T168" i="4"/>
  <c r="S168" i="4"/>
  <c r="Q168" i="4"/>
  <c r="P168" i="4"/>
  <c r="W167" i="4"/>
  <c r="V167" i="4"/>
  <c r="U167" i="4"/>
  <c r="X167" i="4" s="1"/>
  <c r="Y167" i="4" s="1"/>
  <c r="AC167" i="4" s="1"/>
  <c r="S167" i="4"/>
  <c r="T167" i="4" s="1"/>
  <c r="Q167" i="4"/>
  <c r="P167" i="4"/>
  <c r="AA166" i="4"/>
  <c r="X166" i="4"/>
  <c r="Y166" i="4" s="1"/>
  <c r="W166" i="4"/>
  <c r="V166" i="4"/>
  <c r="AC166" i="4" s="1"/>
  <c r="U166" i="4"/>
  <c r="T166" i="4"/>
  <c r="S166" i="4"/>
  <c r="Q166" i="4"/>
  <c r="P166" i="4"/>
  <c r="W165" i="4"/>
  <c r="V165" i="4"/>
  <c r="U165" i="4"/>
  <c r="X165" i="4" s="1"/>
  <c r="S165" i="4"/>
  <c r="T165" i="4" s="1"/>
  <c r="Q165" i="4"/>
  <c r="P165" i="4"/>
  <c r="Y165" i="4" s="1"/>
  <c r="X164" i="4"/>
  <c r="Y164" i="4" s="1"/>
  <c r="W164" i="4"/>
  <c r="V164" i="4"/>
  <c r="U164" i="4"/>
  <c r="T164" i="4"/>
  <c r="S164" i="4"/>
  <c r="Q164" i="4"/>
  <c r="P164" i="4"/>
  <c r="W163" i="4"/>
  <c r="V163" i="4"/>
  <c r="U163" i="4"/>
  <c r="X163" i="4" s="1"/>
  <c r="Y163" i="4" s="1"/>
  <c r="S163" i="4"/>
  <c r="T163" i="4" s="1"/>
  <c r="Q163" i="4"/>
  <c r="P163" i="4"/>
  <c r="AA162" i="4"/>
  <c r="X162" i="4"/>
  <c r="Y162" i="4" s="1"/>
  <c r="W162" i="4"/>
  <c r="V162" i="4"/>
  <c r="U162" i="4"/>
  <c r="T162" i="4"/>
  <c r="S162" i="4"/>
  <c r="Q162" i="4"/>
  <c r="P162" i="4"/>
  <c r="Y161" i="4"/>
  <c r="AC161" i="4" s="1"/>
  <c r="W161" i="4"/>
  <c r="V161" i="4"/>
  <c r="U161" i="4"/>
  <c r="X161" i="4" s="1"/>
  <c r="S161" i="4"/>
  <c r="T161" i="4" s="1"/>
  <c r="Q161" i="4"/>
  <c r="P161" i="4"/>
  <c r="X160" i="4"/>
  <c r="Y160" i="4" s="1"/>
  <c r="W160" i="4"/>
  <c r="V160" i="4"/>
  <c r="U160" i="4"/>
  <c r="T160" i="4"/>
  <c r="S160" i="4"/>
  <c r="Q160" i="4"/>
  <c r="P160" i="4"/>
  <c r="W159" i="4"/>
  <c r="V159" i="4"/>
  <c r="U159" i="4"/>
  <c r="X159" i="4" s="1"/>
  <c r="Y159" i="4" s="1"/>
  <c r="AC159" i="4" s="1"/>
  <c r="S159" i="4"/>
  <c r="T159" i="4" s="1"/>
  <c r="Q159" i="4"/>
  <c r="P159" i="4"/>
  <c r="AA158" i="4"/>
  <c r="X158" i="4"/>
  <c r="Y158" i="4" s="1"/>
  <c r="W158" i="4"/>
  <c r="V158" i="4"/>
  <c r="AC158" i="4" s="1"/>
  <c r="U158" i="4"/>
  <c r="T158" i="4"/>
  <c r="S158" i="4"/>
  <c r="Q158" i="4"/>
  <c r="P158" i="4"/>
  <c r="W157" i="4"/>
  <c r="V157" i="4"/>
  <c r="U157" i="4"/>
  <c r="X157" i="4" s="1"/>
  <c r="S157" i="4"/>
  <c r="T157" i="4" s="1"/>
  <c r="Q157" i="4"/>
  <c r="P157" i="4"/>
  <c r="Y157" i="4" s="1"/>
  <c r="X156" i="4"/>
  <c r="Y156" i="4" s="1"/>
  <c r="W156" i="4"/>
  <c r="V156" i="4"/>
  <c r="U156" i="4"/>
  <c r="T156" i="4"/>
  <c r="S156" i="4"/>
  <c r="Q156" i="4"/>
  <c r="P156" i="4"/>
  <c r="W155" i="4"/>
  <c r="V155" i="4"/>
  <c r="U155" i="4"/>
  <c r="X155" i="4" s="1"/>
  <c r="Y155" i="4" s="1"/>
  <c r="S155" i="4"/>
  <c r="T155" i="4" s="1"/>
  <c r="Q155" i="4"/>
  <c r="P155" i="4"/>
  <c r="AA154" i="4"/>
  <c r="X154" i="4"/>
  <c r="Y154" i="4" s="1"/>
  <c r="W154" i="4"/>
  <c r="V154" i="4"/>
  <c r="U154" i="4"/>
  <c r="T154" i="4"/>
  <c r="S154" i="4"/>
  <c r="Q154" i="4"/>
  <c r="P154" i="4"/>
  <c r="Y153" i="4"/>
  <c r="AC153" i="4" s="1"/>
  <c r="W153" i="4"/>
  <c r="V153" i="4"/>
  <c r="U153" i="4"/>
  <c r="X153" i="4" s="1"/>
  <c r="S153" i="4"/>
  <c r="T153" i="4" s="1"/>
  <c r="Q153" i="4"/>
  <c r="P153" i="4"/>
  <c r="X152" i="4"/>
  <c r="Y152" i="4" s="1"/>
  <c r="W152" i="4"/>
  <c r="V152" i="4"/>
  <c r="U152" i="4"/>
  <c r="T152" i="4"/>
  <c r="S152" i="4"/>
  <c r="Q152" i="4"/>
  <c r="P152" i="4"/>
  <c r="W151" i="4"/>
  <c r="V151" i="4"/>
  <c r="U151" i="4"/>
  <c r="X151" i="4" s="1"/>
  <c r="Y151" i="4" s="1"/>
  <c r="AC151" i="4" s="1"/>
  <c r="S151" i="4"/>
  <c r="T151" i="4" s="1"/>
  <c r="Q151" i="4"/>
  <c r="P151" i="4"/>
  <c r="AA150" i="4"/>
  <c r="X150" i="4"/>
  <c r="Y150" i="4" s="1"/>
  <c r="W150" i="4"/>
  <c r="V150" i="4"/>
  <c r="AC150" i="4" s="1"/>
  <c r="U150" i="4"/>
  <c r="T150" i="4"/>
  <c r="S150" i="4"/>
  <c r="Q150" i="4"/>
  <c r="P150" i="4"/>
  <c r="W149" i="4"/>
  <c r="V149" i="4"/>
  <c r="U149" i="4"/>
  <c r="X149" i="4" s="1"/>
  <c r="S149" i="4"/>
  <c r="T149" i="4" s="1"/>
  <c r="Q149" i="4"/>
  <c r="P149" i="4"/>
  <c r="Y149" i="4" s="1"/>
  <c r="X148" i="4"/>
  <c r="Y148" i="4" s="1"/>
  <c r="W148" i="4"/>
  <c r="V148" i="4"/>
  <c r="U148" i="4"/>
  <c r="T148" i="4"/>
  <c r="S148" i="4"/>
  <c r="Q148" i="4"/>
  <c r="P148" i="4"/>
  <c r="W147" i="4"/>
  <c r="V147" i="4"/>
  <c r="U147" i="4"/>
  <c r="X147" i="4" s="1"/>
  <c r="Y147" i="4" s="1"/>
  <c r="S147" i="4"/>
  <c r="T147" i="4" s="1"/>
  <c r="Q147" i="4"/>
  <c r="P147" i="4"/>
  <c r="AA146" i="4"/>
  <c r="X146" i="4"/>
  <c r="Y146" i="4" s="1"/>
  <c r="W146" i="4"/>
  <c r="V146" i="4"/>
  <c r="AC146" i="4" s="1"/>
  <c r="U146" i="4"/>
  <c r="S146" i="4"/>
  <c r="T146" i="4" s="1"/>
  <c r="Q146" i="4"/>
  <c r="P146" i="4"/>
  <c r="W145" i="4"/>
  <c r="AA145" i="4" s="1"/>
  <c r="V145" i="4"/>
  <c r="AC145" i="4" s="1"/>
  <c r="U145" i="4"/>
  <c r="X145" i="4" s="1"/>
  <c r="Y145" i="4" s="1"/>
  <c r="S145" i="4"/>
  <c r="T145" i="4" s="1"/>
  <c r="Q145" i="4"/>
  <c r="P145" i="4"/>
  <c r="X144" i="4"/>
  <c r="Y144" i="4" s="1"/>
  <c r="W144" i="4"/>
  <c r="V144" i="4"/>
  <c r="U144" i="4"/>
  <c r="T144" i="4"/>
  <c r="S144" i="4"/>
  <c r="Q144" i="4"/>
  <c r="P144" i="4"/>
  <c r="X143" i="4"/>
  <c r="Y143" i="4" s="1"/>
  <c r="AC143" i="4" s="1"/>
  <c r="W143" i="4"/>
  <c r="V143" i="4"/>
  <c r="U143" i="4"/>
  <c r="T143" i="4"/>
  <c r="S143" i="4"/>
  <c r="Q143" i="4"/>
  <c r="P143" i="4"/>
  <c r="X142" i="4"/>
  <c r="Y142" i="4" s="1"/>
  <c r="W142" i="4"/>
  <c r="V142" i="4"/>
  <c r="U142" i="4"/>
  <c r="T142" i="4"/>
  <c r="S142" i="4"/>
  <c r="Q142" i="4"/>
  <c r="P142" i="4"/>
  <c r="AC141" i="4"/>
  <c r="W141" i="4"/>
  <c r="V141" i="4"/>
  <c r="U141" i="4"/>
  <c r="X141" i="4" s="1"/>
  <c r="S141" i="4"/>
  <c r="T141" i="4" s="1"/>
  <c r="Q141" i="4"/>
  <c r="P141" i="4"/>
  <c r="Y141" i="4" s="1"/>
  <c r="W140" i="4"/>
  <c r="V140" i="4"/>
  <c r="U140" i="4"/>
  <c r="X140" i="4" s="1"/>
  <c r="Y140" i="4" s="1"/>
  <c r="T140" i="4"/>
  <c r="S140" i="4"/>
  <c r="Q140" i="4"/>
  <c r="P140" i="4"/>
  <c r="W139" i="4"/>
  <c r="V139" i="4"/>
  <c r="U139" i="4"/>
  <c r="X139" i="4" s="1"/>
  <c r="S139" i="4"/>
  <c r="T139" i="4" s="1"/>
  <c r="Q139" i="4"/>
  <c r="P139" i="4"/>
  <c r="Y139" i="4" s="1"/>
  <c r="W138" i="4"/>
  <c r="AA138" i="4" s="1"/>
  <c r="V138" i="4"/>
  <c r="AC138" i="4" s="1"/>
  <c r="U138" i="4"/>
  <c r="X138" i="4" s="1"/>
  <c r="Y138" i="4" s="1"/>
  <c r="S138" i="4"/>
  <c r="T138" i="4" s="1"/>
  <c r="Q138" i="4"/>
  <c r="P138" i="4"/>
  <c r="X137" i="4"/>
  <c r="Y137" i="4" s="1"/>
  <c r="W137" i="4"/>
  <c r="V137" i="4"/>
  <c r="AA137" i="4" s="1"/>
  <c r="U137" i="4"/>
  <c r="T137" i="4"/>
  <c r="S137" i="4"/>
  <c r="Q137" i="4"/>
  <c r="P137" i="4"/>
  <c r="Y136" i="4"/>
  <c r="W136" i="4"/>
  <c r="V136" i="4"/>
  <c r="U136" i="4"/>
  <c r="X136" i="4" s="1"/>
  <c r="S136" i="4"/>
  <c r="T136" i="4" s="1"/>
  <c r="Q136" i="4"/>
  <c r="P136" i="4"/>
  <c r="X135" i="4"/>
  <c r="Y135" i="4" s="1"/>
  <c r="W135" i="4"/>
  <c r="V135" i="4"/>
  <c r="AC135" i="4" s="1"/>
  <c r="U135" i="4"/>
  <c r="T135" i="4"/>
  <c r="S135" i="4"/>
  <c r="Q135" i="4"/>
  <c r="P135" i="4"/>
  <c r="W134" i="4"/>
  <c r="AC134" i="4" s="1"/>
  <c r="V134" i="4"/>
  <c r="U134" i="4"/>
  <c r="X134" i="4" s="1"/>
  <c r="Y134" i="4" s="1"/>
  <c r="S134" i="4"/>
  <c r="T134" i="4" s="1"/>
  <c r="Q134" i="4"/>
  <c r="P134" i="4"/>
  <c r="AA133" i="4"/>
  <c r="X133" i="4"/>
  <c r="Y133" i="4" s="1"/>
  <c r="W133" i="4"/>
  <c r="V133" i="4"/>
  <c r="AC133" i="4" s="1"/>
  <c r="U133" i="4"/>
  <c r="T133" i="4"/>
  <c r="S133" i="4"/>
  <c r="Q133" i="4"/>
  <c r="P133" i="4"/>
  <c r="W132" i="4"/>
  <c r="V132" i="4"/>
  <c r="U132" i="4"/>
  <c r="X132" i="4" s="1"/>
  <c r="Y132" i="4" s="1"/>
  <c r="S132" i="4"/>
  <c r="T132" i="4" s="1"/>
  <c r="Q132" i="4"/>
  <c r="P132" i="4"/>
  <c r="X131" i="4"/>
  <c r="Y131" i="4" s="1"/>
  <c r="W131" i="4"/>
  <c r="V131" i="4"/>
  <c r="AC131" i="4" s="1"/>
  <c r="U131" i="4"/>
  <c r="T131" i="4"/>
  <c r="S131" i="4"/>
  <c r="Q131" i="4"/>
  <c r="P131" i="4"/>
  <c r="AC130" i="4"/>
  <c r="W130" i="4"/>
  <c r="V130" i="4"/>
  <c r="AA130" i="4" s="1"/>
  <c r="U130" i="4"/>
  <c r="X130" i="4" s="1"/>
  <c r="Y130" i="4" s="1"/>
  <c r="S130" i="4"/>
  <c r="T130" i="4" s="1"/>
  <c r="Q130" i="4"/>
  <c r="P130" i="4"/>
  <c r="X129" i="4"/>
  <c r="Y129" i="4" s="1"/>
  <c r="W129" i="4"/>
  <c r="V129" i="4"/>
  <c r="AC129" i="4" s="1"/>
  <c r="U129" i="4"/>
  <c r="T129" i="4"/>
  <c r="S129" i="4"/>
  <c r="Q129" i="4"/>
  <c r="P129" i="4"/>
  <c r="W128" i="4"/>
  <c r="V128" i="4"/>
  <c r="U128" i="4"/>
  <c r="X128" i="4" s="1"/>
  <c r="S128" i="4"/>
  <c r="T128" i="4" s="1"/>
  <c r="Q128" i="4"/>
  <c r="P128" i="4"/>
  <c r="Y128" i="4" s="1"/>
  <c r="X127" i="4"/>
  <c r="Y127" i="4" s="1"/>
  <c r="W127" i="4"/>
  <c r="V127" i="4"/>
  <c r="U127" i="4"/>
  <c r="T127" i="4"/>
  <c r="S127" i="4"/>
  <c r="Q127" i="4"/>
  <c r="P127" i="4"/>
  <c r="W126" i="4"/>
  <c r="AC126" i="4" s="1"/>
  <c r="V126" i="4"/>
  <c r="U126" i="4"/>
  <c r="X126" i="4" s="1"/>
  <c r="Y126" i="4" s="1"/>
  <c r="S126" i="4"/>
  <c r="T126" i="4" s="1"/>
  <c r="Q126" i="4"/>
  <c r="P126" i="4"/>
  <c r="AA125" i="4"/>
  <c r="X125" i="4"/>
  <c r="Y125" i="4" s="1"/>
  <c r="W125" i="4"/>
  <c r="V125" i="4"/>
  <c r="U125" i="4"/>
  <c r="T125" i="4"/>
  <c r="S125" i="4"/>
  <c r="Q125" i="4"/>
  <c r="P125" i="4"/>
  <c r="W124" i="4"/>
  <c r="V124" i="4"/>
  <c r="U124" i="4"/>
  <c r="X124" i="4" s="1"/>
  <c r="Y124" i="4" s="1"/>
  <c r="S124" i="4"/>
  <c r="T124" i="4" s="1"/>
  <c r="Q124" i="4"/>
  <c r="P124" i="4"/>
  <c r="X123" i="4"/>
  <c r="Y123" i="4" s="1"/>
  <c r="W123" i="4"/>
  <c r="V123" i="4"/>
  <c r="U123" i="4"/>
  <c r="T123" i="4"/>
  <c r="S123" i="4"/>
  <c r="Q123" i="4"/>
  <c r="P123" i="4"/>
  <c r="W122" i="4"/>
  <c r="V122" i="4"/>
  <c r="U122" i="4"/>
  <c r="X122" i="4" s="1"/>
  <c r="S122" i="4"/>
  <c r="T122" i="4" s="1"/>
  <c r="Q122" i="4"/>
  <c r="P122" i="4"/>
  <c r="X121" i="4"/>
  <c r="Y121" i="4" s="1"/>
  <c r="W121" i="4"/>
  <c r="V121" i="4"/>
  <c r="AA121" i="4" s="1"/>
  <c r="U121" i="4"/>
  <c r="T121" i="4"/>
  <c r="S121" i="4"/>
  <c r="Q121" i="4"/>
  <c r="P121" i="4"/>
  <c r="W120" i="4"/>
  <c r="V120" i="4"/>
  <c r="U120" i="4"/>
  <c r="X120" i="4" s="1"/>
  <c r="Y120" i="4" s="1"/>
  <c r="AC120" i="4" s="1"/>
  <c r="S120" i="4"/>
  <c r="T120" i="4" s="1"/>
  <c r="Q120" i="4"/>
  <c r="P120" i="4"/>
  <c r="AA119" i="4"/>
  <c r="X119" i="4"/>
  <c r="Y119" i="4" s="1"/>
  <c r="W119" i="4"/>
  <c r="V119" i="4"/>
  <c r="U119" i="4"/>
  <c r="T119" i="4"/>
  <c r="S119" i="4"/>
  <c r="Q119" i="4"/>
  <c r="P119" i="4"/>
  <c r="W118" i="4"/>
  <c r="V118" i="4"/>
  <c r="U118" i="4"/>
  <c r="X118" i="4" s="1"/>
  <c r="S118" i="4"/>
  <c r="T118" i="4" s="1"/>
  <c r="Q118" i="4"/>
  <c r="P118" i="4"/>
  <c r="Y118" i="4" s="1"/>
  <c r="AC118" i="4" s="1"/>
  <c r="X117" i="4"/>
  <c r="Y117" i="4" s="1"/>
  <c r="W117" i="4"/>
  <c r="V117" i="4"/>
  <c r="AC117" i="4" s="1"/>
  <c r="U117" i="4"/>
  <c r="T117" i="4"/>
  <c r="S117" i="4"/>
  <c r="Q117" i="4"/>
  <c r="P117" i="4"/>
  <c r="W116" i="4"/>
  <c r="AC116" i="4" s="1"/>
  <c r="V116" i="4"/>
  <c r="U116" i="4"/>
  <c r="X116" i="4" s="1"/>
  <c r="Y116" i="4" s="1"/>
  <c r="S116" i="4"/>
  <c r="T116" i="4" s="1"/>
  <c r="Q116" i="4"/>
  <c r="P116" i="4"/>
  <c r="AA115" i="4"/>
  <c r="X115" i="4"/>
  <c r="Y115" i="4" s="1"/>
  <c r="W115" i="4"/>
  <c r="V115" i="4"/>
  <c r="AC115" i="4" s="1"/>
  <c r="U115" i="4"/>
  <c r="T115" i="4"/>
  <c r="S115" i="4"/>
  <c r="Q115" i="4"/>
  <c r="P115" i="4"/>
  <c r="Y114" i="4"/>
  <c r="W114" i="4"/>
  <c r="AC114" i="4" s="1"/>
  <c r="V114" i="4"/>
  <c r="U114" i="4"/>
  <c r="X114" i="4" s="1"/>
  <c r="S114" i="4"/>
  <c r="T114" i="4" s="1"/>
  <c r="Q114" i="4"/>
  <c r="P114" i="4"/>
  <c r="X113" i="4"/>
  <c r="Y113" i="4" s="1"/>
  <c r="W113" i="4"/>
  <c r="V113" i="4"/>
  <c r="AA113" i="4" s="1"/>
  <c r="U113" i="4"/>
  <c r="T113" i="4"/>
  <c r="S113" i="4"/>
  <c r="Q113" i="4"/>
  <c r="P113" i="4"/>
  <c r="W112" i="4"/>
  <c r="V112" i="4"/>
  <c r="U112" i="4"/>
  <c r="X112" i="4" s="1"/>
  <c r="Y112" i="4" s="1"/>
  <c r="AC112" i="4" s="1"/>
  <c r="S112" i="4"/>
  <c r="T112" i="4" s="1"/>
  <c r="Q112" i="4"/>
  <c r="P112" i="4"/>
  <c r="AA111" i="4"/>
  <c r="X111" i="4"/>
  <c r="Y111" i="4" s="1"/>
  <c r="W111" i="4"/>
  <c r="V111" i="4"/>
  <c r="U111" i="4"/>
  <c r="T111" i="4"/>
  <c r="S111" i="4"/>
  <c r="Q111" i="4"/>
  <c r="P111" i="4"/>
  <c r="W110" i="4"/>
  <c r="V110" i="4"/>
  <c r="U110" i="4"/>
  <c r="X110" i="4" s="1"/>
  <c r="S110" i="4"/>
  <c r="T110" i="4" s="1"/>
  <c r="Q110" i="4"/>
  <c r="P110" i="4"/>
  <c r="Y110" i="4" s="1"/>
  <c r="AC110" i="4" s="1"/>
  <c r="X109" i="4"/>
  <c r="Y109" i="4" s="1"/>
  <c r="W109" i="4"/>
  <c r="V109" i="4"/>
  <c r="AC109" i="4" s="1"/>
  <c r="U109" i="4"/>
  <c r="T109" i="4"/>
  <c r="S109" i="4"/>
  <c r="Q109" i="4"/>
  <c r="P109" i="4"/>
  <c r="W108" i="4"/>
  <c r="V108" i="4"/>
  <c r="U108" i="4"/>
  <c r="X108" i="4" s="1"/>
  <c r="Y108" i="4" s="1"/>
  <c r="S108" i="4"/>
  <c r="T108" i="4" s="1"/>
  <c r="Q108" i="4"/>
  <c r="P108" i="4"/>
  <c r="AA107" i="4"/>
  <c r="X107" i="4"/>
  <c r="Y107" i="4" s="1"/>
  <c r="W107" i="4"/>
  <c r="V107" i="4"/>
  <c r="AC107" i="4" s="1"/>
  <c r="U107" i="4"/>
  <c r="T107" i="4"/>
  <c r="S107" i="4"/>
  <c r="Q107" i="4"/>
  <c r="P107" i="4"/>
  <c r="Y106" i="4"/>
  <c r="W106" i="4"/>
  <c r="AC106" i="4" s="1"/>
  <c r="V106" i="4"/>
  <c r="U106" i="4"/>
  <c r="X106" i="4" s="1"/>
  <c r="S106" i="4"/>
  <c r="T106" i="4" s="1"/>
  <c r="Q106" i="4"/>
  <c r="P106" i="4"/>
  <c r="X105" i="4"/>
  <c r="Y105" i="4" s="1"/>
  <c r="W105" i="4"/>
  <c r="V105" i="4"/>
  <c r="AA105" i="4" s="1"/>
  <c r="U105" i="4"/>
  <c r="T105" i="4"/>
  <c r="S105" i="4"/>
  <c r="Q105" i="4"/>
  <c r="P105" i="4"/>
  <c r="W104" i="4"/>
  <c r="V104" i="4"/>
  <c r="U104" i="4"/>
  <c r="X104" i="4" s="1"/>
  <c r="Y104" i="4" s="1"/>
  <c r="AC104" i="4" s="1"/>
  <c r="S104" i="4"/>
  <c r="T104" i="4" s="1"/>
  <c r="Q104" i="4"/>
  <c r="P104" i="4"/>
  <c r="AA103" i="4"/>
  <c r="X103" i="4"/>
  <c r="Y103" i="4" s="1"/>
  <c r="W103" i="4"/>
  <c r="V103" i="4"/>
  <c r="U103" i="4"/>
  <c r="T103" i="4"/>
  <c r="S103" i="4"/>
  <c r="Q103" i="4"/>
  <c r="P103" i="4"/>
  <c r="W102" i="4"/>
  <c r="V102" i="4"/>
  <c r="U102" i="4"/>
  <c r="X102" i="4" s="1"/>
  <c r="S102" i="4"/>
  <c r="T102" i="4" s="1"/>
  <c r="Q102" i="4"/>
  <c r="P102" i="4"/>
  <c r="Y102" i="4" s="1"/>
  <c r="AC102" i="4" s="1"/>
  <c r="X101" i="4"/>
  <c r="Y101" i="4" s="1"/>
  <c r="W101" i="4"/>
  <c r="V101" i="4"/>
  <c r="AC101" i="4" s="1"/>
  <c r="U101" i="4"/>
  <c r="T101" i="4"/>
  <c r="S101" i="4"/>
  <c r="Q101" i="4"/>
  <c r="P101" i="4"/>
  <c r="W100" i="4"/>
  <c r="V100" i="4"/>
  <c r="U100" i="4"/>
  <c r="X100" i="4" s="1"/>
  <c r="Y100" i="4" s="1"/>
  <c r="S100" i="4"/>
  <c r="T100" i="4" s="1"/>
  <c r="Q100" i="4"/>
  <c r="P100" i="4"/>
  <c r="AA99" i="4"/>
  <c r="X99" i="4"/>
  <c r="Y99" i="4" s="1"/>
  <c r="W99" i="4"/>
  <c r="V99" i="4"/>
  <c r="AC99" i="4" s="1"/>
  <c r="U99" i="4"/>
  <c r="T99" i="4"/>
  <c r="S99" i="4"/>
  <c r="Q99" i="4"/>
  <c r="P99" i="4"/>
  <c r="Y98" i="4"/>
  <c r="W98" i="4"/>
  <c r="AC98" i="4" s="1"/>
  <c r="V98" i="4"/>
  <c r="U98" i="4"/>
  <c r="X98" i="4" s="1"/>
  <c r="S98" i="4"/>
  <c r="T98" i="4" s="1"/>
  <c r="Q98" i="4"/>
  <c r="P98" i="4"/>
  <c r="X97" i="4"/>
  <c r="Y97" i="4" s="1"/>
  <c r="W97" i="4"/>
  <c r="V97" i="4"/>
  <c r="AA97" i="4" s="1"/>
  <c r="U97" i="4"/>
  <c r="T97" i="4"/>
  <c r="S97" i="4"/>
  <c r="Q97" i="4"/>
  <c r="P97" i="4"/>
  <c r="W96" i="4"/>
  <c r="V96" i="4"/>
  <c r="U96" i="4"/>
  <c r="X96" i="4" s="1"/>
  <c r="Y96" i="4" s="1"/>
  <c r="AC96" i="4" s="1"/>
  <c r="S96" i="4"/>
  <c r="T96" i="4" s="1"/>
  <c r="Q96" i="4"/>
  <c r="P96" i="4"/>
  <c r="AA95" i="4"/>
  <c r="X95" i="4"/>
  <c r="Y95" i="4" s="1"/>
  <c r="W95" i="4"/>
  <c r="V95" i="4"/>
  <c r="U95" i="4"/>
  <c r="T95" i="4"/>
  <c r="S95" i="4"/>
  <c r="Q95" i="4"/>
  <c r="P95" i="4"/>
  <c r="W94" i="4"/>
  <c r="V94" i="4"/>
  <c r="U94" i="4"/>
  <c r="X94" i="4" s="1"/>
  <c r="S94" i="4"/>
  <c r="T94" i="4" s="1"/>
  <c r="Q94" i="4"/>
  <c r="P94" i="4"/>
  <c r="Y94" i="4" s="1"/>
  <c r="AC94" i="4" s="1"/>
  <c r="X93" i="4"/>
  <c r="Y93" i="4" s="1"/>
  <c r="W93" i="4"/>
  <c r="V93" i="4"/>
  <c r="AC93" i="4" s="1"/>
  <c r="U93" i="4"/>
  <c r="T93" i="4"/>
  <c r="S93" i="4"/>
  <c r="Q93" i="4"/>
  <c r="P93" i="4"/>
  <c r="W92" i="4"/>
  <c r="AC92" i="4" s="1"/>
  <c r="V92" i="4"/>
  <c r="U92" i="4"/>
  <c r="X92" i="4" s="1"/>
  <c r="Y92" i="4" s="1"/>
  <c r="S92" i="4"/>
  <c r="T92" i="4" s="1"/>
  <c r="Q92" i="4"/>
  <c r="P92" i="4"/>
  <c r="AA91" i="4"/>
  <c r="X91" i="4"/>
  <c r="Y91" i="4" s="1"/>
  <c r="W91" i="4"/>
  <c r="V91" i="4"/>
  <c r="AC91" i="4" s="1"/>
  <c r="U91" i="4"/>
  <c r="T91" i="4"/>
  <c r="S91" i="4"/>
  <c r="Q91" i="4"/>
  <c r="P91" i="4"/>
  <c r="Y90" i="4"/>
  <c r="W90" i="4"/>
  <c r="AC90" i="4" s="1"/>
  <c r="V90" i="4"/>
  <c r="U90" i="4"/>
  <c r="X90" i="4" s="1"/>
  <c r="S90" i="4"/>
  <c r="T90" i="4" s="1"/>
  <c r="Q90" i="4"/>
  <c r="P90" i="4"/>
  <c r="X89" i="4"/>
  <c r="Y89" i="4" s="1"/>
  <c r="W89" i="4"/>
  <c r="V89" i="4"/>
  <c r="AA89" i="4" s="1"/>
  <c r="U89" i="4"/>
  <c r="T89" i="4"/>
  <c r="S89" i="4"/>
  <c r="Q89" i="4"/>
  <c r="P89" i="4"/>
  <c r="W88" i="4"/>
  <c r="V88" i="4"/>
  <c r="U88" i="4"/>
  <c r="X88" i="4" s="1"/>
  <c r="Y88" i="4" s="1"/>
  <c r="AC88" i="4" s="1"/>
  <c r="S88" i="4"/>
  <c r="T88" i="4" s="1"/>
  <c r="Q88" i="4"/>
  <c r="P88" i="4"/>
  <c r="AA87" i="4"/>
  <c r="X87" i="4"/>
  <c r="Y87" i="4" s="1"/>
  <c r="W87" i="4"/>
  <c r="V87" i="4"/>
  <c r="U87" i="4"/>
  <c r="T87" i="4"/>
  <c r="S87" i="4"/>
  <c r="Q87" i="4"/>
  <c r="P87" i="4"/>
  <c r="W86" i="4"/>
  <c r="V86" i="4"/>
  <c r="U86" i="4"/>
  <c r="X86" i="4" s="1"/>
  <c r="S86" i="4"/>
  <c r="T86" i="4" s="1"/>
  <c r="Q86" i="4"/>
  <c r="P86" i="4"/>
  <c r="Y86" i="4" s="1"/>
  <c r="AC86" i="4" s="1"/>
  <c r="X85" i="4"/>
  <c r="Y85" i="4" s="1"/>
  <c r="W85" i="4"/>
  <c r="V85" i="4"/>
  <c r="AC85" i="4" s="1"/>
  <c r="U85" i="4"/>
  <c r="T85" i="4"/>
  <c r="S85" i="4"/>
  <c r="Q85" i="4"/>
  <c r="P85" i="4"/>
  <c r="W84" i="4"/>
  <c r="AC84" i="4" s="1"/>
  <c r="V84" i="4"/>
  <c r="U84" i="4"/>
  <c r="X84" i="4" s="1"/>
  <c r="Y84" i="4" s="1"/>
  <c r="S84" i="4"/>
  <c r="T84" i="4" s="1"/>
  <c r="Q84" i="4"/>
  <c r="P84" i="4"/>
  <c r="AA83" i="4"/>
  <c r="X83" i="4"/>
  <c r="Y83" i="4" s="1"/>
  <c r="W83" i="4"/>
  <c r="V83" i="4"/>
  <c r="AC83" i="4" s="1"/>
  <c r="U83" i="4"/>
  <c r="T83" i="4"/>
  <c r="S83" i="4"/>
  <c r="Q83" i="4"/>
  <c r="P83" i="4"/>
  <c r="Y82" i="4"/>
  <c r="W82" i="4"/>
  <c r="AC82" i="4" s="1"/>
  <c r="V82" i="4"/>
  <c r="U82" i="4"/>
  <c r="X82" i="4" s="1"/>
  <c r="S82" i="4"/>
  <c r="T82" i="4" s="1"/>
  <c r="Q82" i="4"/>
  <c r="P82" i="4"/>
  <c r="X81" i="4"/>
  <c r="Y81" i="4" s="1"/>
  <c r="W81" i="4"/>
  <c r="V81" i="4"/>
  <c r="AA81" i="4" s="1"/>
  <c r="U81" i="4"/>
  <c r="T81" i="4"/>
  <c r="S81" i="4"/>
  <c r="Q81" i="4"/>
  <c r="P81" i="4"/>
  <c r="W80" i="4"/>
  <c r="V80" i="4"/>
  <c r="U80" i="4"/>
  <c r="X80" i="4" s="1"/>
  <c r="Y80" i="4" s="1"/>
  <c r="AC80" i="4" s="1"/>
  <c r="S80" i="4"/>
  <c r="T80" i="4" s="1"/>
  <c r="Q80" i="4"/>
  <c r="P80" i="4"/>
  <c r="AA79" i="4"/>
  <c r="X79" i="4"/>
  <c r="Y79" i="4" s="1"/>
  <c r="W79" i="4"/>
  <c r="V79" i="4"/>
  <c r="U79" i="4"/>
  <c r="T79" i="4"/>
  <c r="S79" i="4"/>
  <c r="Q79" i="4"/>
  <c r="P79" i="4"/>
  <c r="W78" i="4"/>
  <c r="V78" i="4"/>
  <c r="U78" i="4"/>
  <c r="X78" i="4" s="1"/>
  <c r="S78" i="4"/>
  <c r="T78" i="4" s="1"/>
  <c r="Q78" i="4"/>
  <c r="P78" i="4"/>
  <c r="Y78" i="4" s="1"/>
  <c r="AC78" i="4" s="1"/>
  <c r="X77" i="4"/>
  <c r="Y77" i="4" s="1"/>
  <c r="W77" i="4"/>
  <c r="V77" i="4"/>
  <c r="AC77" i="4" s="1"/>
  <c r="U77" i="4"/>
  <c r="T77" i="4"/>
  <c r="S77" i="4"/>
  <c r="Q77" i="4"/>
  <c r="P77" i="4"/>
  <c r="W76" i="4"/>
  <c r="V76" i="4"/>
  <c r="U76" i="4"/>
  <c r="X76" i="4" s="1"/>
  <c r="Y76" i="4" s="1"/>
  <c r="S76" i="4"/>
  <c r="T76" i="4" s="1"/>
  <c r="Q76" i="4"/>
  <c r="P76" i="4"/>
  <c r="AA75" i="4"/>
  <c r="X75" i="4"/>
  <c r="Y75" i="4" s="1"/>
  <c r="W75" i="4"/>
  <c r="V75" i="4"/>
  <c r="AC75" i="4" s="1"/>
  <c r="U75" i="4"/>
  <c r="T75" i="4"/>
  <c r="S75" i="4"/>
  <c r="Q75" i="4"/>
  <c r="P75" i="4"/>
  <c r="Y74" i="4"/>
  <c r="W74" i="4"/>
  <c r="AC74" i="4" s="1"/>
  <c r="V74" i="4"/>
  <c r="U74" i="4"/>
  <c r="X74" i="4" s="1"/>
  <c r="S74" i="4"/>
  <c r="T74" i="4" s="1"/>
  <c r="Q74" i="4"/>
  <c r="P74" i="4"/>
  <c r="X73" i="4"/>
  <c r="Y73" i="4" s="1"/>
  <c r="W73" i="4"/>
  <c r="V73" i="4"/>
  <c r="AA73" i="4" s="1"/>
  <c r="U73" i="4"/>
  <c r="T73" i="4"/>
  <c r="S73" i="4"/>
  <c r="Q73" i="4"/>
  <c r="P73" i="4"/>
  <c r="W72" i="4"/>
  <c r="V72" i="4"/>
  <c r="U72" i="4"/>
  <c r="X72" i="4" s="1"/>
  <c r="Y72" i="4" s="1"/>
  <c r="AC72" i="4" s="1"/>
  <c r="S72" i="4"/>
  <c r="T72" i="4" s="1"/>
  <c r="Q72" i="4"/>
  <c r="P72" i="4"/>
  <c r="AA71" i="4"/>
  <c r="X71" i="4"/>
  <c r="Y71" i="4" s="1"/>
  <c r="W71" i="4"/>
  <c r="V71" i="4"/>
  <c r="U71" i="4"/>
  <c r="T71" i="4"/>
  <c r="S71" i="4"/>
  <c r="Q71" i="4"/>
  <c r="P71" i="4"/>
  <c r="W70" i="4"/>
  <c r="V70" i="4"/>
  <c r="U70" i="4"/>
  <c r="X70" i="4" s="1"/>
  <c r="S70" i="4"/>
  <c r="T70" i="4" s="1"/>
  <c r="Q70" i="4"/>
  <c r="P70" i="4"/>
  <c r="Y70" i="4" s="1"/>
  <c r="AC70" i="4" s="1"/>
  <c r="X69" i="4"/>
  <c r="Y69" i="4" s="1"/>
  <c r="W69" i="4"/>
  <c r="V69" i="4"/>
  <c r="AC69" i="4" s="1"/>
  <c r="U69" i="4"/>
  <c r="T69" i="4"/>
  <c r="S69" i="4"/>
  <c r="Q69" i="4"/>
  <c r="P69" i="4"/>
  <c r="W68" i="4"/>
  <c r="V68" i="4"/>
  <c r="U68" i="4"/>
  <c r="X68" i="4" s="1"/>
  <c r="Y68" i="4" s="1"/>
  <c r="S68" i="4"/>
  <c r="T68" i="4" s="1"/>
  <c r="Q68" i="4"/>
  <c r="P68" i="4"/>
  <c r="AA67" i="4"/>
  <c r="X67" i="4"/>
  <c r="Y67" i="4" s="1"/>
  <c r="W67" i="4"/>
  <c r="V67" i="4"/>
  <c r="AC67" i="4" s="1"/>
  <c r="U67" i="4"/>
  <c r="T67" i="4"/>
  <c r="S67" i="4"/>
  <c r="Q67" i="4"/>
  <c r="P67" i="4"/>
  <c r="Y66" i="4"/>
  <c r="W66" i="4"/>
  <c r="AC66" i="4" s="1"/>
  <c r="V66" i="4"/>
  <c r="U66" i="4"/>
  <c r="X66" i="4" s="1"/>
  <c r="S66" i="4"/>
  <c r="T66" i="4" s="1"/>
  <c r="Q66" i="4"/>
  <c r="P66" i="4"/>
  <c r="X65" i="4"/>
  <c r="Y65" i="4" s="1"/>
  <c r="W65" i="4"/>
  <c r="V65" i="4"/>
  <c r="AA65" i="4" s="1"/>
  <c r="U65" i="4"/>
  <c r="T65" i="4"/>
  <c r="S65" i="4"/>
  <c r="Q65" i="4"/>
  <c r="P65" i="4"/>
  <c r="W64" i="4"/>
  <c r="V64" i="4"/>
  <c r="U64" i="4"/>
  <c r="X64" i="4" s="1"/>
  <c r="Y64" i="4" s="1"/>
  <c r="AC64" i="4" s="1"/>
  <c r="S64" i="4"/>
  <c r="T64" i="4" s="1"/>
  <c r="Q64" i="4"/>
  <c r="P64" i="4"/>
  <c r="AA63" i="4"/>
  <c r="X63" i="4"/>
  <c r="Y63" i="4" s="1"/>
  <c r="W63" i="4"/>
  <c r="V63" i="4"/>
  <c r="U63" i="4"/>
  <c r="T63" i="4"/>
  <c r="S63" i="4"/>
  <c r="Q63" i="4"/>
  <c r="P63" i="4"/>
  <c r="W62" i="4"/>
  <c r="V62" i="4"/>
  <c r="U62" i="4"/>
  <c r="X62" i="4" s="1"/>
  <c r="S62" i="4"/>
  <c r="T62" i="4" s="1"/>
  <c r="Q62" i="4"/>
  <c r="P62" i="4"/>
  <c r="Y62" i="4" s="1"/>
  <c r="AC62" i="4" s="1"/>
  <c r="X61" i="4"/>
  <c r="Y61" i="4" s="1"/>
  <c r="W61" i="4"/>
  <c r="V61" i="4"/>
  <c r="AC61" i="4" s="1"/>
  <c r="U61" i="4"/>
  <c r="T61" i="4"/>
  <c r="S61" i="4"/>
  <c r="Q61" i="4"/>
  <c r="P61" i="4"/>
  <c r="W60" i="4"/>
  <c r="AC60" i="4" s="1"/>
  <c r="V60" i="4"/>
  <c r="U60" i="4"/>
  <c r="X60" i="4" s="1"/>
  <c r="Y60" i="4" s="1"/>
  <c r="S60" i="4"/>
  <c r="T60" i="4" s="1"/>
  <c r="Q60" i="4"/>
  <c r="P60" i="4"/>
  <c r="AA59" i="4"/>
  <c r="X59" i="4"/>
  <c r="Y59" i="4" s="1"/>
  <c r="W59" i="4"/>
  <c r="V59" i="4"/>
  <c r="AC59" i="4" s="1"/>
  <c r="U59" i="4"/>
  <c r="T59" i="4"/>
  <c r="S59" i="4"/>
  <c r="Q59" i="4"/>
  <c r="P59" i="4"/>
  <c r="Y58" i="4"/>
  <c r="W58" i="4"/>
  <c r="AC58" i="4" s="1"/>
  <c r="V58" i="4"/>
  <c r="U58" i="4"/>
  <c r="X58" i="4" s="1"/>
  <c r="S58" i="4"/>
  <c r="T58" i="4" s="1"/>
  <c r="Q58" i="4"/>
  <c r="P58" i="4"/>
  <c r="X57" i="4"/>
  <c r="Y57" i="4" s="1"/>
  <c r="W57" i="4"/>
  <c r="V57" i="4"/>
  <c r="AA57" i="4" s="1"/>
  <c r="U57" i="4"/>
  <c r="T57" i="4"/>
  <c r="S57" i="4"/>
  <c r="Q57" i="4"/>
  <c r="P57" i="4"/>
  <c r="W56" i="4"/>
  <c r="V56" i="4"/>
  <c r="U56" i="4"/>
  <c r="X56" i="4" s="1"/>
  <c r="Y56" i="4" s="1"/>
  <c r="AC56" i="4" s="1"/>
  <c r="S56" i="4"/>
  <c r="T56" i="4" s="1"/>
  <c r="Q56" i="4"/>
  <c r="P56" i="4"/>
  <c r="AA55" i="4"/>
  <c r="X55" i="4"/>
  <c r="Y55" i="4" s="1"/>
  <c r="W55" i="4"/>
  <c r="V55" i="4"/>
  <c r="U55" i="4"/>
  <c r="T55" i="4"/>
  <c r="S55" i="4"/>
  <c r="Q55" i="4"/>
  <c r="P55" i="4"/>
  <c r="W54" i="4"/>
  <c r="V54" i="4"/>
  <c r="U54" i="4"/>
  <c r="X54" i="4" s="1"/>
  <c r="S54" i="4"/>
  <c r="T54" i="4" s="1"/>
  <c r="Q54" i="4"/>
  <c r="P54" i="4"/>
  <c r="Y54" i="4" s="1"/>
  <c r="AC54" i="4" s="1"/>
  <c r="X53" i="4"/>
  <c r="Y53" i="4" s="1"/>
  <c r="W53" i="4"/>
  <c r="V53" i="4"/>
  <c r="AC53" i="4" s="1"/>
  <c r="U53" i="4"/>
  <c r="T53" i="4"/>
  <c r="S53" i="4"/>
  <c r="Q53" i="4"/>
  <c r="P53" i="4"/>
  <c r="W52" i="4"/>
  <c r="AC52" i="4" s="1"/>
  <c r="V52" i="4"/>
  <c r="U52" i="4"/>
  <c r="X52" i="4" s="1"/>
  <c r="Y52" i="4" s="1"/>
  <c r="S52" i="4"/>
  <c r="T52" i="4" s="1"/>
  <c r="Q52" i="4"/>
  <c r="P52" i="4"/>
  <c r="AA51" i="4"/>
  <c r="X51" i="4"/>
  <c r="Y51" i="4" s="1"/>
  <c r="W51" i="4"/>
  <c r="V51" i="4"/>
  <c r="AC51" i="4" s="1"/>
  <c r="U51" i="4"/>
  <c r="T51" i="4"/>
  <c r="S51" i="4"/>
  <c r="Q51" i="4"/>
  <c r="P51" i="4"/>
  <c r="Y50" i="4"/>
  <c r="W50" i="4"/>
  <c r="AC50" i="4" s="1"/>
  <c r="V50" i="4"/>
  <c r="U50" i="4"/>
  <c r="X50" i="4" s="1"/>
  <c r="S50" i="4"/>
  <c r="T50" i="4" s="1"/>
  <c r="Q50" i="4"/>
  <c r="P50" i="4"/>
  <c r="X49" i="4"/>
  <c r="Y49" i="4" s="1"/>
  <c r="W49" i="4"/>
  <c r="V49" i="4"/>
  <c r="AA49" i="4" s="1"/>
  <c r="U49" i="4"/>
  <c r="T49" i="4"/>
  <c r="S49" i="4"/>
  <c r="Q49" i="4"/>
  <c r="P49" i="4"/>
  <c r="W48" i="4"/>
  <c r="V48" i="4"/>
  <c r="U48" i="4"/>
  <c r="X48" i="4" s="1"/>
  <c r="Y48" i="4" s="1"/>
  <c r="AC48" i="4" s="1"/>
  <c r="S48" i="4"/>
  <c r="T48" i="4" s="1"/>
  <c r="Q48" i="4"/>
  <c r="P48" i="4"/>
  <c r="AA47" i="4"/>
  <c r="X47" i="4"/>
  <c r="Y47" i="4" s="1"/>
  <c r="W47" i="4"/>
  <c r="V47" i="4"/>
  <c r="U47" i="4"/>
  <c r="T47" i="4"/>
  <c r="S47" i="4"/>
  <c r="Q47" i="4"/>
  <c r="P47" i="4"/>
  <c r="W46" i="4"/>
  <c r="V46" i="4"/>
  <c r="U46" i="4"/>
  <c r="X46" i="4" s="1"/>
  <c r="S46" i="4"/>
  <c r="T46" i="4" s="1"/>
  <c r="Q46" i="4"/>
  <c r="P46" i="4"/>
  <c r="Y46" i="4" s="1"/>
  <c r="AC46" i="4" s="1"/>
  <c r="X45" i="4"/>
  <c r="Y45" i="4" s="1"/>
  <c r="W45" i="4"/>
  <c r="V45" i="4"/>
  <c r="AC45" i="4" s="1"/>
  <c r="U45" i="4"/>
  <c r="T45" i="4"/>
  <c r="S45" i="4"/>
  <c r="Q45" i="4"/>
  <c r="P45" i="4"/>
  <c r="W44" i="4"/>
  <c r="V44" i="4"/>
  <c r="U44" i="4"/>
  <c r="X44" i="4" s="1"/>
  <c r="Y44" i="4" s="1"/>
  <c r="S44" i="4"/>
  <c r="T44" i="4" s="1"/>
  <c r="Q44" i="4"/>
  <c r="P44" i="4"/>
  <c r="AA43" i="4"/>
  <c r="X43" i="4"/>
  <c r="Y43" i="4" s="1"/>
  <c r="W43" i="4"/>
  <c r="V43" i="4"/>
  <c r="AC43" i="4" s="1"/>
  <c r="U43" i="4"/>
  <c r="T43" i="4"/>
  <c r="S43" i="4"/>
  <c r="Q43" i="4"/>
  <c r="P43" i="4"/>
  <c r="Y42" i="4"/>
  <c r="W42" i="4"/>
  <c r="AC42" i="4" s="1"/>
  <c r="V42" i="4"/>
  <c r="U42" i="4"/>
  <c r="X42" i="4" s="1"/>
  <c r="S42" i="4"/>
  <c r="T42" i="4" s="1"/>
  <c r="Q42" i="4"/>
  <c r="P42" i="4"/>
  <c r="X41" i="4"/>
  <c r="Y41" i="4" s="1"/>
  <c r="W41" i="4"/>
  <c r="V41" i="4"/>
  <c r="AA41" i="4" s="1"/>
  <c r="U41" i="4"/>
  <c r="T41" i="4"/>
  <c r="S41" i="4"/>
  <c r="Q41" i="4"/>
  <c r="P41" i="4"/>
  <c r="W40" i="4"/>
  <c r="V40" i="4"/>
  <c r="U40" i="4"/>
  <c r="X40" i="4" s="1"/>
  <c r="Y40" i="4" s="1"/>
  <c r="AC40" i="4" s="1"/>
  <c r="S40" i="4"/>
  <c r="T40" i="4" s="1"/>
  <c r="Q40" i="4"/>
  <c r="P40" i="4"/>
  <c r="W39" i="4"/>
  <c r="V39" i="4"/>
  <c r="U39" i="4"/>
  <c r="X39" i="4" s="1"/>
  <c r="Y39" i="4" s="1"/>
  <c r="AA39" i="4" s="1"/>
  <c r="T39" i="4"/>
  <c r="S39" i="4"/>
  <c r="Q39" i="4"/>
  <c r="P39" i="4"/>
  <c r="W38" i="4"/>
  <c r="V38" i="4"/>
  <c r="U38" i="4"/>
  <c r="X38" i="4" s="1"/>
  <c r="Y38" i="4" s="1"/>
  <c r="S38" i="4"/>
  <c r="T38" i="4" s="1"/>
  <c r="Q38" i="4"/>
  <c r="P38" i="4"/>
  <c r="AA37" i="4"/>
  <c r="X37" i="4"/>
  <c r="Y37" i="4" s="1"/>
  <c r="W37" i="4"/>
  <c r="V37" i="4"/>
  <c r="AC37" i="4" s="1"/>
  <c r="U37" i="4"/>
  <c r="S37" i="4"/>
  <c r="T37" i="4" s="1"/>
  <c r="Q37" i="4"/>
  <c r="P37" i="4"/>
  <c r="W36" i="4"/>
  <c r="AA36" i="4" s="1"/>
  <c r="V36" i="4"/>
  <c r="AC36" i="4" s="1"/>
  <c r="U36" i="4"/>
  <c r="X36" i="4" s="1"/>
  <c r="Y36" i="4" s="1"/>
  <c r="S36" i="4"/>
  <c r="T36" i="4" s="1"/>
  <c r="Q36" i="4"/>
  <c r="P36" i="4"/>
  <c r="X35" i="4"/>
  <c r="Y35" i="4" s="1"/>
  <c r="W35" i="4"/>
  <c r="V35" i="4"/>
  <c r="U35" i="4"/>
  <c r="T35" i="4"/>
  <c r="S35" i="4"/>
  <c r="Q35" i="4"/>
  <c r="P35" i="4"/>
  <c r="X34" i="4"/>
  <c r="Y34" i="4" s="1"/>
  <c r="AC34" i="4" s="1"/>
  <c r="W34" i="4"/>
  <c r="V34" i="4"/>
  <c r="U34" i="4"/>
  <c r="T34" i="4"/>
  <c r="S34" i="4"/>
  <c r="Q34" i="4"/>
  <c r="P34" i="4"/>
  <c r="X33" i="4"/>
  <c r="Y33" i="4" s="1"/>
  <c r="W33" i="4"/>
  <c r="V33" i="4"/>
  <c r="AC33" i="4" s="1"/>
  <c r="U33" i="4"/>
  <c r="T33" i="4"/>
  <c r="S33" i="4"/>
  <c r="Q33" i="4"/>
  <c r="P33" i="4"/>
  <c r="W32" i="4"/>
  <c r="V32" i="4"/>
  <c r="U32" i="4"/>
  <c r="X32" i="4" s="1"/>
  <c r="S32" i="4"/>
  <c r="T32" i="4" s="1"/>
  <c r="Q32" i="4"/>
  <c r="P32" i="4"/>
  <c r="Y32" i="4" s="1"/>
  <c r="W31" i="4"/>
  <c r="V31" i="4"/>
  <c r="U31" i="4"/>
  <c r="X31" i="4" s="1"/>
  <c r="Y31" i="4" s="1"/>
  <c r="T31" i="4"/>
  <c r="S31" i="4"/>
  <c r="Q31" i="4"/>
  <c r="P31" i="4"/>
  <c r="W30" i="4"/>
  <c r="V30" i="4"/>
  <c r="U30" i="4"/>
  <c r="X30" i="4" s="1"/>
  <c r="Y30" i="4" s="1"/>
  <c r="S30" i="4"/>
  <c r="T30" i="4" s="1"/>
  <c r="Q30" i="4"/>
  <c r="P30" i="4"/>
  <c r="X29" i="4"/>
  <c r="Y29" i="4" s="1"/>
  <c r="W29" i="4"/>
  <c r="V29" i="4"/>
  <c r="U29" i="4"/>
  <c r="T29" i="4"/>
  <c r="S29" i="4"/>
  <c r="Q29" i="4"/>
  <c r="P29" i="4"/>
  <c r="W28" i="4"/>
  <c r="AC28" i="4" s="1"/>
  <c r="V28" i="4"/>
  <c r="AA28" i="4" s="1"/>
  <c r="U28" i="4"/>
  <c r="X28" i="4" s="1"/>
  <c r="Y28" i="4" s="1"/>
  <c r="S28" i="4"/>
  <c r="T28" i="4" s="1"/>
  <c r="Q28" i="4"/>
  <c r="P28" i="4"/>
  <c r="X27" i="4"/>
  <c r="Y27" i="4" s="1"/>
  <c r="W27" i="4"/>
  <c r="V27" i="4"/>
  <c r="AA27" i="4" s="1"/>
  <c r="U27" i="4"/>
  <c r="T27" i="4"/>
  <c r="S27" i="4"/>
  <c r="Q27" i="4"/>
  <c r="P27" i="4"/>
  <c r="W26" i="4"/>
  <c r="V26" i="4"/>
  <c r="AA26" i="4" s="1"/>
  <c r="U26" i="4"/>
  <c r="X26" i="4" s="1"/>
  <c r="Y26" i="4" s="1"/>
  <c r="S26" i="4"/>
  <c r="T26" i="4" s="1"/>
  <c r="Q26" i="4"/>
  <c r="P26" i="4"/>
  <c r="X25" i="4"/>
  <c r="Y25" i="4" s="1"/>
  <c r="W25" i="4"/>
  <c r="V25" i="4"/>
  <c r="U25" i="4"/>
  <c r="T25" i="4"/>
  <c r="S25" i="4"/>
  <c r="Q25" i="4"/>
  <c r="P25" i="4"/>
  <c r="W24" i="4"/>
  <c r="AC24" i="4" s="1"/>
  <c r="V24" i="4"/>
  <c r="U24" i="4"/>
  <c r="X24" i="4" s="1"/>
  <c r="Y24" i="4" s="1"/>
  <c r="S24" i="4"/>
  <c r="T24" i="4" s="1"/>
  <c r="Q24" i="4"/>
  <c r="P24" i="4"/>
  <c r="X23" i="4"/>
  <c r="Y23" i="4" s="1"/>
  <c r="W23" i="4"/>
  <c r="V23" i="4"/>
  <c r="AA23" i="4" s="1"/>
  <c r="U23" i="4"/>
  <c r="T23" i="4"/>
  <c r="S23" i="4"/>
  <c r="Q23" i="4"/>
  <c r="P23" i="4"/>
  <c r="W22" i="4"/>
  <c r="V22" i="4"/>
  <c r="AA22" i="4" s="1"/>
  <c r="U22" i="4"/>
  <c r="X22" i="4" s="1"/>
  <c r="Y22" i="4" s="1"/>
  <c r="S22" i="4"/>
  <c r="T22" i="4" s="1"/>
  <c r="Q22" i="4"/>
  <c r="P22" i="4"/>
  <c r="X21" i="4"/>
  <c r="Y21" i="4" s="1"/>
  <c r="W21" i="4"/>
  <c r="V21" i="4"/>
  <c r="U21" i="4"/>
  <c r="T21" i="4"/>
  <c r="S21" i="4"/>
  <c r="Q21" i="4"/>
  <c r="P21" i="4"/>
  <c r="W20" i="4"/>
  <c r="AC20" i="4" s="1"/>
  <c r="V20" i="4"/>
  <c r="U20" i="4"/>
  <c r="X20" i="4" s="1"/>
  <c r="Y20" i="4" s="1"/>
  <c r="S20" i="4"/>
  <c r="T20" i="4" s="1"/>
  <c r="Q20" i="4"/>
  <c r="P20" i="4"/>
  <c r="X19" i="4"/>
  <c r="Y19" i="4" s="1"/>
  <c r="W19" i="4"/>
  <c r="V19" i="4"/>
  <c r="AA19" i="4" s="1"/>
  <c r="U19" i="4"/>
  <c r="T19" i="4"/>
  <c r="S19" i="4"/>
  <c r="Q19" i="4"/>
  <c r="P19" i="4"/>
  <c r="W18" i="4"/>
  <c r="V18" i="4"/>
  <c r="AA18" i="4" s="1"/>
  <c r="U18" i="4"/>
  <c r="X18" i="4" s="1"/>
  <c r="Y18" i="4" s="1"/>
  <c r="S18" i="4"/>
  <c r="T18" i="4" s="1"/>
  <c r="Q18" i="4"/>
  <c r="P18" i="4"/>
  <c r="X17" i="4"/>
  <c r="Y17" i="4" s="1"/>
  <c r="W17" i="4"/>
  <c r="V17" i="4"/>
  <c r="U17" i="4"/>
  <c r="T17" i="4"/>
  <c r="S17" i="4"/>
  <c r="Q17" i="4"/>
  <c r="P17" i="4"/>
  <c r="W16" i="4"/>
  <c r="AC16" i="4" s="1"/>
  <c r="V16" i="4"/>
  <c r="U16" i="4"/>
  <c r="X16" i="4" s="1"/>
  <c r="Y16" i="4" s="1"/>
  <c r="S16" i="4"/>
  <c r="T16" i="4" s="1"/>
  <c r="Q16" i="4"/>
  <c r="P16" i="4"/>
  <c r="X15" i="4"/>
  <c r="Y15" i="4" s="1"/>
  <c r="W15" i="4"/>
  <c r="V15" i="4"/>
  <c r="AA15" i="4" s="1"/>
  <c r="U15" i="4"/>
  <c r="T15" i="4"/>
  <c r="S15" i="4"/>
  <c r="Q15" i="4"/>
  <c r="P15" i="4"/>
  <c r="W14" i="4"/>
  <c r="V14" i="4"/>
  <c r="AA14" i="4" s="1"/>
  <c r="U14" i="4"/>
  <c r="X14" i="4" s="1"/>
  <c r="Y14" i="4" s="1"/>
  <c r="S14" i="4"/>
  <c r="T14" i="4" s="1"/>
  <c r="Q14" i="4"/>
  <c r="P14" i="4"/>
  <c r="X13" i="4"/>
  <c r="Y13" i="4" s="1"/>
  <c r="W13" i="4"/>
  <c r="V13" i="4"/>
  <c r="U13" i="4"/>
  <c r="T13" i="4"/>
  <c r="S13" i="4"/>
  <c r="Q13" i="4"/>
  <c r="P13" i="4"/>
  <c r="W12" i="4"/>
  <c r="AC12" i="4" s="1"/>
  <c r="V12" i="4"/>
  <c r="U12" i="4"/>
  <c r="X12" i="4" s="1"/>
  <c r="Y12" i="4" s="1"/>
  <c r="S12" i="4"/>
  <c r="T12" i="4" s="1"/>
  <c r="Q12" i="4"/>
  <c r="P12" i="4"/>
  <c r="X11" i="4"/>
  <c r="Y11" i="4" s="1"/>
  <c r="W11" i="4"/>
  <c r="V11" i="4"/>
  <c r="AA11" i="4" s="1"/>
  <c r="U11" i="4"/>
  <c r="T11" i="4"/>
  <c r="S11" i="4"/>
  <c r="Q11" i="4"/>
  <c r="P11" i="4"/>
  <c r="W10" i="4"/>
  <c r="V10" i="4"/>
  <c r="AA10" i="4" s="1"/>
  <c r="U10" i="4"/>
  <c r="X10" i="4" s="1"/>
  <c r="Y10" i="4" s="1"/>
  <c r="S10" i="4"/>
  <c r="T10" i="4" s="1"/>
  <c r="Q10" i="4"/>
  <c r="P10" i="4"/>
  <c r="X9" i="4"/>
  <c r="Y9" i="4" s="1"/>
  <c r="W9" i="4"/>
  <c r="V9" i="4"/>
  <c r="U9" i="4"/>
  <c r="T9" i="4"/>
  <c r="S9" i="4"/>
  <c r="Q9" i="4"/>
  <c r="P9" i="4"/>
  <c r="W8" i="4"/>
  <c r="AC8" i="4" s="1"/>
  <c r="V8" i="4"/>
  <c r="U8" i="4"/>
  <c r="X8" i="4" s="1"/>
  <c r="Y8" i="4" s="1"/>
  <c r="S8" i="4"/>
  <c r="T8" i="4" s="1"/>
  <c r="Q8" i="4"/>
  <c r="P8" i="4"/>
  <c r="X7" i="4"/>
  <c r="Y7" i="4" s="1"/>
  <c r="AA7" i="4" s="1"/>
  <c r="W7" i="4"/>
  <c r="V7" i="4"/>
  <c r="AC7" i="4" s="1"/>
  <c r="U7" i="4"/>
  <c r="T7" i="4"/>
  <c r="S7" i="4"/>
  <c r="Q7" i="4"/>
  <c r="P7" i="4"/>
  <c r="W6" i="4"/>
  <c r="V6" i="4"/>
  <c r="AA6" i="4" s="1"/>
  <c r="U6" i="4"/>
  <c r="X6" i="4" s="1"/>
  <c r="Y6" i="4" s="1"/>
  <c r="S6" i="4"/>
  <c r="T6" i="4" s="1"/>
  <c r="Q6" i="4"/>
  <c r="P6" i="4"/>
  <c r="X5" i="4"/>
  <c r="Y5" i="4" s="1"/>
  <c r="W5" i="4"/>
  <c r="V5" i="4"/>
  <c r="U5" i="4"/>
  <c r="T5" i="4"/>
  <c r="S5" i="4"/>
  <c r="Q5" i="4"/>
  <c r="P5" i="4"/>
  <c r="W4" i="4"/>
  <c r="AC4" i="4" s="1"/>
  <c r="V4" i="4"/>
  <c r="U4" i="4"/>
  <c r="X4" i="4" s="1"/>
  <c r="Y4" i="4" s="1"/>
  <c r="S4" i="4"/>
  <c r="T4" i="4" s="1"/>
  <c r="Q4" i="4"/>
  <c r="P4" i="4"/>
  <c r="X3" i="4"/>
  <c r="Y3" i="4" s="1"/>
  <c r="W3" i="4"/>
  <c r="V3" i="4"/>
  <c r="AA3" i="4" s="1"/>
  <c r="U3" i="4"/>
  <c r="T3" i="4"/>
  <c r="S3" i="4"/>
  <c r="Q3" i="4"/>
  <c r="P3" i="4"/>
  <c r="AC6" i="4" l="1"/>
  <c r="AC9" i="4"/>
  <c r="AC13" i="4"/>
  <c r="AC18" i="4"/>
  <c r="AC21" i="4"/>
  <c r="AC22" i="4"/>
  <c r="AC25" i="4"/>
  <c r="AC26" i="4"/>
  <c r="AC29" i="4"/>
  <c r="AA32" i="4"/>
  <c r="AC44" i="4"/>
  <c r="AC76" i="4"/>
  <c r="AC108" i="4"/>
  <c r="AC5" i="4"/>
  <c r="AC10" i="4"/>
  <c r="AC14" i="4"/>
  <c r="AC17" i="4"/>
  <c r="AA4" i="4"/>
  <c r="AA8" i="4"/>
  <c r="AA12" i="4"/>
  <c r="AA16" i="4"/>
  <c r="AA20" i="4"/>
  <c r="AA24" i="4"/>
  <c r="AC38" i="4"/>
  <c r="AC68" i="4"/>
  <c r="AC100" i="4"/>
  <c r="AC32" i="4"/>
  <c r="AA34" i="4"/>
  <c r="AA46" i="4"/>
  <c r="AA54" i="4"/>
  <c r="AA62" i="4"/>
  <c r="AA70" i="4"/>
  <c r="AA94" i="4"/>
  <c r="AA102" i="4"/>
  <c r="AA110" i="4"/>
  <c r="AA118" i="4"/>
  <c r="AA128" i="4"/>
  <c r="AC132" i="4"/>
  <c r="AC173" i="4"/>
  <c r="AA173" i="4"/>
  <c r="AC3" i="4"/>
  <c r="AC11" i="4"/>
  <c r="AC15" i="4"/>
  <c r="AC19" i="4"/>
  <c r="AC23" i="4"/>
  <c r="AC27" i="4"/>
  <c r="AA30" i="4"/>
  <c r="AC30" i="4"/>
  <c r="AA33" i="4"/>
  <c r="AC39" i="4"/>
  <c r="AA40" i="4"/>
  <c r="AC47" i="4"/>
  <c r="AA48" i="4"/>
  <c r="AC55" i="4"/>
  <c r="AA56" i="4"/>
  <c r="AC63" i="4"/>
  <c r="AA64" i="4"/>
  <c r="AC71" i="4"/>
  <c r="AA72" i="4"/>
  <c r="AC79" i="4"/>
  <c r="AA80" i="4"/>
  <c r="AC87" i="4"/>
  <c r="AA88" i="4"/>
  <c r="AC95" i="4"/>
  <c r="AA96" i="4"/>
  <c r="AC103" i="4"/>
  <c r="AA104" i="4"/>
  <c r="AC111" i="4"/>
  <c r="AA112" i="4"/>
  <c r="AC119" i="4"/>
  <c r="AA120" i="4"/>
  <c r="Y122" i="4"/>
  <c r="AC122" i="4" s="1"/>
  <c r="AA124" i="4"/>
  <c r="AC125" i="4"/>
  <c r="AA126" i="4"/>
  <c r="AC127" i="4"/>
  <c r="AC128" i="4"/>
  <c r="AC139" i="4"/>
  <c r="AC147" i="4"/>
  <c r="AA152" i="4"/>
  <c r="AC155" i="4"/>
  <c r="AA160" i="4"/>
  <c r="AC163" i="4"/>
  <c r="AA168" i="4"/>
  <c r="Y189" i="4"/>
  <c r="AA78" i="4"/>
  <c r="AA9" i="4"/>
  <c r="AA25" i="4"/>
  <c r="AA29" i="4"/>
  <c r="AC57" i="4"/>
  <c r="AA58" i="4"/>
  <c r="AC65" i="4"/>
  <c r="AA66" i="4"/>
  <c r="AC73" i="4"/>
  <c r="AA74" i="4"/>
  <c r="AC89" i="4"/>
  <c r="AA90" i="4"/>
  <c r="AA98" i="4"/>
  <c r="AC105" i="4"/>
  <c r="AA106" i="4"/>
  <c r="AC113" i="4"/>
  <c r="AA114" i="4"/>
  <c r="AC121" i="4"/>
  <c r="AA122" i="4"/>
  <c r="AC123" i="4"/>
  <c r="AC124" i="4"/>
  <c r="AA136" i="4"/>
  <c r="AC137" i="4"/>
  <c r="AA141" i="4"/>
  <c r="AC142" i="4"/>
  <c r="AA143" i="4"/>
  <c r="AA149" i="4"/>
  <c r="AA157" i="4"/>
  <c r="AA165" i="4"/>
  <c r="AC179" i="4"/>
  <c r="AA187" i="4"/>
  <c r="AC187" i="4"/>
  <c r="Y205" i="4"/>
  <c r="AA214" i="4"/>
  <c r="AA86" i="4"/>
  <c r="AA5" i="4"/>
  <c r="AA13" i="4"/>
  <c r="AA17" i="4"/>
  <c r="AA21" i="4"/>
  <c r="AC35" i="4"/>
  <c r="AA35" i="4"/>
  <c r="AC41" i="4"/>
  <c r="AA42" i="4"/>
  <c r="AC49" i="4"/>
  <c r="AA50" i="4"/>
  <c r="AC81" i="4"/>
  <c r="AA82" i="4"/>
  <c r="AC97" i="4"/>
  <c r="AC31" i="4"/>
  <c r="AA31" i="4"/>
  <c r="AA38" i="4"/>
  <c r="AA44" i="4"/>
  <c r="AA45" i="4"/>
  <c r="AA52" i="4"/>
  <c r="AA53" i="4"/>
  <c r="AA60" i="4"/>
  <c r="AA61" i="4"/>
  <c r="AA68" i="4"/>
  <c r="AA69" i="4"/>
  <c r="AA76" i="4"/>
  <c r="AA77" i="4"/>
  <c r="AA84" i="4"/>
  <c r="AA85" i="4"/>
  <c r="AA92" i="4"/>
  <c r="AA93" i="4"/>
  <c r="AA100" i="4"/>
  <c r="AA101" i="4"/>
  <c r="AA108" i="4"/>
  <c r="AA109" i="4"/>
  <c r="AA116" i="4"/>
  <c r="AA117" i="4"/>
  <c r="AA129" i="4"/>
  <c r="AA132" i="4"/>
  <c r="AA134" i="4"/>
  <c r="AC136" i="4"/>
  <c r="AC148" i="4"/>
  <c r="AA148" i="4"/>
  <c r="AC149" i="4"/>
  <c r="AC156" i="4"/>
  <c r="AA156" i="4"/>
  <c r="AC157" i="4"/>
  <c r="AC164" i="4"/>
  <c r="AA164" i="4"/>
  <c r="AC165" i="4"/>
  <c r="AA203" i="4"/>
  <c r="AC203" i="4"/>
  <c r="AA230" i="4"/>
  <c r="AA139" i="4"/>
  <c r="AA142" i="4"/>
  <c r="AA151" i="4"/>
  <c r="AA159" i="4"/>
  <c r="AA167" i="4"/>
  <c r="AA170" i="4"/>
  <c r="AC183" i="4"/>
  <c r="AC186" i="4"/>
  <c r="AA186" i="4"/>
  <c r="AA188" i="4"/>
  <c r="AC199" i="4"/>
  <c r="AC202" i="4"/>
  <c r="AA202" i="4"/>
  <c r="AA204" i="4"/>
  <c r="AA218" i="4"/>
  <c r="AA234" i="4"/>
  <c r="AA123" i="4"/>
  <c r="AA127" i="4"/>
  <c r="AA131" i="4"/>
  <c r="AA135" i="4"/>
  <c r="AC144" i="4"/>
  <c r="AA144" i="4"/>
  <c r="AC152" i="4"/>
  <c r="AA153" i="4"/>
  <c r="AC160" i="4"/>
  <c r="AA161" i="4"/>
  <c r="AC168" i="4"/>
  <c r="AA171" i="4"/>
  <c r="AA179" i="4"/>
  <c r="AC185" i="4"/>
  <c r="AA195" i="4"/>
  <c r="AC201" i="4"/>
  <c r="AA222" i="4"/>
  <c r="AA238" i="4"/>
  <c r="AC140" i="4"/>
  <c r="AA140" i="4"/>
  <c r="AA147" i="4"/>
  <c r="AC154" i="4"/>
  <c r="AA155" i="4"/>
  <c r="AC162" i="4"/>
  <c r="AA163" i="4"/>
  <c r="AC175" i="4"/>
  <c r="AC178" i="4"/>
  <c r="AA178" i="4"/>
  <c r="AC191" i="4"/>
  <c r="AC194" i="4"/>
  <c r="AA194" i="4"/>
  <c r="AC207" i="4"/>
  <c r="AA210" i="4"/>
  <c r="AA226" i="4"/>
  <c r="AA242" i="4"/>
  <c r="AC169" i="4"/>
  <c r="AA169" i="4"/>
  <c r="AC181" i="4"/>
  <c r="AC182" i="4"/>
  <c r="AA192" i="4"/>
  <c r="AC197" i="4"/>
  <c r="AC198" i="4"/>
  <c r="AA208" i="4"/>
  <c r="Y176" i="4"/>
  <c r="AC176" i="4" s="1"/>
  <c r="AA184" i="4"/>
  <c r="AC189" i="4"/>
  <c r="AC190" i="4"/>
  <c r="AA200" i="4"/>
  <c r="AC205" i="4"/>
  <c r="AC206" i="4"/>
  <c r="AA177" i="4"/>
  <c r="AA181" i="4"/>
  <c r="AA185" i="4"/>
  <c r="AA189" i="4"/>
  <c r="AA193" i="4"/>
  <c r="AA197" i="4"/>
  <c r="AA201" i="4"/>
  <c r="AA205" i="4"/>
  <c r="AA209" i="4"/>
  <c r="AA213" i="4"/>
  <c r="AA217" i="4"/>
  <c r="AA221" i="4"/>
  <c r="AA225" i="4"/>
  <c r="AA229" i="4"/>
  <c r="AA233" i="4"/>
  <c r="AA237" i="4"/>
  <c r="AA241" i="4"/>
  <c r="AA176" i="4" l="1"/>
</calcChain>
</file>

<file path=xl/comments1.xml><?xml version="1.0" encoding="utf-8"?>
<comments xmlns="http://schemas.openxmlformats.org/spreadsheetml/2006/main">
  <authors>
    <author/>
  </authors>
  <commentList>
    <comment ref="F5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sure</t>
        </r>
      </text>
    </comment>
    <comment ref="F1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change from 3334/3312 based on ArcGIS and viewing map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H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M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Exact location unclear, but it is located in the Our river (wikipedia)</t>
        </r>
      </text>
    </comment>
    <comment ref="E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H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G1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taken together because they lay directly next to each other</t>
        </r>
      </text>
    </comment>
    <comment ref="H1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G1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Also contains lake Rundavatn (Olbogavatnet in Google), but this is much smaller and not in GRAND</t>
        </r>
      </text>
    </comment>
    <comment ref="H1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1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1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G1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
</t>
        </r>
      </text>
    </comment>
    <comment ref="H1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1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E1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Location of river</t>
        </r>
      </text>
    </comment>
    <comment ref="H1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2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This could be a special one, several rivers/dams in cascade
Messaure, Ligga, Harsranget, Porjus</t>
        </r>
      </text>
    </comment>
    <comment ref="H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E2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in map Edwin</t>
        </r>
      </text>
    </comment>
    <comment ref="G2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names of the two dams withholding the reservoir, reservoir name unknown</t>
        </r>
      </text>
    </comment>
    <comment ref="H2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2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3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C3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exactly</t>
        </r>
      </text>
    </comment>
    <comment ref="E3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exactly</t>
        </r>
      </text>
    </comment>
    <comment ref="H3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K3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3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E3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H4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E4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H4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4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Shouldn't this be 3298?</t>
        </r>
      </text>
    </comment>
    <comment ref="H4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5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5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5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5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5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E5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H5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added</t>
        </r>
      </text>
    </comment>
    <comment ref="H5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added</t>
        </r>
      </text>
    </comment>
    <comment ref="H5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6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6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6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6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6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G7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also: "Lake Hintersand" according to wikipedia, but coords could not be found (capacity 0.11 MCM, so small compared to Limmern). Left out here. https://en.wikipedia.org/wiki/Linth%E2%80%93Limmern_Power_Stations</t>
        </r>
      </text>
    </comment>
    <comment ref="H7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added</t>
        </r>
      </text>
    </comment>
    <comment ref="H7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7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7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K7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added</t>
        </r>
      </text>
    </comment>
    <comment ref="C8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coordinates of Kaunertal (village) - exact location of power plant not found</t>
        </r>
      </text>
    </comment>
    <comment ref="E8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clear</t>
        </r>
      </text>
    </comment>
    <comment ref="G8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partly supplied by melting water from glaciers via La Borgne de Ferpècle and La Borgne d'Arolla</t>
        </r>
      </text>
    </comment>
    <comment ref="H8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8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9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Two sackingen?</t>
        </r>
      </text>
    </comment>
    <comment ref="E9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Hmm is this applicable?</t>
        </r>
      </text>
    </comment>
    <comment ref="G9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9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E9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</t>
        </r>
      </text>
    </comment>
    <comment ref="H9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K9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9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9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9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10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G10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small balancing reservoir? not found. Treated as RoR without reservoir storage</t>
        </r>
      </text>
    </comment>
    <comment ref="H10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11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change from 3334/3312 based on ArcGIS and viewing map</t>
        </r>
      </text>
    </comment>
    <comment ref="G11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11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11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11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11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11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11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11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added</t>
        </r>
      </text>
    </comment>
    <comment ref="E12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H12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E15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in Map Edwin</t>
        </r>
      </text>
    </comment>
    <comment ref="H17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sure</t>
        </r>
      </text>
    </comment>
    <comment ref="H18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in GranD</t>
        </r>
      </text>
    </comment>
    <comment ref="H18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in GranD</t>
        </r>
      </text>
    </comment>
    <comment ref="C19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Same as Svelgfoss</t>
        </r>
      </text>
    </comment>
    <comment ref="A22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In ENTSO-E named Montelimar</t>
        </r>
      </text>
    </comment>
    <comment ref="A22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Actually two: centrale Avignon and Sauveterre (126 and 52 MW respectively)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  <r>
          <rPr>
            <b/>
            <sz val="9"/>
            <color rgb="FF000000"/>
            <rFont val="Tahoma"/>
            <family val="2"/>
            <charset val="1"/>
          </rPr>
          <t>Pumped hydro storage (PHS):</t>
        </r>
        <r>
          <rPr>
            <sz val="9"/>
            <color rgb="FF000000"/>
            <rFont val="Tahoma"/>
            <family val="2"/>
            <charset val="1"/>
          </rPr>
          <t xml:space="preserve"> Dispatchable hydro generator with both an upstream reservoir, a downstream reservoir, and the ability to pump water back from the downstream to the upstream reservoir
</t>
        </r>
        <r>
          <rPr>
            <b/>
            <sz val="9"/>
            <color rgb="FF000000"/>
            <rFont val="Tahoma"/>
            <family val="2"/>
            <charset val="1"/>
          </rPr>
          <t>Storage hydro (STO)</t>
        </r>
        <r>
          <rPr>
            <sz val="9"/>
            <color rgb="FF000000"/>
            <rFont val="Tahoma"/>
            <family val="2"/>
            <charset val="1"/>
          </rPr>
          <t xml:space="preserve">: Dispatchable hydro generator with an upstream reservoir
</t>
        </r>
        <r>
          <rPr>
            <b/>
            <sz val="9"/>
            <color rgb="FF000000"/>
            <rFont val="Tahoma"/>
            <family val="2"/>
            <charset val="1"/>
          </rPr>
          <t>Run-of-river (RoR):</t>
        </r>
        <r>
          <rPr>
            <sz val="9"/>
            <color rgb="FF000000"/>
            <rFont val="Tahoma"/>
            <family val="2"/>
            <charset val="1"/>
          </rPr>
          <t xml:space="preserve"> Hydro generator in a river with no appreciable storage capacity, thus generation is assumed to be non-dispatchable</t>
        </r>
      </text>
    </comment>
    <comment ref="F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William:
</t>
        </r>
        <r>
          <rPr>
            <sz val="9"/>
            <color rgb="FF000000"/>
            <rFont val="Tahoma"/>
            <family val="2"/>
            <charset val="1"/>
          </rPr>
          <t>My category name, to match Power Plant Input Database</t>
        </r>
      </text>
    </comment>
    <comment ref="AA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year?
</t>
        </r>
      </text>
    </comment>
    <comment ref="AL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FLOW_ACC_M3/s
160413 NewDavid_data_within_eurodata.xlsx
</t>
        </r>
      </text>
    </comment>
    <comment ref="P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AA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2007, Enipedia
</t>
        </r>
      </text>
    </comment>
    <comment ref="AH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H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O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Exact location unclear, but it is located in the Our river (wikipedia)</t>
        </r>
      </text>
    </comment>
    <comment ref="U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Updated from BFE data</t>
        </r>
      </text>
    </comment>
    <comment ref="D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P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AA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2007, Enipedia
</t>
        </r>
      </text>
    </comment>
    <comment ref="AH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D1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1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G1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Part of the plant is owned by Serbia, this part is not accounted for here
</t>
        </r>
      </text>
    </comment>
    <comment ref="AG1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taken together because they lay directly next to each other</t>
        </r>
      </text>
    </comment>
    <comment ref="AH1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1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Actually 2 plants, Sysima and Langsima</t>
        </r>
      </text>
    </comment>
    <comment ref="E1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AG1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Also contains lake Rundavatn (Olbogavatnet in Google), but this is much smaller and not in GRAND</t>
        </r>
      </text>
    </comment>
    <comment ref="AP1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Assuming same
</t>
        </r>
      </text>
    </comment>
    <comment ref="AH1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V1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
</t>
        </r>
      </text>
    </comment>
    <comment ref="AH1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H1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AG1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
</t>
        </r>
      </text>
    </comment>
    <comment ref="AH1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H1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U1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to be same as in turbine mode! estimation
</t>
        </r>
      </text>
    </comment>
    <comment ref="P2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Location of river</t>
        </r>
      </text>
    </comment>
    <comment ref="AH2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D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AH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This could be a special one, several rivers/dams in cascade
Messaure, Ligga, Harsranget, Porjus</t>
        </r>
      </text>
    </comment>
    <comment ref="A2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Known as Sira-Kvina in Stadkraft list of plants in PDF, but Tonstad on website</t>
        </r>
      </text>
    </comment>
    <comment ref="D2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2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U2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Size increased
https://en.wikipedia.org/wiki/Tonstad_Hydroelectric_Power_Station</t>
        </r>
      </text>
    </comment>
    <comment ref="AA2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Wikipedia. Maybe too high?</t>
        </r>
      </text>
    </comment>
    <comment ref="AH2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P2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in map Edwin</t>
        </r>
      </text>
    </comment>
    <comment ref="AA2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2007, Enipedia
</t>
        </r>
      </text>
    </comment>
    <comment ref="AA2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2007, Enipedia</t>
        </r>
      </text>
    </comment>
    <comment ref="AG2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names of the two dams withholding the reservoir, reservoir name unknown</t>
        </r>
      </text>
    </comment>
    <comment ref="AH2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A2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1999-2011
</t>
        </r>
      </text>
    </comment>
    <comment ref="AH2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D2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AA2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annual generation 2001-2009
</t>
        </r>
      </text>
    </comment>
    <comment ref="AA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2009-2011 (GEO)
</t>
        </r>
      </text>
    </comment>
    <comment ref="D2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2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AP3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? ="drain  capacity". spillway capacity is 3039 m3/s. http://www.seprem.es/ficha.php?idpresa=52&amp;p=2</t>
        </r>
      </text>
    </comment>
    <comment ref="AR3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Marte:
assumed to be same as in turbine mode! estimation</t>
        </r>
      </text>
    </comment>
    <comment ref="W3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start up time for pumping: 170s</t>
        </r>
      </text>
    </comment>
    <comment ref="AH3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Q3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why this is so low</t>
        </r>
      </text>
    </comment>
    <comment ref="AA3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excluding pumped storage?
</t>
        </r>
      </text>
    </comment>
    <comment ref="N3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exactly</t>
        </r>
      </text>
    </comment>
    <comment ref="P3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exactly</t>
        </r>
      </text>
    </comment>
    <comment ref="AH3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K3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https://no.wikipedia.org/wiki/Malta-Reisseck_vannkraftverk</t>
        </r>
      </text>
    </comment>
    <comment ref="AL3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Volume 1.3 Mm3</t>
        </r>
      </text>
    </comment>
    <comment ref="AM3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P3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Elevation of grosser muhldorfer - turbine elevation
https://www.verbund.com/en-de/about-verbund/power-plants/our-power-plants/reisseck2
http://www.power-technology.com/projects/reisseck-ii-pumped-storage-power-plant-carinthia/reisseck-ii-pumped-storage-power-plant-carinthia1.html</t>
        </r>
      </text>
    </comment>
    <comment ref="AA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2010
</t>
        </r>
      </text>
    </comment>
    <comment ref="AH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D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AA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average 2000-2009. https://www.seas.sk/data/contentlink/cfakepathhydro-power-plants-slovakia-2010-en.pdf</t>
        </r>
      </text>
    </comment>
    <comment ref="AH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added</t>
        </r>
      </text>
    </comment>
    <comment ref="AA3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2007, Enipedia</t>
        </r>
      </text>
    </comment>
    <comment ref="AH3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P3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V4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assumed equal to turbine cap</t>
        </r>
      </text>
    </comment>
    <comment ref="AA4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2007, Enipedia
</t>
        </r>
      </text>
    </comment>
    <comment ref="AQ4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La Muela I and II tap from same reservoir
</t>
        </r>
      </text>
    </comment>
    <comment ref="E4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AA4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in 2008
</t>
        </r>
      </text>
    </comment>
    <comment ref="AH4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D4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4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P4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D4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4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AH4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K4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Volume withhold could not be found, pure run of river without storage is assumed
</t>
        </r>
      </text>
    </comment>
    <comment ref="AA4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excluding pumped storage?
</t>
        </r>
      </text>
    </comment>
    <comment ref="AH4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Shouldn't this be 3298?</t>
        </r>
      </text>
    </comment>
    <comment ref="AA4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2020 estimation enipedia (2007 not yet available)
</t>
        </r>
      </text>
    </comment>
    <comment ref="AH4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D5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Assuming STO, as no pump capacity reported, and location is on a lake</t>
        </r>
      </text>
    </comment>
    <comment ref="E5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AA5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power production potential at design (GEO)
</t>
        </r>
      </text>
    </comment>
    <comment ref="AH5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H5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H5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AK5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total = 2.3 MCM, active = 2.0 MCM (wikipedia)</t>
        </r>
      </text>
    </comment>
    <comment ref="AH5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D5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Assuming RoR as no pump capacity reported, and location is on a river</t>
        </r>
      </text>
    </comment>
    <comment ref="AA5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2010-2014
</t>
        </r>
      </text>
    </comment>
    <comment ref="AH5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AK5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Volume withhold could not be found, pure run of river without storage is assumed
</t>
        </r>
      </text>
    </comment>
    <comment ref="D5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5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P5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AH5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added</t>
        </r>
      </text>
    </comment>
    <comment ref="AH5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added</t>
        </r>
      </text>
    </comment>
    <comment ref="AH6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U6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A 300 MW extension to this Power Plant is under construction</t>
        </r>
      </text>
    </comment>
    <comment ref="AH6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D6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6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D6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6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AA6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GEO
</t>
        </r>
      </text>
    </comment>
    <comment ref="AH6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AK6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maybe total, not active? (wikipedia). GEO says 4.8 MCM total.</t>
        </r>
      </text>
    </comment>
    <comment ref="AH6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D6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6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AA6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power potential at design (GEO)</t>
        </r>
      </text>
    </comment>
    <comment ref="V6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assumed equal to turbine cap</t>
        </r>
      </text>
    </comment>
    <comment ref="AH6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S7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not found. assumed same as number of turbines.</t>
        </r>
      </text>
    </comment>
    <comment ref="AA7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 (enipedia)
</t>
        </r>
      </text>
    </comment>
    <comment ref="AH7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AF7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Commission Picote II</t>
        </r>
      </text>
    </comment>
    <comment ref="K7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Tierfehd Limmern, Hintersand and Umwälzwerk taken together (Statistik der wasserkraftanlagen der Schweiz)
</t>
        </r>
      </text>
    </comment>
    <comment ref="S7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not found. assumed same as number of turbines.</t>
        </r>
      </text>
    </comment>
    <comment ref="AG7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also: "Lake Hintersand" according to wikipedia, but coords could not be found (capacity 0.11 MCM, so small compared to Limmern). Left out here. https://en.wikipedia.org/wiki/Linth%E2%80%93Limmern_Power_Stations</t>
        </r>
      </text>
    </comment>
    <comment ref="AH7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added</t>
        </r>
      </text>
    </comment>
    <comment ref="D7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7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AA7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 (enipedia)
</t>
        </r>
      </text>
    </comment>
    <comment ref="D7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7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AH7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F7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commission Bemposta II
</t>
        </r>
      </text>
    </comment>
    <comment ref="AA7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 (enipedia)
</t>
        </r>
      </text>
    </comment>
    <comment ref="AH7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D8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AA8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average 2001-2009 (GEO)</t>
        </r>
      </text>
    </comment>
    <comment ref="V8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
</t>
        </r>
      </text>
    </comment>
    <comment ref="AH8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AM8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added</t>
        </r>
      </text>
    </comment>
    <comment ref="N8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coordinates of Kaunertal (village) - exact location of power plant not found</t>
        </r>
      </text>
    </comment>
    <comment ref="P8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clear</t>
        </r>
      </text>
    </comment>
    <comment ref="AG8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partly supplied by melting water from glaciers via La Borgne de Ferpècle and La Borgne d'Arolla</t>
        </r>
      </text>
    </comment>
    <comment ref="D8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8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AH8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K8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total volume (wikipedia)
</t>
        </r>
      </text>
    </comment>
    <comment ref="AH8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F8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commission Miranda II</t>
        </r>
      </text>
    </comment>
    <comment ref="D8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Assuming RoR as no pump capacity reported, and location is on a river</t>
        </r>
      </text>
    </comment>
    <comment ref="E8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V9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assumed equal to turbine cap</t>
        </r>
      </text>
    </comment>
    <comment ref="A9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Two sackingen?</t>
        </r>
      </text>
    </comment>
    <comment ref="P9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Hmm is this applicable?</t>
        </r>
      </text>
    </comment>
    <comment ref="AG9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H9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P9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</t>
        </r>
      </text>
    </comment>
    <comment ref="W9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not mentioned if it is black start or spinning reserve
</t>
        </r>
      </text>
    </comment>
    <comment ref="AH9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M9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AH9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K9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Estimation! Area 3,27 km2 (wikipedia (italian)), 10 m water difference allowed (assumption)</t>
        </r>
      </text>
    </comment>
    <comment ref="AA9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2007 (GEO)</t>
        </r>
      </text>
    </comment>
    <comment ref="AH9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K9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Estimation! Could not be found. Estimated very small: no significant broader part in canal can be seen in google.maps., except for navigation lock</t>
        </r>
      </text>
    </comment>
    <comment ref="D9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Assuming RoR as no pump capacity reported, and location is on a river</t>
        </r>
      </text>
    </comment>
    <comment ref="I9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?</t>
        </r>
      </text>
    </comment>
    <comment ref="AH9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A10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1998
</t>
        </r>
      </text>
    </comment>
    <comment ref="D10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10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G10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Part of the plant is owned by Serbia, this part is not accounted for here</t>
        </r>
      </text>
    </comment>
    <comment ref="D10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10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AH10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D10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10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 storage observed, assume RoR</t>
        </r>
      </text>
    </comment>
    <comment ref="AG10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small balancing reservoir? not found. Treated as RoR without reservoir storage</t>
        </r>
      </text>
    </comment>
    <comment ref="AH10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K10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Volume withhold could not be found, pure run of river without storage is assumed
</t>
        </r>
      </text>
    </comment>
    <comment ref="V10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
</t>
        </r>
      </text>
    </comment>
    <comment ref="D10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10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T10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?
</t>
        </r>
      </text>
    </comment>
    <comment ref="AA10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2001-2009 (GEO)
</t>
        </r>
      </text>
    </comment>
    <comment ref="AA10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 (enipedia)
</t>
        </r>
      </text>
    </comment>
    <comment ref="U10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Updated from BFE data</t>
        </r>
      </text>
    </comment>
    <comment ref="D11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Guess, no storage observed</t>
        </r>
      </text>
    </comment>
    <comment ref="AA11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2007 (enipedia)</t>
        </r>
      </text>
    </comment>
    <comment ref="AH11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change from 3334/3312 based on ArcGIS and viewing map</t>
        </r>
      </text>
    </comment>
    <comment ref="D11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11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AG11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H11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K11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Based on total Magasinkapasiteit for Aurland II</t>
        </r>
      </text>
    </comment>
    <comment ref="AP11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Apparently two different heights of 110 and 480 m
Using avg
http://www.e-co.no/filestore/Aurland_brosjyre2010.pdf</t>
        </r>
      </text>
    </comment>
    <comment ref="AK11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GRAND</t>
        </r>
      </text>
    </comment>
    <comment ref="AH11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K11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=deltaH*Area</t>
        </r>
      </text>
    </comment>
    <comment ref="AH11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H11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AH11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D12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From ENTSOE detailed capacity by unit classification</t>
        </r>
      </text>
    </comment>
    <comment ref="E12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yet, need LT data from Edwin. Assuming STO for now.</t>
        </r>
      </text>
    </comment>
    <comment ref="AH12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V1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
</t>
        </r>
      </text>
    </comment>
    <comment ref="AH1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added</t>
        </r>
      </text>
    </comment>
    <comment ref="P12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AH12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U124" authorId="0">
      <text>
        <r>
          <rPr>
            <b/>
            <sz val="10"/>
            <color rgb="FF000000"/>
            <rFont val="Calibri"/>
            <family val="2"/>
            <charset val="1"/>
          </rPr>
          <t>Small but largest RoR in UK</t>
        </r>
      </text>
    </comment>
    <comment ref="AA124" authorId="0">
      <text>
        <r>
          <rPr>
            <b/>
            <sz val="10"/>
            <color rgb="FF000000"/>
            <rFont val="Calibri"/>
            <family val="2"/>
            <charset val="1"/>
          </rPr>
          <t>Average https://en.wikipedia.org/wiki/Beeston_Hydro#cite_note-4</t>
        </r>
      </text>
    </comment>
    <comment ref="AK125" authorId="0">
      <text>
        <r>
          <rPr>
            <b/>
            <sz val="10"/>
            <color rgb="FF000000"/>
            <rFont val="Calibri"/>
            <family val="2"/>
            <charset val="1"/>
          </rPr>
          <t>https://ipfs.io/ipfs/QmXoypizjW3WknFiJnKLwHCnL72vedxjQkDDP1mXWo6uco/wiki/List_of_dams_and_reservoirs_in_Austria.html</t>
        </r>
      </text>
    </comment>
    <comment ref="AA12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2007 Enipedia</t>
        </r>
      </text>
    </comment>
    <comment ref="AK12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ttps://books.google.nl/books?id=dMpuAX8PptQC&amp;pg=PA55&amp;lpg=PA55&amp;dq=volume+retenue+utile+chastang&amp;source=bl&amp;ots=9ulI0ZaCi8&amp;sig=9ZeJcZ9MG5y9AWem_3-bSuCu0B4&amp;hl=nl&amp;sa=X&amp;ved=0ahUKEwiAysyNic3YAhVKJsAKHWzWCMIQ6AEIJzAA#v=onepage&amp;q=volume%20retenue%20utile%20chastang&amp;f=false
&gt; volume utile 150?</t>
        </r>
      </text>
    </comment>
    <comment ref="AK1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31 km lengte, 16 m rivier hoogte en 355 meter dambreedte gemiddeld?
&gt;
https://ipfs.io/ipfs/QmXoypizjW3WknFiJnKLwHCnL72vedxjQkDDP1mXWo6uco/wiki/List_of_dams_and_reservoirs_in_Austria.html</t>
        </r>
      </text>
    </comment>
    <comment ref="AR1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350 per turbine</t>
        </r>
      </text>
    </comment>
    <comment ref="AK12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?
</t>
        </r>
      </text>
    </comment>
    <comment ref="U13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Solberg I 108 MW
Solberg II 100 MW</t>
        </r>
      </text>
    </comment>
    <comment ref="AK13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http://www.a-nossa-energia.edp.pt/centros_produtores/info_tecnica.php?item_id=57&amp;cp_type=&amp;section_type=info_tecnica</t>
        </r>
      </text>
    </comment>
    <comment ref="AP13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Maximum head 31,5, minimum head 15,5 according to EDP</t>
        </r>
      </text>
    </comment>
    <comment ref="AZ13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According to GEO</t>
        </r>
      </text>
    </comment>
    <comment ref="AK13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</text>
    </comment>
    <comment ref="AR13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sure if this is max or average..</t>
        </r>
      </text>
    </comment>
    <comment ref="AZ13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According to GEO</t>
        </r>
      </text>
    </comment>
    <comment ref="AR13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sure if this is max or average</t>
        </r>
      </text>
    </comment>
    <comment ref="AA1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GEO</t>
        </r>
      </text>
    </comment>
    <comment ref="AV1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Don't know which way</t>
        </r>
      </text>
    </comment>
    <comment ref="AP1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Seems to high?</t>
        </r>
      </text>
    </comment>
    <comment ref="AK13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http://www.barrages-cfbr.eu/Vallabregues.html
Check, is this the volume of the dam or the volume of the reservoir?</t>
        </r>
      </text>
    </comment>
    <comment ref="AP13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Max head</t>
        </r>
      </text>
    </comment>
    <comment ref="AK13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https://ipfs.io/ipfs/QmXoypizjW3WknFiJnKLwHCnL72vedxjQkDDP1mXWo6uco/wiki/List_of_dams_and_reservoirs_in_Austria.html</t>
        </r>
      </text>
    </comment>
    <comment ref="AR13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Nominal flow rate</t>
        </r>
      </text>
    </comment>
    <comment ref="AP14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Max head is 37, min head is 20 m
other source mentions average fall height: 31 m:
http://www.centrodeinformacao.ren.pt/PT/publicacoes/PublicacoesGerais/Hidroelectricidade%20em%20Portugal%20-%20Mem%C3%B3ria%20e%20desafio.pdf </t>
        </r>
      </text>
    </comment>
    <comment ref="AZ14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According to GEO</t>
        </r>
      </text>
    </comment>
    <comment ref="AK14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https://ipfs.io/ipfs/QmXoypizjW3WknFiJnKLwHCnL72vedxjQkDDP1mXWo6uco/wiki/List_of_dams_and_reservoirs_in_Austria.html</t>
        </r>
      </text>
    </comment>
    <comment ref="AZ14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According to GEO</t>
        </r>
      </text>
    </comment>
    <comment ref="AP14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EDP reported:
21,6 maximum
15,5 minimum</t>
        </r>
      </text>
    </comment>
    <comment ref="AP14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Or 26?</t>
        </r>
      </text>
    </comment>
    <comment ref="AZ14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According to GEO</t>
        </r>
      </text>
    </comment>
    <comment ref="AK14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https://en.wikipedia.org/wiki/List_of_dams_and_reservoirs_in_Austria</t>
        </r>
      </text>
    </comment>
    <comment ref="AK14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GEO reports area's, but can they be used?</t>
        </r>
      </text>
    </comment>
    <comment ref="AK15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Surface area 1,9 sq km according to GEO</t>
        </r>
      </text>
    </comment>
    <comment ref="AA15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GEO</t>
        </r>
      </text>
    </comment>
    <comment ref="AK15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http://www.barrages-cfbr.eu/-Champagne-Ardenne-.html
Is this volume reservoir for station or barrage?</t>
        </r>
      </text>
    </comment>
    <comment ref="AR15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https://fr.wikipedia.org/wiki/Centrale_de_Kembs</t>
        </r>
      </text>
    </comment>
    <comment ref="AZ15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https://www.edf.fr/groupe-edf/producteur-industriel/energies-renouvelables/hydraulique/edf-hydraulique-alsace-vosges/une-nouvelle-centrale-hydroelectrique-a-kembs </t>
        </r>
      </text>
    </comment>
    <comment ref="P15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in Map Edwin</t>
        </r>
      </text>
    </comment>
    <comment ref="AK15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Lakes contains 17.1 million M3. 4,5 mM3 can be used. Length lake is 7 km, area is 3,46 km2</t>
        </r>
      </text>
    </comment>
    <comment ref="AX15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Spilling capacity of the Markovci Dam
</t>
        </r>
      </text>
    </comment>
    <comment ref="AX15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Spillway capacity of Melje dam (not of the plant itsel
f)
</t>
        </r>
      </text>
    </comment>
    <comment ref="AK16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</text>
    </comment>
    <comment ref="AK16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Reservoir is 8,6 km long. Reservoir contains 4,2 mM3 of which 0,9 mM3 can be used</t>
        </r>
      </text>
    </comment>
    <comment ref="AK16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Reservoir is 12,7 km long. 10,5 million m3 capacity. 1.4 mM3 can be used</t>
        </r>
      </text>
    </comment>
    <comment ref="AK16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Reservoir length is 13,1 km and contains 10,3 mM3. Of which 2,2 mM3 can be used</t>
        </r>
      </text>
    </comment>
    <comment ref="AK16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Length reservoir is 11,9 km. Contains 7,1 Mm3 and usuable capacity is 1,8 Mm3</t>
        </r>
      </text>
    </comment>
    <comment ref="AK16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Reservoir contains 5,6 Mm3 of water. What is usuable capacity? </t>
        </r>
      </text>
    </comment>
    <comment ref="AA16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In years 1971-2000: 550 to 1043 GWh</t>
        </r>
      </text>
    </comment>
    <comment ref="AK168" authorId="0">
      <text>
        <r>
          <rPr>
            <sz val="9"/>
            <color rgb="FF000000"/>
            <rFont val="Tahoma"/>
            <family val="2"/>
            <charset val="1"/>
          </rPr>
          <t>According to academic source: 270 Mm3. 
'30 Mm3 is 56.6% of reservoir's useful capacity) 
https://www.researchgate.net/profile/Michal_Habel2/publication/266072268_Dynamics_of_the_Vistula_River_channel_deformations_downstream_of_the_Wloclawek_Reservoir/links/542424610cf26120b7a71ebe/Dynamics-of-the-Vistula-River-channel-deformations-downstream-of-the-Wloclawek-Reservoir.pdf
Retention time 5.2 days</t>
        </r>
      </text>
    </comment>
    <comment ref="AP16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Nominal fall</t>
        </r>
      </text>
    </comment>
    <comment ref="U16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4*37,5 
1*122</t>
        </r>
      </text>
    </comment>
    <comment ref="AK16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Retained water volume, not sure if it is usable capacity
https://structurae.net/structures/mareges-dam
</t>
        </r>
      </text>
    </comment>
    <comment ref="AP16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https://fr.wikipedia.org/wiki/Barrage_de_Marèges#cite_note-5</t>
        </r>
      </text>
    </comment>
    <comment ref="AK17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This is the max volume. In reality it is smaller
http://www.gaccsouth.com/fileadmin/ahk_atlanta/Dokumente/Events/Event_Houston_Projects/Hydropower/AHK-Nashville_Hydropower_20160301_Traebing.pdf
</t>
        </r>
      </text>
    </comment>
    <comment ref="AK17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https://en.wikipedia.org/wiki/List_of_dams_and_reservoirs_in_Austria</t>
        </r>
      </text>
    </comment>
    <comment ref="AP17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Mean gross head</t>
        </r>
      </text>
    </comment>
    <comment ref="AP17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Maximum head 12,6
Minimum head 6,8</t>
        </r>
      </text>
    </comment>
    <comment ref="AV17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but other river joins after Carrapatelo</t>
        </r>
      </text>
    </comment>
    <comment ref="AH17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sure</t>
        </r>
      </text>
    </comment>
    <comment ref="AA17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Based on GEO</t>
        </r>
      </text>
    </comment>
    <comment ref="AR17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Or total 376?</t>
        </r>
      </text>
    </comment>
    <comment ref="AK18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Max 603 m
Min 580 m</t>
        </r>
      </text>
    </comment>
    <comment ref="AK18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Max 606 m
Min 602 m</t>
        </r>
      </text>
    </comment>
    <comment ref="AK18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Max 945 above sea level
Min 940,6 above sea level</t>
        </r>
      </text>
    </comment>
    <comment ref="AH18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in GranD</t>
        </r>
      </text>
    </comment>
    <comment ref="AH18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in GranD</t>
        </r>
      </text>
    </comment>
    <comment ref="AR18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Ausbauwassermenge</t>
        </r>
      </text>
    </comment>
    <comment ref="A18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Bit confused if this is the old or new station? The new seems more a STO one?</t>
        </r>
      </text>
    </comment>
    <comment ref="AK19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http://www.sciencedirect.com/science/article/pii/S0301479717303213</t>
        </r>
      </text>
    </comment>
    <comment ref="AA19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2006-2015</t>
        </r>
      </text>
    </comment>
    <comment ref="N19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Same as Svelgfoss</t>
        </r>
      </text>
    </comment>
    <comment ref="AA19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In 2009</t>
        </r>
      </text>
    </comment>
    <comment ref="AK19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https://en.wikipedia.org/wiki/List_of_dams_and_reservoirs_in_Austria</t>
        </r>
      </text>
    </comment>
    <comment ref="AA19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https://sv.wikipedia.org/wiki/Olidans_kraftverk</t>
        </r>
      </text>
    </comment>
    <comment ref="AA19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http://evolution.skf.com/a-steady-flow/</t>
        </r>
      </text>
    </comment>
    <comment ref="AK19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Regulation amplitude 1,7 meter</t>
        </r>
      </text>
    </comment>
    <comment ref="AK20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Useful amplitude:
7,3-6,4 = 0,9</t>
        </r>
      </text>
    </comment>
    <comment ref="P20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in map Edwin</t>
        </r>
      </text>
    </comment>
    <comment ref="N20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Now the coordinates of powerhouse underground. Maybe use intake? To get inflows from Edwin</t>
        </r>
      </text>
    </comment>
    <comment ref="AK21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Same as Kuonis storage plant?</t>
        </r>
      </text>
    </comment>
    <comment ref="AA21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12000 homes
</t>
        </r>
      </text>
    </comment>
    <comment ref="AA21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26000 homes</t>
        </r>
      </text>
    </comment>
    <comment ref="A22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In ENTSO-E named Montelimar</t>
        </r>
      </text>
    </comment>
    <comment ref="A22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Actually two: centrale Avignon and Sauveterre (126 and 52 MW respectively)</t>
        </r>
      </text>
    </comment>
    <comment ref="AK2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https://fr.wikipedia.org/wiki/Barrage_de_Couesques
or:
http://adour-garonne.eaufrance.fr/data/ficheSTQL?stql=O77-5013&amp;panel=desc?
</t>
        </r>
      </text>
    </comment>
    <comment ref="AA23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Fortum's share. Co-owned</t>
        </r>
      </text>
    </comment>
    <comment ref="AK23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https://www.svk.se/siteassets/jobba-har/dokument/analysis-of-a-load-frequency-control-implementation-in-swedish-run-of-river-hydropower-stations---andreas-westberg---svk.pdf</t>
        </r>
      </text>
    </comment>
    <comment ref="AK23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https://www.svk.se/siteassets/jobba-har/dokument/analysis-of-a-load-frequency-control-implementation-in-swedish-run-of-river-hydropower-stations---andreas-westberg---svk.pdf</t>
        </r>
      </text>
    </comment>
    <comment ref="AR2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Or is 419 total: https://powerplants.vattenfall.com/midskog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1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change from 3334/3312 based on ArcGIS and viewing map</t>
        </r>
      </text>
    </comment>
    <comment ref="C1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coordinates of Kaunertal (village) - exact location of power plant not found</t>
        </r>
      </text>
    </comment>
    <comment ref="H2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added</t>
        </r>
      </text>
    </comment>
    <comment ref="G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2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G3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names of the two dams withholding the reservoir, reservoir name unknown</t>
        </r>
      </text>
    </comment>
    <comment ref="H3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3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3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C4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exactly</t>
        </r>
      </text>
    </comment>
    <comment ref="E4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Don't know exactly</t>
        </r>
      </text>
    </comment>
    <comment ref="H4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K4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4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4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4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K4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added</t>
        </r>
      </text>
    </comment>
    <comment ref="H5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M5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Exact location unclear, but it is located in the Our river (wikipedia)</t>
        </r>
      </text>
    </comment>
    <comment ref="H5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5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5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5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G5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taken together because they lay directly next to each other</t>
        </r>
      </text>
    </comment>
    <comment ref="H5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E5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Location of river</t>
        </r>
      </text>
    </comment>
    <comment ref="H5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5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G6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
</t>
        </r>
      </text>
    </comment>
    <comment ref="H6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6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6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6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6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6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6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7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7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7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7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8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8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8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This could be a special one, several rivers/dams in cascade
Messaure, Ligga, Harsranget, Porjus</t>
        </r>
      </text>
    </comment>
    <comment ref="H8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8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8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8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A9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Two sackingen?</t>
        </r>
      </text>
    </comment>
    <comment ref="E9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Hmm is this applicable?</t>
        </r>
      </text>
    </comment>
    <comment ref="G9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9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G9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small balancing reservoir? not found. Treated as RoR without reservoir storage</t>
        </r>
      </text>
    </comment>
    <comment ref="H9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14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sure</t>
        </r>
      </text>
    </comment>
    <comment ref="H1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in GranD</t>
        </r>
      </text>
    </comment>
    <comment ref="H15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in GranD</t>
        </r>
      </text>
    </comment>
    <comment ref="C15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Same as Svelgfoss</t>
        </r>
      </text>
    </comment>
    <comment ref="A18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In ENTSO-E named Montelimar</t>
        </r>
      </text>
    </comment>
    <comment ref="A18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Actually two: centrale Avignon and Sauveterre (126 and 52 MW respectively)</t>
        </r>
      </text>
    </comment>
    <comment ref="E20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E21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H21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21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21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H21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E21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in map Edwin</t>
        </r>
      </text>
    </comment>
    <comment ref="E21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clear</t>
        </r>
      </text>
    </comment>
    <comment ref="G21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partly supplied by melting water from glaciers via La Borgne de Ferpècle and La Borgne d'Arolla</t>
        </r>
      </text>
    </comment>
    <comment ref="E22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H2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added</t>
        </r>
      </text>
    </comment>
    <comment ref="H22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Shouldn't this be 3298?</t>
        </r>
      </text>
    </comment>
    <comment ref="E22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H22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E2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H2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G22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Also contains lake Rundavatn (Olbogavatnet in Google), but this is much smaller and not in GRAND</t>
        </r>
      </text>
    </comment>
    <comment ref="H23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E23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applicable?</t>
        </r>
      </text>
    </comment>
    <comment ref="H23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E23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applicable</t>
        </r>
      </text>
    </comment>
    <comment ref="H23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K23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23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H23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Database,
small balancing reservoir</t>
        </r>
      </text>
    </comment>
    <comment ref="G23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>also: "Lake Hintersand" according to wikipedia, but coords could not be found (capacity 0.11 MCM, so small compared to Limmern). Left out here. https://en.wikipedia.org/wiki/Linth%E2%80%93Limmern_Power_Stations</t>
        </r>
      </text>
    </comment>
    <comment ref="H23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added</t>
        </r>
      </text>
    </comment>
    <comment ref="H23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WZ added</t>
        </r>
      </text>
    </comment>
    <comment ref="H24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>Not in Grand Database</t>
        </r>
      </text>
    </comment>
    <comment ref="E24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Not in Map Edwin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9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Two sackingen?</t>
        </r>
      </text>
    </comment>
    <comment ref="A22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In ENTSO-E named Montelimar</t>
        </r>
      </text>
    </comment>
    <comment ref="A22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>Actually two: centrale Avignon and Sauveterre (126 and 52 MW respectively)</t>
        </r>
      </text>
    </comment>
  </commentList>
</comments>
</file>

<file path=xl/sharedStrings.xml><?xml version="1.0" encoding="utf-8"?>
<sst xmlns="http://schemas.openxmlformats.org/spreadsheetml/2006/main" count="6544" uniqueCount="1946">
  <si>
    <t>Power Station Name</t>
  </si>
  <si>
    <t>LAT power station</t>
  </si>
  <si>
    <t>LON power station</t>
  </si>
  <si>
    <t>LAT on river network</t>
  </si>
  <si>
    <t>LON on river network</t>
  </si>
  <si>
    <t>Grand ID corresponding dam (upper reservoir)</t>
  </si>
  <si>
    <t>LAT main upper reservoir</t>
  </si>
  <si>
    <t>LON main upper reservoir</t>
  </si>
  <si>
    <t>Beeston</t>
  </si>
  <si>
    <t>Altenwörth</t>
  </si>
  <si>
    <t>Chastang</t>
  </si>
  <si>
    <t>Greifenstein</t>
  </si>
  <si>
    <t>Aschach</t>
  </si>
  <si>
    <t>Kykkelsrud Fossumfoss</t>
  </si>
  <si>
    <t>Solbergfoss I</t>
  </si>
  <si>
    <t>Solbergfoss II</t>
  </si>
  <si>
    <t>Vamma</t>
  </si>
  <si>
    <t>Valeira</t>
  </si>
  <si>
    <t>Ybbs-Persenbeug</t>
  </si>
  <si>
    <t>Imatra</t>
  </si>
  <si>
    <t>Tainionkoski</t>
  </si>
  <si>
    <t>Harrsele</t>
  </si>
  <si>
    <t>Vallabregues/Beaucaire</t>
  </si>
  <si>
    <t>Wallsee-Mitterkirchen</t>
  </si>
  <si>
    <t>Carrapatelo</t>
  </si>
  <si>
    <t>Beauchastel</t>
  </si>
  <si>
    <t>Melk</t>
  </si>
  <si>
    <t>Pocinho</t>
  </si>
  <si>
    <t>Bourg-les-Valence</t>
  </si>
  <si>
    <t>Regua</t>
  </si>
  <si>
    <t>Ottensheim-Wilhering</t>
  </si>
  <si>
    <t>Gambsheim</t>
  </si>
  <si>
    <t>Strasbourg</t>
  </si>
  <si>
    <t>Gerstheim</t>
  </si>
  <si>
    <t>Rhinau</t>
  </si>
  <si>
    <t>Marckolsheim</t>
  </si>
  <si>
    <t>Vogelgrun</t>
  </si>
  <si>
    <t>Fessenheim</t>
  </si>
  <si>
    <t>Ottmarsheim</t>
  </si>
  <si>
    <t>Kembs</t>
  </si>
  <si>
    <t>Formin</t>
  </si>
  <si>
    <t>Markovci Small HPP</t>
  </si>
  <si>
    <t>Zlatolicje</t>
  </si>
  <si>
    <t>Melje Small HPP</t>
  </si>
  <si>
    <t>Mariborski otok</t>
  </si>
  <si>
    <t>Fala</t>
  </si>
  <si>
    <t>Ozbalt</t>
  </si>
  <si>
    <t>Vuhred</t>
  </si>
  <si>
    <t>Vuzenica</t>
  </si>
  <si>
    <t>Dravograd</t>
  </si>
  <si>
    <t>Caderousse</t>
  </si>
  <si>
    <t>Wloclawek</t>
  </si>
  <si>
    <t>Mareges</t>
  </si>
  <si>
    <t>Rheinkraftwerk Iffezheim</t>
  </si>
  <si>
    <t>Baix-le-logis-neuf</t>
  </si>
  <si>
    <t>Kvistforsens</t>
  </si>
  <si>
    <t>Freudenau</t>
  </si>
  <si>
    <t>Rheinfelden</t>
  </si>
  <si>
    <t>Crestuma</t>
  </si>
  <si>
    <t>Timpagrande</t>
  </si>
  <si>
    <t>Cedegolo</t>
  </si>
  <si>
    <t>Korsselbranna</t>
  </si>
  <si>
    <t>Älvkarleby</t>
  </si>
  <si>
    <t>Della Nuova Biaschina</t>
  </si>
  <si>
    <t>Nivo basin - additional reservoir</t>
  </si>
  <si>
    <t>Piottino</t>
  </si>
  <si>
    <t>Tremorgio</t>
  </si>
  <si>
    <t>Lotschen</t>
  </si>
  <si>
    <t>Ryburg-Schworstadt</t>
  </si>
  <si>
    <t>Laufenburg</t>
  </si>
  <si>
    <t>Sackingen</t>
  </si>
  <si>
    <t>Albbruck-Dogern</t>
  </si>
  <si>
    <t>Reckingen</t>
  </si>
  <si>
    <t>Verbois</t>
  </si>
  <si>
    <t>Augst</t>
  </si>
  <si>
    <t>Wyhlen</t>
  </si>
  <si>
    <t>Birsfelden</t>
  </si>
  <si>
    <t>Lavey</t>
  </si>
  <si>
    <t>Abwinden-Asten</t>
  </si>
  <si>
    <t>Jochenstein</t>
  </si>
  <si>
    <t>Olidan</t>
  </si>
  <si>
    <t>Hojum</t>
  </si>
  <si>
    <t>Vargon</t>
  </si>
  <si>
    <t>Lilla Edet</t>
  </si>
  <si>
    <t>Boylefoss</t>
  </si>
  <si>
    <t>Svelgfoss</t>
  </si>
  <si>
    <t>Kaggefoss</t>
  </si>
  <si>
    <t>Sarp</t>
  </si>
  <si>
    <t>Borregaard</t>
  </si>
  <si>
    <t>Hafslund</t>
  </si>
  <si>
    <t>Ranasfoss III</t>
  </si>
  <si>
    <t>Ranasfoss II</t>
  </si>
  <si>
    <t>Bingsfoss</t>
  </si>
  <si>
    <t>Kaunas or Kauno Algirdo brazausko</t>
  </si>
  <si>
    <t>Ardnacrusha</t>
  </si>
  <si>
    <t>Cliff</t>
  </si>
  <si>
    <t>Cathaleen's Fall</t>
  </si>
  <si>
    <t>Kendoon</t>
  </si>
  <si>
    <t>Carsfad</t>
  </si>
  <si>
    <t>Earlstoun</t>
  </si>
  <si>
    <t>Tongland</t>
  </si>
  <si>
    <t>Drumjohn</t>
  </si>
  <si>
    <t>Avise</t>
  </si>
  <si>
    <t>Isola Serafini</t>
  </si>
  <si>
    <t>Castelbello</t>
  </si>
  <si>
    <t>Bressanone</t>
  </si>
  <si>
    <t>Lago Fortezza</t>
  </si>
  <si>
    <t>not in GranD</t>
  </si>
  <si>
    <t>Chateau-neuf-du-Rhone</t>
  </si>
  <si>
    <t>Avignon</t>
  </si>
  <si>
    <t>Qouesques</t>
  </si>
  <si>
    <t>Sablons</t>
  </si>
  <si>
    <t>Passsy</t>
  </si>
  <si>
    <t>Varazdin</t>
  </si>
  <si>
    <t>Cakovec</t>
  </si>
  <si>
    <t>Dubrava</t>
  </si>
  <si>
    <t>Slapy</t>
  </si>
  <si>
    <t>Krokstrommen</t>
  </si>
  <si>
    <t>Langstrommen</t>
  </si>
  <si>
    <t>Midskog</t>
  </si>
  <si>
    <t>Naverede</t>
  </si>
  <si>
    <t>Stugun</t>
  </si>
  <si>
    <t>Brezice</t>
  </si>
  <si>
    <t>Krško</t>
  </si>
  <si>
    <t>Arto-Blanca</t>
  </si>
  <si>
    <t>Boštanj</t>
  </si>
  <si>
    <t>Kamyk</t>
  </si>
  <si>
    <t>Stechovice</t>
  </si>
  <si>
    <t>Vrane</t>
  </si>
  <si>
    <t>Iron Gate I</t>
  </si>
  <si>
    <t>Pļaviņas</t>
  </si>
  <si>
    <t>Gabcikovo (Nagymaros Dams)</t>
  </si>
  <si>
    <t>Zakucac</t>
  </si>
  <si>
    <t>Picote I + II</t>
  </si>
  <si>
    <t>Bemposta</t>
  </si>
  <si>
    <t>Grosio</t>
  </si>
  <si>
    <t>Genissiat</t>
  </si>
  <si>
    <t>Riga</t>
  </si>
  <si>
    <t>Miranda</t>
  </si>
  <si>
    <t>Orlik</t>
  </si>
  <si>
    <t>Conzere-Mondragon (Bollene)</t>
  </si>
  <si>
    <t>Bitsch (Biel)</t>
  </si>
  <si>
    <t>Iron Gate II/Portile de Fier II</t>
  </si>
  <si>
    <t>Kegums</t>
  </si>
  <si>
    <t>Premadio</t>
  </si>
  <si>
    <t>Saucelle</t>
  </si>
  <si>
    <t>Ribarroja</t>
  </si>
  <si>
    <t>Power Station Name (second name)</t>
  </si>
  <si>
    <t>River</t>
  </si>
  <si>
    <t>Upper reservoir</t>
  </si>
  <si>
    <t>Grand ID corresponding dam (lower reservoir)</t>
  </si>
  <si>
    <t>LAT lower reservoir</t>
  </si>
  <si>
    <t>LON lower reservoir</t>
  </si>
  <si>
    <t>Grand Maison Dam</t>
  </si>
  <si>
    <t>L'Eau d'Olle</t>
  </si>
  <si>
    <t>Grand Maison reservoir</t>
  </si>
  <si>
    <t>Dinorwig</t>
  </si>
  <si>
    <t>Marchlyn Mawr</t>
  </si>
  <si>
    <t>Vianden</t>
  </si>
  <si>
    <t>Our River</t>
  </si>
  <si>
    <t>Vianden upper</t>
  </si>
  <si>
    <t>Bieudron</t>
  </si>
  <si>
    <t>Rhone</t>
  </si>
  <si>
    <t>Grand Dixence reservoir</t>
  </si>
  <si>
    <t>Aldeadavila</t>
  </si>
  <si>
    <t>Douro</t>
  </si>
  <si>
    <t>Kvilldal</t>
  </si>
  <si>
    <t>Suldalslågen</t>
  </si>
  <si>
    <t>Lake Blasjo</t>
  </si>
  <si>
    <t>Chiotas Piastra</t>
  </si>
  <si>
    <t>Lago del Chiotas</t>
  </si>
  <si>
    <t>Donau</t>
  </si>
  <si>
    <t>Iron Gate 1</t>
  </si>
  <si>
    <t>Coo-Trois-Ponts</t>
  </si>
  <si>
    <t>Ambleve/Salm</t>
  </si>
  <si>
    <t>Coo 1, Coo 2</t>
  </si>
  <si>
    <t>Sima</t>
  </si>
  <si>
    <t>Langavatn</t>
  </si>
  <si>
    <t>Sima - additonal reservoir I</t>
  </si>
  <si>
    <t>Rembesdalsvatn</t>
  </si>
  <si>
    <t>Sima - additonal reservoir II</t>
  </si>
  <si>
    <t>Sysenvatn</t>
  </si>
  <si>
    <t>Goldisthal</t>
  </si>
  <si>
    <t>Schwarza</t>
  </si>
  <si>
    <t>Goldisthal-oberbecken</t>
  </si>
  <si>
    <t>Markersbach</t>
  </si>
  <si>
    <t>Grosse Mittweida</t>
  </si>
  <si>
    <t>Markersbach-oberbecken</t>
  </si>
  <si>
    <t>Roncovalgrande (Delio)</t>
  </si>
  <si>
    <t>Lago Delio</t>
  </si>
  <si>
    <t>Edolo</t>
  </si>
  <si>
    <t>Oglio</t>
  </si>
  <si>
    <t>Avio, Benedetto</t>
  </si>
  <si>
    <t>Domenico Cimarosa (Presenzano)</t>
  </si>
  <si>
    <t>Volturno</t>
  </si>
  <si>
    <t>Cesima</t>
  </si>
  <si>
    <t>Wehr (Hornbergstufe)</t>
  </si>
  <si>
    <t>Wehra</t>
  </si>
  <si>
    <t>Hornbergbecken</t>
  </si>
  <si>
    <t>Harspranget</t>
  </si>
  <si>
    <t>Lule</t>
  </si>
  <si>
    <t>Tonstad (Sira-Kvina)</t>
  </si>
  <si>
    <t>Kvina</t>
  </si>
  <si>
    <t>Homstolvatnet</t>
  </si>
  <si>
    <t>Oriol (Alcantara II)</t>
  </si>
  <si>
    <t>Tagus</t>
  </si>
  <si>
    <t>Alcantara</t>
  </si>
  <si>
    <t>Montezic</t>
  </si>
  <si>
    <t>Truyere</t>
  </si>
  <si>
    <t>Monnes_l'Etang</t>
  </si>
  <si>
    <t>Kruonis Pumped Storage Plant</t>
  </si>
  <si>
    <t>Kruonis upper</t>
  </si>
  <si>
    <t>Daugava</t>
  </si>
  <si>
    <t>Plavinas Reservoir</t>
  </si>
  <si>
    <t>Chaira</t>
  </si>
  <si>
    <t>Kriva</t>
  </si>
  <si>
    <t>Belmeken</t>
  </si>
  <si>
    <t>La Muela II</t>
  </si>
  <si>
    <t>Jucar</t>
  </si>
  <si>
    <t>Muela upper reservoir</t>
  </si>
  <si>
    <t>Aurland I</t>
  </si>
  <si>
    <t>Aurland</t>
  </si>
  <si>
    <t>Viddalsvatn</t>
  </si>
  <si>
    <t>Almendra (Villarino)</t>
  </si>
  <si>
    <t>Tormes</t>
  </si>
  <si>
    <t>Almendra dam reservoir</t>
  </si>
  <si>
    <t>Super-Bissorte</t>
  </si>
  <si>
    <t>Arc</t>
  </si>
  <si>
    <t>Bissorte</t>
  </si>
  <si>
    <t>Cierny Vah</t>
  </si>
  <si>
    <t>Cierny Vah upper</t>
  </si>
  <si>
    <t>Galgenbichl</t>
  </si>
  <si>
    <t>Malta</t>
  </si>
  <si>
    <t>Koelnbrein</t>
  </si>
  <si>
    <t>Rottau</t>
  </si>
  <si>
    <t>Reisseck II</t>
  </si>
  <si>
    <t>Grosser Mühldorfer</t>
  </si>
  <si>
    <t>Revin Pumped Storage</t>
  </si>
  <si>
    <t>Marquisades</t>
  </si>
  <si>
    <t>Gabcikovo</t>
  </si>
  <si>
    <t>Zarnowiec</t>
  </si>
  <si>
    <t>Czymanowo</t>
  </si>
  <si>
    <t>Saurdal</t>
  </si>
  <si>
    <t>Alto Lindoso Dam</t>
  </si>
  <si>
    <t>Lima</t>
  </si>
  <si>
    <t>Alto Lindoso</t>
  </si>
  <si>
    <t>La Muela I</t>
  </si>
  <si>
    <t>Dlouhe Strane</t>
  </si>
  <si>
    <t>Desna</t>
  </si>
  <si>
    <t>Dlouhe Strane upper</t>
  </si>
  <si>
    <t>Svartisen</t>
  </si>
  <si>
    <t>Storglomvatnet</t>
  </si>
  <si>
    <t>Stornorrfors</t>
  </si>
  <si>
    <t>Ume</t>
  </si>
  <si>
    <t>Stornorrfors dam</t>
  </si>
  <si>
    <t>Limberg I II</t>
  </si>
  <si>
    <t>Mooserboden</t>
  </si>
  <si>
    <t>San Fiorano</t>
  </si>
  <si>
    <t>Lago d'Arno</t>
  </si>
  <si>
    <t>La Bathie</t>
  </si>
  <si>
    <t>Roselend</t>
  </si>
  <si>
    <t>Kops II</t>
  </si>
  <si>
    <t>Ill</t>
  </si>
  <si>
    <t>Kops</t>
  </si>
  <si>
    <t>Alqueva I II</t>
  </si>
  <si>
    <t>Guadiana</t>
  </si>
  <si>
    <t>Alqueva</t>
  </si>
  <si>
    <t>Ciunget</t>
  </si>
  <si>
    <t>Lotru</t>
  </si>
  <si>
    <t>Vidra</t>
  </si>
  <si>
    <t>Silz</t>
  </si>
  <si>
    <t>Laengental</t>
  </si>
  <si>
    <t>Anapo</t>
  </si>
  <si>
    <t>Anapo upper reservoir</t>
  </si>
  <si>
    <t>Porabka-zar</t>
  </si>
  <si>
    <t>Zar</t>
  </si>
  <si>
    <t>Rodundwerk I II</t>
  </si>
  <si>
    <t>Latschau</t>
  </si>
  <si>
    <t>Cetina</t>
  </si>
  <si>
    <t>Zakucac</t>
  </si>
  <si>
    <t>Rana</t>
  </si>
  <si>
    <t>Akersvatnet</t>
  </si>
  <si>
    <t>Rana - additonal reservoir I</t>
  </si>
  <si>
    <t>Kallvatnet</t>
  </si>
  <si>
    <t>Rana - additonal reservoir II</t>
  </si>
  <si>
    <t>Gresvatnet</t>
  </si>
  <si>
    <t>Rana - additonal reservoir III</t>
  </si>
  <si>
    <t>Kjensvat</t>
  </si>
  <si>
    <t>Waldeck II</t>
  </si>
  <si>
    <t>Oberbecken Waldeck II</t>
  </si>
  <si>
    <t>Porjus</t>
  </si>
  <si>
    <t>Messaure</t>
  </si>
  <si>
    <t>Messaure dam</t>
  </si>
  <si>
    <t>Cheylas</t>
  </si>
  <si>
    <t>Flumet</t>
  </si>
  <si>
    <t>Cheylas - additonal reservoir</t>
  </si>
  <si>
    <t>Longefan</t>
  </si>
  <si>
    <t>Letsi</t>
  </si>
  <si>
    <t>Lesser Lule River</t>
  </si>
  <si>
    <t>Dalesice</t>
  </si>
  <si>
    <t>Jihlava</t>
  </si>
  <si>
    <t>San Giacomo</t>
  </si>
  <si>
    <t>Provvidenza</t>
  </si>
  <si>
    <t>Gento-Sallente</t>
  </si>
  <si>
    <t>Gento</t>
  </si>
  <si>
    <t>Picote</t>
  </si>
  <si>
    <t>Tierfehd</t>
  </si>
  <si>
    <t>Linth</t>
  </si>
  <si>
    <t>Limmern</t>
  </si>
  <si>
    <t>Pouget</t>
  </si>
  <si>
    <t>Tarn</t>
  </si>
  <si>
    <t>Villefranche-de-Panat</t>
  </si>
  <si>
    <t>Pouget - additonal reservoir</t>
  </si>
  <si>
    <t>Pareloup</t>
  </si>
  <si>
    <t>Kremasta</t>
  </si>
  <si>
    <t>Achelous</t>
  </si>
  <si>
    <t>Tokke</t>
  </si>
  <si>
    <t>Vinjevatn</t>
  </si>
  <si>
    <t>Adda</t>
  </si>
  <si>
    <t>Val Grosina</t>
  </si>
  <si>
    <t>Cruachan</t>
  </si>
  <si>
    <t>Awe</t>
  </si>
  <si>
    <t>Kaunertal</t>
  </si>
  <si>
    <t>Inn</t>
  </si>
  <si>
    <t>Gepatsch</t>
  </si>
  <si>
    <t>Nendaz</t>
  </si>
  <si>
    <t>Thisavros</t>
  </si>
  <si>
    <t>Nestos</t>
  </si>
  <si>
    <t>Thissavros reservoir</t>
  </si>
  <si>
    <t>Serre-Poncon</t>
  </si>
  <si>
    <t>Durance</t>
  </si>
  <si>
    <t>Serre-Poncon reservoir</t>
  </si>
  <si>
    <t>Tyin</t>
  </si>
  <si>
    <t>Tyin reservoir</t>
  </si>
  <si>
    <t>Tajo De la Encantada (El Chorro)</t>
  </si>
  <si>
    <t>Guadalhorce</t>
  </si>
  <si>
    <t>Tajo de la Encantada upper</t>
  </si>
  <si>
    <t>Miranda reservoir</t>
  </si>
  <si>
    <t>Vltava</t>
  </si>
  <si>
    <t>Orlik reservoir</t>
  </si>
  <si>
    <t>Monteynard</t>
  </si>
  <si>
    <t>Drac</t>
  </si>
  <si>
    <t>Monteynard reservoir</t>
  </si>
  <si>
    <t>Hausling</t>
  </si>
  <si>
    <t>Ziller</t>
  </si>
  <si>
    <t>Zillergruendel</t>
  </si>
  <si>
    <t>Villarodin</t>
  </si>
  <si>
    <t>Cenise</t>
  </si>
  <si>
    <t>Le Mont Cenis</t>
  </si>
  <si>
    <t>Sackingen II</t>
  </si>
  <si>
    <t>Eggbergbecken</t>
  </si>
  <si>
    <t>Ffestiniog</t>
  </si>
  <si>
    <t>Stwlan</t>
  </si>
  <si>
    <t>San Massenza I</t>
  </si>
  <si>
    <t>Molveno</t>
  </si>
  <si>
    <t>Canal de Donzere-Mondragon</t>
  </si>
  <si>
    <t>Canal Donzere-Mondragon</t>
  </si>
  <si>
    <t>Grimsel 2</t>
  </si>
  <si>
    <t>Aare</t>
  </si>
  <si>
    <t>Oberaar</t>
  </si>
  <si>
    <t>Gibidum</t>
  </si>
  <si>
    <t>Malgovert</t>
  </si>
  <si>
    <t>Isere</t>
  </si>
  <si>
    <t>Chevril</t>
  </si>
  <si>
    <t>Mequinenza</t>
  </si>
  <si>
    <t>Ebro</t>
  </si>
  <si>
    <t>Mequinenza reservoir</t>
  </si>
  <si>
    <t>Iron Gate 2 reservoir</t>
  </si>
  <si>
    <t>Vinje</t>
  </si>
  <si>
    <t>Totak</t>
  </si>
  <si>
    <t>Kilforsen</t>
  </si>
  <si>
    <t>Fjallsjo</t>
  </si>
  <si>
    <t>Imnas</t>
  </si>
  <si>
    <t>Fionnay (Dixence)</t>
  </si>
  <si>
    <t>Kuhtai</t>
  </si>
  <si>
    <t>Finstertal</t>
  </si>
  <si>
    <t>Aurland III</t>
  </si>
  <si>
    <t>Nyhellervatn</t>
  </si>
  <si>
    <t>Kegums reservoir</t>
  </si>
  <si>
    <t>Ribarroja reservoir</t>
  </si>
  <si>
    <t>Innertkirchen 1</t>
  </si>
  <si>
    <t>Gelmersee</t>
  </si>
  <si>
    <t>Innertkirchen 1 - additonal reservoir</t>
  </si>
  <si>
    <t>Raeterichsboden</t>
  </si>
  <si>
    <t>Grimsel</t>
  </si>
  <si>
    <t>Cancano_San Giacomo</t>
  </si>
  <si>
    <t>Aurland II</t>
  </si>
  <si>
    <t>Vargevatn</t>
  </si>
  <si>
    <t>Aurland II - additonal reservoir</t>
  </si>
  <si>
    <t>Svartevatn</t>
  </si>
  <si>
    <t>Katlavatn</t>
  </si>
  <si>
    <t>Bergdalsvatn</t>
  </si>
  <si>
    <t>Vesterdalstjern</t>
  </si>
  <si>
    <t>Vetlebotnvatn</t>
  </si>
  <si>
    <t>Hylen</t>
  </si>
  <si>
    <t>Suldalsvatnet</t>
  </si>
  <si>
    <t>Lago di Campotosto</t>
  </si>
  <si>
    <t>Rovinas Piastra</t>
  </si>
  <si>
    <t>Lago della Rovina</t>
  </si>
  <si>
    <t>Brevieres</t>
  </si>
  <si>
    <t>River Trent</t>
  </si>
  <si>
    <t>Beeston reservoir</t>
  </si>
  <si>
    <t>Danube</t>
  </si>
  <si>
    <t>Stauraum Altenworth</t>
  </si>
  <si>
    <t>Dordogne</t>
  </si>
  <si>
    <t>Chastang reservoir</t>
  </si>
  <si>
    <t>Greifenstein reservoir</t>
  </si>
  <si>
    <t>Donou</t>
  </si>
  <si>
    <t>Aschach reservoir</t>
  </si>
  <si>
    <t>Glomma</t>
  </si>
  <si>
    <t>Kykkelsrud reservoir</t>
  </si>
  <si>
    <t>Lake Oyeren</t>
  </si>
  <si>
    <t>Vamma reservoir</t>
  </si>
  <si>
    <t>Valeira reservoir</t>
  </si>
  <si>
    <t>Danube/Donau</t>
  </si>
  <si>
    <t>Stauraum Ybbs-Persenbeug</t>
  </si>
  <si>
    <t>Vuoksi</t>
  </si>
  <si>
    <t>Imatra/Tainionkoski</t>
  </si>
  <si>
    <t>Saimaa lake</t>
  </si>
  <si>
    <t>Ume river</t>
  </si>
  <si>
    <t>Harrsele reservoir</t>
  </si>
  <si>
    <t>Vallabregues reservoir</t>
  </si>
  <si>
    <t>Stauraum Wallsee-Mitterkirchen</t>
  </si>
  <si>
    <t>Carrapatelo reservoir</t>
  </si>
  <si>
    <t>Beauchastel reservoir</t>
  </si>
  <si>
    <t>Melk reservoir</t>
  </si>
  <si>
    <t>Pochino reservoir</t>
  </si>
  <si>
    <t>Bourg-les-valance reservoir</t>
  </si>
  <si>
    <t>Regua reservoir</t>
  </si>
  <si>
    <t>Stauraum Ottensheim-Wilhering</t>
  </si>
  <si>
    <t>Gambsheim reservoir</t>
  </si>
  <si>
    <t>Strasbourg reservoir</t>
  </si>
  <si>
    <t>Gerstheim reservoir</t>
  </si>
  <si>
    <t>Rhinau reservoir</t>
  </si>
  <si>
    <t>Marckolsheim reservoir</t>
  </si>
  <si>
    <t>Vogelgrun reservoir</t>
  </si>
  <si>
    <t>Fessenheim reservoir</t>
  </si>
  <si>
    <t>Ottmarsheim reservoir</t>
  </si>
  <si>
    <t>Kembs reservoir</t>
  </si>
  <si>
    <t>Fratel</t>
  </si>
  <si>
    <t>Fratel reservoir</t>
  </si>
  <si>
    <t>Drava</t>
  </si>
  <si>
    <t>Ptuj Lake</t>
  </si>
  <si>
    <t>Melje reservoir</t>
  </si>
  <si>
    <t>Mariborski Otok reservoir</t>
  </si>
  <si>
    <t>Fala reservoir</t>
  </si>
  <si>
    <t>Ozbalt reservoir</t>
  </si>
  <si>
    <t>Vuhred reservoir</t>
  </si>
  <si>
    <t>Vuzenica reservoir</t>
  </si>
  <si>
    <t>Dravograd reservoir</t>
  </si>
  <si>
    <t>Caderousse reservoir</t>
  </si>
  <si>
    <t>Wisla</t>
  </si>
  <si>
    <t>Wloclawek reservoir</t>
  </si>
  <si>
    <t>Dordogne reservoir</t>
  </si>
  <si>
    <t>Rhine</t>
  </si>
  <si>
    <t>Iffezheim reseseroir</t>
  </si>
  <si>
    <t>Baix-le-logis-neuf reservoir</t>
  </si>
  <si>
    <t>Kvistforsens reservoir</t>
  </si>
  <si>
    <t>Freudenau reservoir</t>
  </si>
  <si>
    <t>Rheinfelden reservoir</t>
  </si>
  <si>
    <t>Crestuma reservoir</t>
  </si>
  <si>
    <t>Fiume Neto</t>
  </si>
  <si>
    <t>Timpagrande reservoir</t>
  </si>
  <si>
    <t>Serbatoio del Poglia</t>
  </si>
  <si>
    <t>Korsselbranna reservoir</t>
  </si>
  <si>
    <t>Dalalv</t>
  </si>
  <si>
    <t>Alvkarleby reservoir</t>
  </si>
  <si>
    <t>Ticino</t>
  </si>
  <si>
    <t>Bacino Val d'ambra</t>
  </si>
  <si>
    <t>Bacino di Nivo</t>
  </si>
  <si>
    <t>Bacino Rhodes</t>
  </si>
  <si>
    <t>Lago Tremorgio</t>
  </si>
  <si>
    <t>Canton Vailais</t>
  </si>
  <si>
    <t>Stausee Ferden</t>
  </si>
  <si>
    <t>Ryburg-Schworstadt reservoir</t>
  </si>
  <si>
    <t>Laufenburg reservoir</t>
  </si>
  <si>
    <t>Sackingen reservoir</t>
  </si>
  <si>
    <t>Albbruck-Dogern reservoir</t>
  </si>
  <si>
    <t>Reckingen reservoir</t>
  </si>
  <si>
    <t>Verbois reservoir</t>
  </si>
  <si>
    <t>Augst reservoir</t>
  </si>
  <si>
    <t>Wyhlen reservoir</t>
  </si>
  <si>
    <t>Birsfelden reservoir</t>
  </si>
  <si>
    <t>Lavey reservoir</t>
  </si>
  <si>
    <t>Abwinden-Asten reservoir</t>
  </si>
  <si>
    <t>Jochenstein reservoir</t>
  </si>
  <si>
    <t>Gota alv</t>
  </si>
  <si>
    <t>Olidan reservoir</t>
  </si>
  <si>
    <t>Hojum reservoir</t>
  </si>
  <si>
    <t>Lake Vanern</t>
  </si>
  <si>
    <t>Lilla Edet reservoir</t>
  </si>
  <si>
    <t>Nidelva</t>
  </si>
  <si>
    <t>Haugsja/Boylefoss</t>
  </si>
  <si>
    <t>Tinnelva</t>
  </si>
  <si>
    <t>Svelgfoss reservoir</t>
  </si>
  <si>
    <t>Snarumselva</t>
  </si>
  <si>
    <t>Kaggefoss reservoir</t>
  </si>
  <si>
    <t>Sarp reservoir</t>
  </si>
  <si>
    <t>Borregaard reservoir</t>
  </si>
  <si>
    <t>Hafslund reservoir</t>
  </si>
  <si>
    <t>Ranasfoss III reservoir</t>
  </si>
  <si>
    <t>Ranasfoss II reservoir</t>
  </si>
  <si>
    <t>Gomma</t>
  </si>
  <si>
    <t>Bingsfoss reservoir</t>
  </si>
  <si>
    <t>Nemunas</t>
  </si>
  <si>
    <t>Kauno Marios</t>
  </si>
  <si>
    <t>River Shannon</t>
  </si>
  <si>
    <t>Ardnacrusha reservoir</t>
  </si>
  <si>
    <t>River Erne</t>
  </si>
  <si>
    <t>Cliff reservoir</t>
  </si>
  <si>
    <t>Assaroe lake</t>
  </si>
  <si>
    <t>Water of Ken</t>
  </si>
  <si>
    <t>kendoon Loch, water of Ken</t>
  </si>
  <si>
    <t>Loch Carsfad</t>
  </si>
  <si>
    <t>Earlstoun Loch</t>
  </si>
  <si>
    <t>River Dee</t>
  </si>
  <si>
    <t>Tongland reservoir</t>
  </si>
  <si>
    <t>River Doon</t>
  </si>
  <si>
    <t>Loch Doon</t>
  </si>
  <si>
    <t>Dora baltea</t>
  </si>
  <si>
    <t>Lago di Beauregard</t>
  </si>
  <si>
    <t>Po</t>
  </si>
  <si>
    <t>Isola Serafini reservoir</t>
  </si>
  <si>
    <t>Adige</t>
  </si>
  <si>
    <t>Castelbello reservoir</t>
  </si>
  <si>
    <t>Bressanone reservoir</t>
  </si>
  <si>
    <t>Lago Fortezza - additional reservoir</t>
  </si>
  <si>
    <t>Chateau-neuf-du-Rhone reservoir</t>
  </si>
  <si>
    <t>Avignon reservoir</t>
  </si>
  <si>
    <t>Couesque reservoir</t>
  </si>
  <si>
    <t>Sablons reservoir</t>
  </si>
  <si>
    <t>Arve</t>
  </si>
  <si>
    <t>Barrage des Houches</t>
  </si>
  <si>
    <t>Drave</t>
  </si>
  <si>
    <t>Lake Ormosko</t>
  </si>
  <si>
    <t>Lake Varazdin</t>
  </si>
  <si>
    <t>Lake Dubrava</t>
  </si>
  <si>
    <t>Moldau</t>
  </si>
  <si>
    <t>Slapy reservoir</t>
  </si>
  <si>
    <t>Ljusnan</t>
  </si>
  <si>
    <t>Krokstrommen reservoir</t>
  </si>
  <si>
    <t>Langstrommen reservoir</t>
  </si>
  <si>
    <t>Indalsalven</t>
  </si>
  <si>
    <t>Midskog reservoir</t>
  </si>
  <si>
    <t>Naverede reservoir</t>
  </si>
  <si>
    <t>Stugun reservoir</t>
  </si>
  <si>
    <t>Sava</t>
  </si>
  <si>
    <t>Brezice reservoir</t>
  </si>
  <si>
    <t>Krško reservoir</t>
  </si>
  <si>
    <t>Arto-Blanca reservoir</t>
  </si>
  <si>
    <t>Boštanj reservoir</t>
  </si>
  <si>
    <t>Kamyk reservoir</t>
  </si>
  <si>
    <t>Stechovice reservoir</t>
  </si>
  <si>
    <t>Vrane reservoir</t>
  </si>
  <si>
    <t>Generator?</t>
  </si>
  <si>
    <t>Include in Count</t>
  </si>
  <si>
    <t>Type (ENTSOE)</t>
  </si>
  <si>
    <t>Type (based on method and data from thesis MG)</t>
  </si>
  <si>
    <t>Category</t>
  </si>
  <si>
    <t>Station ID</t>
  </si>
  <si>
    <t>Country</t>
  </si>
  <si>
    <t>Operator</t>
  </si>
  <si>
    <t>Group</t>
  </si>
  <si>
    <t>Location</t>
  </si>
  <si>
    <t>LAT river net work</t>
  </si>
  <si>
    <t>LON river network</t>
  </si>
  <si>
    <t>Number of turbines</t>
  </si>
  <si>
    <t>Number of pumps</t>
  </si>
  <si>
    <t>Turbine/pump type</t>
  </si>
  <si>
    <t>Capacity turbines [MW]</t>
  </si>
  <si>
    <t>Capacity pumps [MW]</t>
  </si>
  <si>
    <t>Start up time, black start [s]</t>
  </si>
  <si>
    <t>Start-up time, spinning [s]</t>
  </si>
  <si>
    <t>Max. generation time [hours]</t>
  </si>
  <si>
    <t>Max. pumping time [hours]</t>
  </si>
  <si>
    <t>Annual generation [GWh]</t>
  </si>
  <si>
    <t>Annual consumption by pumps [GWh]</t>
  </si>
  <si>
    <t>Historic capacity factor turbines [-]</t>
  </si>
  <si>
    <t>Historic capacity factor pumps [-]</t>
  </si>
  <si>
    <t>Opening date</t>
  </si>
  <si>
    <t>Year latest modernization</t>
  </si>
  <si>
    <t>(Active) volume upper reservoir [Mm3]</t>
  </si>
  <si>
    <t>Lower reservoir</t>
  </si>
  <si>
    <t>Average hydraulic head [m]</t>
  </si>
  <si>
    <t>maximum energy storage potential (GWh) - Geth et al. (2015) or internet</t>
  </si>
  <si>
    <t>Maximum total flow rate turbines [m3/s]</t>
  </si>
  <si>
    <t>Storage (hours)</t>
  </si>
  <si>
    <t>Maximum total flow rate pumps [m3/s]</t>
  </si>
  <si>
    <t>Name of power plant from which the natural inflow is used</t>
  </si>
  <si>
    <t>Competitive use of water upper reservoir</t>
  </si>
  <si>
    <t>Spillway capacity [m3/s]</t>
  </si>
  <si>
    <t>Diverted flow of main river?</t>
  </si>
  <si>
    <t>Remarks</t>
  </si>
  <si>
    <t>Maximum Head Storage Method</t>
  </si>
  <si>
    <t>Maximum Head Storage Volume (GWh)</t>
  </si>
  <si>
    <t>Sources</t>
  </si>
  <si>
    <t>Origin</t>
  </si>
  <si>
    <t>twithhold</t>
  </si>
  <si>
    <t>Specific storage (GWh/GW)</t>
  </si>
  <si>
    <t>Y</t>
  </si>
  <si>
    <t>PHS</t>
  </si>
  <si>
    <t>hydro-PHS</t>
  </si>
  <si>
    <t>FR</t>
  </si>
  <si>
    <t>France</t>
  </si>
  <si>
    <t>EDF</t>
  </si>
  <si>
    <t>4 Pelton, 8 Francis pump turbines</t>
  </si>
  <si>
    <t>Grand Maison</t>
  </si>
  <si>
    <t>Verney</t>
  </si>
  <si>
    <t>no</t>
  </si>
  <si>
    <t>GETH</t>
  </si>
  <si>
    <t>Geth et al. (2015)</t>
  </si>
  <si>
    <t>https://fr.wikipedia.org/wiki/Barrage_de_Grand%27Maison</t>
  </si>
  <si>
    <t>http://globalenergyobservatory.org/form.php?pid=44410</t>
  </si>
  <si>
    <t>www.grimselstrom.ch/home/download/1291</t>
  </si>
  <si>
    <t>M. Gerritsma Original Database</t>
  </si>
  <si>
    <t>GB</t>
  </si>
  <si>
    <t>UK</t>
  </si>
  <si>
    <t>ENGIE</t>
  </si>
  <si>
    <t>Wales</t>
  </si>
  <si>
    <t>Francis</t>
  </si>
  <si>
    <t>Llyn Peris</t>
  </si>
  <si>
    <t>MAXPUMPTIME</t>
  </si>
  <si>
    <t>http://www.fhc.co.uk/dinorwig.htm</t>
  </si>
  <si>
    <t>https://en.wikipedia.org/wiki/Marchlyn_Mawr</t>
  </si>
  <si>
    <t>http://globalenergyobservatory.org/form.php?pid=44137</t>
  </si>
  <si>
    <t>http://www.eln.gov.br/opencms/export/sites/eletronorte/seminarioTecnico/arquivos/ImprovedGovernorResponse_at_the_DinorwigPower_Plant.pdf</t>
  </si>
  <si>
    <t>LU</t>
  </si>
  <si>
    <t>Luxembourg</t>
  </si>
  <si>
    <t>SEO / RWE</t>
  </si>
  <si>
    <t>Vianden lower</t>
  </si>
  <si>
    <t>http://globalenergyobservatory.org/form.php?pid=45216</t>
  </si>
  <si>
    <t>https://en.wikipedia.org/wiki/Vianden_Pumped_Storage_Plant</t>
  </si>
  <si>
    <t>STO</t>
  </si>
  <si>
    <t>hydro-STO</t>
  </si>
  <si>
    <t>CH</t>
  </si>
  <si>
    <t>Switzerland</t>
  </si>
  <si>
    <t>Grande Dixence SA</t>
  </si>
  <si>
    <t>Grande Dixence</t>
  </si>
  <si>
    <t>Pelton</t>
  </si>
  <si>
    <t>POTENTIAL</t>
  </si>
  <si>
    <t>http://enipedia.tudelft.nl/wiki/Bieudron_Powerplant</t>
  </si>
  <si>
    <t>https://en.wikipedia.org/wiki/Bieudron_Hydroelectric_Power_Station</t>
  </si>
  <si>
    <t>ES</t>
  </si>
  <si>
    <t>Spain</t>
  </si>
  <si>
    <t>Red Electrica de España</t>
  </si>
  <si>
    <t>Aldeadavila de la Ribera</t>
  </si>
  <si>
    <t>Dougo</t>
  </si>
  <si>
    <t>http://www.iberdrola.es/about-us/a-great-company/facilities-map/2015/</t>
  </si>
  <si>
    <t>https://en.wikipedia.org/wiki/Aldead%C3%A1vila_Dam</t>
  </si>
  <si>
    <t>https://es.wikipedia.org/wiki/Presa_de_Aldead%C3%A1vila#Aldead.C3.A1vila_I</t>
  </si>
  <si>
    <t>https://www.andritz.com/hy-26-aldeadavila.pdf</t>
  </si>
  <si>
    <t>NO</t>
  </si>
  <si>
    <t>Norway</t>
  </si>
  <si>
    <t>Statkraft</t>
  </si>
  <si>
    <t>Ulla-Forre</t>
  </si>
  <si>
    <t>Suldal</t>
  </si>
  <si>
    <t>https://en.wikipedia.org/wiki/Ulla-F%C3%B8rre</t>
  </si>
  <si>
    <t>http://www.statkraft.com/energy-sources/Power-plants/Norway/Kvilldal/</t>
  </si>
  <si>
    <t>https://no.wikipedia.org/wiki/Kvilldal_kraftverk</t>
  </si>
  <si>
    <t>http://www.statkraft.com/media/news/2016/eu-visit-to-kvilldal/</t>
  </si>
  <si>
    <t>IT</t>
  </si>
  <si>
    <t>Italy</t>
  </si>
  <si>
    <t>Enel</t>
  </si>
  <si>
    <t>Entracque</t>
  </si>
  <si>
    <t>Lago della Piastra</t>
  </si>
  <si>
    <t>https://en.wikipedia.org/wiki/Entracque_Power_Plant</t>
  </si>
  <si>
    <t>http://globalenergyobservatory.org/geoid/45432</t>
  </si>
  <si>
    <t>http://enipedia.tudelft.nl/wiki/Chiotas-piastra_Powerplant</t>
  </si>
  <si>
    <t>RoR</t>
  </si>
  <si>
    <t>hydro-ROR</t>
  </si>
  <si>
    <t>RO</t>
  </si>
  <si>
    <t>Romania</t>
  </si>
  <si>
    <t>S.C. Hidroelectrica S.A.</t>
  </si>
  <si>
    <t>Iron Gate</t>
  </si>
  <si>
    <t>Drobeta-Turnu Severin</t>
  </si>
  <si>
    <t>http://globalenergyobservatory.org/form.php?pid=40975</t>
  </si>
  <si>
    <t>https://en.wikipedia.org/wiki/Iron_Gate_I_Hydroelectric_Power_Station</t>
  </si>
  <si>
    <t>https://ro.wikipedia.org/wiki/Por%C8%9Bile_de_Fier_I</t>
  </si>
  <si>
    <t>http://www.wrmjournal.com/index.php?option=com_content&amp;view=article&amp;id=151&amp;Itemid=182</t>
  </si>
  <si>
    <t>BE</t>
  </si>
  <si>
    <t>Belgium</t>
  </si>
  <si>
    <t>Electrabel</t>
  </si>
  <si>
    <t>Stavelot</t>
  </si>
  <si>
    <t>Coo Beneden</t>
  </si>
  <si>
    <t>https://www.engie-electrabel.be/assets/be/corporate/documents/12018_Coo_Folder_NL_LR.pdf</t>
  </si>
  <si>
    <t>https://en.wikipedia.org/wiki/Coo-Trois-Ponts_Hydroelectric_Power_Station</t>
  </si>
  <si>
    <t>http://globalenergyobservatory.org/form.php?pid=41952</t>
  </si>
  <si>
    <t>https://fr.wikipedia.org/wiki/Centrale_de_Coo-Trois-Ponts</t>
  </si>
  <si>
    <t>Eidfjord</t>
  </si>
  <si>
    <t>no/?</t>
  </si>
  <si>
    <t>http://www.statkraft.com/globalassets/old-contains-the-old-folder-structure/documents/sima-folder-eng-8s-final_tcm9-14179.pdf</t>
  </si>
  <si>
    <t>https://snl.no/Sima_kraftverk</t>
  </si>
  <si>
    <t>https://www.statkraft.com/energy-sources/Power-plants/Norway/Sima/</t>
  </si>
  <si>
    <t>Sima - additonal reservoir</t>
  </si>
  <si>
    <t>DE</t>
  </si>
  <si>
    <t>Germany</t>
  </si>
  <si>
    <t>Vattenfall</t>
  </si>
  <si>
    <t>Goldisthal</t>
  </si>
  <si>
    <t>Goldisthal-Oberes S</t>
  </si>
  <si>
    <t>http://powerplants.vattenfall.com/goldisthal</t>
  </si>
  <si>
    <t>https://de.wikipedia.org/wiki/Goldisthal-Oberes_Schwarzatal</t>
  </si>
  <si>
    <t>https://de.wikipedia.org/wiki/Goldisthal-Oberbecken</t>
  </si>
  <si>
    <t>6 Francis, 1 Ossberger</t>
  </si>
  <si>
    <t>Markersbach-unterbecken</t>
  </si>
  <si>
    <t>http://powerplants.vattenfall.com/markersbach</t>
  </si>
  <si>
    <t>https://en.wikipedia.org/wiki/Markersbach_Pumped_Storage_Power_Plant</t>
  </si>
  <si>
    <t>Maccagno</t>
  </si>
  <si>
    <t>Lago Maggiore</t>
  </si>
  <si>
    <t>https://en.wikipedia.org/wiki/Roncovalgrande_Hydroelectric_Plant</t>
  </si>
  <si>
    <t>http://globalenergyobservatory.org/geoid/45431</t>
  </si>
  <si>
    <t>Lago Edolo</t>
  </si>
  <si>
    <t>http://globalenergyobservatory.org/form.php?pid=43971</t>
  </si>
  <si>
    <t>https://en.wikipedia.org/wiki/Edolo_Pumped_Storage_Plant</t>
  </si>
  <si>
    <t>Presenzano</t>
  </si>
  <si>
    <t>Presenzano Lower</t>
  </si>
  <si>
    <t>https://de.wikipedia.org/wiki/Pumpspeicherkraftwerk_Domenico_Cimarosa</t>
  </si>
  <si>
    <t>http://enipedia.tudelft.nl/wiki/Presenzano_Powerplant</t>
  </si>
  <si>
    <t>Sluchseewerk AG</t>
  </si>
  <si>
    <t>Hotzenwaldgruppe</t>
  </si>
  <si>
    <t>Wehr</t>
  </si>
  <si>
    <t>Wehrabecken</t>
  </si>
  <si>
    <t>http://schluchseewerk.de/images/download/TD-Wehr_Schluchseewerk.pdf</t>
  </si>
  <si>
    <t>http://schluchseewerk.de/index.php/standorte/kraftwerk-wehr</t>
  </si>
  <si>
    <t>SE</t>
  </si>
  <si>
    <t>Sweden</t>
  </si>
  <si>
    <t>http://powerplants.vattenfall.com/harspranget</t>
  </si>
  <si>
    <t>http://globalenergyobservatory.org/form.php?pid=42916</t>
  </si>
  <si>
    <t>https://en.wikipedia.org/wiki/Harspr%C3%A5nget_hydroelectric_power_station</t>
  </si>
  <si>
    <t>Largest in Sweden. Other power stations at same river: Ritsem, Vietas, Satisjaure, Porjus, Seitevare, Parki, Randi, Akkats, Letsi, Ligga, Messaure, Laxede, Boden and Vitjarv</t>
  </si>
  <si>
    <t>Sira-Kvina Kraftselskap</t>
  </si>
  <si>
    <t>Sira-Kvina</t>
  </si>
  <si>
    <t>Vest-Agder</t>
  </si>
  <si>
    <t>francis</t>
  </si>
  <si>
    <t>https://no.wikipedia.org/wiki/Homst%C3%B8lvatnet_(Kvinesdal)</t>
  </si>
  <si>
    <t>https://no.wikipedia.org/wiki/Tonstad_kraftverk</t>
  </si>
  <si>
    <t>http://www.cedren.no/Portals/Cedren/REPORT_6326_Tonstad_Hydro-peaking.pdf</t>
  </si>
  <si>
    <t>https://en.wikipedia.org/wiki/Alc%C3%A1ntara_Dam</t>
  </si>
  <si>
    <t>http://www.seprem.es/ficha.php?idpresa=579&amp;p=23</t>
  </si>
  <si>
    <t>http://elperiodicodelaenergia.com/las-10-mayores-centrales-hidroelectricas-de-espana/</t>
  </si>
  <si>
    <t>http://enipedia.tudelft.nl/wiki/Jose_Oriol_Powerplant</t>
  </si>
  <si>
    <t>Couesques</t>
  </si>
  <si>
    <t>https://fr.wikipedia.org/wiki/Centrale_de_Mont%C3%A9zic</t>
  </si>
  <si>
    <t>http://enipedia.tudelft.nl/wiki/Montezic_Powerplant</t>
  </si>
  <si>
    <t>LT</t>
  </si>
  <si>
    <t>Lithuania</t>
  </si>
  <si>
    <t>Lietuvos energija</t>
  </si>
  <si>
    <t>Kruonis</t>
  </si>
  <si>
    <t>Kaunas reservoir</t>
  </si>
  <si>
    <t>daily storage, spinning reserves</t>
  </si>
  <si>
    <t>http://www.kruoniohae.lt/en/main/activity</t>
  </si>
  <si>
    <t>https://en.wikipedia.org/wiki/Kruonis_Pumped_Storage_Plant</t>
  </si>
  <si>
    <t>LV</t>
  </si>
  <si>
    <t>Latvia</t>
  </si>
  <si>
    <t>Latvenergo</t>
  </si>
  <si>
    <t>Aizkraukle</t>
  </si>
  <si>
    <t>http://www.latvenergo.lv/portal/page/portal/english/latvenergo/main1/about_latvenergo/energy_production/hidroelektrostacijas</t>
  </si>
  <si>
    <t>https://en.wikipedia.org/wiki/P%C4%BCavi%C5%86as_Hydroelectric_Power_Station</t>
  </si>
  <si>
    <t>http://globalenergyobservatory.org/geoid/42156</t>
  </si>
  <si>
    <t>https://lv.wikipedia.org/wiki/P%C4%BCavi%C5%86u_HES</t>
  </si>
  <si>
    <t>http://enipedia.tudelft.nl/wiki/Villarino_Powerplant</t>
  </si>
  <si>
    <t>BG</t>
  </si>
  <si>
    <t>Bulgaria</t>
  </si>
  <si>
    <t>Natsionalna Elektricheska Kompania EAD (NEK)</t>
  </si>
  <si>
    <t>Belmeken-Sestrimo-Chaira</t>
  </si>
  <si>
    <t>Sestrimo</t>
  </si>
  <si>
    <t>peak load and back up. PROJECT: yadenitsa dam, would enlarge volume of lower reservoir so that continuous generation time would increase to 22 hours.</t>
  </si>
  <si>
    <t>http://nek.bg/index.php/en/about-us/hydro-pumped-storage-in-bulgaria-yadenitsa</t>
  </si>
  <si>
    <t>http://carma.org/plant/detail/7793</t>
  </si>
  <si>
    <t>https://en.wikipedia.org/wiki/Chaira_Hydro_Power_Plant</t>
  </si>
  <si>
    <t>Cortes de Pallas</t>
  </si>
  <si>
    <t>http://ocw.unican.es/ensezas-tecnicas/centrales-de-generacion-de-energia-electrica/materiales/bloque-energia-III.pdf</t>
  </si>
  <si>
    <t>http://voith.com/de/11_06_Broschuere-Pumped-storage_einzeln.pdf</t>
  </si>
  <si>
    <t>E-Co Energi</t>
  </si>
  <si>
    <t>Vassbygdivatn</t>
  </si>
  <si>
    <t>Aurland II</t>
  </si>
  <si>
    <t>?</t>
  </si>
  <si>
    <t>http://www.e-co.no/?module=Articles;action=Article.publicOpen;ID=219</t>
  </si>
  <si>
    <t>www.e-co.no/filestore/statkraft_ToreK.pdf</t>
  </si>
  <si>
    <t>http://www.ecohz.com/powerplants/aurland-1/</t>
  </si>
  <si>
    <t>Iberdrola Generation S.A.U.</t>
  </si>
  <si>
    <t>Almendra</t>
  </si>
  <si>
    <t>http://www.seprem.es/ficha.php?idpresa=52&amp;p=2</t>
  </si>
  <si>
    <t>http://gtas.unican.es/files/pub/cigre_96.pdf</t>
  </si>
  <si>
    <t>Geth et al., 2015</t>
  </si>
  <si>
    <t>La Praz</t>
  </si>
  <si>
    <t>4 reversible Francis, 1 Pelton</t>
  </si>
  <si>
    <t>Pont des Chevres</t>
  </si>
  <si>
    <t>http://globalenergyobservatory.org/geoid/44379</t>
  </si>
  <si>
    <t>https://fr.wikipedia.org/wiki/Barrage_de_Bissorte</t>
  </si>
  <si>
    <t>SK</t>
  </si>
  <si>
    <t>Slovakia</t>
  </si>
  <si>
    <t>6 Francis, 1 Kaplan</t>
  </si>
  <si>
    <t>Cierny Vah lower</t>
  </si>
  <si>
    <t>https://www.seas.sk/cierny-vah-hpp</t>
  </si>
  <si>
    <t>http://enipedia.tudelft.nl/wiki/Cierny_Vah_Powerplant</t>
  </si>
  <si>
    <t>https://sk.wikipedia.org/wiki/%C4%8Cierny_V%C3%A1h_(vodn%C3%A1_n%C3%A1dr%C5%BE)</t>
  </si>
  <si>
    <t>Gran, 1986</t>
  </si>
  <si>
    <t>AT</t>
  </si>
  <si>
    <t>Austria</t>
  </si>
  <si>
    <t>Verbund</t>
  </si>
  <si>
    <t>Malta-Reisseck</t>
  </si>
  <si>
    <t>Carinthia</t>
  </si>
  <si>
    <t>http://www.verbund.com/pp/de/pumpspeicherkraftwerk/malta-oberstufe</t>
  </si>
  <si>
    <t>https://de.wikipedia.org/wiki/Maltakraftwerke</t>
  </si>
  <si>
    <t>https://www.verbund.com/en-de/about-verbund/power-plants/our-power-plants/reisseck2</t>
  </si>
  <si>
    <t>Moell</t>
  </si>
  <si>
    <t>http://www.verbund.com/pp/de/pumpspeicherkraftwerk/malta-hauptstufe</t>
  </si>
  <si>
    <t>http://globalenergyobservatory.org/geoid/44815</t>
  </si>
  <si>
    <t>Goesskarspeicher</t>
  </si>
  <si>
    <t>https://en.wikipedia.org/wiki/K%C3%B6lnbrein_Dam</t>
  </si>
  <si>
    <t>Revin</t>
  </si>
  <si>
    <t>Whitaker</t>
  </si>
  <si>
    <t>http://energie.edf.com/fichiers/fckeditor/Commun/En_Direct_Centrales/Hydraulique/Centres/est/publications/documents/fiche_identite_geh_revin%20_2011%20.pdf</t>
  </si>
  <si>
    <t>http://globalenergyobservatory.org/geoid/39715</t>
  </si>
  <si>
    <t>https://en.wikipedia.org/wiki/Revin_Pumped_Storage_Power_Plant</t>
  </si>
  <si>
    <t>SE</t>
  </si>
  <si>
    <t>Gabčikovo</t>
  </si>
  <si>
    <t>Kaplan</t>
  </si>
  <si>
    <t>https://en.wikipedia.org/wiki/Gab%C4%8D%C3%ADkovo%E2%80%93Nagymaros_Dams</t>
  </si>
  <si>
    <t>https://www.seas.sk/data/contentlink/cfakepathhydro-power-plants-slovakia-2010-en.pdf</t>
  </si>
  <si>
    <t>http://hydrologie.org/redbooks/a201/iahs_201_0209.pdf</t>
  </si>
  <si>
    <t>PL</t>
  </si>
  <si>
    <t>Poland</t>
  </si>
  <si>
    <t>https://en.wikipedia.org/wiki/%C5%BBarnowiec_Pumped_Storage_Power_Station</t>
  </si>
  <si>
    <t>http://enipedia.tudelft.nl/wiki/Zarnowiec_Powerplant</t>
  </si>
  <si>
    <t>https://no.wikipedia.org/wiki/Saurdal_kraftverk</t>
  </si>
  <si>
    <t>http://www.statkraft.com/energy-sources/Power-plants/Norway/Saurdal/</t>
  </si>
  <si>
    <t>http://www.forskningsradet.no/servlet/Satellite?blobcol=urldata&amp;blobheader=application%2Fpdf&amp;blobheadername1=Content-Disposition%3A&amp;blobheadervalue1=+attachment%3B+filename%3D07StatkraftAlne.pdf&amp;blobkey=id&amp;blobtable=MungoBlobs&amp;blobwhere=1274464036612&amp;ssbinary=true</t>
  </si>
  <si>
    <t>PT</t>
  </si>
  <si>
    <t>Portugal</t>
  </si>
  <si>
    <t>EDP</t>
  </si>
  <si>
    <t>Viana do Castelo</t>
  </si>
  <si>
    <t>Touvedo</t>
  </si>
  <si>
    <t>http://globalenergyobservatory.org/geoid/43535</t>
  </si>
  <si>
    <t>https://en.wikipedia.org/wiki/Alto_Lindoso_Dam</t>
  </si>
  <si>
    <t>http://enipedia.tudelft.nl/wiki/Cortes-la_Muela_Powerplant</t>
  </si>
  <si>
    <t>CZ</t>
  </si>
  <si>
    <t>Czech Republic</t>
  </si>
  <si>
    <t>CEZ</t>
  </si>
  <si>
    <t>Loucna nad Desnou</t>
  </si>
  <si>
    <t>Dlouhe Strane lower</t>
  </si>
  <si>
    <t>http://www.cez.cz/en/power-plants-and-environment/hydraulic-power-plants/dlouhe-strane.html</t>
  </si>
  <si>
    <t>https://en.wikipedia.org/wiki/Dlouh%C3%A9_str%C3%A1n%C4%9B_Hydro_Power_Plant</t>
  </si>
  <si>
    <t>Meloy</t>
  </si>
  <si>
    <t>http://www.statkraft.com/energy-sources/Power-plants/Norway/Svartisen/</t>
  </si>
  <si>
    <t>https://no.wikipedia.org/wiki/Svartisen_kraftverk</t>
  </si>
  <si>
    <t>Norrfors</t>
  </si>
  <si>
    <t>daily storage?</t>
  </si>
  <si>
    <t>http://kraftverk.vattenfall.se/stornorrfors</t>
  </si>
  <si>
    <t>https://no.wikipedia.org/wiki/Stornorrfors_kraftverk</t>
  </si>
  <si>
    <t>2nd largest in Sweden</t>
  </si>
  <si>
    <t>Wasserfallboden</t>
  </si>
  <si>
    <t>http://www.verbund.com/pp/de/pumpspeicherkraftwerk/kaprun-limberg2</t>
  </si>
  <si>
    <t>http://www.verbund.com/pp/de/pumpspeicherkraftwerk/kaprun-oberstufe</t>
  </si>
  <si>
    <t>Sellero</t>
  </si>
  <si>
    <t>Cedegolo?</t>
  </si>
  <si>
    <t>most production in winter time</t>
  </si>
  <si>
    <t>http://francorino.altervista.org/1csanfiorano.htm</t>
  </si>
  <si>
    <t>https://it.wikipedia.org/wiki/Centrale_idroelettrica_di_San_Fiorano</t>
  </si>
  <si>
    <t>Zhuchkova, 1976</t>
  </si>
  <si>
    <t>Boudin</t>
  </si>
  <si>
    <t>MAXTURBFLOW</t>
  </si>
  <si>
    <t>https://fr.wikipedia.org/wiki/Centrale_%C3%A9lectrique_de_La_B%C3%A2thie</t>
  </si>
  <si>
    <t>http://globalenergyobservatory.org/geoid/39814</t>
  </si>
  <si>
    <t>http://www.usinenouvelle.com/article/un-lifting-de-50-millions-d-euros-pour-la-centrale-hydroelectrique-de-la-bathie.N174707</t>
  </si>
  <si>
    <t>Vorarlberg Illwerke AG</t>
  </si>
  <si>
    <t>Gaschurn</t>
  </si>
  <si>
    <t>3 Pelton turbines + 3 pumps</t>
  </si>
  <si>
    <t>Rifa</t>
  </si>
  <si>
    <t>peaking load and back-up</t>
  </si>
  <si>
    <t>https://www.illwerke.at/kopswerk-2.htm</t>
  </si>
  <si>
    <t>http://globalenergyobservatory.org/geoid/45211</t>
  </si>
  <si>
    <t>https://es.wikipedia.org/wiki/Presa_de_Saucelle</t>
  </si>
  <si>
    <t>http://globalenergyobservatory.org/geoid/44131</t>
  </si>
  <si>
    <t>evora/Beja</t>
  </si>
  <si>
    <t>Pedrogao</t>
  </si>
  <si>
    <t>https://de.wikipedia.org/wiki/Talsperre_Pedr%C3%B3g%C3%A3o</t>
  </si>
  <si>
    <t>https://de.wikipedia.org/wiki/Talsperre_Alqueva</t>
  </si>
  <si>
    <t>Hidroelectrica</t>
  </si>
  <si>
    <t>Lotru-Ciunget</t>
  </si>
  <si>
    <t>peak load + multi-annual storage</t>
  </si>
  <si>
    <t>http://hidroelectrica.ro/Details.aspx?page=55</t>
  </si>
  <si>
    <t>https://en.wikipedia.org/wiki/Lotru-Ciunget_Hydroelectric_Power_Station</t>
  </si>
  <si>
    <t>http://www.ct.upt.ro/buletinhidro/Files/2012/0014-GRECEA_GRIDAN_HIDRO_2012.pdf</t>
  </si>
  <si>
    <t>TIWAG</t>
  </si>
  <si>
    <t>Sellrain-Silz</t>
  </si>
  <si>
    <t>https://www.hs-mainz.de/fileadmin/content/fb1/pdf/Bau/Exkursionen/Kraftwerksgruppe_Sellrain-Silz.pdf</t>
  </si>
  <si>
    <t>https://de.wikipedia.org/wiki/Kraftwerksgruppe_Sellrain-Silz#cite_note-tiwag-1</t>
  </si>
  <si>
    <t>https://www.tiroler-wasserkraft.at/www_tiwag/de/hn/stromerzeugung/kraftwerkspark/kuehtai/index.php</t>
  </si>
  <si>
    <t>Syracuse</t>
  </si>
  <si>
    <t>Anapo lower reservoir</t>
  </si>
  <si>
    <t>http://globalenergyobservatory.org/geoid/45434</t>
  </si>
  <si>
    <t>PGE Energia Odnawialna S.A.</t>
  </si>
  <si>
    <t>Miedzybrodzie</t>
  </si>
  <si>
    <t>https://pl.wikipedia.org/wiki/Elektrownia_Por%C4%85bka-%C5%BBar</t>
  </si>
  <si>
    <t>Vorarlberger Illwerke AG</t>
  </si>
  <si>
    <t>Montafon</t>
  </si>
  <si>
    <t>Rodund</t>
  </si>
  <si>
    <t>https://de.wikipedia.org/wiki/Rodundwerk</t>
  </si>
  <si>
    <t>https://de.wikipedia.org/wiki/Rodundwerk_II</t>
  </si>
  <si>
    <t>HR</t>
  </si>
  <si>
    <t>Croatia</t>
  </si>
  <si>
    <t>Hrvatska elektroprivreda</t>
  </si>
  <si>
    <t>Yes</t>
  </si>
  <si>
    <t>diversion type. daily storage?</t>
  </si>
  <si>
    <t>http://www.hep.hr/proizvodnja/en/basicdata/hydro/south/zakucac.aspx</t>
  </si>
  <si>
    <t>https://en.wikipedia.org/wiki/Zaku%C4%8Dac_Hydroelectric_Power_Plant</t>
  </si>
  <si>
    <t>http://globalenergyobservatory.org/geoid/44832</t>
  </si>
  <si>
    <t>http://www.statkraft.com/energy-sources/Power-plants/Norway/Rana/</t>
  </si>
  <si>
    <t>Rana - additonal reservoir</t>
  </si>
  <si>
    <t>https://no.wikipedia.org/wiki/Kallvatnet</t>
  </si>
  <si>
    <t>https://no.wikipedia.org/wiki/Gresvatnet</t>
  </si>
  <si>
    <t>https://no.wikipedia.org/wiki/Kjennsvat</t>
  </si>
  <si>
    <t>Hemfurth-Edersee</t>
  </si>
  <si>
    <t>Affoldener See</t>
  </si>
  <si>
    <t>https://de.wikipedia.org/wiki/Pumpspeicherkraftwerk_Waldeck#Waldeck_II</t>
  </si>
  <si>
    <t>http://globalenergyobservatory.org/geoid/44356</t>
  </si>
  <si>
    <t>Cedillo</t>
  </si>
  <si>
    <t>Tajo</t>
  </si>
  <si>
    <t>https://www.iberdrola.es/webibd/gc/prod/en/doc/INFORMEANUAL.pdf</t>
  </si>
  <si>
    <t>http://enipedia.tudelft.nl/wiki/Cedillo_Powerplant</t>
  </si>
  <si>
    <t>https://imammaolana.files.wordpress.com/2010/11/hydraulic_machines_textbook.pdf</t>
  </si>
  <si>
    <t>http://powerplants.vattenfall.com/porjus</t>
  </si>
  <si>
    <t>https://sv.wikipedia.org/wiki/Porjus_kraftverk</t>
  </si>
  <si>
    <t>3rd largest in Sweden</t>
  </si>
  <si>
    <t>http://powerplants.vattenfall.nl/messaure</t>
  </si>
  <si>
    <t>http://enipedia.tudelft.nl/wiki/Sweden/Hydro</t>
  </si>
  <si>
    <t>101 m dam</t>
  </si>
  <si>
    <t>http://globalenergyobservatory.org/form.php?pid=39785</t>
  </si>
  <si>
    <t>https://fr.wikipedia.org/wiki/Lac_du_Flumet</t>
  </si>
  <si>
    <t>http://energie.edf.com/fichiers/fckeditor/DP_Visite_Cheylas.pdf</t>
  </si>
  <si>
    <t>http://www.hydroweb.fr/hydroweb.php?page=hydro_centrales.php&amp;HWC=9</t>
  </si>
  <si>
    <t>http://powerplants.vattenfall.com/letsi</t>
  </si>
  <si>
    <t>http://globalenergyobservatory.org/geoid/44343</t>
  </si>
  <si>
    <t>First and largest in the river</t>
  </si>
  <si>
    <t>ČEZ</t>
  </si>
  <si>
    <t>Kramolin</t>
  </si>
  <si>
    <t>Mohelno</t>
  </si>
  <si>
    <t>yes, water reservoir nuclear power station</t>
  </si>
  <si>
    <t>http://www.cez.cz/en/power-plants-and-environment/hydraulic-power-plants/dalesice.html</t>
  </si>
  <si>
    <t>Valle del Vomano</t>
  </si>
  <si>
    <t>5 Pelton, 1 Francis</t>
  </si>
  <si>
    <t>Piaganini</t>
  </si>
  <si>
    <t>https://www.enel.it/it-it/documents/azienda/ambiente/dichiarazioni_ambientali/montorio_da2007_2008.pdf</t>
  </si>
  <si>
    <t>https://it.wikipedia.org/wiki/Centrale_idroelettrica_di_San_Giacomo</t>
  </si>
  <si>
    <t>https://it.wikipedia.org/wiki/Lago_di_Provvidenza</t>
  </si>
  <si>
    <t>Sallente</t>
  </si>
  <si>
    <t>https://es.wikipedia.org/wiki/Embalse_de_Sallente</t>
  </si>
  <si>
    <t>http://www.tremp.cat/public/153/file/Recrecimiento%20Presa%20Estany%20Gento.pdf</t>
  </si>
  <si>
    <t>http://enipedia.tudelft.nl/wiki/Estany_Gento-sallente_Powerplant</t>
  </si>
  <si>
    <t>Braganca</t>
  </si>
  <si>
    <t>http://www.a-nossa-energia.edp.pt/arquivo_conteudos/resources/brochures/folheto_picote2.pdf</t>
  </si>
  <si>
    <t>https://en.wikipedia.org/wiki/Picote_Dam</t>
  </si>
  <si>
    <t>http://globalenergyobservatory.org/geoid/43538</t>
  </si>
  <si>
    <t>Linth–Limmern</t>
  </si>
  <si>
    <t>Glarus</t>
  </si>
  <si>
    <t>5 Pelton 1 Francis</t>
  </si>
  <si>
    <t>http://www.bachmann.info/uploads/tx_sbdownloader/Applikationsbeitrag_Rittmeyer_EN.pdf</t>
  </si>
  <si>
    <t>https://en.wikipedia.org/wiki/Linth%E2%80%93Limmern_Power_Stations</t>
  </si>
  <si>
    <t>Statistik der Wasserkraftanlagen der Schweiz</t>
  </si>
  <si>
    <t>Mas Audran</t>
  </si>
  <si>
    <t>3 Pelton, 1 Francis, 1 reversible Francis</t>
  </si>
  <si>
    <t>https://en.wikipedia.org/wiki/Le_Pouget_(power_station)</t>
  </si>
  <si>
    <t>https://en.wikipedia.org/wiki/Lac_de_Pareloup</t>
  </si>
  <si>
    <t>EL</t>
  </si>
  <si>
    <t>Greece</t>
  </si>
  <si>
    <t>Kremasta Sykias</t>
  </si>
  <si>
    <t>http://enipedia.tudelft.nl/wiki/Kremasta_Powerplant</t>
  </si>
  <si>
    <t>https://en.wikipedia.org/wiki/Kremasta_(lake)</t>
  </si>
  <si>
    <t>https://en.wikipedia.org/wiki/Kremasta_Dam</t>
  </si>
  <si>
    <t>http://globalenergyobservatory.org/geoid/42794</t>
  </si>
  <si>
    <t>Bandak</t>
  </si>
  <si>
    <t>http://www.statkraft.no/Energikilder/vaare-kraftverk/norge/Tokke/</t>
  </si>
  <si>
    <t>https://en.wikipedia.org/wiki/Tokke_Hydroelectric_Power_Station</t>
  </si>
  <si>
    <t>https://en.wikipedia.org/wiki/Bandak</t>
  </si>
  <si>
    <t>https://no.wikipedia.org/wiki/Tokke_kraftverk</t>
  </si>
  <si>
    <t>https://books.google.nl/books?id=nfGPXqfQ91cC&amp;pg=PA201&amp;lpg=PA201&amp;dq=volume+lake+vinjevatn&amp;source=bl&amp;ots=T0dVtcBGuR&amp;sig=Vm_GpL_yVOSnUgHxPwBut7yk3ms&amp;hl=en&amp;sa=X&amp;ved=0ahUKEwjynuW10P3MAhVqOJoKHYM7AKMQ6AEIHDAA#v=onepage&amp;q=volume%20lake%20vinjevatn&amp;f=false</t>
  </si>
  <si>
    <t>https://en.wikipedia.org/wiki/Bemposta_Dam</t>
  </si>
  <si>
    <t>A2A</t>
  </si>
  <si>
    <t>http://www.a2a.eu/it/impianti_reti/idroelettrica/grosio.html</t>
  </si>
  <si>
    <t>http://www.a2a.eu/it/impianti_reti/idroelettrica/val_grosina.html</t>
  </si>
  <si>
    <t>https://it.wikipedia.org/wiki/Centrale_idroelettrica_di_Grosio</t>
  </si>
  <si>
    <t>http://enipedia.tudelft.nl/wiki/Grosio_Powerplant</t>
  </si>
  <si>
    <t>CNR</t>
  </si>
  <si>
    <t>https://en.wikipedia.org/wiki/G%C3%A9nissiat_Dam#/media/File:Rhone_structure_pente.jpg</t>
  </si>
  <si>
    <t>http://globalenergyobservatory.org/geoid/39698</t>
  </si>
  <si>
    <t>https://fr.wikipedia.org/wiki/Barrage_de_G%C3%A9nissiat</t>
  </si>
  <si>
    <t>Salaspils</t>
  </si>
  <si>
    <t>Used as compensation for thermic power station</t>
  </si>
  <si>
    <t>http://enipedia.tudelft.nl/wiki/Riga_HPP_Powerplant</t>
  </si>
  <si>
    <t>http://globalenergyobservatory.org/geoid/42158</t>
  </si>
  <si>
    <t>https://en.wikipedia.org/wiki/Riga_Hydroelectric_Power_Plant</t>
  </si>
  <si>
    <t>Scottish Power</t>
  </si>
  <si>
    <t>Argyll and Bute</t>
  </si>
  <si>
    <t>Loch Awe</t>
  </si>
  <si>
    <t>https://en.wikipedia.org/wiki/Cruachan_Power_Station</t>
  </si>
  <si>
    <t>https://en.wikipedia.org/wiki/Loch_Awe</t>
  </si>
  <si>
    <t>https://books.google.nl/books?id=cb3dAgAAQBAJ&amp;pg=PA85&amp;lpg=PA85&amp;dq=usable+capacity+loch+Awe&amp;source=bl&amp;ots=eMZEbpnmg4&amp;sig=bMGoVTr6IMvJqYwdgDm51zUpAbE&amp;hl=nl&amp;sa=X&amp;ved=0ahUKEwiMqsegoKrNAhWkHsAKHbfcApoQ6AEINTAD#v=onepage&amp;q=usable%20capacity%20loch%20Awe&amp;f=false</t>
  </si>
  <si>
    <t>https://www.tiroler-wasserkraft.at/www_tiwag/de/hn/stromerzeugung/kraftwerkspark/kaunertal/index.php</t>
  </si>
  <si>
    <t>Fionnay</t>
  </si>
  <si>
    <t>http://enipedia.tudelft.nl/wiki/Nendaz_Powerplant</t>
  </si>
  <si>
    <t>http://www.grande-dixence.ch/energie/hydraulic/switzerland/nendaz-power-station-altitude.html</t>
  </si>
  <si>
    <t>Drama</t>
  </si>
  <si>
    <t>Thissavros</t>
  </si>
  <si>
    <t>Platanovryssi</t>
  </si>
  <si>
    <t>irrigation</t>
  </si>
  <si>
    <t>https://en.wikipedia.org/wiki/Thisavros_Dam</t>
  </si>
  <si>
    <t>https://de.wikipedia.org/wiki/Thissavros</t>
  </si>
  <si>
    <t>Rousset</t>
  </si>
  <si>
    <t>http://globalenergyobservatory.org/geoid/39770</t>
  </si>
  <si>
    <t>https://fr.wikipedia.org/wiki/Lac_de_Serre-Pon%C3%A7on</t>
  </si>
  <si>
    <t>Norsk Hydro</t>
  </si>
  <si>
    <t>Ardal</t>
  </si>
  <si>
    <t>Ardalsvatnet</t>
  </si>
  <si>
    <t>http://www.hydro.com/en/Products/Hydropower/Our-power-plants/Tyin/</t>
  </si>
  <si>
    <t>https://en.wikipedia.org/wiki/Tyin_Hydroelectric_Power_Station</t>
  </si>
  <si>
    <t>https://snl.no/Tyin_kraftverk</t>
  </si>
  <si>
    <t>El Chorro</t>
  </si>
  <si>
    <t>Tajo de la Encantada</t>
  </si>
  <si>
    <t>http://www.embalses.net/pantano-876-tajo-de-la-encantada.html</t>
  </si>
  <si>
    <t>http://andaluciarustica.com/en/tajo-de-la-encantada-dam.htm</t>
  </si>
  <si>
    <t>http://presasyembalsesdeandalucia.es/presas/tajo_de_la_encantada/index.html</t>
  </si>
  <si>
    <t>http://www.uco.es/termodinamica/ppt/pdf/fluidos%2013.pdf</t>
  </si>
  <si>
    <t>https://en.wikipedia.org/wiki/Miranda_Dam</t>
  </si>
  <si>
    <t>Solenice</t>
  </si>
  <si>
    <t>primarily peak demand</t>
  </si>
  <si>
    <t>https://www.cez.cz/en/power-plants-and-environment/hydraulic-power-plants/orlik.html</t>
  </si>
  <si>
    <t>https://cs.wikipedia.org/wiki/Vodn%C3%AD_elektr%C3%A1rna_Orl%C3%ADk</t>
  </si>
  <si>
    <t>https://en.wikipedia.org/wiki/Orl%C3%ADk_Dam</t>
  </si>
  <si>
    <t>http://www.casopisstavebnictvi.cz/oprava-vyvaru-vodniho-dila-orlik_N985</t>
  </si>
  <si>
    <t>La Motte Saint Martin</t>
  </si>
  <si>
    <t>http://globalenergyobservatory.org/form.php?pid=39790</t>
  </si>
  <si>
    <t>http://energie.edf.com/fichiers/fckeditor/Commun/En_Direct_Centrales/Hydraulique/Centres/Les_Alpes/publications/documents/PlaquetteMonteynard2011.pdf</t>
  </si>
  <si>
    <t>Stillup</t>
  </si>
  <si>
    <t>http://www.verbund.com/pp/de/pumpspeicherkraftwerk/haeusling</t>
  </si>
  <si>
    <t>https://en.wikipedia.org/wiki/Zillergr%C3%BCndl_Dam</t>
  </si>
  <si>
    <t>http://voith.com/en/11_06_Broschuere-Pumped-storage_einzeln.pdf</t>
  </si>
  <si>
    <t>http://energie.edf.com/fichiers/fckeditor/Commun/En_Direct_Centrales/Hydraulique/Centres/Les_Alpes/publications/documents/Fiche_amenag_villarodin_BD.pdf</t>
  </si>
  <si>
    <t>http://globalenergyobservatory.org/geoid/39817</t>
  </si>
  <si>
    <t>Bad Sackingen</t>
  </si>
  <si>
    <t>4 Francis turbines + 4 pumps</t>
  </si>
  <si>
    <t>Rhein</t>
  </si>
  <si>
    <t>http://www.schluchseewerk.de/images/download/TD-BadS_Schluchseewerk.pdf</t>
  </si>
  <si>
    <t>https://de.wikipedia.org/wiki/Kavernenkraftwerk_Bad_S%C3%A4ckingen</t>
  </si>
  <si>
    <t>Tan-y-Grisiau</t>
  </si>
  <si>
    <t>uses 39% more electricity (when pumping the water back up to the Llyn Stwlan) than it actually produces</t>
  </si>
  <si>
    <t>https://en.wikipedia.org/wiki/Ffestiniog_Power_Station</t>
  </si>
  <si>
    <t>http://www.fhc.co.uk/ffestiniog.htm</t>
  </si>
  <si>
    <t>15 Pelton turbines, 2 pumps</t>
  </si>
  <si>
    <t>Lago Santa Massenza</t>
  </si>
  <si>
    <t>http://www.wikiwand.com/it/Lago_di_Santa_Massenza</t>
  </si>
  <si>
    <t>Compagnie Nationale du Rhone (CNR)</t>
  </si>
  <si>
    <t>Saint-Pierre de Senos</t>
  </si>
  <si>
    <t>https://fr.wikipedia.org/wiki/Barrage_de_Donz%C3%A8re-Mondragon</t>
  </si>
  <si>
    <t>http://enipedia.tudelft.nl/wiki/Donzere_Powerplant</t>
  </si>
  <si>
    <t>Kraftwerke Oberhasli AG</t>
  </si>
  <si>
    <t>file:///C:/Users/Marte/Desktop/kwo2019s-power-plants.pdf</t>
  </si>
  <si>
    <t>www.grimselstrom.ch/home/download/1254</t>
  </si>
  <si>
    <t>Alpiq</t>
  </si>
  <si>
    <t>http://www.alpiq.com/alpiq-group/our-assets/hydropower/storage-power-plants/massa-storage-power-station.jsp</t>
  </si>
  <si>
    <t>http://www.hydro-exploitation.ch/wasserkraftanlagen/electra-massa.html</t>
  </si>
  <si>
    <t>Tignes</t>
  </si>
  <si>
    <t>Brevieres and Malgovert tap from same lake</t>
  </si>
  <si>
    <t>https://en.wikipedia.org/wiki/Tignes_Dam</t>
  </si>
  <si>
    <t>http://globalenergyobservatory.org/geoid/39815</t>
  </si>
  <si>
    <t>https://es.wikipedia.org/wiki/Embalse_de_Mequinenza</t>
  </si>
  <si>
    <t>https://en.wikipedia.org/wiki/Mequinenza_Dam</t>
  </si>
  <si>
    <t>http://www.waterpowermagazine.com/news/newsmequinenza-plant-to-be-modernised</t>
  </si>
  <si>
    <t>Portile de Fier II</t>
  </si>
  <si>
    <t>Iron Gate 2</t>
  </si>
  <si>
    <t>http://globalenergyobservatory.org/form.php?pid=40976</t>
  </si>
  <si>
    <t>https://en.wikipedia.org/wiki/Iron_Gate_II_Hydroelectric_Power_Station</t>
  </si>
  <si>
    <t>http://www.statkraft.no/Energikilder/vaare-kraftverk/norge/Vinje/</t>
  </si>
  <si>
    <t>https://no.wikipedia.org/wiki/Vinje_kraftverk</t>
  </si>
  <si>
    <t>https://en.wikipedia.org/wiki/Totak</t>
  </si>
  <si>
    <t>Angerman</t>
  </si>
  <si>
    <t>http://kraftverk.vattenfall.se/kilforsen</t>
  </si>
  <si>
    <t>https://sv.wikipedia.org/wiki/Kilforsens_kraftverk</t>
  </si>
  <si>
    <t>6th largest in Sweden</t>
  </si>
  <si>
    <t>http://enipedia.tudelft.nl/wiki/Fionnay-dixence_Powerplant</t>
  </si>
  <si>
    <t>http://www.grande-dixence.ch/energie/hydraulic/switzerland/fionnay-power-station-altitude-1490.html</t>
  </si>
  <si>
    <t>open loop PSH</t>
  </si>
  <si>
    <t>http://www.ecohz.com/powerplants/aurland-3/</t>
  </si>
  <si>
    <t>http://www.statkraft.com/energy-sources/Power-plants/Norway/Aurland-III/</t>
  </si>
  <si>
    <t>Plavinas</t>
  </si>
  <si>
    <t>http://globalenergyobservatory.org/geoid/42157</t>
  </si>
  <si>
    <t>https://en.wikipedia.org/wiki/%C4%B6egums_Hydroelectric_Power_Station</t>
  </si>
  <si>
    <t>https://en.wikipedia.org/wiki/Ribarroja_Dam</t>
  </si>
  <si>
    <t>https://es.wikipedia.org/wiki/Embalse_de_Riba-roja</t>
  </si>
  <si>
    <t>Innertkirchen</t>
  </si>
  <si>
    <t>http://globalenergyobservatory.org/form.php?pid=45447</t>
  </si>
  <si>
    <t>http://www.grimselstrom.ch/electrical-energy/power-plants-and-dams/power-plants/</t>
  </si>
  <si>
    <t>https://www.andritz.com/index/hydro/hydronews/hy-hydro-news-27/hy-27-30-innertkirchen.htm</t>
  </si>
  <si>
    <t>Two dams within "one" reservoir: treated as one</t>
  </si>
  <si>
    <t>http://www.a2a.eu/en/plants_networks/idro/premadio.html</t>
  </si>
  <si>
    <t>http://enipedia.tudelft.nl/wiki/Premadio_Powerplant</t>
  </si>
  <si>
    <t>https://it.wikipedia.org/wiki/Centrale_idroelettrica_di_Premadio</t>
  </si>
  <si>
    <t>other hydroelectric plant, e.g. Duge</t>
  </si>
  <si>
    <t>http://www.ecohz.com/powerplants/aurland-2/</t>
  </si>
  <si>
    <t>https://no.wikipedia.org/wiki/Store_Vargevatnet</t>
  </si>
  <si>
    <t>http://www.sirakvina.no/Prosjekter-og-anlegg/Hovedmagasiner/Svartevatn/</t>
  </si>
  <si>
    <t>https://no.wikipedia.org/wiki/Svartevatn-magasinet</t>
  </si>
  <si>
    <t>https://no.wikipedia.org/wiki/Langavatnet_(Eidfjord)</t>
  </si>
  <si>
    <t>https://no.wikipedia.org/wiki/Katlavatnet</t>
  </si>
  <si>
    <t>https://no.wikipedia.org/wiki/Vestredalstj%C3%B8rna</t>
  </si>
  <si>
    <t>https://it.wikipedia.org/wiki/Centrale_idroelettrica_di_Provvidenza</t>
  </si>
  <si>
    <t>https://it.wikipedia.org/wiki/Lago_di_Campotosto</t>
  </si>
  <si>
    <t>not in ENTSO-E</t>
  </si>
  <si>
    <t>Great Britain</t>
  </si>
  <si>
    <t>Infinis</t>
  </si>
  <si>
    <t>https://en.wikipedia.org/wiki/Beeston_Hydro</t>
  </si>
  <si>
    <t>http://www.smith-root.com/barriers/sites/beeston-hydropower-plant</t>
  </si>
  <si>
    <t>Altenworth</t>
  </si>
  <si>
    <t>Melk</t>
  </si>
  <si>
    <t>Servieres-le-Chateau</t>
  </si>
  <si>
    <t>Chastang</t>
  </si>
  <si>
    <t>http://globalenergyobservatory.org/geoid/39746</t>
  </si>
  <si>
    <t>https://www.edf.fr/sites/default/files/Hydraulique/Dordogne/documents/memoguide_de_chastang.pdf</t>
  </si>
  <si>
    <t>Main river, but there are some other brances in the pixel</t>
  </si>
  <si>
    <t>Max operation level is 177 m</t>
  </si>
  <si>
    <t>Partenstein/Jochenstein</t>
  </si>
  <si>
    <t>Spillover area is 230 m lang en 24 m breed. Functions as baseload and helps to maintain an economic balance between hydro and thermal generation http://documents.worldbank.org/curated/en/877561468206061187/Austria-Aschach-Hydropower-Project</t>
  </si>
  <si>
    <t>https://www.verbund.com/en-at/about-verbund/power-plants/our-power-plants/aschach</t>
  </si>
  <si>
    <t>https://de.wikipedia.org/wiki/Kraftwerk_Aschach</t>
  </si>
  <si>
    <t>Hafslund Produktion</t>
  </si>
  <si>
    <t>Kykkelsrud</t>
  </si>
  <si>
    <t>Solbergfoss I and II</t>
  </si>
  <si>
    <t>http://www.e-co.no/Norsk/Forside/Kraftverk/Glomma/Kykkelsrud_kraftverk/</t>
  </si>
  <si>
    <t>ECO-Energi</t>
  </si>
  <si>
    <t>Askim</t>
  </si>
  <si>
    <t>Two branches, takes the lefst branch</t>
  </si>
  <si>
    <t>https://www.statkraft.com/energy-sources/Power-plants/Norway/Solbergfoss-I/</t>
  </si>
  <si>
    <t>https://en.wikipedia.org/wiki/Solbergfoss_Hydroelectric_Power_Station</t>
  </si>
  <si>
    <t>Østfold</t>
  </si>
  <si>
    <t>10 Francis, 1 Kaplan</t>
  </si>
  <si>
    <t>Main</t>
  </si>
  <si>
    <t>http://www.e-co.no/?module=Articles;action=Article.publicShow;ID=1699</t>
  </si>
  <si>
    <t>Energias de Portugal</t>
  </si>
  <si>
    <t>Sao Joao da Pesqueira</t>
  </si>
  <si>
    <t>Used for intermediate/peak load</t>
  </si>
  <si>
    <t>http://www.a-nossa-energia.edp.pt/centros_produtores/info_tecnica.php?item_id=57&amp;cp_type=&amp;section_type=info_tecnica</t>
  </si>
  <si>
    <t>https://en.wikipedia.org/wiki/Valeira_Dam</t>
  </si>
  <si>
    <t>Persenbeug</t>
  </si>
  <si>
    <t>Located downstream of Abwinden-Asten</t>
  </si>
  <si>
    <t>Sixth of 10 power plants on Danube in Austria</t>
  </si>
  <si>
    <t>https://www.verbund.com/en-at/about-verbund/power-plants/our-power-plants/ybbs-persenbeug</t>
  </si>
  <si>
    <t>https://de.wikipedia.org/wiki/Kraftwerk_Ybbs-Persenbeug</t>
  </si>
  <si>
    <t>FI</t>
  </si>
  <si>
    <t>Finland</t>
  </si>
  <si>
    <t>Fortum</t>
  </si>
  <si>
    <t>kaplan</t>
  </si>
  <si>
    <t>Tainionkosken voimalaitos</t>
  </si>
  <si>
    <t>3 Kaplan, 1 Bulb</t>
  </si>
  <si>
    <t>https://www.statkraft.com/energy-sources/Power-plants/Sweden/Harrsele/</t>
  </si>
  <si>
    <t>CNR/Engie</t>
  </si>
  <si>
    <t>Beaucaire</t>
  </si>
  <si>
    <t>Bulbes</t>
  </si>
  <si>
    <t>https://fr.wikipedia.org/wiki/Barrage_de_Vallabr%C3%A8gues</t>
  </si>
  <si>
    <t>Wallsee/Mitterkirchen</t>
  </si>
  <si>
    <t>230 meter x 24 meter</t>
  </si>
  <si>
    <t>Marco de Canaveses</t>
  </si>
  <si>
    <t>Valeria Regua</t>
  </si>
  <si>
    <t>9th HPP on the Douro in Portugal</t>
  </si>
  <si>
    <t>http://www.a-nossa-energia.edp.pt/centros_produtores/info_tecnica.php?item_id=17&amp;cp_type=&amp;section_type=info_tecnica</t>
  </si>
  <si>
    <t>https://www.google.com/url?q=http%3A%2F%2Fwww.engie.com%2Fwp-content%2Fuploads%2F2012%2F05%2Fbrochure-cnr-20102.pdf</t>
  </si>
  <si>
    <t>http://globalenergyobservatory.org/geoid/39756</t>
  </si>
  <si>
    <t>Melk/Emmersdorf</t>
  </si>
  <si>
    <t>7th of 10 power plants on Danube</t>
  </si>
  <si>
    <t>Vila Nova de Foz Coa</t>
  </si>
  <si>
    <t>Pochino</t>
  </si>
  <si>
    <t>Bemposta?</t>
  </si>
  <si>
    <t>http://www.a-nossa-energia.edp.pt/centros_produtores/info_tecnica.php?item_id=40&amp;cp_type=he&amp;section_type=info_tecnica</t>
  </si>
  <si>
    <t>http://www.centrodeinformacao.ren.pt/PT/publicacoes/PublicacoesGerais/Hidroelectricidade%20em%20Portugal%20-%20Mem%C3%B3ria%20e%20desafio.pdf</t>
  </si>
  <si>
    <t>Valence</t>
  </si>
  <si>
    <t>Gervans</t>
  </si>
  <si>
    <t>Peso da Régua</t>
  </si>
  <si>
    <t>Regua?</t>
  </si>
  <si>
    <t>8th plant in HPP chain on Douro</t>
  </si>
  <si>
    <t>Technical document EDP</t>
  </si>
  <si>
    <t>Ottensheim/Wilhering</t>
  </si>
  <si>
    <t>3rd of 10 power plants on Danube, baseload</t>
  </si>
  <si>
    <t>https://www.verbund.com/de-at/ueber-verbund/kraftwerke/unsere-kraftwerke/ottensheim-wilhering</t>
  </si>
  <si>
    <t>http://globalenergyobservatory.org/geoid/45164</t>
  </si>
  <si>
    <t>https://ipfs.io/ipfs/QmXoypizjW3WknFiJnKLwHCnL72vedxjQkDDP1mXWo6uco/wiki/List_of_dams_and_reservoirs_in_Austria.html</t>
  </si>
  <si>
    <t>https://de.wikipedia.org/wiki/Kraftwerk_Ottensheim-Wilhering</t>
  </si>
  <si>
    <t>https://www.edf.fr/sites/default/files/Hydraulique/Alsace-Vosges/documents/les_amenagements_hydroelectriques_du_rhin_franco-allemand.pdf</t>
  </si>
  <si>
    <t>https://www.enbw.com/erneuerbare-energien/wasser/standorte.html</t>
  </si>
  <si>
    <t>Ottsmarsheim</t>
  </si>
  <si>
    <t>2 Kaplan, 4 Hélice?</t>
  </si>
  <si>
    <t>Required minimum flow is 52 m3/s</t>
  </si>
  <si>
    <t>Nisa</t>
  </si>
  <si>
    <t>http://www.a-nossa-energia.edp.pt/centros_produtores/info_tecnica.php?item_id=28&amp;cp_type=&amp;section_type=info_tecnica</t>
  </si>
  <si>
    <t>SI</t>
  </si>
  <si>
    <t>Slovenia</t>
  </si>
  <si>
    <t>DEM</t>
  </si>
  <si>
    <t>http://www.dem.si/en-gb/Power-plants-and-generation/Power-plants/Formin-HPP</t>
  </si>
  <si>
    <t>Markovci</t>
  </si>
  <si>
    <t>nvt</t>
  </si>
  <si>
    <t>Regulate water for Formin HPP. Ecologically acceptable flow of 5 m3/s in winter and 10 m3/s in summer into Drava riverbed</t>
  </si>
  <si>
    <t>http://www.dem.si/en-gb/Power-plants-and-generation/Power-plants/Markovci-Small-HPP</t>
  </si>
  <si>
    <t>www.dem.si/en-gb/Power-plants-and-generation/Power-plants/Zlatoličje-HPP</t>
  </si>
  <si>
    <t>Mjelski</t>
  </si>
  <si>
    <t>Regulates water for Zlatolicje. 10 m3/s discharge in winter and 20 m3/s in summer</t>
  </si>
  <si>
    <t>http://www.dem.si/en-gb/Power-plants-and-generation/Power-plants/Melje-Small-HPP</t>
  </si>
  <si>
    <t>Maribor</t>
  </si>
  <si>
    <t>Fala HPP</t>
  </si>
  <si>
    <t>www.dem.si/en-gb/Power-plants-and-generation/Power-plants/Mariborski-otok-HPP</t>
  </si>
  <si>
    <t>Koroska</t>
  </si>
  <si>
    <t>Ozbalt HPP</t>
  </si>
  <si>
    <t>Fifth HPP on Drava</t>
  </si>
  <si>
    <t>http://www.dem.si/en-gb/Power-plants-and-generation/Power-plants/Fala-HPP</t>
  </si>
  <si>
    <t>Fourth HPP on Drava</t>
  </si>
  <si>
    <t>http://www.dem.si/en-gb/Power-plants-and-generation/Power-plants/Ožbalt-HPP</t>
  </si>
  <si>
    <t>http://www.dem.si/en-gb/Power-plants-and-generation/Power-plants/Vuhred-HPP</t>
  </si>
  <si>
    <t>Vuzenica</t>
  </si>
  <si>
    <t>http://www.dem.si/en-gb/Power-plants-and-generation/Power-plants/Vuzenica-HPP</t>
  </si>
  <si>
    <t>HPP at Lavamund</t>
  </si>
  <si>
    <t>First HPP on Drava</t>
  </si>
  <si>
    <t>http://www.dem.si/en-gb/Power-plants-and-generation/Power-plants/Dravograd-HPP</t>
  </si>
  <si>
    <t>Orange</t>
  </si>
  <si>
    <t>Energa Wytwarzanie</t>
  </si>
  <si>
    <t>Water in reservoir meant to be retained for 2 to 7 days</t>
  </si>
  <si>
    <t>https://www.researchgate.net/profile/Michal_Habel2/publication/266072268_Dynamics_of_the_Vistula_River_channel_deformations_downstream_of_the_Wloclawek_Reservoir/links/542424610cf26120b7a71ebe/Dynamics-of-the-Vistula-River-channel-deformations-downstream-of-the-Wloclawek-Reservoir.pdf</t>
  </si>
  <si>
    <t>http://www.energa-hydro.pl/obiekty/lista-obiektow/wloclawek,50,obiekt.html</t>
  </si>
  <si>
    <t>Or STO?</t>
  </si>
  <si>
    <t>SHEM</t>
  </si>
  <si>
    <t>Ussel</t>
  </si>
  <si>
    <t>https://fr.wikipedia.org/wiki/Barrage_de_Marèges#cite_note-5</t>
  </si>
  <si>
    <t>EnBW/EDF</t>
  </si>
  <si>
    <t>Rorhturbinen</t>
  </si>
  <si>
    <t>1978 / 2013</t>
  </si>
  <si>
    <t>http://www.engie.com/wp-content/uploads/2012/05/brochure-cnr-20102.pdf</t>
  </si>
  <si>
    <t>Skelleftea</t>
  </si>
  <si>
    <t>Main river</t>
  </si>
  <si>
    <t>Reservoir head regulated between 50.5 and 52 meters</t>
  </si>
  <si>
    <t>https://www.statkraft.com/energy-sources/Power-plants/Sweden/Kvistforsen/</t>
  </si>
  <si>
    <t>Wien</t>
  </si>
  <si>
    <t>Bulb</t>
  </si>
  <si>
    <t>http://www.poyry.com/sites/default/files/media/related_material/50.pdf</t>
  </si>
  <si>
    <t>Bub</t>
  </si>
  <si>
    <t>Ryburg-Schwordstadt</t>
  </si>
  <si>
    <t>http://www.poyry.com/sites/default/files/media/related_material/49.pdf</t>
  </si>
  <si>
    <t>Vila Nova de Gaia</t>
  </si>
  <si>
    <t>Last plain in river chain Douro</t>
  </si>
  <si>
    <t>http://www.a-nossa-energia.edp.pt/centros_produtores/info_tecnica.php?item_id=20&amp;cp_type=&amp;section_type=info_tecnica</t>
  </si>
  <si>
    <t>Contronei</t>
  </si>
  <si>
    <t>Edison</t>
  </si>
  <si>
    <t>Sonico</t>
  </si>
  <si>
    <t>Tank with daila regulation</t>
  </si>
  <si>
    <t>No RoR but reservoir?</t>
  </si>
  <si>
    <t>Norraker</t>
  </si>
  <si>
    <t>https://www.statkraft.com/energy-sources/Power-plants/Sweden/Korsselbranna/</t>
  </si>
  <si>
    <t>Alvkarleby</t>
  </si>
  <si>
    <t>https://powerplants.vattenfall.com/alvkarleby</t>
  </si>
  <si>
    <t>AET</t>
  </si>
  <si>
    <t>Personico</t>
  </si>
  <si>
    <t>Piotiino</t>
  </si>
  <si>
    <t>https://www.aet.ch/IT/Impianto-idroelettrico-Nuova-Biaschina-af2c3e00#.WlSbqa6nG70</t>
  </si>
  <si>
    <t>Lavorgo</t>
  </si>
  <si>
    <t>https://www.aet.ch/IT/Impianto-idroelettrico-Piottino-57db1a00#.WlSlga6nG70</t>
  </si>
  <si>
    <t>https://www.aet.ch/Impianto-idroelettrico-Piottino-6ac6ec00</t>
  </si>
  <si>
    <t>PSH</t>
  </si>
  <si>
    <t>1000 hours per year generation</t>
  </si>
  <si>
    <t>https://www.aet.ch/IT/Impianto-idroelettrico-Tremorgio-e68a9800#.WlTYYK6nG70</t>
  </si>
  <si>
    <t>RoR or RSH?</t>
  </si>
  <si>
    <t>EnAlpin AG/Rhonewerke AG</t>
  </si>
  <si>
    <t>Steg-Hohtenn</t>
  </si>
  <si>
    <t>http://www.naturenergie.ch/enalpin/wasserkraftwerke/kraftwerk-loetschen-ag/</t>
  </si>
  <si>
    <t>https://de.wikipedia.org/wiki/Stausee_Ferden</t>
  </si>
  <si>
    <t>Switzerland/Germany</t>
  </si>
  <si>
    <t>EnBW/Kanton Aargau/ Axpo/Alpiq/Energiedienst AG/Evonik Degussa</t>
  </si>
  <si>
    <t>http://www.alpiq.com/alpiq-group/our-assets/hydropower/large-run-of-river-plants/ryburg-schwrstadt-run-of-river-power-station.jsp</t>
  </si>
  <si>
    <t>Energiedienst</t>
  </si>
  <si>
    <t>Straflo</t>
  </si>
  <si>
    <t>Albbruk-Dogern</t>
  </si>
  <si>
    <t>https://www.energiedienst.de/produktion/wasserkraftwerk-laufenburg/</t>
  </si>
  <si>
    <t>Rheinkraftwerk Sackingen AG</t>
  </si>
  <si>
    <t>Bad sackingen</t>
  </si>
  <si>
    <t>Laufenburg</t>
  </si>
  <si>
    <t>http://www.rksag.de/unternehmen/</t>
  </si>
  <si>
    <t>Germany/Switzerland</t>
  </si>
  <si>
    <t>Albbruck</t>
  </si>
  <si>
    <t>https://iam.innogy.com/en/about-innogy/innogy-innovation-technology/renewables/hydro-power/hydroelectric-power-station-radag</t>
  </si>
  <si>
    <t>https://www.researchgate.net/publication/294670963_Construction_of_a_new_hydro_power_plant_at_Albbruck-Dogern</t>
  </si>
  <si>
    <t>http://www.schluchseewerk.de/images/download/Plan-Schluchseewerk_Albbruck-Dogern.pdf</t>
  </si>
  <si>
    <t>ENBw</t>
  </si>
  <si>
    <t>www.kraftwerk-reckingen.com/index.php/unternehmen/kerndaten</t>
  </si>
  <si>
    <t>Services Industriel Geneves</t>
  </si>
  <si>
    <t>Russin</t>
  </si>
  <si>
    <t>Seujet</t>
  </si>
  <si>
    <t>http://www.sig-ge.ch/nous-connaitre/nos-activites/notre-patrimoine/connaitre-et-visiter-les-sites-sig/le-barrage-de-verbois</t>
  </si>
  <si>
    <t>https://www.google.nl/url?sa=t&amp;rct=j&amp;q=&amp;esrc=s&amp;source=web&amp;cd=1&amp;cad=rja&amp;uact=8&amp;ved=0ahUKEwjUzMrVk83YAhVlF8AKHVubBsoQFggnMAA&amp;url=https%3A%2F%2Fwww.e-periodica.ch%2Fcntmng%3Fpid%3Dsbz-002%3A1939%3A113%3A114%3A%3A687&amp;usg=AOvVaw2LZAlFsA_Oy-93pi_-zruj</t>
  </si>
  <si>
    <t>Kraftwerk Augst AG</t>
  </si>
  <si>
    <t>2 Francis, 7 Straflo</t>
  </si>
  <si>
    <t>https://www.kwa.ch/unternehmen/zahlen-fakten</t>
  </si>
  <si>
    <t>https://de.wikipedia.org/wiki/Staustufe_Augst/Wyhlen#Kraftwerk_Augst</t>
  </si>
  <si>
    <t>6 straflo, 5 Francis</t>
  </si>
  <si>
    <t>https://www.energiedienst.de/produktion/wasserkraftwerk-wyhlen/</t>
  </si>
  <si>
    <t>Kraftwerl Birsfelden AG</t>
  </si>
  <si>
    <t>Basel</t>
  </si>
  <si>
    <t>Augst/Wyhlen</t>
  </si>
  <si>
    <t>http://www.kw-birsfelden.ch/en/technik/generatoren/</t>
  </si>
  <si>
    <t>https://www.google.nl/url?sa=t&amp;rct=j&amp;q=&amp;esrc=s&amp;source=web&amp;cd=6&amp;cad=rja&amp;uact=8&amp;ved=0ahUKEwiZ0YK2vM3YAhWjIsAKHYPFCA8QFgg3MAU&amp;url=https%3A%2F%2Fwww.e-periodica.ch%2Fcntmng%3Fpid%3Dwbw-002%3A1957%3A44%3A%3A1589&amp;usg=AOvVaw2I7UY7VZmSt-1iJ7O7NAVB</t>
  </si>
  <si>
    <t>Diversion channel</t>
  </si>
  <si>
    <t>http://www.hevs.ch/media/document/0/hasmatuchi_hydro2014b.pdf</t>
  </si>
  <si>
    <t>https://infoscience.epfl.ch/record/162408/files/2010-746-Muller-Bieri-Boillat-Schleiss-Barrage_de_lavey.pdf</t>
  </si>
  <si>
    <t>https://www.google.nl/url?sa=t&amp;rct=j&amp;q=&amp;esrc=s&amp;source=web&amp;cd=3&amp;cad=rja&amp;uact=8&amp;ved=0ahUKEwi77fGzvc3YAhWLAMAKHepFAcsQFgg4MAI&amp;url=http%3A%2F%2Fwww.silnativa.ch%2Ffileadmin%2Fdocuments%2Fsilnativa.ch%2FLavey.pdf&amp;usg=AOvVaw04HCnO-2H7VJP50wnWEVmK</t>
  </si>
  <si>
    <t>Asten</t>
  </si>
  <si>
    <t>Ottensheim-wilhering</t>
  </si>
  <si>
    <t>https://www.verbund.com/de-at/ueber-verbund/kraftwerke/unsere-kraftwerke/abwinden-asten</t>
  </si>
  <si>
    <t>https://de.wikipedia.org/wiki/Kraftwerk_Abwinden-Asten</t>
  </si>
  <si>
    <t>Germany/Austria</t>
  </si>
  <si>
    <t>Untergriesbach</t>
  </si>
  <si>
    <t>https://www.verbund.com/en-at/about-verbund/power-plants/our-power-plants/jochenstein</t>
  </si>
  <si>
    <t>http://holzmann.fh-potsdam.de/wp-content/uploads/2017/03/Jochensteinfertigge%C3%A4ndert.pdf</t>
  </si>
  <si>
    <t>Trolhattan</t>
  </si>
  <si>
    <t>Vagron</t>
  </si>
  <si>
    <t>Diverted flow: a third?</t>
  </si>
  <si>
    <t>https://powerplants.vattenfall.com/olidan</t>
  </si>
  <si>
    <t>https://sv.wikipedia.org/wiki/Olidans_kraftverk</t>
  </si>
  <si>
    <t>https://powerplants.vattenfall.com/hojum</t>
  </si>
  <si>
    <t>http://evolution.skf.com/a-steady-flow/</t>
  </si>
  <si>
    <t>RSH</t>
  </si>
  <si>
    <t>Main water but small flow on the right side</t>
  </si>
  <si>
    <t>https://powerplants.vattenfall.com/vargon</t>
  </si>
  <si>
    <t>https://cas.oslo.no/getfile.php/137530/CAS_publications_events/CAS_publications/Seminar_booklets/PDF/0809Jakobsson.pdf</t>
  </si>
  <si>
    <t>https://sv.wikipedia.org/wiki/Varg%C3%B6ns_kraftverk</t>
  </si>
  <si>
    <t>Kaplan, Lawaczeck, Propeller, Bulb</t>
  </si>
  <si>
    <t>Hojum/Vargon</t>
  </si>
  <si>
    <t>https://powerplants.vattenfall.com/en/lilla-edet</t>
  </si>
  <si>
    <t>https://sv.wikipedia.org/wiki/Lilla_Edets_kraftverk</t>
  </si>
  <si>
    <t>Cakit</t>
  </si>
  <si>
    <t>Turkey</t>
  </si>
  <si>
    <t>Karaisali</t>
  </si>
  <si>
    <t>Diversion weir</t>
  </si>
  <si>
    <t>https://www.statkraft.no/globalassets/old-contains-the-old-folder-structure/documents/faktaark-cakit-eng-final-20101006_tcm10-11957.pdf</t>
  </si>
  <si>
    <t>https://www.google.nl/url?sa=t&amp;rct=j&amp;q=&amp;esrc=s&amp;source=web&amp;cd=3&amp;ved=0ahUKEwiT7Om278_YAhVQEuwKHaGDA6cQFgg1MAI&amp;url=https%3A%2F%2Fmer.markit.com%2Fbr-reg%2Fservices%2FprocessDocument%2FdownloadDocumentById%2F103000000016649&amp;usg=AOvVaw2UC7BzTyZLmU2e6FpNuBnx</t>
  </si>
  <si>
    <t>Arendals Fossekampni</t>
  </si>
  <si>
    <t>Tunnels</t>
  </si>
  <si>
    <t>https://www.arendalsfoss.no/en/power-production/</t>
  </si>
  <si>
    <t>https://no.wikipedia.org/wiki/B%C3%B8ylefoss_kraftverk</t>
  </si>
  <si>
    <t>Norsk hydro/statkraft</t>
  </si>
  <si>
    <t>https://www.statkraft.com/energy-sources/Power-plants/Norway/Svelgfoss/</t>
  </si>
  <si>
    <t>https://www.hydro.com/en/products/energy/our-power-plants/telemark/svelgfoss/</t>
  </si>
  <si>
    <t>EB Kraftproduksjon AS</t>
  </si>
  <si>
    <t>https://www.glitreenergi.no/konsern/prosjekt/kaggefoss/</t>
  </si>
  <si>
    <t>https://no.wikipedia.org/wiki/Kaggefoss_kraftverk</t>
  </si>
  <si>
    <t>Sarpsborg</t>
  </si>
  <si>
    <t>http://www.e-co.no/Norsk/Forside/Kraftverk/Glomma/Sarp_kraftverk/</t>
  </si>
  <si>
    <t>Borregaard industries</t>
  </si>
  <si>
    <t>https://no.wikipedia.org/wiki/Borregaard_kraftverk</t>
  </si>
  <si>
    <t>http://www.e-co.no/Norsk/Forside/Kraftverk/Glomma/Hafslund_kraftverk/</t>
  </si>
  <si>
    <t>Akershus energi</t>
  </si>
  <si>
    <t>Sorum</t>
  </si>
  <si>
    <t>Propeller?</t>
  </si>
  <si>
    <t>http://akershusenergi.no/no/vannkraft/vaare-kraftverk/copy_ranasfoss3</t>
  </si>
  <si>
    <t>http://akershusenergi.no/no/vannkraft/vaare-kraftverk/raanaasfoss2</t>
  </si>
  <si>
    <t>Sorumsan</t>
  </si>
  <si>
    <t>Rorhturbiner</t>
  </si>
  <si>
    <t>Ranasfoss II and III</t>
  </si>
  <si>
    <t>http://akershusenergi.no/no/vannkraft/vaare-kraftverk/bingsfoss</t>
  </si>
  <si>
    <t>or RSH?</t>
  </si>
  <si>
    <t>Lietuvos Energija</t>
  </si>
  <si>
    <t>Kaunas</t>
  </si>
  <si>
    <t>Main (river)</t>
  </si>
  <si>
    <t>https://gamyba.le.lt/en/activities/electricity-generation/kaunas-algirdas-brazauskas-hydroelectric-power-plant-khpp</t>
  </si>
  <si>
    <t>https://lt.wikipedia.org/wiki/Kauno_Algirdo_Brazausko_hidroelektrin%C4%97</t>
  </si>
  <si>
    <t>IE</t>
  </si>
  <si>
    <t>Ireland</t>
  </si>
  <si>
    <t>ESB Group</t>
  </si>
  <si>
    <t>3 Francis, 1 Kaplan</t>
  </si>
  <si>
    <t>Diversion of Shannon river</t>
  </si>
  <si>
    <t>No storage on the lakes anymore? &gt; wikipedia</t>
  </si>
  <si>
    <t>https://www.esb.ie/our-businesses/generation-energy-trading-new/generation-asset-map#ardnacrusha</t>
  </si>
  <si>
    <t>https://en.wikipedia.org/wiki/Shannon_hydroelectric_scheme</t>
  </si>
  <si>
    <t>Belleek</t>
  </si>
  <si>
    <t>https://www.esb.ie/docs/default-source/education-hub/erne-stations74dc5b2d46d164eb900aff0000c22e36</t>
  </si>
  <si>
    <t>Ballyshannon</t>
  </si>
  <si>
    <t>Scottish power</t>
  </si>
  <si>
    <t>Carsphaim</t>
  </si>
  <si>
    <t>https://www.scottishpower.com/userfiles/file/GallowayTechnical2011.pdf</t>
  </si>
  <si>
    <t>New Galloway</t>
  </si>
  <si>
    <t>Kirkcudbirght</t>
  </si>
  <si>
    <t>RoR/RSH</t>
  </si>
  <si>
    <t>Water of Deugh</t>
  </si>
  <si>
    <t>Seems more RSH</t>
  </si>
  <si>
    <t>Compagnia valdostana delle Acque</t>
  </si>
  <si>
    <t>Avise</t>
  </si>
  <si>
    <t>Uses reservoir</t>
  </si>
  <si>
    <t>http://www.cvaspa.it/acqua/impianti/avise/</t>
  </si>
  <si>
    <t>https://it.wikipedia.org/wiki/Centrale_idroelettrica_di_Avise</t>
  </si>
  <si>
    <t>Moticelle d'Ongina</t>
  </si>
  <si>
    <t>https://www.enelgreenpower.com/where-we-are?topic=hydro&amp;plant_name=&amp;continent=EUROPE&amp;nation=Italy</t>
  </si>
  <si>
    <t>http://orizzontenergia.it/download/Appr/RINNOVABILI/2013_12_30_centrali%20idroelettriche_Univ%20Pavia.pdf</t>
  </si>
  <si>
    <t>https://www.progettodighe.it/main/le-centrali/article/isola-serafini-monticelli-d-ongina</t>
  </si>
  <si>
    <t>Alperia</t>
  </si>
  <si>
    <t>http://www.alperia.eu/cosa-facciamo/idroelettrico/centrali-di-glorenza-e-castelbello.html</t>
  </si>
  <si>
    <t>_x000C_</t>
  </si>
  <si>
    <t>Montelimar</t>
  </si>
  <si>
    <t>Diverted flow (river divided in two)</t>
  </si>
  <si>
    <t>Diverted flow (river divided in 3)</t>
  </si>
  <si>
    <t>Aurillac</t>
  </si>
  <si>
    <t>Main flow</t>
  </si>
  <si>
    <t>http://globalenergyobservatory.org/geoid/39721</t>
  </si>
  <si>
    <t>not in ETNSO-E</t>
  </si>
  <si>
    <t>Saint Rambert d'Albon</t>
  </si>
  <si>
    <t>Diverted flow (divided by two)</t>
  </si>
  <si>
    <t>Diverted flow, tunnels</t>
  </si>
  <si>
    <t>https://www.edf.fr/sites/default/files/Hydraulique/pays-de-savoie/documents/edf_passy.pdf</t>
  </si>
  <si>
    <t>not in ENTSO-e</t>
  </si>
  <si>
    <t>Ror?</t>
  </si>
  <si>
    <t>Scracinec</t>
  </si>
  <si>
    <t>Diversion</t>
  </si>
  <si>
    <t>Reservoir for daily regulation. First of three on Drave river</t>
  </si>
  <si>
    <t>http://proizvodnja.hep.hr/proizvodnja/en/basicdata/hydro/north/varazdin.aspx</t>
  </si>
  <si>
    <t>3 Bulb, 1 Kaplan</t>
  </si>
  <si>
    <t>Reservoir for daily regulation.</t>
  </si>
  <si>
    <t>http://proizvodnja.hep.hr/proizvodnja/en/basicdata/hydro/north/cakovec.aspx</t>
  </si>
  <si>
    <t>3 Bulb, 2 Kaplan</t>
  </si>
  <si>
    <t>RSH or Ror?</t>
  </si>
  <si>
    <t>CEZ group</t>
  </si>
  <si>
    <t>Use to serve peakload. KPMG clasifices as RoR, maybe STO then?</t>
  </si>
  <si>
    <t>https://www.cez.cz/en/power-plants-and-environment/hydraulic-power-plants/slapy.html</t>
  </si>
  <si>
    <t>Harjedalen</t>
  </si>
  <si>
    <t>2 Francis, 1 Kaplan</t>
  </si>
  <si>
    <t>https://www3.fortum.com/about-us/our-company/our-energy-production/our-power-plants/ljusnan</t>
  </si>
  <si>
    <t>https://www.svk.se/siteassets/jobba-har/dokument/analysis-of-a-load-frequency-control-implementation-in-swedish-run-of-river-hydropower-stations---andreas-westberg---svk.pdf</t>
  </si>
  <si>
    <t>http://www.diva-portal.org/smash/get/diva2:1056073/FULLTEXT01.pdf</t>
  </si>
  <si>
    <t>https://powerplants.vattenfall.com/midskog</t>
  </si>
  <si>
    <t>https://powerplants.vattenfall.com/naverede</t>
  </si>
  <si>
    <t>https://powerplants.vattenfall.com/stugun</t>
  </si>
  <si>
    <t>HSE</t>
  </si>
  <si>
    <t>Krsko</t>
  </si>
  <si>
    <t>5th</t>
  </si>
  <si>
    <t>www.he-ss.si/eng/he-brezice-specifications.html</t>
  </si>
  <si>
    <t>4th</t>
  </si>
  <si>
    <t>http://www.he-ss.si/eng/he-krsko-general-info.html</t>
  </si>
  <si>
    <t>Bostanj</t>
  </si>
  <si>
    <t>Third</t>
  </si>
  <si>
    <t>http://www.he-ss.si/eng/he-blanca-specifications.html</t>
  </si>
  <si>
    <t>Second</t>
  </si>
  <si>
    <t>www.he-ss.si/eng/he-bostanj-specifications.html</t>
  </si>
  <si>
    <t>Meschora dam</t>
  </si>
  <si>
    <t>Plastiras</t>
  </si>
  <si>
    <t>Nog doen</t>
  </si>
  <si>
    <t>Braunau-Simbach</t>
  </si>
  <si>
    <t>Stratos</t>
  </si>
  <si>
    <t>Fortum chain</t>
  </si>
  <si>
    <t>Sykia</t>
  </si>
  <si>
    <t>Finland more?</t>
  </si>
  <si>
    <t>plus</t>
  </si>
  <si>
    <t>http://www.axpo.com/axpo/ch/en/dossiers/dossier-hydropower.html</t>
  </si>
  <si>
    <t>climatology_average</t>
  </si>
  <si>
    <t>YYMMDD: version date</t>
  </si>
  <si>
    <t>Edwin's station name</t>
  </si>
  <si>
    <t>lat/lon PCR-GLOBWB coordinates known?</t>
  </si>
  <si>
    <t>Edwin's station ID (XXXXX)</t>
  </si>
  <si>
    <t>GWh (based on Diede's complete table)</t>
  </si>
  <si>
    <t>GWh for sorting (zero if N/A)</t>
  </si>
  <si>
    <t>power station pcraster ID (1XXXXX) (should be sorted based on something)</t>
  </si>
  <si>
    <t>lat for pcraster</t>
  </si>
  <si>
    <t>lon for pcraster</t>
  </si>
  <si>
    <t>station long ID (YYMMDD01XXXXX)</t>
  </si>
  <si>
    <t>inflow file name</t>
  </si>
  <si>
    <t>cdo command for total flow</t>
  </si>
  <si>
    <t>cdo command for internal flow</t>
  </si>
  <si>
    <t>1802020100006</t>
  </si>
  <si>
    <t>1802020100006_Kvilldal.txt</t>
  </si>
  <si>
    <t>Almendra--Villarino-</t>
  </si>
  <si>
    <t>1802020100028</t>
  </si>
  <si>
    <t>1802020100028_Almendra--Villarino-.txt</t>
  </si>
  <si>
    <t>1802020100072</t>
  </si>
  <si>
    <t>1802020100072_Kremasta.txt</t>
  </si>
  <si>
    <t>1802020100004</t>
  </si>
  <si>
    <t>1802020100004_Bieudron.txt</t>
  </si>
  <si>
    <t>1802020100099</t>
  </si>
  <si>
    <t>1802020100099_Vinje.txt</t>
  </si>
  <si>
    <t>Fionnay--Dixence-</t>
  </si>
  <si>
    <t>1802020100101</t>
  </si>
  <si>
    <t>1802020100101_Fionnay--Dixence-.txt</t>
  </si>
  <si>
    <t>1802020100083</t>
  </si>
  <si>
    <t>1802020100083_Tyin.txt</t>
  </si>
  <si>
    <t>1802020100089</t>
  </si>
  <si>
    <t>1802020100089_Villarodin.txt</t>
  </si>
  <si>
    <t>1802020100049</t>
  </si>
  <si>
    <t>1802020100049_Ciunget.txt</t>
  </si>
  <si>
    <t>1802020100096</t>
  </si>
  <si>
    <t>1802020100096_Malgovert.txt</t>
  </si>
  <si>
    <t>Aurland-I</t>
  </si>
  <si>
    <t>1802020100027</t>
  </si>
  <si>
    <t>1802020100027_Aurland-I.txt</t>
  </si>
  <si>
    <t>1802020100082</t>
  </si>
  <si>
    <t>1802020100082_Serre-Poncon.txt</t>
  </si>
  <si>
    <t>1802020100109</t>
  </si>
  <si>
    <t>1802020100109_Premadio.txt</t>
  </si>
  <si>
    <t>1802020100079</t>
  </si>
  <si>
    <t>1802020100079_Kaunertal.txt</t>
  </si>
  <si>
    <t>Alto-Lindoso-Dam</t>
  </si>
  <si>
    <t>1802020100038</t>
  </si>
  <si>
    <t>1802020100038_Alto-Lindoso-Dam.txt</t>
  </si>
  <si>
    <t>1802020100097</t>
  </si>
  <si>
    <t>1802020100097_Mequinenza.txt</t>
  </si>
  <si>
    <t>Iron-Gate-I</t>
  </si>
  <si>
    <t>1802020100008</t>
  </si>
  <si>
    <t>1802020100008_Iron-Gate-I.txt</t>
  </si>
  <si>
    <t>1802020100118</t>
  </si>
  <si>
    <t>1802020100118_Provvidenza.txt</t>
  </si>
  <si>
    <t>Aurland-II</t>
  </si>
  <si>
    <t>1802020100110</t>
  </si>
  <si>
    <t>1802020100110_Aurland-II.txt</t>
  </si>
  <si>
    <t>San-Fiorano</t>
  </si>
  <si>
    <t>1802020100044</t>
  </si>
  <si>
    <t>1802020100044_San-Fiorano.txt</t>
  </si>
  <si>
    <t>1802020100086</t>
  </si>
  <si>
    <t>1802020100086_Orlik.txt</t>
  </si>
  <si>
    <t>1802020100060</t>
  </si>
  <si>
    <t>1802020100060_Porjus.txt</t>
  </si>
  <si>
    <t>1802020100087</t>
  </si>
  <si>
    <t>1802020100087_Monteynard.txt</t>
  </si>
  <si>
    <t>Iron-Gate-II-Portile-de-Fier-II</t>
  </si>
  <si>
    <t>1802020100098</t>
  </si>
  <si>
    <t>1802020100098_Iron-Gate-II-Portile-de-Fier-II.txt</t>
  </si>
  <si>
    <t>Grimsel-2</t>
  </si>
  <si>
    <t>1802020100094</t>
  </si>
  <si>
    <t>1802020100094_Grimsel-2.txt</t>
  </si>
  <si>
    <t>1802020100024</t>
  </si>
  <si>
    <t>1802020100024_Pļaviņas.txt</t>
  </si>
  <si>
    <t>San-Massenza-I</t>
  </si>
  <si>
    <t>1802020100092</t>
  </si>
  <si>
    <t>1802020100092_San-Massenza-I.txt</t>
  </si>
  <si>
    <t>1802020100022</t>
  </si>
  <si>
    <t>1802020100022_Montezic.txt</t>
  </si>
  <si>
    <t>1802020100047</t>
  </si>
  <si>
    <t>1802020100047_Saucelle.txt</t>
  </si>
  <si>
    <t>Grand-Maison-Dam</t>
  </si>
  <si>
    <t>1802020100001</t>
  </si>
  <si>
    <t>1802020100001_Grand-Maison-Dam.txt</t>
  </si>
  <si>
    <t>La-Muela-II</t>
  </si>
  <si>
    <t>1802020100026</t>
  </si>
  <si>
    <t>1802020100026_La-Muela-II.txt</t>
  </si>
  <si>
    <t>La-Muela-I</t>
  </si>
  <si>
    <t>1802020100039</t>
  </si>
  <si>
    <t>1802020100039_La-Muela-I.txt</t>
  </si>
  <si>
    <t>Innertkirchen-1</t>
  </si>
  <si>
    <t>1802020100106</t>
  </si>
  <si>
    <t>1802020100106_Innertkirchen-1.txt</t>
  </si>
  <si>
    <t>1802020100064</t>
  </si>
  <si>
    <t>1802020100064_Letsi.txt</t>
  </si>
  <si>
    <t>1802020100005</t>
  </si>
  <si>
    <t>1802020100005_Aldeadavila.txt</t>
  </si>
  <si>
    <t>Roncovalgrande--Delio-</t>
  </si>
  <si>
    <t>1802020100015</t>
  </si>
  <si>
    <t>1802020100015_Roncovalgrande--Delio-.txt</t>
  </si>
  <si>
    <t>Bitsch--Biel-</t>
  </si>
  <si>
    <t>1802020100095</t>
  </si>
  <si>
    <t>1802020100095_Bitsch--Biel-.txt</t>
  </si>
  <si>
    <t>1802020100077</t>
  </si>
  <si>
    <t>1802020100077_Riga.txt</t>
  </si>
  <si>
    <t>Reisseck-II</t>
  </si>
  <si>
    <t>1802020100033</t>
  </si>
  <si>
    <t>1802020100033_Reisseck-II.txt</t>
  </si>
  <si>
    <t>1802020100105</t>
  </si>
  <si>
    <t>1802020100105_Ribarroja.txt</t>
  </si>
  <si>
    <t>1802020100061</t>
  </si>
  <si>
    <t>1802020100061_Messaure.txt</t>
  </si>
  <si>
    <t>Kruonis-Pumped-Storage-Plant</t>
  </si>
  <si>
    <t>1802020100023</t>
  </si>
  <si>
    <t>1802020100023_Kruonis-Pumped-Storage-Plant.txt</t>
  </si>
  <si>
    <t>1802020100073</t>
  </si>
  <si>
    <t>1802020100073_Tokke.txt</t>
  </si>
  <si>
    <t>1802020100078</t>
  </si>
  <si>
    <t>1802020100078_Cruachan.txt</t>
  </si>
  <si>
    <t>Aurland-III</t>
  </si>
  <si>
    <t>1802020100103</t>
  </si>
  <si>
    <t>1802020100103_Aurland-III.txt</t>
  </si>
  <si>
    <t>Gabcikovo--Nagymaros-Dams-</t>
  </si>
  <si>
    <t>1802020100035</t>
  </si>
  <si>
    <t>1802020100035_Gabcikovo--Nagymaros-Dams-.txt</t>
  </si>
  <si>
    <t>1802020100025</t>
  </si>
  <si>
    <t>1802020100025_Chaira.txt</t>
  </si>
  <si>
    <t>1802020100003</t>
  </si>
  <si>
    <t>1802020100003_Vianden.txt</t>
  </si>
  <si>
    <t>1802020100050</t>
  </si>
  <si>
    <t>1802020100050_Silz.txt</t>
  </si>
  <si>
    <t>1802020100076</t>
  </si>
  <si>
    <t>1802020100076_Genissiat.txt</t>
  </si>
  <si>
    <t>1802020100013</t>
  </si>
  <si>
    <t>1802020100013_Goldisthal.txt</t>
  </si>
  <si>
    <t>1802020100117</t>
  </si>
  <si>
    <t>1802020100117_Hylen.txt</t>
  </si>
  <si>
    <t>Domenico-Cimarosa--Presenzano-</t>
  </si>
  <si>
    <t>1802020100017</t>
  </si>
  <si>
    <t>1802020100017_Domenico-Cimarosa--Presenzano-.txt</t>
  </si>
  <si>
    <t>1802020100009</t>
  </si>
  <si>
    <t>1802020100009_Coo-Trois-Ponts.txt</t>
  </si>
  <si>
    <t>Wehr--Hornbergstufe-</t>
  </si>
  <si>
    <t>1802020100018</t>
  </si>
  <si>
    <t>1802020100018_Wehr--Hornbergstufe-.txt</t>
  </si>
  <si>
    <t>Tonstad--Sira-Kvina-</t>
  </si>
  <si>
    <t>1802020100020</t>
  </si>
  <si>
    <t>1802020100020_Tonstad--Sira-Kvina-.txt</t>
  </si>
  <si>
    <t>Alqueva-I-II</t>
  </si>
  <si>
    <t>1802020100048</t>
  </si>
  <si>
    <t>1802020100048_Alqueva-I-II.txt</t>
  </si>
  <si>
    <t>1802020100104</t>
  </si>
  <si>
    <t>1802020100104_Kegums.txt</t>
  </si>
  <si>
    <t>1802020100016</t>
  </si>
  <si>
    <t>1802020100016_Edolo.txt</t>
  </si>
  <si>
    <t>1802020100014</t>
  </si>
  <si>
    <t>1802020100014_Markersbach.txt</t>
  </si>
  <si>
    <t>1802020100051</t>
  </si>
  <si>
    <t>1802020100051_Anapo.txt</t>
  </si>
  <si>
    <t>1802020100081</t>
  </si>
  <si>
    <t>1802020100081_Thisavros.txt</t>
  </si>
  <si>
    <t>1802020100102</t>
  </si>
  <si>
    <t>1802020100102_Kuhtai.txt</t>
  </si>
  <si>
    <t>Cierny-Vah</t>
  </si>
  <si>
    <t>1802020100030</t>
  </si>
  <si>
    <t>1802020100030_Cierny-Vah.txt</t>
  </si>
  <si>
    <t>Revin-Pumped-Storage</t>
  </si>
  <si>
    <t>1802020100034</t>
  </si>
  <si>
    <t>1802020100034_Revin-Pumped-Storage.txt</t>
  </si>
  <si>
    <t>1802020100036</t>
  </si>
  <si>
    <t>1802020100036_Zarnowiec.txt</t>
  </si>
  <si>
    <t>Waldeck-II</t>
  </si>
  <si>
    <t>1802020100059</t>
  </si>
  <si>
    <t>1802020100059_Waldeck-II.txt</t>
  </si>
  <si>
    <t>1802020100029</t>
  </si>
  <si>
    <t>1802020100029_Super-Bissorte.txt</t>
  </si>
  <si>
    <t>1802020100031</t>
  </si>
  <si>
    <t>1802020100031_Galgenbichl.txt</t>
  </si>
  <si>
    <t>1802020100062</t>
  </si>
  <si>
    <t>1802020100062_Cheylas.txt</t>
  </si>
  <si>
    <t>1802020100052</t>
  </si>
  <si>
    <t>1802020100052_Porabka-zar.txt</t>
  </si>
  <si>
    <t>Picote-I-+-II</t>
  </si>
  <si>
    <t>1802020100068</t>
  </si>
  <si>
    <t>1802020100068_Picote-I-+-II.txt</t>
  </si>
  <si>
    <t>Kops-II</t>
  </si>
  <si>
    <t>1802020100046</t>
  </si>
  <si>
    <t>1802020100046_Kops-II.txt</t>
  </si>
  <si>
    <t>1802020100074</t>
  </si>
  <si>
    <t>1802020100074_Bemposta.txt</t>
  </si>
  <si>
    <t>Dlouhe-Strane</t>
  </si>
  <si>
    <t>1802020100040</t>
  </si>
  <si>
    <t>1802020100040_Dlouhe-Strane.txt</t>
  </si>
  <si>
    <t>1802020100065</t>
  </si>
  <si>
    <t>1802020100065_Dalesice.txt</t>
  </si>
  <si>
    <t>1802020100184</t>
  </si>
  <si>
    <t>1802020100184_Sackingen.txt</t>
  </si>
  <si>
    <t>Rodundwerk-I-II</t>
  </si>
  <si>
    <t>1802020100053</t>
  </si>
  <si>
    <t>1802020100053_Rodundwerk-I-II.txt</t>
  </si>
  <si>
    <t>1802020100075</t>
  </si>
  <si>
    <t>1802020100075_Grosio.txt</t>
  </si>
  <si>
    <t>1802020100019</t>
  </si>
  <si>
    <t>1802020100019_Harspranget.txt</t>
  </si>
  <si>
    <t>1802020100032</t>
  </si>
  <si>
    <t>1802020100032_Rottau.txt</t>
  </si>
  <si>
    <t>Tajo-De-la-Encantada--El-Chorro-</t>
  </si>
  <si>
    <t>1802020100084</t>
  </si>
  <si>
    <t>1802020100084_Tajo-De-la-Encantada--El-Chorro-.txt</t>
  </si>
  <si>
    <t>1802020100085</t>
  </si>
  <si>
    <t>1802020100085_Miranda.txt</t>
  </si>
  <si>
    <t>1802020100070</t>
  </si>
  <si>
    <t>1802020100070_Pouget.txt</t>
  </si>
  <si>
    <t>Conzere-Mondragon--Bollene-</t>
  </si>
  <si>
    <t>1802020100093</t>
  </si>
  <si>
    <t>1802020100093_Conzere-Mondragon--Bollene-.txt</t>
  </si>
  <si>
    <t>1802020100042</t>
  </si>
  <si>
    <t>1802020100042_Stornorrfors.txt</t>
  </si>
  <si>
    <t>1802020100054</t>
  </si>
  <si>
    <t>1802020100054_Zakucac.txt</t>
  </si>
  <si>
    <t>Sackingen-II</t>
  </si>
  <si>
    <t>1802020100090</t>
  </si>
  <si>
    <t>1802020100090_Sackingen-II.txt</t>
  </si>
  <si>
    <t>1802020100100</t>
  </si>
  <si>
    <t>1802020100100_Kilforsen.txt</t>
  </si>
  <si>
    <t>1802020100121</t>
  </si>
  <si>
    <t>1802020100121_Beeston.txt</t>
  </si>
  <si>
    <t>1802020100122</t>
  </si>
  <si>
    <t>1802020100122_Altenwörth.txt</t>
  </si>
  <si>
    <t>1802020100123</t>
  </si>
  <si>
    <t>1802020100123_Chastang.txt</t>
  </si>
  <si>
    <t>1802020100124</t>
  </si>
  <si>
    <t>1802020100124_Greifenstein.txt</t>
  </si>
  <si>
    <t>1802020100125</t>
  </si>
  <si>
    <t>1802020100125_Aschach.txt</t>
  </si>
  <si>
    <t>Kykkelsrud-Fossumfoss</t>
  </si>
  <si>
    <t>1802020100126</t>
  </si>
  <si>
    <t>1802020100126_Kykkelsrud-Fossumfoss.txt</t>
  </si>
  <si>
    <t>Solbergfoss-I</t>
  </si>
  <si>
    <t>1802020100127</t>
  </si>
  <si>
    <t>1802020100127_Solbergfoss-I.txt</t>
  </si>
  <si>
    <t>Solbergfoss-II</t>
  </si>
  <si>
    <t>1802020100128</t>
  </si>
  <si>
    <t>1802020100128_Solbergfoss-II.txt</t>
  </si>
  <si>
    <t>1802020100129</t>
  </si>
  <si>
    <t>1802020100129_Vamma.txt</t>
  </si>
  <si>
    <t>1802020100130</t>
  </si>
  <si>
    <t>1802020100130_Valeira.txt</t>
  </si>
  <si>
    <t>1802020100131</t>
  </si>
  <si>
    <t>1802020100131_Ybbs-Persenbeug.txt</t>
  </si>
  <si>
    <t>1802020100132</t>
  </si>
  <si>
    <t>1802020100132_Imatra.txt</t>
  </si>
  <si>
    <t>1802020100133</t>
  </si>
  <si>
    <t>1802020100133_Tainionkoski.txt</t>
  </si>
  <si>
    <t>1802020100134</t>
  </si>
  <si>
    <t>1802020100134_Harrsele.txt</t>
  </si>
  <si>
    <t>Vallabregues-Beaucaire</t>
  </si>
  <si>
    <t>1802020100135</t>
  </si>
  <si>
    <t>1802020100135_Vallabregues-Beaucaire.txt</t>
  </si>
  <si>
    <t>1802020100136</t>
  </si>
  <si>
    <t>1802020100136_Wallsee-Mitterkirchen.txt</t>
  </si>
  <si>
    <t>1802020100137</t>
  </si>
  <si>
    <t>1802020100137_Carrapatelo.txt</t>
  </si>
  <si>
    <t>1802020100138</t>
  </si>
  <si>
    <t>1802020100138_Beauchastel.txt</t>
  </si>
  <si>
    <t>1802020100139</t>
  </si>
  <si>
    <t>1802020100139_Melk.txt</t>
  </si>
  <si>
    <t>1802020100140</t>
  </si>
  <si>
    <t>1802020100140_Pocinho.txt</t>
  </si>
  <si>
    <t>1802020100141</t>
  </si>
  <si>
    <t>1802020100141_Bourg-les-Valence.txt</t>
  </si>
  <si>
    <t>1802020100142</t>
  </si>
  <si>
    <t>1802020100142_Regua.txt</t>
  </si>
  <si>
    <t>1802020100143</t>
  </si>
  <si>
    <t>1802020100143_Ottensheim-Wilhering.txt</t>
  </si>
  <si>
    <t>1802020100144</t>
  </si>
  <si>
    <t>1802020100144_Gambsheim.txt</t>
  </si>
  <si>
    <t>1802020100145</t>
  </si>
  <si>
    <t>1802020100145_Strasbourg.txt</t>
  </si>
  <si>
    <t>1802020100146</t>
  </si>
  <si>
    <t>1802020100146_Gerstheim.txt</t>
  </si>
  <si>
    <t>1802020100147</t>
  </si>
  <si>
    <t>1802020100147_Rhinau.txt</t>
  </si>
  <si>
    <t>1802020100148</t>
  </si>
  <si>
    <t>1802020100148_Marckolsheim.txt</t>
  </si>
  <si>
    <t>1802020100149</t>
  </si>
  <si>
    <t>1802020100149_Vogelgrun.txt</t>
  </si>
  <si>
    <t>1802020100150</t>
  </si>
  <si>
    <t>1802020100150_Fessenheim.txt</t>
  </si>
  <si>
    <t>1802020100151</t>
  </si>
  <si>
    <t>1802020100151_Ottmarsheim.txt</t>
  </si>
  <si>
    <t>1802020100152</t>
  </si>
  <si>
    <t>1802020100152_Kembs.txt</t>
  </si>
  <si>
    <t>1802020100154</t>
  </si>
  <si>
    <t>1802020100154_Formin.txt</t>
  </si>
  <si>
    <t>Markovci-Small-HPP</t>
  </si>
  <si>
    <t>1802020100155</t>
  </si>
  <si>
    <t>1802020100155_Markovci-Small-HPP.txt</t>
  </si>
  <si>
    <t>1802020100156</t>
  </si>
  <si>
    <t>1802020100156_Zlatolicje.txt</t>
  </si>
  <si>
    <t>Melje-Small-HPP</t>
  </si>
  <si>
    <t>1802020100157</t>
  </si>
  <si>
    <t>1802020100157_Melje-Small-HPP.txt</t>
  </si>
  <si>
    <t>Mariborski-otok</t>
  </si>
  <si>
    <t>1802020100158</t>
  </si>
  <si>
    <t>1802020100158_Mariborski-otok.txt</t>
  </si>
  <si>
    <t>1802020100159</t>
  </si>
  <si>
    <t>1802020100159_Fala.txt</t>
  </si>
  <si>
    <t>1802020100160</t>
  </si>
  <si>
    <t>1802020100160_Ozbalt.txt</t>
  </si>
  <si>
    <t>1802020100161</t>
  </si>
  <si>
    <t>1802020100161_Vuhred.txt</t>
  </si>
  <si>
    <t>1802020100162</t>
  </si>
  <si>
    <t>1802020100162_Vuzenica.txt</t>
  </si>
  <si>
    <t>1802020100163</t>
  </si>
  <si>
    <t>1802020100163_Dravograd.txt</t>
  </si>
  <si>
    <t>1802020100164</t>
  </si>
  <si>
    <t>1802020100164_Caderousse.txt</t>
  </si>
  <si>
    <t>1802020100165</t>
  </si>
  <si>
    <t>1802020100165_Wloclawek.txt</t>
  </si>
  <si>
    <t>1802020100166</t>
  </si>
  <si>
    <t>1802020100166_Mareges.txt</t>
  </si>
  <si>
    <t>Rheinkraftwerk-Iffezheim</t>
  </si>
  <si>
    <t>1802020100167</t>
  </si>
  <si>
    <t>1802020100167_Rheinkraftwerk-Iffezheim.txt</t>
  </si>
  <si>
    <t>1802020100168</t>
  </si>
  <si>
    <t>1802020100168_Baix-le-logis-neuf.txt</t>
  </si>
  <si>
    <t>1802020100169</t>
  </si>
  <si>
    <t>1802020100169_Kvistforsens.txt</t>
  </si>
  <si>
    <t>1802020100170</t>
  </si>
  <si>
    <t>1802020100170_Freudenau.txt</t>
  </si>
  <si>
    <t>1802020100171</t>
  </si>
  <si>
    <t>1802020100171_Rheinfelden.txt</t>
  </si>
  <si>
    <t>1802020100172</t>
  </si>
  <si>
    <t>1802020100172_Crestuma.txt</t>
  </si>
  <si>
    <t>1802020100173</t>
  </si>
  <si>
    <t>1802020100173_Timpagrande.txt</t>
  </si>
  <si>
    <t>1802020100174</t>
  </si>
  <si>
    <t>1802020100174_Cedegolo.txt</t>
  </si>
  <si>
    <t>1802020100175</t>
  </si>
  <si>
    <t>1802020100175_Korsselbranna.txt</t>
  </si>
  <si>
    <t>1802020100176</t>
  </si>
  <si>
    <t>1802020100176_Älvkarleby.txt</t>
  </si>
  <si>
    <t>Della-Nuova-Biaschina</t>
  </si>
  <si>
    <t>1802020100177</t>
  </si>
  <si>
    <t>1802020100177_Della-Nuova-Biaschina.txt</t>
  </si>
  <si>
    <t>1802020100179</t>
  </si>
  <si>
    <t>1802020100179_Piottino.txt</t>
  </si>
  <si>
    <t>1802020100180</t>
  </si>
  <si>
    <t>1802020100180_Tremorgio.txt</t>
  </si>
  <si>
    <t>1802020100181</t>
  </si>
  <si>
    <t>1802020100181_Lotschen.txt</t>
  </si>
  <si>
    <t>1802020100182</t>
  </si>
  <si>
    <t>1802020100182_Ryburg-Schworstadt.txt</t>
  </si>
  <si>
    <t>1802020100183</t>
  </si>
  <si>
    <t>1802020100183_Laufenburg.txt</t>
  </si>
  <si>
    <t>1802020100185</t>
  </si>
  <si>
    <t>1802020100185_Albbruck-Dogern.txt</t>
  </si>
  <si>
    <t>1802020100186</t>
  </si>
  <si>
    <t>1802020100186_Reckingen.txt</t>
  </si>
  <si>
    <t>1802020100187</t>
  </si>
  <si>
    <t>1802020100187_Verbois.txt</t>
  </si>
  <si>
    <t>1802020100188</t>
  </si>
  <si>
    <t>1802020100188_Augst.txt</t>
  </si>
  <si>
    <t>1802020100189</t>
  </si>
  <si>
    <t>1802020100189_Wyhlen.txt</t>
  </si>
  <si>
    <t>1802020100190</t>
  </si>
  <si>
    <t>1802020100190_Birsfelden.txt</t>
  </si>
  <si>
    <t>1802020100191</t>
  </si>
  <si>
    <t>1802020100191_Lavey.txt</t>
  </si>
  <si>
    <t>1802020100192</t>
  </si>
  <si>
    <t>1802020100192_Abwinden-Asten.txt</t>
  </si>
  <si>
    <t>1802020100193</t>
  </si>
  <si>
    <t>1802020100193_Jochenstein.txt</t>
  </si>
  <si>
    <t>1802020100194</t>
  </si>
  <si>
    <t>1802020100194_Olidan.txt</t>
  </si>
  <si>
    <t>1802020100195</t>
  </si>
  <si>
    <t>1802020100195_Hojum.txt</t>
  </si>
  <si>
    <t>1802020100196</t>
  </si>
  <si>
    <t>1802020100196_Vargon.txt</t>
  </si>
  <si>
    <t>Lilla-Edet</t>
  </si>
  <si>
    <t>1802020100197</t>
  </si>
  <si>
    <t>1802020100197_Lilla-Edet.txt</t>
  </si>
  <si>
    <t>1802020100198</t>
  </si>
  <si>
    <t>1802020100198_Boylefoss.txt</t>
  </si>
  <si>
    <t>1802020100199</t>
  </si>
  <si>
    <t>1802020100199_Svelgfoss.txt</t>
  </si>
  <si>
    <t>1802020100200</t>
  </si>
  <si>
    <t>1802020100200_Kaggefoss.txt</t>
  </si>
  <si>
    <t>1802020100201</t>
  </si>
  <si>
    <t>1802020100201_Sarp.txt</t>
  </si>
  <si>
    <t>1802020100202</t>
  </si>
  <si>
    <t>1802020100202_Borregaard.txt</t>
  </si>
  <si>
    <t>1802020100203</t>
  </si>
  <si>
    <t>1802020100203_Hafslund.txt</t>
  </si>
  <si>
    <t>Ranasfoss-III</t>
  </si>
  <si>
    <t>1802020100204</t>
  </si>
  <si>
    <t>1802020100204_Ranasfoss-III.txt</t>
  </si>
  <si>
    <t>Ranasfoss-II</t>
  </si>
  <si>
    <t>1802020100205</t>
  </si>
  <si>
    <t>1802020100205_Ranasfoss-II.txt</t>
  </si>
  <si>
    <t>1802020100206</t>
  </si>
  <si>
    <t>1802020100206_Bingsfoss.txt</t>
  </si>
  <si>
    <t>Kaunas-or-Kauno-Algirdo-brazausko</t>
  </si>
  <si>
    <t>1802020100207</t>
  </si>
  <si>
    <t>1802020100207_Kaunas-or-Kauno-Algirdo-brazausko.txt</t>
  </si>
  <si>
    <t>1802020100208</t>
  </si>
  <si>
    <t>1802020100208_Ardnacrusha.txt</t>
  </si>
  <si>
    <t>1802020100209</t>
  </si>
  <si>
    <t>1802020100209_Cliff.txt</t>
  </si>
  <si>
    <t>Cathaleen-s-Fall</t>
  </si>
  <si>
    <t>1802020100210</t>
  </si>
  <si>
    <t>1802020100210_Cathaleen-s-Fall.txt</t>
  </si>
  <si>
    <t>1802020100211</t>
  </si>
  <si>
    <t>1802020100211_Kendoon.txt</t>
  </si>
  <si>
    <t>1802020100212</t>
  </si>
  <si>
    <t>1802020100212_Carsfad.txt</t>
  </si>
  <si>
    <t>1802020100213</t>
  </si>
  <si>
    <t>1802020100213_Earlstoun.txt</t>
  </si>
  <si>
    <t>1802020100214</t>
  </si>
  <si>
    <t>1802020100214_Tongland.txt</t>
  </si>
  <si>
    <t>1802020100215</t>
  </si>
  <si>
    <t>1802020100215_Drumjohn.txt</t>
  </si>
  <si>
    <t>1802020100216</t>
  </si>
  <si>
    <t>1802020100216_Avise.txt</t>
  </si>
  <si>
    <t>Isola-Serafini</t>
  </si>
  <si>
    <t>1802020100217</t>
  </si>
  <si>
    <t>1802020100217_Isola-Serafini.txt</t>
  </si>
  <si>
    <t>1802020100218</t>
  </si>
  <si>
    <t>1802020100218_Castelbello.txt</t>
  </si>
  <si>
    <t>1802020100219</t>
  </si>
  <si>
    <t>1802020100219_Bressanone.txt</t>
  </si>
  <si>
    <t>1802020100221</t>
  </si>
  <si>
    <t>1802020100221_Chateau-neuf-du-Rhone.txt</t>
  </si>
  <si>
    <t>1802020100222</t>
  </si>
  <si>
    <t>1802020100222_Avignon.txt</t>
  </si>
  <si>
    <t>1802020100223</t>
  </si>
  <si>
    <t>1802020100223_Qouesques.txt</t>
  </si>
  <si>
    <t>1802020100224</t>
  </si>
  <si>
    <t>1802020100224_Sablons.txt</t>
  </si>
  <si>
    <t>1802020100225</t>
  </si>
  <si>
    <t>1802020100225_Passsy.txt</t>
  </si>
  <si>
    <t>1802020100226</t>
  </si>
  <si>
    <t>1802020100226_Varazdin.txt</t>
  </si>
  <si>
    <t>1802020100227</t>
  </si>
  <si>
    <t>1802020100227_Cakovec.txt</t>
  </si>
  <si>
    <t>1802020100228</t>
  </si>
  <si>
    <t>1802020100228_Dubrava.txt</t>
  </si>
  <si>
    <t>1802020100229</t>
  </si>
  <si>
    <t>1802020100229_Slapy.txt</t>
  </si>
  <si>
    <t>1802020100230</t>
  </si>
  <si>
    <t>1802020100230_Krokstrommen.txt</t>
  </si>
  <si>
    <t>1802020100231</t>
  </si>
  <si>
    <t>1802020100231_Langstrommen.txt</t>
  </si>
  <si>
    <t>1802020100232</t>
  </si>
  <si>
    <t>1802020100232_Midskog.txt</t>
  </si>
  <si>
    <t>1802020100233</t>
  </si>
  <si>
    <t>1802020100233_Naverede.txt</t>
  </si>
  <si>
    <t>1802020100234</t>
  </si>
  <si>
    <t>1802020100234_Stugun.txt</t>
  </si>
  <si>
    <t>1802020100235</t>
  </si>
  <si>
    <t>1802020100235_Brezice.txt</t>
  </si>
  <si>
    <t>1802020100236</t>
  </si>
  <si>
    <t>1802020100236_Krško.txt</t>
  </si>
  <si>
    <t>1802020100237</t>
  </si>
  <si>
    <t>1802020100237_Arto-Blanca.txt</t>
  </si>
  <si>
    <t>1802020100238</t>
  </si>
  <si>
    <t>1802020100238_Boštanj.txt</t>
  </si>
  <si>
    <t>1802020100239</t>
  </si>
  <si>
    <t>1802020100239_Kamyk.txt</t>
  </si>
  <si>
    <t>1802020100240</t>
  </si>
  <si>
    <t>1802020100240_Stechovice.txt</t>
  </si>
  <si>
    <t>1802020100241</t>
  </si>
  <si>
    <t>1802020100241_Vrane.txt</t>
  </si>
  <si>
    <t>No</t>
  </si>
  <si>
    <t/>
  </si>
  <si>
    <t>Aurland-II---additonal-reservoir</t>
  </si>
  <si>
    <t>Oriol--Alcantara-II-</t>
  </si>
  <si>
    <t>La-Bathie</t>
  </si>
  <si>
    <t>Pouget---additonal-reservoir</t>
  </si>
  <si>
    <t>Limberg-I-II</t>
  </si>
  <si>
    <t>Innertkirchen-1---additonal-reservoir</t>
  </si>
  <si>
    <t>Chiotas-Piastra</t>
  </si>
  <si>
    <t>San-Giacomo</t>
  </si>
  <si>
    <t>Rovinas-Piastra</t>
  </si>
  <si>
    <t>Cheylas---additonal-reservoir</t>
  </si>
  <si>
    <t>Sima---additonal-reservoir-I</t>
  </si>
  <si>
    <t>Sima---additonal-reservoir-II</t>
  </si>
  <si>
    <t>Rana---additonal-reservoir-I</t>
  </si>
  <si>
    <t>Rana---additonal-reservoir-II</t>
  </si>
  <si>
    <t>Rana---additonal-reservoir-III</t>
  </si>
  <si>
    <t>Nivo-basin---additional-reservoir</t>
  </si>
  <si>
    <t>Lago-Fortezza---additional-reservoir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</si>
</sst>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0"/>
    <numFmt numFmtId="165" formatCode="0.00000"/>
    <numFmt numFmtId="166" formatCode="0.0000000"/>
    <numFmt numFmtId="167" formatCode="#,##0.000000"/>
    <numFmt numFmtId="168" formatCode="0.0"/>
    <numFmt numFmtId="169" formatCode="0.000"/>
    <numFmt numFmtId="170" formatCode="#,##0.0"/>
    <numFmt numFmtId="171" formatCode="0.0000"/>
  </numFmts>
  <fonts count="2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FF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/>
      <sz val="10"/>
      <color rgb="FF00B050"/>
      <name val="Calibri"/>
      <family val="2"/>
      <charset val="1"/>
    </font>
    <font>
      <sz val="10"/>
      <color rgb="FF00B05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70C0"/>
      <name val="Calibri"/>
      <family val="2"/>
      <charset val="1"/>
    </font>
    <font>
      <i/>
      <sz val="10"/>
      <color rgb="FFFF0000"/>
      <name val="Calibri"/>
      <family val="2"/>
      <charset val="1"/>
    </font>
    <font>
      <i/>
      <sz val="10"/>
      <name val="Calibri"/>
      <family val="2"/>
      <charset val="1"/>
    </font>
    <font>
      <sz val="10"/>
      <color rgb="FF00B0F0"/>
      <name val="Calibri"/>
      <family val="2"/>
      <charset val="1"/>
    </font>
    <font>
      <sz val="10"/>
      <color rgb="FFFFFFFF"/>
      <name val="Calibri"/>
      <family val="2"/>
      <charset val="1"/>
    </font>
    <font>
      <b/>
      <i/>
      <sz val="10"/>
      <name val="Calibri"/>
      <family val="2"/>
      <charset val="1"/>
    </font>
    <font>
      <b/>
      <sz val="10"/>
      <color rgb="FFFF0000"/>
      <name val="Calibri"/>
      <family val="2"/>
      <charset val="1"/>
    </font>
    <font>
      <sz val="10"/>
      <color rgb="FF7030A0"/>
      <name val="Calibri"/>
      <family val="2"/>
      <charset val="1"/>
    </font>
    <font>
      <b/>
      <sz val="7"/>
      <color rgb="FF000000"/>
      <name val="Arial"/>
      <family val="2"/>
      <charset val="1"/>
    </font>
    <font>
      <sz val="8"/>
      <color rgb="FF000000"/>
      <name val="Times New Roman"/>
      <family val="1"/>
      <charset val="1"/>
    </font>
    <font>
      <b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8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C55A11"/>
        <bgColor rgb="FF993300"/>
      </patternFill>
    </fill>
    <fill>
      <patternFill patternType="solid">
        <fgColor rgb="FFC5E0B4"/>
        <bgColor rgb="FFD9D9D9"/>
      </patternFill>
    </fill>
    <fill>
      <patternFill patternType="solid">
        <fgColor rgb="FFC9C9C9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8CBAD"/>
      </patternFill>
    </fill>
    <fill>
      <patternFill patternType="solid">
        <fgColor rgb="FFF8CBAD"/>
        <bgColor rgb="FFF4B183"/>
      </patternFill>
    </fill>
    <fill>
      <patternFill patternType="solid">
        <fgColor rgb="FF7030A0"/>
        <bgColor rgb="FF993366"/>
      </patternFill>
    </fill>
    <fill>
      <patternFill patternType="solid">
        <fgColor rgb="FFFF0000"/>
        <bgColor rgb="FF993300"/>
      </patternFill>
    </fill>
    <fill>
      <patternFill patternType="solid">
        <fgColor rgb="FFFFD966"/>
        <bgColor rgb="FFF8CBAD"/>
      </patternFill>
    </fill>
    <fill>
      <patternFill patternType="solid">
        <fgColor rgb="FFBDD7E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548235"/>
        <bgColor rgb="FF595959"/>
      </patternFill>
    </fill>
    <fill>
      <patternFill patternType="solid">
        <fgColor rgb="FFEDEDED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26" fillId="0" borderId="0" applyBorder="0" applyProtection="0"/>
    <xf numFmtId="0" fontId="1" fillId="0" borderId="0" applyBorder="0" applyProtection="0"/>
    <xf numFmtId="0" fontId="26" fillId="0" borderId="0"/>
  </cellStyleXfs>
  <cellXfs count="183">
    <xf numFmtId="0" fontId="0" fillId="0" borderId="0" xfId="0"/>
    <xf numFmtId="1" fontId="2" fillId="0" borderId="0" xfId="0" applyNumberFormat="1" applyFont="1" applyBorder="1" applyAlignment="1">
      <alignment horizontal="left" vertical="top" wrapText="1"/>
    </xf>
    <xf numFmtId="164" fontId="2" fillId="0" borderId="0" xfId="0" applyNumberFormat="1" applyFont="1" applyBorder="1" applyAlignment="1">
      <alignment horizontal="left" vertical="top" wrapText="1"/>
    </xf>
    <xf numFmtId="165" fontId="2" fillId="0" borderId="0" xfId="0" applyNumberFormat="1" applyFont="1" applyBorder="1" applyAlignment="1">
      <alignment horizontal="left" vertical="top" wrapText="1"/>
    </xf>
    <xf numFmtId="1" fontId="3" fillId="0" borderId="0" xfId="0" applyNumberFormat="1" applyFont="1" applyBorder="1" applyAlignment="1">
      <alignment horizontal="left" vertical="top"/>
    </xf>
    <xf numFmtId="164" fontId="3" fillId="0" borderId="0" xfId="0" applyNumberFormat="1" applyFont="1" applyBorder="1" applyAlignment="1">
      <alignment horizontal="left" vertical="top"/>
    </xf>
    <xf numFmtId="165" fontId="3" fillId="0" borderId="0" xfId="0" applyNumberFormat="1" applyFont="1" applyBorder="1" applyAlignment="1">
      <alignment horizontal="left" vertical="top"/>
    </xf>
    <xf numFmtId="166" fontId="3" fillId="0" borderId="0" xfId="0" applyNumberFormat="1" applyFont="1" applyBorder="1" applyAlignment="1">
      <alignment horizontal="left" vertical="top"/>
    </xf>
    <xf numFmtId="1" fontId="4" fillId="0" borderId="0" xfId="0" applyNumberFormat="1" applyFont="1" applyBorder="1" applyAlignment="1">
      <alignment horizontal="left" vertical="top"/>
    </xf>
    <xf numFmtId="164" fontId="4" fillId="0" borderId="0" xfId="0" applyNumberFormat="1" applyFont="1" applyBorder="1" applyAlignment="1">
      <alignment horizontal="left" vertical="top"/>
    </xf>
    <xf numFmtId="1" fontId="2" fillId="0" borderId="0" xfId="0" applyNumberFormat="1" applyFont="1" applyBorder="1" applyAlignment="1">
      <alignment horizontal="left" vertical="top"/>
    </xf>
    <xf numFmtId="1" fontId="3" fillId="2" borderId="0" xfId="0" applyNumberFormat="1" applyFont="1" applyFill="1" applyBorder="1" applyAlignment="1">
      <alignment horizontal="left" vertical="top"/>
    </xf>
    <xf numFmtId="164" fontId="3" fillId="2" borderId="0" xfId="0" applyNumberFormat="1" applyFont="1" applyFill="1" applyBorder="1" applyAlignment="1">
      <alignment horizontal="left" vertical="top"/>
    </xf>
    <xf numFmtId="165" fontId="3" fillId="2" borderId="0" xfId="0" applyNumberFormat="1" applyFont="1" applyFill="1" applyBorder="1" applyAlignment="1">
      <alignment horizontal="left" vertical="top"/>
    </xf>
    <xf numFmtId="1" fontId="5" fillId="0" borderId="0" xfId="2" applyNumberFormat="1" applyFont="1" applyBorder="1" applyAlignment="1" applyProtection="1">
      <alignment horizontal="left" vertical="top"/>
    </xf>
    <xf numFmtId="166" fontId="2" fillId="0" borderId="0" xfId="0" applyNumberFormat="1" applyFont="1" applyBorder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left" vertical="top"/>
    </xf>
    <xf numFmtId="166" fontId="5" fillId="0" borderId="0" xfId="2" applyNumberFormat="1" applyFont="1" applyBorder="1" applyAlignment="1" applyProtection="1">
      <alignment horizontal="left" vertical="top"/>
    </xf>
    <xf numFmtId="1" fontId="8" fillId="4" borderId="0" xfId="0" applyNumberFormat="1" applyFont="1" applyFill="1" applyBorder="1" applyAlignment="1">
      <alignment horizontal="left" vertical="top"/>
    </xf>
    <xf numFmtId="166" fontId="9" fillId="4" borderId="0" xfId="0" applyNumberFormat="1" applyFont="1" applyFill="1" applyBorder="1" applyAlignment="1">
      <alignment horizontal="left" vertical="top"/>
    </xf>
    <xf numFmtId="164" fontId="9" fillId="4" borderId="0" xfId="0" applyNumberFormat="1" applyFont="1" applyFill="1" applyBorder="1" applyAlignment="1">
      <alignment horizontal="left" vertical="top"/>
    </xf>
    <xf numFmtId="1" fontId="9" fillId="5" borderId="0" xfId="0" applyNumberFormat="1" applyFont="1" applyFill="1" applyBorder="1" applyAlignment="1">
      <alignment horizontal="left" vertical="top"/>
    </xf>
    <xf numFmtId="1" fontId="9" fillId="4" borderId="0" xfId="0" applyNumberFormat="1" applyFont="1" applyFill="1" applyBorder="1" applyAlignment="1">
      <alignment horizontal="left" vertical="top"/>
    </xf>
    <xf numFmtId="165" fontId="9" fillId="4" borderId="0" xfId="0" applyNumberFormat="1" applyFont="1" applyFill="1" applyBorder="1" applyAlignment="1">
      <alignment horizontal="left" vertical="top"/>
    </xf>
    <xf numFmtId="164" fontId="3" fillId="6" borderId="0" xfId="0" applyNumberFormat="1" applyFont="1" applyFill="1" applyBorder="1" applyAlignment="1">
      <alignment horizontal="left" vertical="top"/>
    </xf>
    <xf numFmtId="1" fontId="3" fillId="5" borderId="0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1" fontId="10" fillId="0" borderId="0" xfId="2" applyNumberFormat="1" applyFont="1" applyBorder="1" applyAlignment="1" applyProtection="1">
      <alignment horizontal="left" vertical="top"/>
    </xf>
    <xf numFmtId="166" fontId="10" fillId="0" borderId="0" xfId="0" applyNumberFormat="1" applyFont="1" applyBorder="1" applyAlignment="1">
      <alignment horizontal="left" vertical="top"/>
    </xf>
    <xf numFmtId="164" fontId="10" fillId="0" borderId="0" xfId="0" applyNumberFormat="1" applyFont="1" applyBorder="1" applyAlignment="1">
      <alignment horizontal="left" vertical="top"/>
    </xf>
    <xf numFmtId="1" fontId="10" fillId="0" borderId="0" xfId="0" applyNumberFormat="1" applyFont="1" applyBorder="1" applyAlignment="1">
      <alignment horizontal="left" vertical="top"/>
    </xf>
    <xf numFmtId="164" fontId="11" fillId="0" borderId="0" xfId="0" applyNumberFormat="1" applyFont="1" applyBorder="1" applyAlignment="1">
      <alignment horizontal="left" vertical="top"/>
    </xf>
    <xf numFmtId="165" fontId="11" fillId="0" borderId="0" xfId="0" applyNumberFormat="1" applyFont="1" applyBorder="1" applyAlignment="1">
      <alignment horizontal="left" vertical="top"/>
    </xf>
    <xf numFmtId="165" fontId="10" fillId="0" borderId="0" xfId="0" applyNumberFormat="1" applyFont="1" applyBorder="1" applyAlignment="1">
      <alignment horizontal="left" vertical="top"/>
    </xf>
    <xf numFmtId="164" fontId="12" fillId="0" borderId="0" xfId="0" applyNumberFormat="1" applyFont="1" applyBorder="1" applyAlignment="1">
      <alignment horizontal="left" vertical="top"/>
    </xf>
    <xf numFmtId="164" fontId="13" fillId="0" borderId="0" xfId="0" applyNumberFormat="1" applyFont="1" applyBorder="1" applyAlignment="1">
      <alignment horizontal="left" vertical="top"/>
    </xf>
    <xf numFmtId="167" fontId="11" fillId="0" borderId="0" xfId="0" applyNumberFormat="1" applyFont="1" applyBorder="1" applyAlignment="1">
      <alignment horizontal="left" vertical="top"/>
    </xf>
    <xf numFmtId="1" fontId="3" fillId="7" borderId="0" xfId="0" applyNumberFormat="1" applyFont="1" applyFill="1" applyBorder="1" applyAlignment="1">
      <alignment horizontal="left" vertical="top"/>
    </xf>
    <xf numFmtId="1" fontId="13" fillId="4" borderId="0" xfId="0" applyNumberFormat="1" applyFont="1" applyFill="1" applyBorder="1" applyAlignment="1">
      <alignment horizontal="left" vertical="top"/>
    </xf>
    <xf numFmtId="166" fontId="3" fillId="4" borderId="0" xfId="0" applyNumberFormat="1" applyFont="1" applyFill="1" applyBorder="1" applyAlignment="1">
      <alignment horizontal="left" vertical="top"/>
    </xf>
    <xf numFmtId="164" fontId="3" fillId="4" borderId="0" xfId="0" applyNumberFormat="1" applyFont="1" applyFill="1" applyBorder="1" applyAlignment="1">
      <alignment horizontal="left" vertical="top"/>
    </xf>
    <xf numFmtId="1" fontId="14" fillId="4" borderId="0" xfId="0" applyNumberFormat="1" applyFont="1" applyFill="1" applyBorder="1" applyAlignment="1">
      <alignment horizontal="left" vertical="top"/>
    </xf>
    <xf numFmtId="165" fontId="3" fillId="4" borderId="0" xfId="0" applyNumberFormat="1" applyFont="1" applyFill="1" applyBorder="1" applyAlignment="1">
      <alignment horizontal="left" vertical="top"/>
    </xf>
    <xf numFmtId="1" fontId="3" fillId="4" borderId="0" xfId="0" applyNumberFormat="1" applyFont="1" applyFill="1" applyBorder="1" applyAlignment="1">
      <alignment horizontal="left" vertical="top"/>
    </xf>
    <xf numFmtId="166" fontId="3" fillId="0" borderId="0" xfId="2" applyNumberFormat="1" applyFont="1" applyBorder="1" applyAlignment="1" applyProtection="1">
      <alignment horizontal="left" vertical="top"/>
    </xf>
    <xf numFmtId="164" fontId="3" fillId="8" borderId="0" xfId="0" applyNumberFormat="1" applyFont="1" applyFill="1" applyBorder="1" applyAlignment="1">
      <alignment horizontal="left" vertical="top"/>
    </xf>
    <xf numFmtId="1" fontId="3" fillId="0" borderId="0" xfId="0" applyNumberFormat="1" applyFont="1" applyBorder="1" applyAlignment="1">
      <alignment horizontal="left"/>
    </xf>
    <xf numFmtId="1" fontId="15" fillId="9" borderId="0" xfId="0" applyNumberFormat="1" applyFont="1" applyFill="1" applyBorder="1" applyAlignment="1">
      <alignment horizontal="left" vertical="top"/>
    </xf>
    <xf numFmtId="1" fontId="14" fillId="0" borderId="0" xfId="0" applyNumberFormat="1" applyFont="1" applyBorder="1" applyAlignment="1">
      <alignment horizontal="left" vertical="top"/>
    </xf>
    <xf numFmtId="1" fontId="3" fillId="10" borderId="0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166" fontId="4" fillId="0" borderId="0" xfId="0" applyNumberFormat="1" applyFont="1" applyBorder="1" applyAlignment="1">
      <alignment horizontal="left" vertical="top"/>
    </xf>
    <xf numFmtId="166" fontId="3" fillId="2" borderId="0" xfId="0" applyNumberFormat="1" applyFont="1" applyFill="1" applyBorder="1" applyAlignment="1">
      <alignment horizontal="left" vertical="top"/>
    </xf>
    <xf numFmtId="164" fontId="3" fillId="5" borderId="0" xfId="0" applyNumberFormat="1" applyFont="1" applyFill="1" applyBorder="1" applyAlignment="1">
      <alignment horizontal="left" vertical="top"/>
    </xf>
    <xf numFmtId="1" fontId="3" fillId="0" borderId="0" xfId="0" applyNumberFormat="1" applyFont="1" applyBorder="1" applyAlignment="1">
      <alignment horizontal="center" vertical="top"/>
    </xf>
    <xf numFmtId="1" fontId="13" fillId="0" borderId="0" xfId="0" applyNumberFormat="1" applyFont="1" applyBorder="1" applyAlignment="1">
      <alignment horizontal="left" vertical="top"/>
    </xf>
    <xf numFmtId="168" fontId="3" fillId="0" borderId="0" xfId="0" applyNumberFormat="1" applyFont="1" applyBorder="1" applyAlignment="1">
      <alignment horizontal="left" vertical="top"/>
    </xf>
    <xf numFmtId="169" fontId="3" fillId="0" borderId="0" xfId="0" applyNumberFormat="1" applyFont="1" applyBorder="1" applyAlignment="1">
      <alignment horizontal="left" vertical="top"/>
    </xf>
    <xf numFmtId="170" fontId="3" fillId="0" borderId="0" xfId="0" applyNumberFormat="1" applyFont="1" applyBorder="1" applyAlignment="1">
      <alignment horizontal="left" vertical="top"/>
    </xf>
    <xf numFmtId="2" fontId="3" fillId="0" borderId="0" xfId="0" applyNumberFormat="1" applyFont="1" applyBorder="1" applyAlignment="1">
      <alignment horizontal="left" vertical="top"/>
    </xf>
    <xf numFmtId="168" fontId="3" fillId="0" borderId="0" xfId="0" applyNumberFormat="1" applyFont="1" applyBorder="1" applyAlignment="1">
      <alignment horizontal="center" vertical="top"/>
    </xf>
    <xf numFmtId="1" fontId="2" fillId="0" borderId="0" xfId="0" applyNumberFormat="1" applyFont="1" applyBorder="1" applyAlignment="1">
      <alignment horizontal="center" vertical="top" wrapText="1"/>
    </xf>
    <xf numFmtId="1" fontId="16" fillId="0" borderId="0" xfId="0" applyNumberFormat="1" applyFont="1" applyBorder="1" applyAlignment="1">
      <alignment horizontal="left" vertical="top" wrapText="1"/>
    </xf>
    <xf numFmtId="168" fontId="2" fillId="0" borderId="0" xfId="0" applyNumberFormat="1" applyFont="1" applyBorder="1" applyAlignment="1">
      <alignment horizontal="left" vertical="top" wrapText="1"/>
    </xf>
    <xf numFmtId="169" fontId="2" fillId="0" borderId="0" xfId="0" applyNumberFormat="1" applyFont="1" applyBorder="1" applyAlignment="1">
      <alignment horizontal="left" vertical="top" wrapText="1"/>
    </xf>
    <xf numFmtId="170" fontId="2" fillId="0" borderId="0" xfId="0" applyNumberFormat="1" applyFont="1" applyBorder="1" applyAlignment="1">
      <alignment horizontal="left" vertical="top" wrapText="1"/>
    </xf>
    <xf numFmtId="2" fontId="2" fillId="0" borderId="0" xfId="0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1" fontId="17" fillId="0" borderId="0" xfId="0" applyNumberFormat="1" applyFont="1" applyBorder="1" applyAlignment="1">
      <alignment horizontal="center" vertical="top" wrapText="1"/>
    </xf>
    <xf numFmtId="168" fontId="17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left"/>
    </xf>
    <xf numFmtId="1" fontId="5" fillId="0" borderId="0" xfId="3" applyNumberFormat="1" applyFont="1" applyBorder="1" applyAlignment="1" applyProtection="1">
      <alignment horizontal="left" vertical="top"/>
    </xf>
    <xf numFmtId="171" fontId="3" fillId="0" borderId="0" xfId="0" applyNumberFormat="1" applyFont="1" applyBorder="1" applyAlignment="1">
      <alignment horizontal="left" vertical="top"/>
    </xf>
    <xf numFmtId="1" fontId="12" fillId="0" borderId="0" xfId="0" applyNumberFormat="1" applyFont="1" applyBorder="1" applyAlignment="1">
      <alignment horizontal="left" vertical="top"/>
    </xf>
    <xf numFmtId="1" fontId="3" fillId="0" borderId="0" xfId="3" applyNumberFormat="1" applyFont="1" applyBorder="1" applyAlignment="1" applyProtection="1">
      <alignment horizontal="left" vertical="top"/>
    </xf>
    <xf numFmtId="1" fontId="15" fillId="11" borderId="0" xfId="0" applyNumberFormat="1" applyFont="1" applyFill="1" applyBorder="1" applyAlignment="1">
      <alignment horizontal="left" vertical="top"/>
    </xf>
    <xf numFmtId="1" fontId="3" fillId="12" borderId="0" xfId="0" applyNumberFormat="1" applyFont="1" applyFill="1" applyBorder="1" applyAlignment="1">
      <alignment horizontal="left" vertical="top"/>
    </xf>
    <xf numFmtId="0" fontId="3" fillId="13" borderId="0" xfId="0" applyFont="1" applyFill="1" applyBorder="1" applyAlignment="1">
      <alignment horizontal="left"/>
    </xf>
    <xf numFmtId="166" fontId="5" fillId="0" borderId="0" xfId="3" applyNumberFormat="1" applyFont="1" applyBorder="1" applyAlignment="1" applyProtection="1">
      <alignment horizontal="left" vertical="top"/>
    </xf>
    <xf numFmtId="1" fontId="1" fillId="0" borderId="0" xfId="3" applyNumberFormat="1" applyFont="1" applyBorder="1" applyAlignment="1" applyProtection="1">
      <alignment horizontal="left" vertical="top"/>
    </xf>
    <xf numFmtId="171" fontId="10" fillId="0" borderId="0" xfId="0" applyNumberFormat="1" applyFont="1" applyBorder="1" applyAlignment="1">
      <alignment horizontal="left" vertical="top"/>
    </xf>
    <xf numFmtId="0" fontId="9" fillId="4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right"/>
    </xf>
    <xf numFmtId="168" fontId="9" fillId="4" borderId="0" xfId="0" applyNumberFormat="1" applyFont="1" applyFill="1" applyBorder="1" applyAlignment="1">
      <alignment horizontal="left" vertical="top"/>
    </xf>
    <xf numFmtId="169" fontId="9" fillId="4" borderId="0" xfId="0" applyNumberFormat="1" applyFont="1" applyFill="1" applyBorder="1" applyAlignment="1">
      <alignment horizontal="left" vertical="top"/>
    </xf>
    <xf numFmtId="170" fontId="9" fillId="4" borderId="0" xfId="0" applyNumberFormat="1" applyFont="1" applyFill="1" applyBorder="1" applyAlignment="1">
      <alignment horizontal="left" vertical="top"/>
    </xf>
    <xf numFmtId="2" fontId="9" fillId="4" borderId="0" xfId="0" applyNumberFormat="1" applyFont="1" applyFill="1" applyBorder="1" applyAlignment="1">
      <alignment horizontal="left" vertical="top"/>
    </xf>
    <xf numFmtId="164" fontId="3" fillId="11" borderId="0" xfId="0" applyNumberFormat="1" applyFont="1" applyFill="1" applyBorder="1" applyAlignment="1">
      <alignment horizontal="left" vertical="top"/>
    </xf>
    <xf numFmtId="1" fontId="3" fillId="14" borderId="0" xfId="0" applyNumberFormat="1" applyFont="1" applyFill="1" applyBorder="1" applyAlignment="1">
      <alignment horizontal="left" vertical="top"/>
    </xf>
    <xf numFmtId="1" fontId="3" fillId="13" borderId="0" xfId="0" applyNumberFormat="1" applyFont="1" applyFill="1" applyBorder="1" applyAlignment="1">
      <alignment horizontal="left"/>
    </xf>
    <xf numFmtId="1" fontId="10" fillId="0" borderId="0" xfId="3" applyNumberFormat="1" applyFont="1" applyBorder="1" applyAlignment="1" applyProtection="1">
      <alignment horizontal="left" vertical="top"/>
    </xf>
    <xf numFmtId="1" fontId="10" fillId="0" borderId="0" xfId="0" applyNumberFormat="1" applyFont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8" fontId="10" fillId="0" borderId="0" xfId="0" applyNumberFormat="1" applyFont="1" applyBorder="1" applyAlignment="1">
      <alignment horizontal="left" vertical="top"/>
    </xf>
    <xf numFmtId="169" fontId="10" fillId="0" borderId="0" xfId="0" applyNumberFormat="1" applyFont="1" applyBorder="1" applyAlignment="1">
      <alignment horizontal="left" vertical="top"/>
    </xf>
    <xf numFmtId="170" fontId="11" fillId="0" borderId="0" xfId="0" applyNumberFormat="1" applyFont="1" applyBorder="1" applyAlignment="1">
      <alignment horizontal="left" vertical="top"/>
    </xf>
    <xf numFmtId="2" fontId="10" fillId="0" borderId="0" xfId="0" applyNumberFormat="1" applyFont="1" applyBorder="1" applyAlignment="1">
      <alignment horizontal="left" vertical="top"/>
    </xf>
    <xf numFmtId="1" fontId="11" fillId="0" borderId="0" xfId="0" applyNumberFormat="1" applyFont="1" applyBorder="1" applyAlignment="1">
      <alignment horizontal="left" vertical="top"/>
    </xf>
    <xf numFmtId="168" fontId="11" fillId="0" borderId="0" xfId="0" applyNumberFormat="1" applyFont="1" applyBorder="1" applyAlignment="1">
      <alignment horizontal="left" vertical="top"/>
    </xf>
    <xf numFmtId="2" fontId="11" fillId="0" borderId="0" xfId="0" applyNumberFormat="1" applyFont="1" applyBorder="1" applyAlignment="1">
      <alignment horizontal="left" vertical="top"/>
    </xf>
    <xf numFmtId="0" fontId="5" fillId="0" borderId="0" xfId="3" applyFont="1" applyBorder="1" applyAlignment="1" applyProtection="1">
      <alignment horizontal="left" vertical="top"/>
    </xf>
    <xf numFmtId="0" fontId="3" fillId="0" borderId="0" xfId="3" applyFont="1" applyBorder="1" applyAlignment="1" applyProtection="1">
      <alignment horizontal="left" vertical="top"/>
    </xf>
    <xf numFmtId="168" fontId="3" fillId="0" borderId="0" xfId="3" applyNumberFormat="1" applyFont="1" applyBorder="1" applyAlignment="1" applyProtection="1">
      <alignment horizontal="left" vertical="top"/>
    </xf>
    <xf numFmtId="0" fontId="1" fillId="0" borderId="0" xfId="3" applyFont="1" applyBorder="1" applyAlignment="1" applyProtection="1">
      <alignment horizontal="left" vertical="top"/>
    </xf>
    <xf numFmtId="0" fontId="3" fillId="4" borderId="0" xfId="0" applyFont="1" applyFill="1" applyBorder="1" applyAlignment="1">
      <alignment horizontal="left"/>
    </xf>
    <xf numFmtId="168" fontId="3" fillId="4" borderId="0" xfId="0" applyNumberFormat="1" applyFont="1" applyFill="1" applyBorder="1" applyAlignment="1">
      <alignment horizontal="left" vertical="top"/>
    </xf>
    <xf numFmtId="169" fontId="3" fillId="4" borderId="0" xfId="0" applyNumberFormat="1" applyFont="1" applyFill="1" applyBorder="1" applyAlignment="1">
      <alignment horizontal="left" vertical="top"/>
    </xf>
    <xf numFmtId="170" fontId="3" fillId="4" borderId="0" xfId="0" applyNumberFormat="1" applyFont="1" applyFill="1" applyBorder="1" applyAlignment="1">
      <alignment horizontal="left" vertical="top"/>
    </xf>
    <xf numFmtId="2" fontId="3" fillId="4" borderId="0" xfId="0" applyNumberFormat="1" applyFont="1" applyFill="1" applyBorder="1" applyAlignment="1">
      <alignment horizontal="left" vertical="top"/>
    </xf>
    <xf numFmtId="1" fontId="18" fillId="0" borderId="0" xfId="0" applyNumberFormat="1" applyFont="1" applyBorder="1" applyAlignment="1">
      <alignment horizontal="left" vertical="top"/>
    </xf>
    <xf numFmtId="168" fontId="13" fillId="0" borderId="0" xfId="0" applyNumberFormat="1" applyFont="1" applyBorder="1" applyAlignment="1">
      <alignment horizontal="center" vertical="top"/>
    </xf>
    <xf numFmtId="1" fontId="1" fillId="4" borderId="0" xfId="3" applyNumberFormat="1" applyFont="1" applyFill="1" applyBorder="1" applyAlignment="1" applyProtection="1">
      <alignment horizontal="left" vertical="top"/>
    </xf>
    <xf numFmtId="166" fontId="3" fillId="0" borderId="0" xfId="3" applyNumberFormat="1" applyFont="1" applyBorder="1" applyAlignment="1" applyProtection="1">
      <alignment horizontal="left" vertical="top"/>
    </xf>
    <xf numFmtId="1" fontId="3" fillId="15" borderId="0" xfId="0" applyNumberFormat="1" applyFont="1" applyFill="1" applyBorder="1" applyAlignment="1">
      <alignment horizontal="left" vertical="top"/>
    </xf>
    <xf numFmtId="1" fontId="3" fillId="3" borderId="0" xfId="0" applyNumberFormat="1" applyFont="1" applyFill="1" applyBorder="1" applyAlignment="1">
      <alignment horizontal="left" vertical="top"/>
    </xf>
    <xf numFmtId="171" fontId="3" fillId="0" borderId="0" xfId="0" applyNumberFormat="1" applyFont="1" applyBorder="1" applyAlignment="1">
      <alignment horizontal="center" vertical="top"/>
    </xf>
    <xf numFmtId="1" fontId="3" fillId="8" borderId="0" xfId="0" applyNumberFormat="1" applyFont="1" applyFill="1" applyBorder="1" applyAlignment="1">
      <alignment horizontal="left" vertical="top"/>
    </xf>
    <xf numFmtId="1" fontId="3" fillId="4" borderId="0" xfId="3" applyNumberFormat="1" applyFont="1" applyFill="1" applyBorder="1" applyAlignment="1" applyProtection="1">
      <alignment horizontal="left" vertical="top"/>
    </xf>
    <xf numFmtId="170" fontId="3" fillId="7" borderId="0" xfId="0" applyNumberFormat="1" applyFont="1" applyFill="1" applyBorder="1" applyAlignment="1">
      <alignment horizontal="left" vertical="top"/>
    </xf>
    <xf numFmtId="168" fontId="3" fillId="7" borderId="0" xfId="0" applyNumberFormat="1" applyFont="1" applyFill="1" applyBorder="1" applyAlignment="1">
      <alignment horizontal="left" vertical="top"/>
    </xf>
    <xf numFmtId="0" fontId="1" fillId="0" borderId="0" xfId="3" applyFont="1" applyBorder="1" applyAlignment="1" applyProtection="1"/>
    <xf numFmtId="0" fontId="19" fillId="0" borderId="0" xfId="0" applyFont="1"/>
    <xf numFmtId="1" fontId="5" fillId="0" borderId="0" xfId="0" applyNumberFormat="1" applyFont="1" applyBorder="1" applyAlignment="1">
      <alignment horizontal="left" vertical="top"/>
    </xf>
    <xf numFmtId="0" fontId="20" fillId="0" borderId="0" xfId="0" applyFont="1"/>
    <xf numFmtId="170" fontId="3" fillId="8" borderId="0" xfId="0" applyNumberFormat="1" applyFont="1" applyFill="1" applyBorder="1" applyAlignment="1">
      <alignment horizontal="left" vertical="top"/>
    </xf>
    <xf numFmtId="1" fontId="10" fillId="12" borderId="0" xfId="0" applyNumberFormat="1" applyFont="1" applyFill="1" applyBorder="1" applyAlignment="1">
      <alignment horizontal="left" vertical="top"/>
    </xf>
    <xf numFmtId="1" fontId="10" fillId="12" borderId="0" xfId="0" applyNumberFormat="1" applyFont="1" applyFill="1" applyBorder="1" applyAlignment="1">
      <alignment horizontal="center" vertical="top"/>
    </xf>
    <xf numFmtId="166" fontId="10" fillId="12" borderId="0" xfId="0" applyNumberFormat="1" applyFont="1" applyFill="1" applyBorder="1" applyAlignment="1">
      <alignment horizontal="left" vertical="top"/>
    </xf>
    <xf numFmtId="164" fontId="10" fillId="12" borderId="0" xfId="0" applyNumberFormat="1" applyFont="1" applyFill="1" applyBorder="1" applyAlignment="1">
      <alignment horizontal="left" vertical="top"/>
    </xf>
    <xf numFmtId="168" fontId="10" fillId="12" borderId="0" xfId="0" applyNumberFormat="1" applyFont="1" applyFill="1" applyBorder="1" applyAlignment="1">
      <alignment horizontal="left" vertical="top"/>
    </xf>
    <xf numFmtId="169" fontId="10" fillId="12" borderId="0" xfId="0" applyNumberFormat="1" applyFont="1" applyFill="1" applyBorder="1" applyAlignment="1">
      <alignment horizontal="left" vertical="top"/>
    </xf>
    <xf numFmtId="168" fontId="3" fillId="2" borderId="0" xfId="0" applyNumberFormat="1" applyFont="1" applyFill="1" applyBorder="1" applyAlignment="1">
      <alignment horizontal="left" vertical="top"/>
    </xf>
    <xf numFmtId="1" fontId="3" fillId="2" borderId="0" xfId="0" applyNumberFormat="1" applyFont="1" applyFill="1" applyBorder="1" applyAlignment="1">
      <alignment horizontal="center" vertical="top"/>
    </xf>
    <xf numFmtId="1" fontId="13" fillId="2" borderId="0" xfId="0" applyNumberFormat="1" applyFont="1" applyFill="1" applyBorder="1" applyAlignment="1">
      <alignment horizontal="left" vertical="top"/>
    </xf>
    <xf numFmtId="169" fontId="3" fillId="2" borderId="0" xfId="0" applyNumberFormat="1" applyFont="1" applyFill="1" applyBorder="1" applyAlignment="1">
      <alignment horizontal="left" vertical="top"/>
    </xf>
    <xf numFmtId="170" fontId="3" fillId="2" borderId="0" xfId="0" applyNumberFormat="1" applyFont="1" applyFill="1" applyBorder="1" applyAlignment="1">
      <alignment horizontal="left" vertical="top"/>
    </xf>
    <xf numFmtId="2" fontId="3" fillId="2" borderId="0" xfId="0" applyNumberFormat="1" applyFont="1" applyFill="1" applyBorder="1" applyAlignment="1">
      <alignment horizontal="left" vertical="top"/>
    </xf>
    <xf numFmtId="168" fontId="3" fillId="2" borderId="0" xfId="0" applyNumberFormat="1" applyFont="1" applyFill="1" applyBorder="1" applyAlignment="1">
      <alignment horizontal="center" vertical="top"/>
    </xf>
    <xf numFmtId="1" fontId="10" fillId="7" borderId="0" xfId="0" applyNumberFormat="1" applyFont="1" applyFill="1" applyBorder="1" applyAlignment="1">
      <alignment horizontal="left" vertical="top"/>
    </xf>
    <xf numFmtId="0" fontId="1" fillId="0" borderId="0" xfId="3" applyFont="1" applyBorder="1" applyAlignment="1" applyProtection="1">
      <alignment wrapText="1"/>
    </xf>
    <xf numFmtId="164" fontId="10" fillId="6" borderId="0" xfId="0" applyNumberFormat="1" applyFont="1" applyFill="1" applyBorder="1" applyAlignment="1">
      <alignment horizontal="left" vertical="top"/>
    </xf>
    <xf numFmtId="0" fontId="19" fillId="0" borderId="0" xfId="0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center" vertical="top"/>
    </xf>
    <xf numFmtId="1" fontId="13" fillId="0" borderId="1" xfId="0" applyNumberFormat="1" applyFont="1" applyBorder="1" applyAlignment="1">
      <alignment horizontal="left" vertical="top"/>
    </xf>
    <xf numFmtId="166" fontId="3" fillId="0" borderId="1" xfId="0" applyNumberFormat="1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168" fontId="3" fillId="0" borderId="1" xfId="0" applyNumberFormat="1" applyFont="1" applyBorder="1" applyAlignment="1">
      <alignment horizontal="left" vertical="top"/>
    </xf>
    <xf numFmtId="169" fontId="3" fillId="0" borderId="1" xfId="0" applyNumberFormat="1" applyFont="1" applyBorder="1" applyAlignment="1">
      <alignment horizontal="left" vertical="top"/>
    </xf>
    <xf numFmtId="165" fontId="3" fillId="0" borderId="1" xfId="0" applyNumberFormat="1" applyFont="1" applyBorder="1" applyAlignment="1">
      <alignment horizontal="left" vertical="top"/>
    </xf>
    <xf numFmtId="170" fontId="3" fillId="0" borderId="1" xfId="0" applyNumberFormat="1" applyFont="1" applyBorder="1" applyAlignment="1">
      <alignment horizontal="left" vertical="top"/>
    </xf>
    <xf numFmtId="2" fontId="3" fillId="0" borderId="1" xfId="0" applyNumberFormat="1" applyFont="1" applyBorder="1" applyAlignment="1">
      <alignment horizontal="left" vertical="top"/>
    </xf>
    <xf numFmtId="9" fontId="3" fillId="0" borderId="0" xfId="1" applyFont="1" applyBorder="1" applyAlignment="1" applyProtection="1">
      <alignment horizontal="left" vertical="top"/>
    </xf>
    <xf numFmtId="9" fontId="13" fillId="0" borderId="0" xfId="1" applyFont="1" applyBorder="1" applyAlignment="1" applyProtection="1">
      <alignment horizontal="left"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indent="1"/>
    </xf>
    <xf numFmtId="0" fontId="22" fillId="0" borderId="0" xfId="0" applyFont="1" applyAlignment="1">
      <alignment horizontal="left" vertical="top" indent="1"/>
    </xf>
    <xf numFmtId="0" fontId="22" fillId="0" borderId="0" xfId="0" applyFont="1" applyAlignment="1">
      <alignment vertical="top"/>
    </xf>
    <xf numFmtId="0" fontId="0" fillId="0" borderId="0" xfId="0" applyAlignment="1">
      <alignment horizontal="left" vertical="top" indent="2"/>
    </xf>
    <xf numFmtId="0" fontId="22" fillId="0" borderId="0" xfId="0" applyFont="1" applyAlignment="1">
      <alignment horizontal="left" vertical="top" indent="2"/>
    </xf>
    <xf numFmtId="1" fontId="2" fillId="0" borderId="0" xfId="0" applyNumberFormat="1" applyFont="1" applyBorder="1" applyAlignment="1">
      <alignment horizontal="left" vertical="center" wrapText="1"/>
    </xf>
    <xf numFmtId="166" fontId="2" fillId="0" borderId="0" xfId="0" applyNumberFormat="1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left" vertical="center" wrapText="1"/>
    </xf>
    <xf numFmtId="165" fontId="2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1" fontId="2" fillId="0" borderId="0" xfId="0" applyNumberFormat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 indent="2"/>
    </xf>
    <xf numFmtId="170" fontId="2" fillId="0" borderId="0" xfId="0" applyNumberFormat="1" applyFont="1" applyBorder="1" applyAlignment="1">
      <alignment horizontal="left" vertical="center" wrapText="1" indent="2"/>
    </xf>
    <xf numFmtId="170" fontId="24" fillId="0" borderId="0" xfId="0" applyNumberFormat="1" applyFont="1" applyBorder="1" applyAlignment="1">
      <alignment horizontal="left" vertical="center" wrapText="1" indent="1"/>
    </xf>
    <xf numFmtId="170" fontId="24" fillId="0" borderId="0" xfId="0" applyNumberFormat="1" applyFont="1" applyBorder="1" applyAlignment="1">
      <alignment horizontal="left" vertical="center" wrapText="1" indent="2"/>
    </xf>
    <xf numFmtId="2" fontId="0" fillId="0" borderId="0" xfId="0" applyNumberFormat="1" applyAlignment="1">
      <alignment horizontal="right" vertical="top"/>
    </xf>
    <xf numFmtId="165" fontId="3" fillId="0" borderId="0" xfId="0" applyNumberFormat="1" applyFont="1" applyBorder="1" applyAlignment="1">
      <alignment horizontal="right" vertical="top"/>
    </xf>
    <xf numFmtId="170" fontId="3" fillId="0" borderId="0" xfId="0" applyNumberFormat="1" applyFont="1" applyBorder="1" applyAlignment="1">
      <alignment horizontal="left" vertical="top" indent="2"/>
    </xf>
    <xf numFmtId="170" fontId="25" fillId="0" borderId="0" xfId="0" applyNumberFormat="1" applyFont="1" applyBorder="1" applyAlignment="1">
      <alignment horizontal="left" vertical="top" indent="1"/>
    </xf>
    <xf numFmtId="170" fontId="25" fillId="0" borderId="0" xfId="0" applyNumberFormat="1" applyFont="1" applyBorder="1" applyAlignment="1">
      <alignment horizontal="left" vertical="top" indent="2"/>
    </xf>
    <xf numFmtId="1" fontId="25" fillId="0" borderId="0" xfId="0" applyNumberFormat="1" applyFont="1" applyBorder="1" applyAlignment="1">
      <alignment horizontal="left" vertical="top"/>
    </xf>
  </cellXfs>
  <cellStyles count="4">
    <cellStyle name="Hyperlink" xfId="2" builtinId="8"/>
    <cellStyle name="Normal" xfId="0" builtinId="0"/>
    <cellStyle name="Percent" xfId="1" builtinId="5"/>
    <cellStyle name="TableStyleLight1" xfId="3"/>
  </cellStyles>
  <dxfs count="2">
    <dxf>
      <font>
        <sz val="11"/>
        <color rgb="FF000000"/>
        <name val="Calibri"/>
      </font>
      <fill>
        <patternFill>
          <bgColor rgb="FF00B05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70C0"/>
      <rgbColor rgb="FFC9C9C9"/>
      <rgbColor rgb="FF808080"/>
      <rgbColor rgb="FF9999FF"/>
      <rgbColor rgb="FF7030A0"/>
      <rgbColor rgb="FFEDEDED"/>
      <rgbColor rgb="FFD9D9D9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D966"/>
      <rgbColor rgb="FFA9D18E"/>
      <rgbColor rgb="FFF4B183"/>
      <rgbColor rgb="FFCC99FF"/>
      <rgbColor rgb="FFF8CBAD"/>
      <rgbColor rgb="FF4472C4"/>
      <rgbColor rgb="FF33CCCC"/>
      <rgbColor rgb="FF99CC00"/>
      <rgbColor rgb="FFFFC000"/>
      <rgbColor rgb="FFFF9900"/>
      <rgbColor rgb="FFC55A1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Storage hours RoR plants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1"/>
          <c:val>
            <c:numRef>
              <c:f>'Generators MW'!$F$257:$F$262</c:f>
              <c:numCache>
                <c:formatCode>0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44704"/>
        <c:axId val="89159168"/>
      </c:barChart>
      <c:catAx>
        <c:axId val="891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Category</a:t>
                </a:r>
              </a:p>
            </c:rich>
          </c:tx>
          <c:overlay val="1"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9159168"/>
        <c:crosses val="autoZero"/>
        <c:auto val="1"/>
        <c:lblAlgn val="ctr"/>
        <c:lblOffset val="100"/>
        <c:noMultiLvlLbl val="1"/>
      </c:catAx>
      <c:valAx>
        <c:axId val="891591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Number of plants</a:t>
                </a:r>
              </a:p>
            </c:rich>
          </c:tx>
          <c:overlay val="1"/>
        </c:title>
        <c:numFmt formatCode="0" sourceLinked="1"/>
        <c:majorTickMark val="none"/>
        <c:minorTickMark val="none"/>
        <c:tickLblPos val="nextTo"/>
        <c:spPr>
          <a:ln w="6480">
            <a:noFill/>
          </a:ln>
        </c:spPr>
        <c:crossAx val="89144704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200025</xdr:colOff>
      <xdr:row>48</xdr:row>
      <xdr:rowOff>19050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48</xdr:row>
      <xdr:rowOff>19050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725400</xdr:colOff>
      <xdr:row>256</xdr:row>
      <xdr:rowOff>111600</xdr:rowOff>
    </xdr:from>
    <xdr:to>
      <xdr:col>12</xdr:col>
      <xdr:colOff>362160</xdr:colOff>
      <xdr:row>273</xdr:row>
      <xdr:rowOff>78480</xdr:rowOff>
    </xdr:to>
    <xdr:graphicFrame macro="">
      <xdr:nvGraphicFramePr>
        <xdr:cNvPr id="2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6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5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4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3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676275</xdr:colOff>
      <xdr:row>47</xdr:row>
      <xdr:rowOff>114300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47</xdr:row>
      <xdr:rowOff>114300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alaspils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en.wikipedia.org/wiki/Bragan&#231;a_District" TargetMode="External"/><Relationship Id="rId1" Type="http://schemas.openxmlformats.org/officeDocument/2006/relationships/hyperlink" Target="https://en.wikipedia.org/wiki/Aizkraukle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Solenic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13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18" Type="http://schemas.openxmlformats.org/officeDocument/2006/relationships/hyperlink" Target="https://en.wikipedia.org/wiki/Kaunertal" TargetMode="External"/><Relationship Id="rId3" Type="http://schemas.openxmlformats.org/officeDocument/2006/relationships/hyperlink" Target="https://en.wikipedia.org/wiki/Aizkraukle" TargetMode="External"/><Relationship Id="rId21" Type="http://schemas.openxmlformats.org/officeDocument/2006/relationships/hyperlink" Target="https://en.wikipedia.org/w/index.php?title=Hohenwarte_II_Pumped_Storage_Station&amp;action=edit&amp;redlink=1" TargetMode="External"/><Relationship Id="rId7" Type="http://schemas.openxmlformats.org/officeDocument/2006/relationships/hyperlink" Target="https://en.wikipedia.org/wiki/Carinthia_(state)" TargetMode="External"/><Relationship Id="rId12" Type="http://schemas.openxmlformats.org/officeDocument/2006/relationships/hyperlink" Target="https://en.wikipedia.org/wiki/Kramol&#237;n_(T&#345;eb&#237;&#269;_District)" TargetMode="External"/><Relationship Id="rId17" Type="http://schemas.openxmlformats.org/officeDocument/2006/relationships/hyperlink" Target="https://en.wikipedia.org/wiki/Argyll_and_Bute" TargetMode="External"/><Relationship Id="rId25" Type="http://schemas.openxmlformats.org/officeDocument/2006/relationships/comments" Target="../comments2.xml"/><Relationship Id="rId2" Type="http://schemas.openxmlformats.org/officeDocument/2006/relationships/hyperlink" Target="https://en.wikipedia.org/wiki/Maccagno" TargetMode="External"/><Relationship Id="rId16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20" Type="http://schemas.openxmlformats.org/officeDocument/2006/relationships/hyperlink" Target="https://en.wikipedia.org/wiki/Solenice" TargetMode="External"/><Relationship Id="rId1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6" Type="http://schemas.openxmlformats.org/officeDocument/2006/relationships/hyperlink" Target="https://en.wikipedia.org/wiki/Carinthia_(state)" TargetMode="External"/><Relationship Id="rId11" Type="http://schemas.openxmlformats.org/officeDocument/2006/relationships/hyperlink" Target="https://en.wikipedia.org/wiki/Lou&#269;n&#225;_nad_Desnou" TargetMode="External"/><Relationship Id="rId24" Type="http://schemas.openxmlformats.org/officeDocument/2006/relationships/vmlDrawing" Target="../drawings/vmlDrawing2.vml"/><Relationship Id="rId5" Type="http://schemas.openxmlformats.org/officeDocument/2006/relationships/hyperlink" Target="https://en.wikipedia.org/w/index.php?title=Sestrimo&amp;action=edit&amp;redlink=1" TargetMode="External"/><Relationship Id="rId15" Type="http://schemas.openxmlformats.org/officeDocument/2006/relationships/hyperlink" Target="https://en.wikipedia.org/wiki/Salaspils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19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4" Type="http://schemas.openxmlformats.org/officeDocument/2006/relationships/hyperlink" Target="https://tools.wmflabs.org/geohack/geohack.php?pagename=List_of_power_stations_in_Latvia&amp;params=56.5822027_N_25.2373123_E_&amp;title=P&#316;avi&#326;as+Hydroelectric+Power+Station" TargetMode="External"/><Relationship Id="rId9" Type="http://schemas.openxmlformats.org/officeDocument/2006/relationships/hyperlink" Target="https://en.wikipedia.org/wiki/Viana_do_Castelo_District" TargetMode="External"/><Relationship Id="rId14" Type="http://schemas.openxmlformats.org/officeDocument/2006/relationships/hyperlink" Target="https://en.wikipedia.org/wiki/Bragan&#231;a_District" TargetMode="External"/><Relationship Id="rId22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globalenergyobservatory.org/geoid/45431" TargetMode="External"/><Relationship Id="rId117" Type="http://schemas.openxmlformats.org/officeDocument/2006/relationships/hyperlink" Target="https://de.wikipedia.org/wiki/Kraftwerk_Ottensheim-Wilhering" TargetMode="External"/><Relationship Id="rId21" Type="http://schemas.openxmlformats.org/officeDocument/2006/relationships/hyperlink" Target="https://snl.no/Sima_kraftverk" TargetMode="External"/><Relationship Id="rId42" Type="http://schemas.openxmlformats.org/officeDocument/2006/relationships/hyperlink" Target="http://www.verbund.com/pp/de/pumpspeicherkraftwerk/malta-hauptstufe" TargetMode="External"/><Relationship Id="rId47" Type="http://schemas.openxmlformats.org/officeDocument/2006/relationships/hyperlink" Target="http://www.statkraft.com/energy-sources/Power-plants/Norway/Saurdal/" TargetMode="External"/><Relationship Id="rId63" Type="http://schemas.openxmlformats.org/officeDocument/2006/relationships/hyperlink" Target="https://no.wikipedia.org/wiki/Gresvatnet" TargetMode="External"/><Relationship Id="rId68" Type="http://schemas.openxmlformats.org/officeDocument/2006/relationships/hyperlink" Target="https://en.wikipedia.org/wiki/Kramol&#237;n_(T&#345;eb&#237;&#269;_District)" TargetMode="External"/><Relationship Id="rId84" Type="http://schemas.openxmlformats.org/officeDocument/2006/relationships/hyperlink" Target="http://www.grimselstrom.ch/home/download/1254" TargetMode="External"/><Relationship Id="rId89" Type="http://schemas.openxmlformats.org/officeDocument/2006/relationships/hyperlink" Target="http://www.grande-dixence.ch/energie/hydraulic/switzerland/fionnay-power-station-altitude-1490.html" TargetMode="External"/><Relationship Id="rId112" Type="http://schemas.openxmlformats.org/officeDocument/2006/relationships/hyperlink" Target="http://www.a-nossa-energia.edp.pt/centros_produtores/info_tecnica.php?item_id=40&amp;cp_type=he&amp;section_type=info_tecnica" TargetMode="External"/><Relationship Id="rId133" Type="http://schemas.openxmlformats.org/officeDocument/2006/relationships/hyperlink" Target="https://de.wikipedia.org/wiki/Stausee_Ferden" TargetMode="External"/><Relationship Id="rId138" Type="http://schemas.openxmlformats.org/officeDocument/2006/relationships/hyperlink" Target="https://www.researchgate.net/publication/294670963_Construction_of_a_new_hydro_power_plant_at_Albbruck-Dogern" TargetMode="External"/><Relationship Id="rId154" Type="http://schemas.openxmlformats.org/officeDocument/2006/relationships/hyperlink" Target="http://evolution.skf.com/a-steady-flow/" TargetMode="External"/><Relationship Id="rId159" Type="http://schemas.openxmlformats.org/officeDocument/2006/relationships/hyperlink" Target="https://sv.wikipedia.org/wiki/Lilla_Edets_kraftverk" TargetMode="External"/><Relationship Id="rId175" Type="http://schemas.openxmlformats.org/officeDocument/2006/relationships/hyperlink" Target="https://en.wikipedia.org/wiki/Shannon_hydroelectric_scheme" TargetMode="External"/><Relationship Id="rId170" Type="http://schemas.openxmlformats.org/officeDocument/2006/relationships/hyperlink" Target="http://akershusenergi.no/no/vannkraft/vaare-kraftverk/copy_ranasfoss3" TargetMode="External"/><Relationship Id="rId16" Type="http://schemas.openxmlformats.org/officeDocument/2006/relationships/hyperlink" Target="https://en.wikipedia.org/wiki/Iron_Gate_I_Hydroelectric_Power_Station" TargetMode="External"/><Relationship Id="rId107" Type="http://schemas.openxmlformats.org/officeDocument/2006/relationships/hyperlink" Target="https://www.verbund.com/en-at/about-verbund/power-plants/our-power-plants/ybbs-persenbeug" TargetMode="External"/><Relationship Id="rId11" Type="http://schemas.openxmlformats.org/officeDocument/2006/relationships/hyperlink" Target="https://es.wikipedia.org/wiki/Presa_de_Aldead&#225;vila" TargetMode="External"/><Relationship Id="rId32" Type="http://schemas.openxmlformats.org/officeDocument/2006/relationships/hyperlink" Target="http://www.kruoniohae.lt/en/main/activity" TargetMode="External"/><Relationship Id="rId37" Type="http://schemas.openxmlformats.org/officeDocument/2006/relationships/hyperlink" Target="http://voith.com/de/11_06_Broschuere-Pumped-storage_einzeln.pdf" TargetMode="External"/><Relationship Id="rId53" Type="http://schemas.openxmlformats.org/officeDocument/2006/relationships/hyperlink" Target="https://en.wikipedia.org/wiki/Enel" TargetMode="External"/><Relationship Id="rId58" Type="http://schemas.openxmlformats.org/officeDocument/2006/relationships/hyperlink" Target="https://www.tiroler-wasserkraft.at/www_tiwag/de/hn/stromerzeugung/kraftwerkspark/kuehtai/index.php" TargetMode="External"/><Relationship Id="rId74" Type="http://schemas.openxmlformats.org/officeDocument/2006/relationships/hyperlink" Target="http://www.a2a.eu/it/impianti_reti/idroelettrica/val_grosina.html" TargetMode="External"/><Relationship Id="rId79" Type="http://schemas.openxmlformats.org/officeDocument/2006/relationships/hyperlink" Target="https://en.wikipedia.org/wiki/Scottish_Power" TargetMode="External"/><Relationship Id="rId102" Type="http://schemas.openxmlformats.org/officeDocument/2006/relationships/hyperlink" Target="https://en.wikipedia.org/wiki/Entracque_Power_Plant" TargetMode="External"/><Relationship Id="rId123" Type="http://schemas.openxmlformats.org/officeDocument/2006/relationships/hyperlink" Target="https://www.enbw.com/erneuerbare-energien/wasser/standorte.html" TargetMode="External"/><Relationship Id="rId128" Type="http://schemas.openxmlformats.org/officeDocument/2006/relationships/hyperlink" Target="https://www.aet.ch/IT/Impianto-idroelettrico-Nuova-Biaschina-af2c3e00" TargetMode="External"/><Relationship Id="rId144" Type="http://schemas.openxmlformats.org/officeDocument/2006/relationships/hyperlink" Target="http://www.hevs.ch/media/document/0/hasmatuchi_hydro2014b.pdf" TargetMode="External"/><Relationship Id="rId149" Type="http://schemas.openxmlformats.org/officeDocument/2006/relationships/hyperlink" Target="https://www.verbund.com/en-at/about-verbund/power-plants/our-power-plants/jochenstein" TargetMode="External"/><Relationship Id="rId5" Type="http://schemas.openxmlformats.org/officeDocument/2006/relationships/hyperlink" Target="http://globalenergyobservatory.org/form.php?pid=44137" TargetMode="External"/><Relationship Id="rId90" Type="http://schemas.openxmlformats.org/officeDocument/2006/relationships/hyperlink" Target="https://www.hs-mainz.de/fileadmin/content/fb1/pdf/Bau/Exkursionen/Kraftwerksgruppe_Sellrain-Silz.pdf" TargetMode="External"/><Relationship Id="rId95" Type="http://schemas.openxmlformats.org/officeDocument/2006/relationships/hyperlink" Target="http://www.e-co.no/filestore/statkraft_ToreK.pdf" TargetMode="External"/><Relationship Id="rId160" Type="http://schemas.openxmlformats.org/officeDocument/2006/relationships/hyperlink" Target="https://www.statkraft.no/globalassets/old-contains-the-old-folder-structure/documents/faktaark-cakit-eng-final-20101006_tcm10-11957.pdf" TargetMode="External"/><Relationship Id="rId165" Type="http://schemas.openxmlformats.org/officeDocument/2006/relationships/hyperlink" Target="https://www.glitreenergi.no/konsern/prosjekt/kaggefoss/" TargetMode="External"/><Relationship Id="rId181" Type="http://schemas.openxmlformats.org/officeDocument/2006/relationships/hyperlink" Target="https://www.scottishpower.com/userfiles/file/GallowayTechnical2011.pdf" TargetMode="External"/><Relationship Id="rId186" Type="http://schemas.openxmlformats.org/officeDocument/2006/relationships/hyperlink" Target="http://orizzontenergia.it/download/Appr/RINNOVABILI/2013_12_30_centrali%20idroelettriche_Univ%20Pavia.pdf" TargetMode="External"/><Relationship Id="rId22" Type="http://schemas.openxmlformats.org/officeDocument/2006/relationships/hyperlink" Target="https://www.statkraft.com/energy-sources/Power-plants/Norway/Sima/" TargetMode="External"/><Relationship Id="rId27" Type="http://schemas.openxmlformats.org/officeDocument/2006/relationships/hyperlink" Target="https://en.wikipedia.org/wiki/Enel" TargetMode="External"/><Relationship Id="rId43" Type="http://schemas.openxmlformats.org/officeDocument/2006/relationships/hyperlink" Target="https://de.wikipedia.org/wiki/Maltakraftwerke" TargetMode="External"/><Relationship Id="rId48" Type="http://schemas.openxmlformats.org/officeDocument/2006/relationships/hyperlink" Target="https://en.wikipedia.org/wiki/Viana_do_Castelo_District" TargetMode="External"/><Relationship Id="rId64" Type="http://schemas.openxmlformats.org/officeDocument/2006/relationships/hyperlink" Target="https://en.wikipedia.org/wiki/Lule_River" TargetMode="External"/><Relationship Id="rId69" Type="http://schemas.openxmlformats.org/officeDocument/2006/relationships/hyperlink" Target="https://en.wikipedia.org/wiki/Enel" TargetMode="External"/><Relationship Id="rId113" Type="http://schemas.openxmlformats.org/officeDocument/2006/relationships/hyperlink" Target="http://www.centrodeinformacao.ren.pt/PT/publicacoes/PublicacoesGerais/Hidroelectricidade%20em%20Portugal%20-%20Mem&#243;ria%20e%20desafio.pdf" TargetMode="External"/><Relationship Id="rId118" Type="http://schemas.openxmlformats.org/officeDocument/2006/relationships/hyperlink" Target="https://www.enbw.com/erneuerbare-energien/wasser/standorte.html" TargetMode="External"/><Relationship Id="rId134" Type="http://schemas.openxmlformats.org/officeDocument/2006/relationships/hyperlink" Target="https://www.enbw.com/erneuerbare-energien/wasser/standorte.html" TargetMode="External"/><Relationship Id="rId139" Type="http://schemas.openxmlformats.org/officeDocument/2006/relationships/hyperlink" Target="http://www.schluchseewerk.de/images/download/Plan-Schluchseewerk_Albbruck-Dogern.pdf" TargetMode="External"/><Relationship Id="rId80" Type="http://schemas.openxmlformats.org/officeDocument/2006/relationships/hyperlink" Target="https://en.wikipedia.org/wiki/Kaunertal" TargetMode="External"/><Relationship Id="rId85" Type="http://schemas.openxmlformats.org/officeDocument/2006/relationships/hyperlink" Target="https://en.wikipedia.org/wiki/Iron_Gate_II_Hydroelectric_Power_Station" TargetMode="External"/><Relationship Id="rId150" Type="http://schemas.openxmlformats.org/officeDocument/2006/relationships/hyperlink" Target="http://holzmann.fh-potsdam.de/wp-content/uploads/2017/03/Jochensteinfertigge&#228;ndert.pdf" TargetMode="External"/><Relationship Id="rId155" Type="http://schemas.openxmlformats.org/officeDocument/2006/relationships/hyperlink" Target="https://powerplants.vattenfall.com/vargon" TargetMode="External"/><Relationship Id="rId171" Type="http://schemas.openxmlformats.org/officeDocument/2006/relationships/hyperlink" Target="http://akershusenergi.no/no/vannkraft/vaare-kraftverk/raanaasfoss2" TargetMode="External"/><Relationship Id="rId176" Type="http://schemas.openxmlformats.org/officeDocument/2006/relationships/hyperlink" Target="https://www.esb.ie/docs/default-source/education-hub/erne-stations74dc5b2d46d164eb900aff0000c22e36" TargetMode="External"/><Relationship Id="rId12" Type="http://schemas.openxmlformats.org/officeDocument/2006/relationships/hyperlink" Target="http://www.statkraft.com/energy-sources/Power-plants/Norway/Kvilldal/" TargetMode="External"/><Relationship Id="rId17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33" Type="http://schemas.openxmlformats.org/officeDocument/2006/relationships/hyperlink" Target="https://en.wikipedia.org/wiki/Aizkraukle" TargetMode="External"/><Relationship Id="rId38" Type="http://schemas.openxmlformats.org/officeDocument/2006/relationships/hyperlink" Target="http://www.e-co.no/filestore/statkraft_ToreK.pdf" TargetMode="External"/><Relationship Id="rId59" Type="http://schemas.openxmlformats.org/officeDocument/2006/relationships/hyperlink" Target="https://de.wikipedia.org/wiki/Polska_Grupa_Energetyczna" TargetMode="External"/><Relationship Id="rId103" Type="http://schemas.openxmlformats.org/officeDocument/2006/relationships/hyperlink" Target="http://globalenergyobservatory.org/geoid/45432" TargetMode="External"/><Relationship Id="rId108" Type="http://schemas.openxmlformats.org/officeDocument/2006/relationships/hyperlink" Target="https://de.wikipedia.org/wiki/Kraftwerk_Ybbs-Persenbeug" TargetMode="External"/><Relationship Id="rId124" Type="http://schemas.openxmlformats.org/officeDocument/2006/relationships/hyperlink" Target="https://www.statkraft.com/energy-sources/Power-plants/Sweden/Kvistforsen/" TargetMode="External"/><Relationship Id="rId129" Type="http://schemas.openxmlformats.org/officeDocument/2006/relationships/hyperlink" Target="https://www.aet.ch/IT/Impianto-idroelettrico-Piottino-57db1a00" TargetMode="External"/><Relationship Id="rId54" Type="http://schemas.openxmlformats.org/officeDocument/2006/relationships/hyperlink" Target="http://globalenergyobservatory.org/geoid/44131" TargetMode="External"/><Relationship Id="rId70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75" Type="http://schemas.openxmlformats.org/officeDocument/2006/relationships/hyperlink" Target="https://en.wikipedia.org/wiki/Salaspils" TargetMode="External"/><Relationship Id="rId91" Type="http://schemas.openxmlformats.org/officeDocument/2006/relationships/hyperlink" Target="http://www.grimselstrom.ch/electrical-energy/power-plants-and-dams/power-plants/" TargetMode="External"/><Relationship Id="rId96" Type="http://schemas.openxmlformats.org/officeDocument/2006/relationships/hyperlink" Target="http://www.ecohz.com/powerplants/aurland-2/" TargetMode="External"/><Relationship Id="rId140" Type="http://schemas.openxmlformats.org/officeDocument/2006/relationships/hyperlink" Target="http://www.sig-ge.ch/nous-connaitre/nos-activites/notre-patrimoine/connaitre-et-visiter-les-sites-sig/le-barrage-de-verbois" TargetMode="External"/><Relationship Id="rId145" Type="http://schemas.openxmlformats.org/officeDocument/2006/relationships/hyperlink" Target="https://infoscience.epfl.ch/record/162408/files/2010-746-Muller-Bieri-Boillat-Schleiss-Barrage_de_lavey.pdf" TargetMode="External"/><Relationship Id="rId161" Type="http://schemas.openxmlformats.org/officeDocument/2006/relationships/hyperlink" Target="https://www.arendalsfoss.no/en/power-production/" TargetMode="External"/><Relationship Id="rId166" Type="http://schemas.openxmlformats.org/officeDocument/2006/relationships/hyperlink" Target="https://no.wikipedia.org/wiki/Kaggefoss_kraftverk" TargetMode="External"/><Relationship Id="rId182" Type="http://schemas.openxmlformats.org/officeDocument/2006/relationships/hyperlink" Target="https://www.scottishpower.com/userfiles/file/GallowayTechnical2011.pdf" TargetMode="External"/><Relationship Id="rId187" Type="http://schemas.openxmlformats.org/officeDocument/2006/relationships/hyperlink" Target="https://www.progettodighe.it/main/le-centrali/article/isola-serafini-monticelli-d-ongina" TargetMode="External"/><Relationship Id="rId1" Type="http://schemas.openxmlformats.org/officeDocument/2006/relationships/hyperlink" Target="https://fr.wikipedia.org/wiki/Barrage_de_Grand%27Maison" TargetMode="External"/><Relationship Id="rId6" Type="http://schemas.openxmlformats.org/officeDocument/2006/relationships/hyperlink" Target="http://globalenergyobservatory.org/form.php?pid=45216" TargetMode="External"/><Relationship Id="rId23" Type="http://schemas.openxmlformats.org/officeDocument/2006/relationships/hyperlink" Target="https://en.wikipedia.org/w/index.php?title=Markersbach_Pumped_Storage_Station&amp;action=edit&amp;redlink=1" TargetMode="External"/><Relationship Id="rId28" Type="http://schemas.openxmlformats.org/officeDocument/2006/relationships/hyperlink" Target="https://en.wikipedia.org/wiki/Enel" TargetMode="External"/><Relationship Id="rId49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114" Type="http://schemas.openxmlformats.org/officeDocument/2006/relationships/hyperlink" Target="https://www.verbund.com/de-at/ueber-verbund/kraftwerke/unsere-kraftwerke/ottensheim-wilhering" TargetMode="External"/><Relationship Id="rId119" Type="http://schemas.openxmlformats.org/officeDocument/2006/relationships/hyperlink" Target="http://www.a-nossa-energia.edp.pt/centros_produtores/info_tecnica.php?item_id=28&amp;cp_type=&amp;section_type=info_tecnica" TargetMode="External"/><Relationship Id="rId44" Type="http://schemas.openxmlformats.org/officeDocument/2006/relationships/hyperlink" Target="https://en.wikipedia.org/wiki/K&#246;lnbrein_Dam" TargetMode="External"/><Relationship Id="rId60" Type="http://schemas.openxmlformats.org/officeDocument/2006/relationships/hyperlink" Target="https://de.wikipedia.org/wiki/Vorarlberger_Illwerke" TargetMode="External"/><Relationship Id="rId65" Type="http://schemas.openxmlformats.org/officeDocument/2006/relationships/hyperlink" Target="http://energie.edf.com/fichiers/fckeditor/DP_Visite_Cheylas.pdf" TargetMode="External"/><Relationship Id="rId81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86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130" Type="http://schemas.openxmlformats.org/officeDocument/2006/relationships/hyperlink" Target="https://www.aet.ch/Impianto-idroelettrico-Piottino-6ac6ec00" TargetMode="External"/><Relationship Id="rId135" Type="http://schemas.openxmlformats.org/officeDocument/2006/relationships/hyperlink" Target="https://www.energiedienst.de/produktion/wasserkraftwerk-laufenburg/" TargetMode="External"/><Relationship Id="rId151" Type="http://schemas.openxmlformats.org/officeDocument/2006/relationships/hyperlink" Target="https://powerplants.vattenfall.com/olidan" TargetMode="External"/><Relationship Id="rId156" Type="http://schemas.openxmlformats.org/officeDocument/2006/relationships/hyperlink" Target="https://cas.oslo.no/getfile.php/137530/CAS_publications_events/CAS_publications/Seminar_booklets/PDF/0809Jakobsson.pdf" TargetMode="External"/><Relationship Id="rId177" Type="http://schemas.openxmlformats.org/officeDocument/2006/relationships/hyperlink" Target="https://www.esb.ie/docs/default-source/education-hub/erne-stations74dc5b2d46d164eb900aff0000c22e36" TargetMode="External"/><Relationship Id="rId172" Type="http://schemas.openxmlformats.org/officeDocument/2006/relationships/hyperlink" Target="http://akershusenergi.no/no/vannkraft/vaare-kraftverk/bingsfoss" TargetMode="External"/><Relationship Id="rId13" Type="http://schemas.openxmlformats.org/officeDocument/2006/relationships/hyperlink" Target="https://no.wikipedia.org/wiki/Kvilldal_kraftverk" TargetMode="External"/><Relationship Id="rId18" Type="http://schemas.openxmlformats.org/officeDocument/2006/relationships/hyperlink" Target="https://en.wikipedia.org/wiki/Iron_Gate_I_Hydroelectric_Power_Station" TargetMode="External"/><Relationship Id="rId39" Type="http://schemas.openxmlformats.org/officeDocument/2006/relationships/hyperlink" Target="https://en.wikipedia.org/wiki/Carinthia_(state)" TargetMode="External"/><Relationship Id="rId109" Type="http://schemas.openxmlformats.org/officeDocument/2006/relationships/hyperlink" Target="https://fr.wikipedia.org/wiki/Barrage_de_Vallabr&#232;gues" TargetMode="External"/><Relationship Id="rId34" Type="http://schemas.openxmlformats.org/officeDocument/2006/relationships/hyperlink" Target="https://tools.wmflabs.org/geohack/geohack.php?pagename=List_of_power_stations_in_Latvia&amp;params=56.5822027_N_25.2373123_E_&amp;title=P&#316;avi&#326;as+Hydroelectric+Power+Station" TargetMode="External"/><Relationship Id="rId50" Type="http://schemas.openxmlformats.org/officeDocument/2006/relationships/hyperlink" Target="https://en.wikipedia.org/wiki/Lou&#269;n&#225;_nad_Desnou" TargetMode="External"/><Relationship Id="rId55" Type="http://schemas.openxmlformats.org/officeDocument/2006/relationships/hyperlink" Target="https://en.wikipedia.org/wiki/Lotru-Ciunget_Hydroelectric_Power_Station" TargetMode="External"/><Relationship Id="rId76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97" Type="http://schemas.openxmlformats.org/officeDocument/2006/relationships/hyperlink" Target="https://no.wikipedia.org/wiki/Store_Vargevatnet" TargetMode="External"/><Relationship Id="rId104" Type="http://schemas.openxmlformats.org/officeDocument/2006/relationships/hyperlink" Target="http://www.e-co.no/Norsk/Forside/Kraftverk/Glomma/Kykkelsrud_kraftverk/" TargetMode="External"/><Relationship Id="rId120" Type="http://schemas.openxmlformats.org/officeDocument/2006/relationships/hyperlink" Target="https://www.researchgate.net/profile/Michal_Habel2/publication/266072268_Dynamics_of_the_Vistula_River_channel_deformations_downstream_of_the_Wloclawek_Reservoir/links/542424610cf26120b7a71ebe/Dynamics-of-the-Vistula-River-channel-deformations-downstream-" TargetMode="External"/><Relationship Id="rId125" Type="http://schemas.openxmlformats.org/officeDocument/2006/relationships/hyperlink" Target="http://www.poyry.com/sites/default/files/media/related_material/50.pdf" TargetMode="External"/><Relationship Id="rId141" Type="http://schemas.openxmlformats.org/officeDocument/2006/relationships/hyperlink" Target="https://www.kwa.ch/unternehmen/zahlen-fakten" TargetMode="External"/><Relationship Id="rId146" Type="http://schemas.openxmlformats.org/officeDocument/2006/relationships/hyperlink" Target="https://www.google.nl/url?sa=t&amp;rct=j&amp;q=&amp;esrc=s&amp;source=web&amp;cd=3&amp;cad=rja&amp;uact=8&amp;ved=0ahUKEwi77fGzvc3YAhWLAMAKHepFAcsQFgg4MAI&amp;url=http%3A%2F%2Fwww.silnativa.ch%2Ffileadmin%2Fdocuments%2Fsilnativa.ch%2FLavey.pdf&amp;usg=AOvVaw04HCnO-2H7VJP50wnWEVmK" TargetMode="External"/><Relationship Id="rId167" Type="http://schemas.openxmlformats.org/officeDocument/2006/relationships/hyperlink" Target="http://www.e-co.no/Norsk/Forside/Kraftverk/Glomma/Sarp_kraftverk/" TargetMode="External"/><Relationship Id="rId188" Type="http://schemas.openxmlformats.org/officeDocument/2006/relationships/drawing" Target="../drawings/drawing3.xml"/><Relationship Id="rId7" Type="http://schemas.openxmlformats.org/officeDocument/2006/relationships/hyperlink" Target="https://en.wikipedia.org/wiki/Bieudron_Hydroelectric_Power_Station" TargetMode="External"/><Relationship Id="rId71" Type="http://schemas.openxmlformats.org/officeDocument/2006/relationships/hyperlink" Target="https://en.wikipedia.org/wiki/Bragan&#231;a_District" TargetMode="External"/><Relationship Id="rId92" Type="http://schemas.openxmlformats.org/officeDocument/2006/relationships/hyperlink" Target="http://www.grimselstrom.ch/home/download/1254" TargetMode="External"/><Relationship Id="rId162" Type="http://schemas.openxmlformats.org/officeDocument/2006/relationships/hyperlink" Target="https://no.wikipedia.org/wiki/B&#248;ylefoss_kraftverk" TargetMode="External"/><Relationship Id="rId183" Type="http://schemas.openxmlformats.org/officeDocument/2006/relationships/hyperlink" Target="http://www.cvaspa.it/acqua/impianti/avise/" TargetMode="External"/><Relationship Id="rId2" Type="http://schemas.openxmlformats.org/officeDocument/2006/relationships/hyperlink" Target="http://globalenergyobservatory.org/form.php?pid=44410" TargetMode="External"/><Relationship Id="rId29" Type="http://schemas.openxmlformats.org/officeDocument/2006/relationships/hyperlink" Target="http://powerplants.vattenfall.com/harspranget" TargetMode="External"/><Relationship Id="rId24" Type="http://schemas.openxmlformats.org/officeDocument/2006/relationships/hyperlink" Target="https://en.wikipedia.org/wiki/Maccagno" TargetMode="External"/><Relationship Id="rId40" Type="http://schemas.openxmlformats.org/officeDocument/2006/relationships/hyperlink" Target="https://www.verbund.com/en-de/about-verbund/power-plants/our-power-plants/reisseck2" TargetMode="External"/><Relationship Id="rId45" Type="http://schemas.openxmlformats.org/officeDocument/2006/relationships/hyperlink" Target="https://en.wikipedia.org/wiki/&#201;lectricit&#233;_de_France" TargetMode="External"/><Relationship Id="rId66" Type="http://schemas.openxmlformats.org/officeDocument/2006/relationships/hyperlink" Target="http://www.hydroweb.fr/hydroweb.php?page=hydro_centrales.php&amp;HWC=9" TargetMode="External"/><Relationship Id="rId87" Type="http://schemas.openxmlformats.org/officeDocument/2006/relationships/hyperlink" Target="https://en.wikipedia.org/w/index.php?title=Fj&#228;llsj&#246;_River&amp;action=edit&amp;redlink=1" TargetMode="External"/><Relationship Id="rId110" Type="http://schemas.openxmlformats.org/officeDocument/2006/relationships/hyperlink" Target="http://www.a-nossa-energia.edp.pt/centros_produtores/info_tecnica.php?item_id=17&amp;cp_type=&amp;section_type=info_tecnica" TargetMode="External"/><Relationship Id="rId115" Type="http://schemas.openxmlformats.org/officeDocument/2006/relationships/hyperlink" Target="http://globalenergyobservatory.org/geoid/45164" TargetMode="External"/><Relationship Id="rId131" Type="http://schemas.openxmlformats.org/officeDocument/2006/relationships/hyperlink" Target="https://www.aet.ch/IT/Impianto-idroelettrico-Tremorgio-e68a9800" TargetMode="External"/><Relationship Id="rId136" Type="http://schemas.openxmlformats.org/officeDocument/2006/relationships/hyperlink" Target="http://www.rksag.de/unternehmen/" TargetMode="External"/><Relationship Id="rId157" Type="http://schemas.openxmlformats.org/officeDocument/2006/relationships/hyperlink" Target="https://sv.wikipedia.org/wiki/Varg&#246;ns_kraftverk" TargetMode="External"/><Relationship Id="rId178" Type="http://schemas.openxmlformats.org/officeDocument/2006/relationships/hyperlink" Target="https://www.scottishpower.com/userfiles/file/GallowayTechnical2011.pdf" TargetMode="External"/><Relationship Id="rId61" Type="http://schemas.openxmlformats.org/officeDocument/2006/relationships/hyperlink" Target="https://en.wikipedia.org/wiki/Hrvatska_elektroprivreda" TargetMode="External"/><Relationship Id="rId82" Type="http://schemas.openxmlformats.org/officeDocument/2006/relationships/hyperlink" Target="https://en.wikipedia.org/wiki/Solenice" TargetMode="External"/><Relationship Id="rId152" Type="http://schemas.openxmlformats.org/officeDocument/2006/relationships/hyperlink" Target="https://sv.wikipedia.org/wiki/Olidans_kraftverk" TargetMode="External"/><Relationship Id="rId173" Type="http://schemas.openxmlformats.org/officeDocument/2006/relationships/hyperlink" Target="https://gamyba.le.lt/en/activities/electricity-generation/kaunas-algirdas-brazauskas-hydroelectric-power-plant-khpp" TargetMode="External"/><Relationship Id="rId19" Type="http://schemas.openxmlformats.org/officeDocument/2006/relationships/hyperlink" Target="https://www.engie-electrabel.be/assets/be/corporate/documents/12018_Coo_Folder_NL_LR.pdf" TargetMode="External"/><Relationship Id="rId14" Type="http://schemas.openxmlformats.org/officeDocument/2006/relationships/hyperlink" Target="https://en.wikipedia.org/wiki/Enel" TargetMode="External"/><Relationship Id="rId30" Type="http://schemas.openxmlformats.org/officeDocument/2006/relationships/hyperlink" Target="https://en.wikipedia.org/wiki/Harspr&#229;nget_hydroelectric_power_station" TargetMode="External"/><Relationship Id="rId35" Type="http://schemas.openxmlformats.org/officeDocument/2006/relationships/hyperlink" Target="https://en.wikipedia.org/w/index.php?title=Sestrimo&amp;action=edit&amp;redlink=1" TargetMode="External"/><Relationship Id="rId56" Type="http://schemas.openxmlformats.org/officeDocument/2006/relationships/hyperlink" Target="https://www.hs-mainz.de/fileadmin/content/fb1/pdf/Bau/Exkursionen/Kraftwerksgruppe_Sellrain-Silz.pdf" TargetMode="External"/><Relationship Id="rId77" Type="http://schemas.openxmlformats.org/officeDocument/2006/relationships/hyperlink" Target="http://www.latvenergo.lv/portal/page/portal/english/latvenergo/main1/about_latvenergo/energy_production/hidroelektrostacijas" TargetMode="External"/><Relationship Id="rId100" Type="http://schemas.openxmlformats.org/officeDocument/2006/relationships/hyperlink" Target="https://it.wikipedia.org/wiki/Lago_di_Campotosto" TargetMode="External"/><Relationship Id="rId105" Type="http://schemas.openxmlformats.org/officeDocument/2006/relationships/hyperlink" Target="http://www.e-co.no/?module=Articles;action=Article.publicShow;ID=1699" TargetMode="External"/><Relationship Id="rId126" Type="http://schemas.openxmlformats.org/officeDocument/2006/relationships/hyperlink" Target="http://www.poyry.com/sites/default/files/media/related_material/49.pdf" TargetMode="External"/><Relationship Id="rId147" Type="http://schemas.openxmlformats.org/officeDocument/2006/relationships/hyperlink" Target="https://www.verbund.com/de-at/ueber-verbund/kraftwerke/unsere-kraftwerke/abwinden-asten" TargetMode="External"/><Relationship Id="rId168" Type="http://schemas.openxmlformats.org/officeDocument/2006/relationships/hyperlink" Target="https://no.wikipedia.org/wiki/Borregaard_kraftverk" TargetMode="External"/><Relationship Id="rId8" Type="http://schemas.openxmlformats.org/officeDocument/2006/relationships/hyperlink" Target="https://en.wikipedia.org/wiki/Bieudron_Hydroelectric_Power_Station" TargetMode="External"/><Relationship Id="rId51" Type="http://schemas.openxmlformats.org/officeDocument/2006/relationships/hyperlink" Target="https://en.wikipedia.org/wiki/&#268;EZ" TargetMode="External"/><Relationship Id="rId72" Type="http://schemas.openxmlformats.org/officeDocument/2006/relationships/hyperlink" Target="https://en.wikipedia.org/wiki/A2A" TargetMode="External"/><Relationship Id="rId93" Type="http://schemas.openxmlformats.org/officeDocument/2006/relationships/hyperlink" Target="http://www.a2a.eu/en/plants_networks/idro/premadio.html" TargetMode="External"/><Relationship Id="rId98" Type="http://schemas.openxmlformats.org/officeDocument/2006/relationships/hyperlink" Target="http://www.sirakvina.no/Prosjekter-og-anlegg/Hovedmagasiner/Svartevatn/" TargetMode="External"/><Relationship Id="rId121" Type="http://schemas.openxmlformats.org/officeDocument/2006/relationships/hyperlink" Target="http://www.energa-hydro.pl/obiekty/lista-obiektow/wloclawek,50,obiekt.html" TargetMode="External"/><Relationship Id="rId142" Type="http://schemas.openxmlformats.org/officeDocument/2006/relationships/hyperlink" Target="http://www.kw-birsfelden.ch/en/technik/generatoren/" TargetMode="External"/><Relationship Id="rId163" Type="http://schemas.openxmlformats.org/officeDocument/2006/relationships/hyperlink" Target="https://www.statkraft.com/energy-sources/Power-plants/Norway/Svelgfoss/" TargetMode="External"/><Relationship Id="rId184" Type="http://schemas.openxmlformats.org/officeDocument/2006/relationships/hyperlink" Target="https://it.wikipedia.org/wiki/Centrale_idroelettrica_di_Avise" TargetMode="External"/><Relationship Id="rId189" Type="http://schemas.openxmlformats.org/officeDocument/2006/relationships/vmlDrawing" Target="../drawings/vmlDrawing3.vml"/><Relationship Id="rId3" Type="http://schemas.openxmlformats.org/officeDocument/2006/relationships/hyperlink" Target="http://www.fhc.co.uk/dinorwig.htm" TargetMode="External"/><Relationship Id="rId25" Type="http://schemas.openxmlformats.org/officeDocument/2006/relationships/hyperlink" Target="https://en.wikipedia.org/wiki/Enel" TargetMode="External"/><Relationship Id="rId46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67" Type="http://schemas.openxmlformats.org/officeDocument/2006/relationships/hyperlink" Target="https://en.wikipedia.org/wiki/Lesser_Lule_River" TargetMode="External"/><Relationship Id="rId116" Type="http://schemas.openxmlformats.org/officeDocument/2006/relationships/hyperlink" Target="https://ipfs.io/ipfs/QmXoypizjW3WknFiJnKLwHCnL72vedxjQkDDP1mXWo6uco/wiki/List_of_dams_and_reservoirs_in_Austria.html" TargetMode="External"/><Relationship Id="rId137" Type="http://schemas.openxmlformats.org/officeDocument/2006/relationships/hyperlink" Target="https://iam.innogy.com/en/about-innogy/innogy-innovation-technology/renewables/hydro-power/hydroelectric-power-station-radag" TargetMode="External"/><Relationship Id="rId158" Type="http://schemas.openxmlformats.org/officeDocument/2006/relationships/hyperlink" Target="https://powerplants.vattenfall.com/en/lilla-edet" TargetMode="External"/><Relationship Id="rId20" Type="http://schemas.openxmlformats.org/officeDocument/2006/relationships/hyperlink" Target="http://www.statkraft.com/globalassets/old-contains-the-old-folder-structure/documents/sima-folder-eng-8s-final_tcm9-14179.pdf" TargetMode="External"/><Relationship Id="rId41" Type="http://schemas.openxmlformats.org/officeDocument/2006/relationships/hyperlink" Target="https://en.wikipedia.org/wiki/Carinthia_(state)" TargetMode="External"/><Relationship Id="rId62" Type="http://schemas.openxmlformats.org/officeDocument/2006/relationships/hyperlink" Target="http://www.statkraft.com/energy-sources/Power-plants/Norway/Rana/" TargetMode="External"/><Relationship Id="rId83" Type="http://schemas.openxmlformats.org/officeDocument/2006/relationships/hyperlink" Target="https://en.wikipedia.org/w/index.php?title=Hohenwarte_II_Pumped_Storage_Station&amp;action=edit&amp;redlink=1" TargetMode="External"/><Relationship Id="rId88" Type="http://schemas.openxmlformats.org/officeDocument/2006/relationships/hyperlink" Target="http://kraftverk.vattenfall.se/kilforsen" TargetMode="External"/><Relationship Id="rId111" Type="http://schemas.openxmlformats.org/officeDocument/2006/relationships/hyperlink" Target="https://www.google.com/url?q=http%3A%2F%2Fwww.engie.com%2Fwp-content%2Fuploads%2F2012%2F05%2Fbrochure-cnr-20102.pdf" TargetMode="External"/><Relationship Id="rId132" Type="http://schemas.openxmlformats.org/officeDocument/2006/relationships/hyperlink" Target="http://www.naturenergie.ch/enalpin/wasserkraftwerke/kraftwerk-loetschen-ag/" TargetMode="External"/><Relationship Id="rId153" Type="http://schemas.openxmlformats.org/officeDocument/2006/relationships/hyperlink" Target="https://powerplants.vattenfall.com/hojum" TargetMode="External"/><Relationship Id="rId174" Type="http://schemas.openxmlformats.org/officeDocument/2006/relationships/hyperlink" Target="https://lt.wikipedia.org/wiki/Kauno_Algirdo_Brazausko_hidroelektrin&#279;" TargetMode="External"/><Relationship Id="rId179" Type="http://schemas.openxmlformats.org/officeDocument/2006/relationships/hyperlink" Target="https://www.scottishpower.com/userfiles/file/GallowayTechnical2011.pdf" TargetMode="External"/><Relationship Id="rId190" Type="http://schemas.openxmlformats.org/officeDocument/2006/relationships/comments" Target="../comments3.xml"/><Relationship Id="rId15" Type="http://schemas.openxmlformats.org/officeDocument/2006/relationships/hyperlink" Target="https://en.wikipedia.org/wiki/Entracque_Power_Plant" TargetMode="External"/><Relationship Id="rId36" Type="http://schemas.openxmlformats.org/officeDocument/2006/relationships/hyperlink" Target="https://en.wikipedia.org/wiki/Chaira_Hydro_Power_Plant" TargetMode="External"/><Relationship Id="rId57" Type="http://schemas.openxmlformats.org/officeDocument/2006/relationships/hyperlink" Target="https://de.wikipedia.org/wiki/Kraftwerksgruppe_Sellrain-Silz" TargetMode="External"/><Relationship Id="rId106" Type="http://schemas.openxmlformats.org/officeDocument/2006/relationships/hyperlink" Target="http://www.a-nossa-energia.edp.pt/centros_produtores/info_tecnica.php?item_id=57&amp;cp_type=&amp;section_type=info_tecnica" TargetMode="External"/><Relationship Id="rId127" Type="http://schemas.openxmlformats.org/officeDocument/2006/relationships/hyperlink" Target="https://www.aet.ch/IT/Impianto-idroelettrico-Nuova-Biaschina-af2c3e00" TargetMode="External"/><Relationship Id="rId10" Type="http://schemas.openxmlformats.org/officeDocument/2006/relationships/hyperlink" Target="https://en.wikipedia.org/wiki/Aldead&#225;vila_Dam" TargetMode="External"/><Relationship Id="rId31" Type="http://schemas.openxmlformats.org/officeDocument/2006/relationships/hyperlink" Target="http://www.seprem.es/ficha.php?idpresa=579&amp;p=23" TargetMode="External"/><Relationship Id="rId52" Type="http://schemas.openxmlformats.org/officeDocument/2006/relationships/hyperlink" Target="https://en.wikipedia.org/wiki/Ume_River" TargetMode="External"/><Relationship Id="rId73" Type="http://schemas.openxmlformats.org/officeDocument/2006/relationships/hyperlink" Target="http://www.a2a.eu/it/impianti_reti/idroelettrica/grosio.html" TargetMode="External"/><Relationship Id="rId78" Type="http://schemas.openxmlformats.org/officeDocument/2006/relationships/hyperlink" Target="https://en.wikipedia.org/wiki/Argyll_and_Bute" TargetMode="External"/><Relationship Id="rId94" Type="http://schemas.openxmlformats.org/officeDocument/2006/relationships/hyperlink" Target="http://www.e-co.no/?module=Articles;action=Article.publicOpen;ID=219" TargetMode="External"/><Relationship Id="rId99" Type="http://schemas.openxmlformats.org/officeDocument/2006/relationships/hyperlink" Target="https://no.wikipedia.org/wiki/Svartevatn-magasinet" TargetMode="External"/><Relationship Id="rId101" Type="http://schemas.openxmlformats.org/officeDocument/2006/relationships/hyperlink" Target="https://en.wikipedia.org/wiki/Enel" TargetMode="External"/><Relationship Id="rId122" Type="http://schemas.openxmlformats.org/officeDocument/2006/relationships/hyperlink" Target="https://fr.wikipedia.org/wiki/Barrage_de_Mar&#232;ges" TargetMode="External"/><Relationship Id="rId143" Type="http://schemas.openxmlformats.org/officeDocument/2006/relationships/hyperlink" Target="https://www.google.nl/url?sa=t&amp;rct=j&amp;q=&amp;esrc=s&amp;source=web&amp;cd=6&amp;cad=rja&amp;uact=8&amp;ved=0ahUKEwiZ0YK2vM3YAhWjIsAKHYPFCA8QFgg3MAU&amp;url=https%3A%2F%2Fwww.e-periodica.ch%2Fcntmng%3Fpid%3Dwbw-002%3A1957%3A44%3A%3A1589&amp;usg=AOvVaw2I7UY7VZmSt-1iJ7O7NAVB" TargetMode="External"/><Relationship Id="rId148" Type="http://schemas.openxmlformats.org/officeDocument/2006/relationships/hyperlink" Target="https://de.wikipedia.org/wiki/Kraftwerk_Abwinden-Asten" TargetMode="External"/><Relationship Id="rId164" Type="http://schemas.openxmlformats.org/officeDocument/2006/relationships/hyperlink" Target="https://www.hydro.com/en/products/energy/our-power-plants/telemark/svelgfoss/" TargetMode="External"/><Relationship Id="rId169" Type="http://schemas.openxmlformats.org/officeDocument/2006/relationships/hyperlink" Target="http://www.e-co.no/Norsk/Forside/Kraftverk/Glomma/Hafslund_kraftverk/" TargetMode="External"/><Relationship Id="rId185" Type="http://schemas.openxmlformats.org/officeDocument/2006/relationships/hyperlink" Target="https://www.enelgreenpower.com/where-we-are?topic=hydro&amp;plant_name=&amp;continent=EUROPE&amp;nation=Italy" TargetMode="External"/><Relationship Id="rId4" Type="http://schemas.openxmlformats.org/officeDocument/2006/relationships/hyperlink" Target="https://en.wikipedia.org/wiki/Marchlyn_Mawr" TargetMode="External"/><Relationship Id="rId9" Type="http://schemas.openxmlformats.org/officeDocument/2006/relationships/hyperlink" Target="http://www.iberdrola.es/about-us/a-great-company/facilities-map/2015/" TargetMode="External"/><Relationship Id="rId180" Type="http://schemas.openxmlformats.org/officeDocument/2006/relationships/hyperlink" Target="https://www.scottishpower.com/userfiles/file/GallowayTechnical2011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13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18" Type="http://schemas.openxmlformats.org/officeDocument/2006/relationships/hyperlink" Target="https://en.wikipedia.org/wiki/Carinthia_(state)" TargetMode="External"/><Relationship Id="rId3" Type="http://schemas.openxmlformats.org/officeDocument/2006/relationships/hyperlink" Target="https://en.wikipedia.org/wiki/Viana_do_Castelo_District" TargetMode="External"/><Relationship Id="rId21" Type="http://schemas.openxmlformats.org/officeDocument/2006/relationships/hyperlink" Target="https://en.wikipedia.org/wiki/Kramol&#237;n_(T&#345;eb&#237;&#269;_District)" TargetMode="External"/><Relationship Id="rId7" Type="http://schemas.openxmlformats.org/officeDocument/2006/relationships/hyperlink" Target="https://en.wikipedia.org/w/index.php?title=Hohenwarte_II_Pumped_Storage_Station&amp;action=edit&amp;redlink=1" TargetMode="External"/><Relationship Id="rId12" Type="http://schemas.openxmlformats.org/officeDocument/2006/relationships/hyperlink" Target="https://en.wikipedia.org/wiki/Salaspils" TargetMode="External"/><Relationship Id="rId17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25" Type="http://schemas.openxmlformats.org/officeDocument/2006/relationships/comments" Target="../comments4.xml"/><Relationship Id="rId2" Type="http://schemas.openxmlformats.org/officeDocument/2006/relationships/hyperlink" Target="https://en.wikipedia.org/wiki/Kaunertal" TargetMode="External"/><Relationship Id="rId16" Type="http://schemas.openxmlformats.org/officeDocument/2006/relationships/hyperlink" Target="https://en.wikipedia.org/w/index.php?title=Sestrimo&amp;action=edit&amp;redlink=1" TargetMode="External"/><Relationship Id="rId20" Type="http://schemas.openxmlformats.org/officeDocument/2006/relationships/hyperlink" Target="https://en.wikipedia.org/wiki/Lou&#269;n&#225;_nad_Desnou" TargetMode="External"/><Relationship Id="rId1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6" Type="http://schemas.openxmlformats.org/officeDocument/2006/relationships/hyperlink" Target="https://en.wikipedia.org/wiki/Solenice" TargetMode="External"/><Relationship Id="rId11" Type="http://schemas.openxmlformats.org/officeDocument/2006/relationships/hyperlink" Target="https://en.wikipedia.org/wiki/Maccagno" TargetMode="External"/><Relationship Id="rId24" Type="http://schemas.openxmlformats.org/officeDocument/2006/relationships/vmlDrawing" Target="../drawings/vmlDrawing4.vml"/><Relationship Id="rId5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15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23" Type="http://schemas.openxmlformats.org/officeDocument/2006/relationships/drawing" Target="../drawings/drawing4.xml"/><Relationship Id="rId10" Type="http://schemas.openxmlformats.org/officeDocument/2006/relationships/hyperlink" Target="https://tools.wmflabs.org/geohack/geohack.php?pagename=List_of_power_stations_in_Latvia&amp;params=56.5822027_N_25.2373123_E_&amp;title=P&#316;avi&#326;as+Hydroelectric+Power+Station" TargetMode="External"/><Relationship Id="rId19" Type="http://schemas.openxmlformats.org/officeDocument/2006/relationships/hyperlink" Target="https://en.wikipedia.org/wiki/Bragan&#231;a_District" TargetMode="External"/><Relationship Id="rId4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9" Type="http://schemas.openxmlformats.org/officeDocument/2006/relationships/hyperlink" Target="https://en.wikipedia.org/wiki/Aizkraukle" TargetMode="External"/><Relationship Id="rId14" Type="http://schemas.openxmlformats.org/officeDocument/2006/relationships/hyperlink" Target="https://en.wikipedia.org/wiki/Argyll_and_Bute" TargetMode="External"/><Relationship Id="rId22" Type="http://schemas.openxmlformats.org/officeDocument/2006/relationships/hyperlink" Target="https://en.wikipedia.org/wiki/Carinthia_(state)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13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18" Type="http://schemas.openxmlformats.org/officeDocument/2006/relationships/hyperlink" Target="https://en.wikipedia.org/wiki/Carinthia_(state)" TargetMode="External"/><Relationship Id="rId3" Type="http://schemas.openxmlformats.org/officeDocument/2006/relationships/hyperlink" Target="https://en.wikipedia.org/wiki/Viana_do_Castelo_District" TargetMode="External"/><Relationship Id="rId21" Type="http://schemas.openxmlformats.org/officeDocument/2006/relationships/hyperlink" Target="https://en.wikipedia.org/wiki/Kramol&#237;n_(T&#345;eb&#237;&#269;_District)" TargetMode="External"/><Relationship Id="rId7" Type="http://schemas.openxmlformats.org/officeDocument/2006/relationships/hyperlink" Target="https://en.wikipedia.org/w/index.php?title=Hohenwarte_II_Pumped_Storage_Station&amp;action=edit&amp;redlink=1" TargetMode="External"/><Relationship Id="rId12" Type="http://schemas.openxmlformats.org/officeDocument/2006/relationships/hyperlink" Target="https://en.wikipedia.org/wiki/Salaspils" TargetMode="External"/><Relationship Id="rId17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2" Type="http://schemas.openxmlformats.org/officeDocument/2006/relationships/hyperlink" Target="https://en.wikipedia.org/wiki/Kaunertal" TargetMode="External"/><Relationship Id="rId16" Type="http://schemas.openxmlformats.org/officeDocument/2006/relationships/hyperlink" Target="https://en.wikipedia.org/w/index.php?title=Sestrimo&amp;action=edit&amp;redlink=1" TargetMode="External"/><Relationship Id="rId20" Type="http://schemas.openxmlformats.org/officeDocument/2006/relationships/hyperlink" Target="https://en.wikipedia.org/wiki/Lou&#269;n&#225;_nad_Desnou" TargetMode="External"/><Relationship Id="rId1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6" Type="http://schemas.openxmlformats.org/officeDocument/2006/relationships/hyperlink" Target="https://en.wikipedia.org/wiki/Solenice" TargetMode="External"/><Relationship Id="rId11" Type="http://schemas.openxmlformats.org/officeDocument/2006/relationships/hyperlink" Target="https://en.wikipedia.org/wiki/Maccagno" TargetMode="External"/><Relationship Id="rId24" Type="http://schemas.openxmlformats.org/officeDocument/2006/relationships/comments" Target="../comments5.xml"/><Relationship Id="rId5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15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23" Type="http://schemas.openxmlformats.org/officeDocument/2006/relationships/vmlDrawing" Target="../drawings/vmlDrawing5.vml"/><Relationship Id="rId10" Type="http://schemas.openxmlformats.org/officeDocument/2006/relationships/hyperlink" Target="https://tools.wmflabs.org/geohack/geohack.php?pagename=List_of_power_stations_in_Latvia&amp;params=56.5822027_N_25.2373123_E_&amp;title=P&#316;avi&#326;as+Hydroelectric+Power+Station" TargetMode="External"/><Relationship Id="rId19" Type="http://schemas.openxmlformats.org/officeDocument/2006/relationships/hyperlink" Target="https://en.wikipedia.org/wiki/Bragan&#231;a_District" TargetMode="External"/><Relationship Id="rId4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9" Type="http://schemas.openxmlformats.org/officeDocument/2006/relationships/hyperlink" Target="https://en.wikipedia.org/wiki/Aizkraukle" TargetMode="External"/><Relationship Id="rId14" Type="http://schemas.openxmlformats.org/officeDocument/2006/relationships/hyperlink" Target="https://en.wikipedia.org/wiki/Argyll_and_Bute" TargetMode="External"/><Relationship Id="rId22" Type="http://schemas.openxmlformats.org/officeDocument/2006/relationships/hyperlink" Target="https://en.wikipedia.org/wiki/Carinthia_(stat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9"/>
  <sheetViews>
    <sheetView topLeftCell="A70" zoomScaleNormal="100" workbookViewId="0">
      <selection activeCell="D1" sqref="D1"/>
    </sheetView>
  </sheetViews>
  <sheetFormatPr defaultRowHeight="15" x14ac:dyDescent="0.25"/>
  <cols>
    <col min="1" max="1" width="18.140625"/>
    <col min="2" max="2" width="9.42578125"/>
    <col min="3" max="3" width="8.5703125"/>
    <col min="4" max="4" width="9.42578125"/>
    <col min="5" max="1025" width="8.5703125"/>
  </cols>
  <sheetData>
    <row r="1" spans="1:8" ht="44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</row>
    <row r="2" spans="1:8" x14ac:dyDescent="0.25">
      <c r="A2" s="4" t="s">
        <v>8</v>
      </c>
      <c r="B2" s="5">
        <v>52.912924999999902</v>
      </c>
      <c r="C2" s="5">
        <v>-1.20495660000005</v>
      </c>
      <c r="D2" s="5">
        <v>52.942999999999998</v>
      </c>
      <c r="E2" s="5">
        <v>-1.1739999999999999</v>
      </c>
      <c r="F2" s="4"/>
      <c r="G2" s="5">
        <v>52.942999999999998</v>
      </c>
      <c r="H2" s="5">
        <v>-1.1739999999999999</v>
      </c>
    </row>
    <row r="3" spans="1:8" x14ac:dyDescent="0.25">
      <c r="A3" s="4" t="s">
        <v>9</v>
      </c>
      <c r="B3" s="5">
        <v>48.383000000000003</v>
      </c>
      <c r="C3" s="5">
        <v>15.85</v>
      </c>
      <c r="D3" s="5">
        <v>48.383000000000003</v>
      </c>
      <c r="E3" s="5">
        <v>15.85</v>
      </c>
      <c r="F3" s="4"/>
      <c r="G3" s="5">
        <v>48.383000000000003</v>
      </c>
      <c r="H3" s="5">
        <v>15.85</v>
      </c>
    </row>
    <row r="4" spans="1:8" x14ac:dyDescent="0.25">
      <c r="A4" s="4" t="s">
        <v>10</v>
      </c>
      <c r="B4" s="5">
        <v>45.151000000000003</v>
      </c>
      <c r="C4" s="5">
        <v>2.0099999999999998</v>
      </c>
      <c r="D4" s="5">
        <v>45.151000000000003</v>
      </c>
      <c r="E4" s="5">
        <v>2.0099999999999998</v>
      </c>
      <c r="F4" s="4">
        <v>3413</v>
      </c>
      <c r="G4" s="5">
        <v>45.162492999999998</v>
      </c>
      <c r="H4" s="6">
        <v>2.0088240000000002</v>
      </c>
    </row>
    <row r="5" spans="1:8" x14ac:dyDescent="0.25">
      <c r="A5" s="4" t="s">
        <v>11</v>
      </c>
      <c r="B5" s="5">
        <v>48.3553</v>
      </c>
      <c r="C5" s="5">
        <v>16.2424</v>
      </c>
      <c r="D5" s="5">
        <v>48.3553</v>
      </c>
      <c r="E5" s="5">
        <v>16.2424</v>
      </c>
      <c r="F5" s="4"/>
      <c r="G5" s="5">
        <v>48.3553</v>
      </c>
      <c r="H5" s="5">
        <v>16.2424</v>
      </c>
    </row>
    <row r="6" spans="1:8" x14ac:dyDescent="0.25">
      <c r="A6" s="4" t="s">
        <v>12</v>
      </c>
      <c r="B6" s="5">
        <v>48.385300000000001</v>
      </c>
      <c r="C6" s="5">
        <v>14.023</v>
      </c>
      <c r="D6" s="5">
        <v>48.385300000000001</v>
      </c>
      <c r="E6" s="5">
        <v>14.023</v>
      </c>
      <c r="F6" s="4"/>
      <c r="G6" s="5">
        <v>48.385300000000001</v>
      </c>
      <c r="H6" s="5">
        <v>14.023</v>
      </c>
    </row>
    <row r="7" spans="1:8" x14ac:dyDescent="0.25">
      <c r="A7" s="4" t="s">
        <v>13</v>
      </c>
      <c r="B7" s="5">
        <v>59.579470499999999</v>
      </c>
      <c r="C7" s="5">
        <v>11.1018297</v>
      </c>
      <c r="D7" s="5">
        <v>59.573</v>
      </c>
      <c r="E7" s="5">
        <v>11.295999999999999</v>
      </c>
      <c r="F7" s="4">
        <v>3151</v>
      </c>
      <c r="G7" s="5">
        <v>59.579470499999999</v>
      </c>
      <c r="H7" s="5">
        <v>11.1018297</v>
      </c>
    </row>
    <row r="8" spans="1:8" x14ac:dyDescent="0.25">
      <c r="A8" s="4" t="s">
        <v>14</v>
      </c>
      <c r="B8" s="5">
        <v>59.637092000000003</v>
      </c>
      <c r="C8" s="5">
        <v>11.15521</v>
      </c>
      <c r="D8" s="5">
        <v>59.634999999999998</v>
      </c>
      <c r="E8" s="5">
        <v>11.3</v>
      </c>
      <c r="F8" s="4">
        <v>3150</v>
      </c>
      <c r="G8" s="5">
        <v>59.641722999999999</v>
      </c>
      <c r="H8" s="6">
        <v>11.158891000000001</v>
      </c>
    </row>
    <row r="9" spans="1:8" x14ac:dyDescent="0.25">
      <c r="A9" s="4" t="s">
        <v>15</v>
      </c>
      <c r="B9" s="5">
        <v>59.636935000000001</v>
      </c>
      <c r="C9" s="5">
        <v>11.157029</v>
      </c>
      <c r="D9" s="5">
        <v>59.633000000000003</v>
      </c>
      <c r="E9" s="5">
        <v>11.301</v>
      </c>
      <c r="F9" s="4">
        <v>3150</v>
      </c>
      <c r="G9" s="5">
        <v>59.641722999999999</v>
      </c>
      <c r="H9" s="6">
        <v>11.158891000000001</v>
      </c>
    </row>
    <row r="10" spans="1:8" x14ac:dyDescent="0.25">
      <c r="A10" s="4" t="s">
        <v>16</v>
      </c>
      <c r="B10" s="5">
        <v>59.54224</v>
      </c>
      <c r="C10" s="5">
        <v>11.170379000000001</v>
      </c>
      <c r="D10" s="5">
        <v>59.527999999999999</v>
      </c>
      <c r="E10" s="5">
        <v>11.295</v>
      </c>
      <c r="F10" s="4">
        <v>3154</v>
      </c>
      <c r="G10" s="5">
        <v>59.538822000000003</v>
      </c>
      <c r="H10" s="6">
        <v>11.169855999999999</v>
      </c>
    </row>
    <row r="11" spans="1:8" x14ac:dyDescent="0.25">
      <c r="A11" s="4" t="s">
        <v>17</v>
      </c>
      <c r="B11" s="5">
        <v>41.160499999999999</v>
      </c>
      <c r="C11" s="5">
        <v>-7.3742000000000001</v>
      </c>
      <c r="D11" s="5">
        <v>41.173999999999999</v>
      </c>
      <c r="E11" s="5">
        <v>7.3819999999999997</v>
      </c>
      <c r="F11" s="4">
        <v>2736</v>
      </c>
      <c r="G11" s="5">
        <v>41.158334000000004</v>
      </c>
      <c r="H11" s="6">
        <v>-7.3741110000000001</v>
      </c>
    </row>
    <row r="12" spans="1:8" x14ac:dyDescent="0.25">
      <c r="A12" s="4" t="s">
        <v>18</v>
      </c>
      <c r="B12" s="5">
        <v>48.190226000000003</v>
      </c>
      <c r="C12" s="5">
        <v>15.069516999999999</v>
      </c>
      <c r="D12" s="5">
        <v>48.190226000000003</v>
      </c>
      <c r="E12" s="5">
        <v>15.069516999999999</v>
      </c>
      <c r="F12" s="4"/>
      <c r="G12" s="5">
        <v>48.194071000000001</v>
      </c>
      <c r="H12" s="6">
        <v>15.064691</v>
      </c>
    </row>
    <row r="13" spans="1:8" x14ac:dyDescent="0.25">
      <c r="A13" s="4" t="s">
        <v>19</v>
      </c>
      <c r="B13" s="5">
        <v>61.166899999999998</v>
      </c>
      <c r="C13" s="5">
        <v>28.7745</v>
      </c>
      <c r="D13" s="5">
        <v>61.183999999999997</v>
      </c>
      <c r="E13" s="5">
        <v>28.702000000000002</v>
      </c>
      <c r="F13" s="4"/>
      <c r="G13" s="5">
        <v>61.177598000000003</v>
      </c>
      <c r="H13" s="6">
        <v>28.785125000000001</v>
      </c>
    </row>
    <row r="14" spans="1:8" x14ac:dyDescent="0.25">
      <c r="A14" s="4" t="s">
        <v>20</v>
      </c>
      <c r="B14" s="5">
        <v>61.210436000000001</v>
      </c>
      <c r="C14" s="5">
        <v>28.784040000000001</v>
      </c>
      <c r="D14" s="5">
        <v>61.18</v>
      </c>
      <c r="E14" s="5">
        <v>28.731000000000002</v>
      </c>
      <c r="F14" s="4"/>
      <c r="G14" s="5">
        <v>61.229278999999998</v>
      </c>
      <c r="H14" s="6">
        <v>28.794222000000001</v>
      </c>
    </row>
    <row r="15" spans="1:8" x14ac:dyDescent="0.25">
      <c r="A15" s="4" t="s">
        <v>21</v>
      </c>
      <c r="B15" s="5">
        <v>64.018632999999994</v>
      </c>
      <c r="C15" s="5">
        <v>19.5609</v>
      </c>
      <c r="D15" s="5">
        <v>64.447999999999993</v>
      </c>
      <c r="E15" s="5">
        <v>19.079999999999998</v>
      </c>
      <c r="F15" s="4"/>
      <c r="G15" s="5">
        <v>64.046442999999996</v>
      </c>
      <c r="H15" s="6">
        <v>19.554891999999999</v>
      </c>
    </row>
    <row r="16" spans="1:8" x14ac:dyDescent="0.25">
      <c r="A16" s="4" t="s">
        <v>22</v>
      </c>
      <c r="B16" s="5">
        <v>43.824249000000002</v>
      </c>
      <c r="C16" s="5">
        <v>4.6432260000000003</v>
      </c>
      <c r="D16" s="5">
        <v>43.824249000000002</v>
      </c>
      <c r="E16" s="5">
        <v>4.6432260000000003</v>
      </c>
      <c r="F16" s="4"/>
      <c r="G16" s="5">
        <v>43.824249000000002</v>
      </c>
      <c r="H16" s="5">
        <v>4.6432260000000003</v>
      </c>
    </row>
    <row r="17" spans="1:8" x14ac:dyDescent="0.25">
      <c r="A17" s="4" t="s">
        <v>23</v>
      </c>
      <c r="B17" s="5">
        <v>48.167831</v>
      </c>
      <c r="C17" s="5">
        <v>14.694679000000001</v>
      </c>
      <c r="D17" s="5">
        <v>48.186999999999998</v>
      </c>
      <c r="E17" s="5">
        <v>14.694679000000001</v>
      </c>
      <c r="F17" s="4"/>
      <c r="G17" s="5">
        <v>48.167831</v>
      </c>
      <c r="H17" s="5">
        <v>14.694679000000001</v>
      </c>
    </row>
    <row r="18" spans="1:8" x14ac:dyDescent="0.25">
      <c r="A18" s="4" t="s">
        <v>24</v>
      </c>
      <c r="B18" s="5">
        <v>41.085766</v>
      </c>
      <c r="C18" s="5">
        <v>-8.1306659999999997</v>
      </c>
      <c r="D18" s="5">
        <v>41.085766</v>
      </c>
      <c r="E18" s="5">
        <v>-8.1306659999999997</v>
      </c>
      <c r="F18" s="4">
        <v>2742</v>
      </c>
      <c r="G18" s="5">
        <v>41.089070999999997</v>
      </c>
      <c r="H18" s="6">
        <v>-8.1172009999999997</v>
      </c>
    </row>
    <row r="19" spans="1:8" x14ac:dyDescent="0.25">
      <c r="A19" s="4" t="s">
        <v>25</v>
      </c>
      <c r="B19" s="5">
        <v>44.823999999999998</v>
      </c>
      <c r="C19" s="5">
        <v>4.8109999999999999</v>
      </c>
      <c r="D19" s="5">
        <v>44.823999999999998</v>
      </c>
      <c r="E19" s="5">
        <v>4.8109999999999999</v>
      </c>
      <c r="F19" s="4"/>
      <c r="G19" s="5">
        <v>44.823999999999998</v>
      </c>
      <c r="H19" s="5">
        <v>4.8109999999999999</v>
      </c>
    </row>
    <row r="20" spans="1:8" x14ac:dyDescent="0.25">
      <c r="A20" s="4" t="s">
        <v>26</v>
      </c>
      <c r="B20" s="5">
        <v>48.224857999999998</v>
      </c>
      <c r="C20" s="5">
        <v>15.304427</v>
      </c>
      <c r="D20" s="5">
        <v>48.224857999999998</v>
      </c>
      <c r="E20" s="5">
        <v>15.304427</v>
      </c>
      <c r="F20" s="4"/>
      <c r="G20" s="5">
        <v>48.223728999999999</v>
      </c>
      <c r="H20" s="6">
        <v>15.293526999999999</v>
      </c>
    </row>
    <row r="21" spans="1:8" x14ac:dyDescent="0.25">
      <c r="A21" s="4" t="s">
        <v>27</v>
      </c>
      <c r="B21" s="5">
        <v>41.135260000000002</v>
      </c>
      <c r="C21" s="5">
        <v>-7.1138620000000001</v>
      </c>
      <c r="D21" s="5">
        <v>41.135260000000002</v>
      </c>
      <c r="E21" s="5">
        <v>-7.1138620000000001</v>
      </c>
      <c r="F21" s="4">
        <v>2739</v>
      </c>
      <c r="G21" s="5">
        <v>41.135551</v>
      </c>
      <c r="H21" s="6">
        <v>-7.0998289999999997</v>
      </c>
    </row>
    <row r="22" spans="1:8" x14ac:dyDescent="0.25">
      <c r="A22" s="4" t="s">
        <v>28</v>
      </c>
      <c r="B22" s="5">
        <v>45.011000000000003</v>
      </c>
      <c r="C22" s="5">
        <v>4.8390000000000004</v>
      </c>
      <c r="D22" s="5">
        <v>45.011000000000003</v>
      </c>
      <c r="E22" s="5">
        <v>4.8179999999999996</v>
      </c>
      <c r="F22" s="4"/>
      <c r="G22" s="5">
        <v>45.011000000000003</v>
      </c>
      <c r="H22" s="5">
        <v>4.8390000000000004</v>
      </c>
    </row>
    <row r="23" spans="1:8" x14ac:dyDescent="0.25">
      <c r="A23" s="4" t="s">
        <v>29</v>
      </c>
      <c r="B23" s="5">
        <v>41.146099999999997</v>
      </c>
      <c r="C23" s="5">
        <v>-7.74</v>
      </c>
      <c r="D23" s="5">
        <v>41.146099999999997</v>
      </c>
      <c r="E23" s="5">
        <v>-7.74</v>
      </c>
      <c r="F23" s="4">
        <v>2738</v>
      </c>
      <c r="G23" s="5">
        <v>41.145085000000002</v>
      </c>
      <c r="H23" s="6">
        <v>-7.733517</v>
      </c>
    </row>
    <row r="24" spans="1:8" x14ac:dyDescent="0.25">
      <c r="A24" s="4" t="s">
        <v>30</v>
      </c>
      <c r="B24" s="5">
        <v>48.316630000000004</v>
      </c>
      <c r="C24" s="5">
        <v>14.151199999999999</v>
      </c>
      <c r="D24" s="5">
        <v>48.316630000000004</v>
      </c>
      <c r="E24" s="5">
        <v>14.151199999999999</v>
      </c>
      <c r="F24" s="4"/>
      <c r="G24" s="5">
        <v>48.322786999999998</v>
      </c>
      <c r="H24" s="6">
        <v>14.162621</v>
      </c>
    </row>
    <row r="25" spans="1:8" x14ac:dyDescent="0.25">
      <c r="A25" s="4" t="s">
        <v>31</v>
      </c>
      <c r="B25" s="5">
        <v>48.685315000000003</v>
      </c>
      <c r="C25" s="5">
        <v>7.9144199999999998</v>
      </c>
      <c r="D25" s="5">
        <v>48.698999999999998</v>
      </c>
      <c r="E25" s="5">
        <v>7.9370000000000003</v>
      </c>
      <c r="F25" s="4"/>
      <c r="G25" s="5">
        <v>48.698999999999998</v>
      </c>
      <c r="H25" s="5">
        <v>7.9370000000000003</v>
      </c>
    </row>
    <row r="26" spans="1:8" x14ac:dyDescent="0.25">
      <c r="A26" s="4" t="s">
        <v>32</v>
      </c>
      <c r="B26" s="5">
        <v>48.526353999999998</v>
      </c>
      <c r="C26" s="5">
        <v>7.796538</v>
      </c>
      <c r="D26" s="5">
        <v>48.526353999999998</v>
      </c>
      <c r="E26" s="5">
        <v>7.796538</v>
      </c>
      <c r="F26" s="4"/>
      <c r="G26" s="5">
        <v>48.526353999999998</v>
      </c>
      <c r="H26" s="5">
        <v>7.796538</v>
      </c>
    </row>
    <row r="27" spans="1:8" x14ac:dyDescent="0.25">
      <c r="A27" s="4" t="s">
        <v>33</v>
      </c>
      <c r="B27" s="5">
        <v>48.404242000000004</v>
      </c>
      <c r="C27" s="5">
        <v>7.7283189999999999</v>
      </c>
      <c r="D27" s="5">
        <v>48.404242000000004</v>
      </c>
      <c r="E27" s="5">
        <v>7.7283189999999999</v>
      </c>
      <c r="F27" s="4"/>
      <c r="G27" s="5">
        <v>48.404242000000004</v>
      </c>
      <c r="H27" s="5">
        <v>7.7283189999999999</v>
      </c>
    </row>
    <row r="28" spans="1:8" x14ac:dyDescent="0.25">
      <c r="A28" s="4" t="s">
        <v>34</v>
      </c>
      <c r="B28" s="5">
        <v>48.284678</v>
      </c>
      <c r="C28" s="5">
        <v>7.677619</v>
      </c>
      <c r="D28" s="5">
        <v>48.284678</v>
      </c>
      <c r="E28" s="5">
        <v>7.677619</v>
      </c>
      <c r="F28" s="4"/>
      <c r="G28" s="5">
        <v>48.284678</v>
      </c>
      <c r="H28" s="5">
        <v>7.677619</v>
      </c>
    </row>
    <row r="29" spans="1:8" x14ac:dyDescent="0.25">
      <c r="A29" s="4" t="s">
        <v>35</v>
      </c>
      <c r="B29" s="5">
        <v>48.154176999999997</v>
      </c>
      <c r="C29" s="5">
        <v>7.5899000000000001</v>
      </c>
      <c r="D29" s="5">
        <v>48.164999999999999</v>
      </c>
      <c r="E29" s="5">
        <v>7.6239999999999997</v>
      </c>
      <c r="F29" s="4"/>
      <c r="G29" s="5">
        <v>48.164999999999999</v>
      </c>
      <c r="H29" s="5">
        <v>7.6239999999999997</v>
      </c>
    </row>
    <row r="30" spans="1:8" x14ac:dyDescent="0.25">
      <c r="A30" s="4" t="s">
        <v>36</v>
      </c>
      <c r="B30" s="5">
        <v>48.020471999999998</v>
      </c>
      <c r="C30" s="5">
        <v>7.5739039999999997</v>
      </c>
      <c r="D30" s="5">
        <v>48.020471999999998</v>
      </c>
      <c r="E30" s="5">
        <v>7.5739039999999997</v>
      </c>
      <c r="F30" s="4"/>
      <c r="G30" s="5">
        <v>48.020471999999998</v>
      </c>
      <c r="H30" s="5">
        <v>7.5739039999999997</v>
      </c>
    </row>
    <row r="31" spans="1:8" x14ac:dyDescent="0.25">
      <c r="A31" s="4" t="s">
        <v>37</v>
      </c>
      <c r="B31" s="5">
        <v>47.914999999999999</v>
      </c>
      <c r="C31" s="5">
        <v>7.5709999999999997</v>
      </c>
      <c r="D31" s="5">
        <v>47.89</v>
      </c>
      <c r="E31" s="5">
        <v>7.5709999999999997</v>
      </c>
      <c r="F31" s="4"/>
      <c r="G31" s="5">
        <v>47.89</v>
      </c>
      <c r="H31" s="5">
        <v>7.5709999999999997</v>
      </c>
    </row>
    <row r="32" spans="1:8" x14ac:dyDescent="0.25">
      <c r="A32" s="4" t="s">
        <v>38</v>
      </c>
      <c r="B32" s="5">
        <v>47.774312000000002</v>
      </c>
      <c r="C32" s="5">
        <v>7.5223789999999999</v>
      </c>
      <c r="D32" s="5">
        <v>47.774312000000002</v>
      </c>
      <c r="E32" s="5">
        <v>7.5223789999999999</v>
      </c>
      <c r="F32" s="4"/>
      <c r="G32" s="5">
        <v>47.774312000000002</v>
      </c>
      <c r="H32" s="5">
        <v>7.5223789999999999</v>
      </c>
    </row>
    <row r="33" spans="1:8" x14ac:dyDescent="0.25">
      <c r="A33" s="4" t="s">
        <v>39</v>
      </c>
      <c r="B33" s="5">
        <v>47.655372</v>
      </c>
      <c r="C33" s="5">
        <v>7.5191654999999997</v>
      </c>
      <c r="D33" s="5">
        <v>47.655372</v>
      </c>
      <c r="E33" s="5">
        <v>7.5191654999999997</v>
      </c>
      <c r="F33" s="4"/>
      <c r="G33" s="5">
        <v>47.655372</v>
      </c>
      <c r="H33" s="5">
        <v>7.5191654999999997</v>
      </c>
    </row>
    <row r="34" spans="1:8" x14ac:dyDescent="0.25">
      <c r="A34" s="4" t="s">
        <v>40</v>
      </c>
      <c r="B34" s="7">
        <v>46.402769999999997</v>
      </c>
      <c r="C34" s="5">
        <v>16.033688000000001</v>
      </c>
      <c r="D34" s="7">
        <v>46.386000000000003</v>
      </c>
      <c r="E34" s="5">
        <v>16.033688000000001</v>
      </c>
      <c r="F34" s="4"/>
      <c r="G34" s="5">
        <v>46.389659999999999</v>
      </c>
      <c r="H34" s="6">
        <v>15.920439999999999</v>
      </c>
    </row>
    <row r="35" spans="1:8" x14ac:dyDescent="0.25">
      <c r="A35" s="4" t="s">
        <v>41</v>
      </c>
      <c r="B35" s="7">
        <v>46.388199999999998</v>
      </c>
      <c r="C35" s="5">
        <v>15.9267</v>
      </c>
      <c r="D35" s="7">
        <v>46.388199999999998</v>
      </c>
      <c r="E35" s="5">
        <v>15.9267</v>
      </c>
      <c r="F35" s="4"/>
      <c r="G35" s="5">
        <v>46.389659999999999</v>
      </c>
      <c r="H35" s="6">
        <v>15.920439999999999</v>
      </c>
    </row>
    <row r="36" spans="1:8" x14ac:dyDescent="0.25">
      <c r="A36" s="4" t="s">
        <v>42</v>
      </c>
      <c r="B36" s="7">
        <v>46.448</v>
      </c>
      <c r="C36" s="5">
        <v>15.787000000000001</v>
      </c>
      <c r="D36" s="7">
        <v>46.448</v>
      </c>
      <c r="E36" s="5">
        <v>15.787000000000001</v>
      </c>
      <c r="F36" s="4"/>
      <c r="G36" s="5">
        <v>46.558875</v>
      </c>
      <c r="H36" s="6">
        <v>15.671343</v>
      </c>
    </row>
    <row r="37" spans="1:8" x14ac:dyDescent="0.25">
      <c r="A37" s="4" t="s">
        <v>43</v>
      </c>
      <c r="B37" s="7">
        <v>46.560290999999999</v>
      </c>
      <c r="C37" s="5">
        <v>15.674084000000001</v>
      </c>
      <c r="D37" s="7">
        <v>46.560290999999999</v>
      </c>
      <c r="E37" s="5">
        <v>15.674084000000001</v>
      </c>
      <c r="F37" s="4"/>
      <c r="G37" s="5">
        <v>46.558875</v>
      </c>
      <c r="H37" s="6">
        <v>15.671343</v>
      </c>
    </row>
    <row r="38" spans="1:8" x14ac:dyDescent="0.25">
      <c r="A38" s="4" t="s">
        <v>44</v>
      </c>
      <c r="B38" s="7">
        <v>46.569200000000002</v>
      </c>
      <c r="C38" s="5">
        <v>15.6043</v>
      </c>
      <c r="D38" s="7">
        <v>46.569200000000002</v>
      </c>
      <c r="E38" s="5">
        <v>15.6043</v>
      </c>
      <c r="F38" s="4"/>
      <c r="G38" s="5">
        <v>46.567351000000002</v>
      </c>
      <c r="H38" s="6">
        <v>15.597804</v>
      </c>
    </row>
    <row r="39" spans="1:8" x14ac:dyDescent="0.25">
      <c r="A39" s="4" t="s">
        <v>45</v>
      </c>
      <c r="B39" s="7">
        <v>46.558900000000001</v>
      </c>
      <c r="C39" s="5">
        <v>15.456</v>
      </c>
      <c r="D39" s="7">
        <v>46.558900000000001</v>
      </c>
      <c r="E39" s="5">
        <v>15.456</v>
      </c>
      <c r="F39" s="4"/>
      <c r="G39" s="5">
        <v>46.560048000000002</v>
      </c>
      <c r="H39" s="6">
        <v>15.456825</v>
      </c>
    </row>
    <row r="40" spans="1:8" x14ac:dyDescent="0.25">
      <c r="A40" s="4" t="s">
        <v>46</v>
      </c>
      <c r="B40" s="7">
        <v>46.576900000000002</v>
      </c>
      <c r="C40" s="5">
        <v>15.405200000000001</v>
      </c>
      <c r="D40" s="5">
        <v>46.594999999999999</v>
      </c>
      <c r="E40" s="5">
        <v>15.405200000000001</v>
      </c>
      <c r="F40" s="4"/>
      <c r="G40" s="5">
        <v>46.580634000000003</v>
      </c>
      <c r="H40" s="6">
        <v>15.403701</v>
      </c>
    </row>
    <row r="41" spans="1:8" x14ac:dyDescent="0.25">
      <c r="A41" s="4" t="s">
        <v>47</v>
      </c>
      <c r="B41" s="7">
        <v>46.587600000000002</v>
      </c>
      <c r="C41" s="5">
        <v>15.275499999999999</v>
      </c>
      <c r="D41" s="7">
        <v>46.587600000000002</v>
      </c>
      <c r="E41" s="5">
        <v>15.275499999999999</v>
      </c>
      <c r="F41" s="4">
        <v>3835</v>
      </c>
      <c r="G41" s="5">
        <v>46.580044000000001</v>
      </c>
      <c r="H41" s="6">
        <v>15.40354</v>
      </c>
    </row>
    <row r="42" spans="1:8" x14ac:dyDescent="0.25">
      <c r="A42" s="4" t="s">
        <v>48</v>
      </c>
      <c r="B42" s="7">
        <v>46.593299999999999</v>
      </c>
      <c r="C42" s="5">
        <v>15.1523</v>
      </c>
      <c r="D42" s="7">
        <v>46.593299999999999</v>
      </c>
      <c r="E42" s="5">
        <v>15.1523</v>
      </c>
      <c r="F42" s="4">
        <v>3834</v>
      </c>
      <c r="G42" s="5">
        <v>46.591664000000002</v>
      </c>
      <c r="H42" s="6">
        <v>15.143259</v>
      </c>
    </row>
    <row r="43" spans="1:8" x14ac:dyDescent="0.25">
      <c r="A43" s="4" t="s">
        <v>49</v>
      </c>
      <c r="B43" s="5">
        <v>46.586599999999997</v>
      </c>
      <c r="C43" s="5">
        <v>15.018800000000001</v>
      </c>
      <c r="D43" s="5">
        <v>46.586599999999997</v>
      </c>
      <c r="E43" s="5">
        <v>15.018800000000001</v>
      </c>
      <c r="F43" s="4"/>
      <c r="G43" s="5">
        <v>46.584232</v>
      </c>
      <c r="H43" s="6">
        <v>15.014867000000001</v>
      </c>
    </row>
    <row r="44" spans="1:8" x14ac:dyDescent="0.25">
      <c r="A44" s="4" t="s">
        <v>50</v>
      </c>
      <c r="B44" s="5">
        <v>44.095999999999997</v>
      </c>
      <c r="C44" s="5">
        <v>4.7240000000000002</v>
      </c>
      <c r="D44" s="5">
        <v>44.095999999999997</v>
      </c>
      <c r="E44" s="5">
        <v>4.7240000000000002</v>
      </c>
      <c r="F44" s="4"/>
      <c r="G44" s="5">
        <v>44.116306999999999</v>
      </c>
      <c r="H44" s="6">
        <v>4.7122339999999996</v>
      </c>
    </row>
    <row r="45" spans="1:8" x14ac:dyDescent="0.25">
      <c r="A45" s="4" t="s">
        <v>51</v>
      </c>
      <c r="B45" s="5">
        <v>52.656399999999998</v>
      </c>
      <c r="C45" s="5">
        <v>19.133900000000001</v>
      </c>
      <c r="D45" s="5">
        <v>52.656399999999998</v>
      </c>
      <c r="E45" s="5">
        <v>19.133900000000001</v>
      </c>
      <c r="F45" s="4">
        <v>3742</v>
      </c>
      <c r="G45" s="5">
        <v>52.65681</v>
      </c>
      <c r="H45" s="6">
        <v>19.166765000000002</v>
      </c>
    </row>
    <row r="46" spans="1:8" x14ac:dyDescent="0.25">
      <c r="A46" s="4" t="s">
        <v>52</v>
      </c>
      <c r="B46" s="5">
        <v>45.391534</v>
      </c>
      <c r="C46" s="5">
        <v>2.3645499999999999</v>
      </c>
      <c r="D46" s="5">
        <v>45.38</v>
      </c>
      <c r="E46" s="5">
        <v>2.4620000000000002</v>
      </c>
      <c r="F46" s="4"/>
      <c r="G46" s="5">
        <v>45.397877000000001</v>
      </c>
      <c r="H46" s="6">
        <v>2.3629190000000002</v>
      </c>
    </row>
    <row r="47" spans="1:8" x14ac:dyDescent="0.25">
      <c r="A47" s="4" t="s">
        <v>53</v>
      </c>
      <c r="B47" s="5">
        <v>48.832481999999999</v>
      </c>
      <c r="C47" s="5">
        <v>8.1113800000000005</v>
      </c>
      <c r="D47" s="5">
        <v>48.853000000000002</v>
      </c>
      <c r="E47" s="5">
        <v>8.1113800000000005</v>
      </c>
      <c r="F47" s="4"/>
      <c r="G47" s="5">
        <v>48.821106999999998</v>
      </c>
      <c r="H47" s="6">
        <v>8.1059359999999998</v>
      </c>
    </row>
    <row r="48" spans="1:8" x14ac:dyDescent="0.25">
      <c r="A48" s="4" t="s">
        <v>54</v>
      </c>
      <c r="B48" s="5">
        <v>44.675975000000001</v>
      </c>
      <c r="C48" s="5">
        <v>4.7880416666666603</v>
      </c>
      <c r="D48" s="5">
        <v>44.509</v>
      </c>
      <c r="E48" s="5">
        <v>4.7249999999999996</v>
      </c>
      <c r="F48" s="4"/>
      <c r="G48" s="5">
        <v>44.509</v>
      </c>
      <c r="H48" s="5">
        <v>4.7249999999999996</v>
      </c>
    </row>
    <row r="49" spans="1:8" x14ac:dyDescent="0.25">
      <c r="A49" s="4" t="s">
        <v>55</v>
      </c>
      <c r="B49" s="5">
        <v>64.749761000000007</v>
      </c>
      <c r="C49" s="5">
        <v>20.866282999999999</v>
      </c>
      <c r="D49" s="5">
        <v>64.697999999999993</v>
      </c>
      <c r="E49" s="5">
        <v>20.866282999999999</v>
      </c>
      <c r="F49" s="4"/>
      <c r="G49" s="5">
        <v>64.697999999999993</v>
      </c>
      <c r="H49" s="5">
        <v>20.866282999999999</v>
      </c>
    </row>
    <row r="50" spans="1:8" x14ac:dyDescent="0.25">
      <c r="A50" s="4" t="s">
        <v>56</v>
      </c>
      <c r="B50" s="5">
        <v>48.176600000000001</v>
      </c>
      <c r="C50" s="5">
        <v>16.481400000000001</v>
      </c>
      <c r="D50" s="5">
        <v>48.176600000000001</v>
      </c>
      <c r="E50" s="5">
        <v>16.481400000000001</v>
      </c>
      <c r="F50" s="4"/>
      <c r="G50" s="5">
        <v>48.194929999999999</v>
      </c>
      <c r="H50" s="6">
        <v>16.453142</v>
      </c>
    </row>
    <row r="51" spans="1:8" x14ac:dyDescent="0.25">
      <c r="A51" s="4" t="s">
        <v>57</v>
      </c>
      <c r="B51" s="5">
        <v>47.570706000000001</v>
      </c>
      <c r="C51" s="5">
        <v>7.8120250000000002</v>
      </c>
      <c r="D51" s="5">
        <v>47.570706000000001</v>
      </c>
      <c r="E51" s="5">
        <v>7.8120250000000002</v>
      </c>
      <c r="F51" s="4"/>
      <c r="G51" s="5">
        <v>47.570706000000001</v>
      </c>
      <c r="H51" s="5">
        <v>7.8120250000000002</v>
      </c>
    </row>
    <row r="52" spans="1:8" x14ac:dyDescent="0.25">
      <c r="A52" s="4" t="s">
        <v>58</v>
      </c>
      <c r="B52" s="5">
        <v>41.071599999999997</v>
      </c>
      <c r="C52" s="5">
        <v>-8.4860000000000007</v>
      </c>
      <c r="D52" s="5">
        <v>41.071599999999997</v>
      </c>
      <c r="E52" s="5">
        <v>-8.4860000000000007</v>
      </c>
      <c r="F52" s="4">
        <v>2737</v>
      </c>
      <c r="G52" s="5">
        <v>41.075274999999998</v>
      </c>
      <c r="H52" s="6">
        <v>-8.4723900000000008</v>
      </c>
    </row>
    <row r="53" spans="1:8" x14ac:dyDescent="0.25">
      <c r="A53" s="8" t="s">
        <v>59</v>
      </c>
      <c r="B53" s="9">
        <v>39.177849000000002</v>
      </c>
      <c r="C53" s="9">
        <v>16.782357000000001</v>
      </c>
      <c r="D53" s="9">
        <v>39.177849000000002</v>
      </c>
      <c r="E53" s="9">
        <v>16.782357000000001</v>
      </c>
      <c r="F53" s="4"/>
      <c r="G53" s="5">
        <v>39.177849000000002</v>
      </c>
      <c r="H53" s="5">
        <v>16.782357000000001</v>
      </c>
    </row>
    <row r="54" spans="1:8" x14ac:dyDescent="0.25">
      <c r="A54" s="4" t="s">
        <v>60</v>
      </c>
      <c r="B54" s="5">
        <v>46.063479000000001</v>
      </c>
      <c r="C54" s="5">
        <v>10.350269000000001</v>
      </c>
      <c r="D54" s="5">
        <v>46.063479000000001</v>
      </c>
      <c r="E54" s="5">
        <v>10.350269000000001</v>
      </c>
      <c r="F54" s="4"/>
      <c r="G54" s="5">
        <v>46.063479000000001</v>
      </c>
      <c r="H54" s="5">
        <v>10.350269000000001</v>
      </c>
    </row>
    <row r="55" spans="1:8" x14ac:dyDescent="0.25">
      <c r="A55" s="4" t="s">
        <v>61</v>
      </c>
      <c r="B55" s="5">
        <v>64.444000000000003</v>
      </c>
      <c r="C55" s="5">
        <v>15.538</v>
      </c>
      <c r="D55" s="5">
        <v>64.444000000000003</v>
      </c>
      <c r="E55" s="5">
        <v>15.538</v>
      </c>
      <c r="F55" s="4"/>
      <c r="G55" s="5">
        <v>64.444000000000003</v>
      </c>
      <c r="H55" s="5">
        <v>15.538</v>
      </c>
    </row>
    <row r="56" spans="1:8" x14ac:dyDescent="0.25">
      <c r="A56" s="10" t="s">
        <v>62</v>
      </c>
      <c r="B56" s="5">
        <v>60.563817999999998</v>
      </c>
      <c r="C56" s="5">
        <v>17.442136999999999</v>
      </c>
      <c r="D56" s="5">
        <v>60.555999999999997</v>
      </c>
      <c r="E56" s="5">
        <v>17.393000000000001</v>
      </c>
      <c r="F56" s="4"/>
      <c r="G56" s="5">
        <v>60.556730000000002</v>
      </c>
      <c r="H56" s="6">
        <v>17.437663000000001</v>
      </c>
    </row>
    <row r="57" spans="1:8" x14ac:dyDescent="0.25">
      <c r="A57" s="4" t="s">
        <v>63</v>
      </c>
      <c r="B57" s="5">
        <v>46.364865999999999</v>
      </c>
      <c r="C57" s="5">
        <v>8.9289959999999997</v>
      </c>
      <c r="D57" s="5">
        <v>46.364865999999999</v>
      </c>
      <c r="E57" s="5">
        <v>8.9289959999999997</v>
      </c>
      <c r="F57" s="4"/>
      <c r="G57" s="5">
        <v>46.360968</v>
      </c>
      <c r="H57" s="6">
        <v>8.9240530000000007</v>
      </c>
    </row>
    <row r="58" spans="1:8" x14ac:dyDescent="0.25">
      <c r="A58" s="11" t="s">
        <v>64</v>
      </c>
      <c r="B58" s="12"/>
      <c r="C58" s="12"/>
      <c r="D58" s="12"/>
      <c r="E58" s="12"/>
      <c r="F58" s="11"/>
      <c r="G58" s="12">
        <v>46.437857000000001</v>
      </c>
      <c r="H58" s="13">
        <v>8.8422129999999992</v>
      </c>
    </row>
    <row r="59" spans="1:8" x14ac:dyDescent="0.25">
      <c r="A59" s="4" t="s">
        <v>65</v>
      </c>
      <c r="B59" s="5">
        <v>46.438796000000004</v>
      </c>
      <c r="C59" s="5">
        <v>8.8421009999999995</v>
      </c>
      <c r="D59" s="5">
        <v>46.438796000000004</v>
      </c>
      <c r="E59" s="5">
        <v>8.8421009999999995</v>
      </c>
      <c r="F59" s="4"/>
      <c r="G59" s="5">
        <v>46.492513000000002</v>
      </c>
      <c r="H59" s="6">
        <v>8.7373820000000002</v>
      </c>
    </row>
    <row r="60" spans="1:8" x14ac:dyDescent="0.25">
      <c r="A60" s="4" t="s">
        <v>66</v>
      </c>
      <c r="B60" s="5">
        <v>46.490349000000002</v>
      </c>
      <c r="C60" s="5">
        <v>8.7359919999999995</v>
      </c>
      <c r="D60" s="5">
        <v>46.49</v>
      </c>
      <c r="E60" s="5">
        <v>8.7579999999999991</v>
      </c>
      <c r="F60" s="4"/>
      <c r="G60" s="5">
        <v>46.480013999999997</v>
      </c>
      <c r="H60" s="6">
        <v>8.7203440000000008</v>
      </c>
    </row>
    <row r="61" spans="1:8" x14ac:dyDescent="0.25">
      <c r="A61" s="4" t="s">
        <v>67</v>
      </c>
      <c r="B61" s="5">
        <v>46.384869999999999</v>
      </c>
      <c r="C61" s="5">
        <v>7.7566110000000004</v>
      </c>
      <c r="D61" s="5">
        <v>46.302</v>
      </c>
      <c r="E61" s="5">
        <v>7.7566110000000004</v>
      </c>
      <c r="F61" s="4"/>
      <c r="G61" s="5">
        <v>46.387542000000003</v>
      </c>
      <c r="H61" s="6">
        <v>7.7564869999999999</v>
      </c>
    </row>
    <row r="62" spans="1:8" x14ac:dyDescent="0.25">
      <c r="A62" s="4" t="s">
        <v>68</v>
      </c>
      <c r="B62" s="5">
        <v>47.585875999999999</v>
      </c>
      <c r="C62" s="5">
        <v>7.8332730000000002</v>
      </c>
      <c r="D62" s="5">
        <v>47.570999999999998</v>
      </c>
      <c r="E62" s="5">
        <v>7.8390000000000004</v>
      </c>
      <c r="F62" s="4"/>
      <c r="G62" s="5">
        <v>47.582808</v>
      </c>
      <c r="H62" s="6">
        <v>7.845504</v>
      </c>
    </row>
    <row r="63" spans="1:8" x14ac:dyDescent="0.25">
      <c r="A63" s="4" t="s">
        <v>69</v>
      </c>
      <c r="B63" s="5">
        <v>47.556662000000003</v>
      </c>
      <c r="C63" s="5">
        <v>8.0477209999999992</v>
      </c>
      <c r="D63" s="5">
        <v>47.556662000000003</v>
      </c>
      <c r="E63" s="5">
        <v>8.0477209999999992</v>
      </c>
      <c r="F63" s="4"/>
      <c r="G63" s="5">
        <v>47.556893000000002</v>
      </c>
      <c r="H63" s="6">
        <v>8.0496099999999995</v>
      </c>
    </row>
    <row r="64" spans="1:8" x14ac:dyDescent="0.25">
      <c r="A64" s="4" t="s">
        <v>70</v>
      </c>
      <c r="B64" s="5">
        <v>47.557633000000003</v>
      </c>
      <c r="C64" s="5">
        <v>7.9568349999999999</v>
      </c>
      <c r="D64" s="5">
        <v>47.557633000000003</v>
      </c>
      <c r="E64" s="5">
        <v>7.9568349999999999</v>
      </c>
      <c r="F64" s="4"/>
      <c r="G64" s="5">
        <v>47.557633000000003</v>
      </c>
      <c r="H64" s="5">
        <v>7.9568349999999999</v>
      </c>
    </row>
    <row r="65" spans="1:8" x14ac:dyDescent="0.25">
      <c r="A65" s="8" t="s">
        <v>71</v>
      </c>
      <c r="B65" s="5">
        <v>47.585842514913999</v>
      </c>
      <c r="C65" s="5">
        <v>8.1332363248657202</v>
      </c>
      <c r="D65" s="5">
        <v>47.585842514913999</v>
      </c>
      <c r="E65" s="5">
        <v>8.1332363248657202</v>
      </c>
      <c r="F65" s="4"/>
      <c r="G65" s="5">
        <v>47.586179442384299</v>
      </c>
      <c r="H65" s="6">
        <v>8.1333221554723405</v>
      </c>
    </row>
    <row r="66" spans="1:8" x14ac:dyDescent="0.25">
      <c r="A66" s="4" t="s">
        <v>72</v>
      </c>
      <c r="B66" s="5">
        <v>47.570303867969102</v>
      </c>
      <c r="C66" s="5">
        <v>8.3381785512756306</v>
      </c>
      <c r="D66" s="5">
        <v>47.570303867969102</v>
      </c>
      <c r="E66" s="5">
        <v>8.3381785512756306</v>
      </c>
      <c r="F66" s="4"/>
      <c r="G66" s="5">
        <v>47.570303867969102</v>
      </c>
      <c r="H66" s="5">
        <v>8.3381785512756306</v>
      </c>
    </row>
    <row r="67" spans="1:8" x14ac:dyDescent="0.25">
      <c r="A67" s="4" t="s">
        <v>73</v>
      </c>
      <c r="B67" s="5">
        <v>46.192995699999997</v>
      </c>
      <c r="C67" s="5">
        <v>6.0287940000000599</v>
      </c>
      <c r="D67" s="5">
        <v>46.192995699999997</v>
      </c>
      <c r="E67" s="5">
        <v>6.0287940000000599</v>
      </c>
      <c r="F67" s="4"/>
      <c r="G67" s="5">
        <v>46.195174746765097</v>
      </c>
      <c r="H67" s="6">
        <v>6.0287597896240097</v>
      </c>
    </row>
    <row r="68" spans="1:8" x14ac:dyDescent="0.25">
      <c r="A68" s="4" t="s">
        <v>74</v>
      </c>
      <c r="B68" s="5">
        <v>47.537440882946903</v>
      </c>
      <c r="C68" s="5">
        <v>7.7075436832092201</v>
      </c>
      <c r="D68" s="5">
        <v>47.537440882946903</v>
      </c>
      <c r="E68" s="5">
        <v>7.7075436832092201</v>
      </c>
      <c r="F68" s="4"/>
      <c r="G68" s="5">
        <v>47.5393680261258</v>
      </c>
      <c r="H68" s="6">
        <v>7.7120544076751596</v>
      </c>
    </row>
    <row r="69" spans="1:8" x14ac:dyDescent="0.25">
      <c r="A69" s="4" t="s">
        <v>75</v>
      </c>
      <c r="B69" s="5">
        <v>47.536883666353802</v>
      </c>
      <c r="C69" s="5">
        <v>7.7098549962829503</v>
      </c>
      <c r="D69" s="5">
        <v>47.536883666353802</v>
      </c>
      <c r="E69" s="5">
        <v>7.7098549962829503</v>
      </c>
      <c r="F69" s="4"/>
      <c r="G69" s="5">
        <v>47.5393680261258</v>
      </c>
      <c r="H69" s="6">
        <v>7.7120544076751596</v>
      </c>
    </row>
    <row r="70" spans="1:8" x14ac:dyDescent="0.25">
      <c r="A70" s="4" t="s">
        <v>76</v>
      </c>
      <c r="B70" s="5">
        <v>47.559925900000003</v>
      </c>
      <c r="C70" s="5">
        <v>7.6263016000000299</v>
      </c>
      <c r="D70" s="5">
        <v>47.559925900000003</v>
      </c>
      <c r="E70" s="5">
        <v>7.6263016000000299</v>
      </c>
      <c r="F70" s="4"/>
      <c r="G70" s="5">
        <v>47.561322257549797</v>
      </c>
      <c r="H70" s="6">
        <v>7.6324755194946103</v>
      </c>
    </row>
    <row r="71" spans="1:8" x14ac:dyDescent="0.25">
      <c r="A71" s="4" t="s">
        <v>77</v>
      </c>
      <c r="B71" s="5">
        <v>46.1846611</v>
      </c>
      <c r="C71" s="5">
        <v>7.0340763000000299</v>
      </c>
      <c r="D71" s="5">
        <v>46.1846611</v>
      </c>
      <c r="E71" s="5">
        <v>7.0340763000000299</v>
      </c>
      <c r="F71" s="4"/>
      <c r="G71" s="5">
        <v>46.183722344701103</v>
      </c>
      <c r="H71" s="6">
        <v>7.0346571565460101</v>
      </c>
    </row>
    <row r="72" spans="1:8" x14ac:dyDescent="0.25">
      <c r="A72" s="4" t="s">
        <v>78</v>
      </c>
      <c r="B72" s="5">
        <v>48.249094199999902</v>
      </c>
      <c r="C72" s="5">
        <v>14.4314005999999</v>
      </c>
      <c r="D72" s="5">
        <v>48.234999999999999</v>
      </c>
      <c r="E72" s="5">
        <v>14.4314005999999</v>
      </c>
      <c r="F72" s="4"/>
      <c r="G72" s="5">
        <v>48.251708296653597</v>
      </c>
      <c r="H72" s="6">
        <v>14.424067783984301</v>
      </c>
    </row>
    <row r="73" spans="1:8" x14ac:dyDescent="0.25">
      <c r="A73" s="4" t="s">
        <v>79</v>
      </c>
      <c r="B73" s="5">
        <v>48.517058187802199</v>
      </c>
      <c r="C73" s="5">
        <v>13.706529450573701</v>
      </c>
      <c r="D73" s="5">
        <v>48.517058187802199</v>
      </c>
      <c r="E73" s="5">
        <v>13.706529450573701</v>
      </c>
      <c r="F73" s="4"/>
      <c r="G73" s="5">
        <v>48.518874497898302</v>
      </c>
      <c r="H73" s="6">
        <v>13.702832508715799</v>
      </c>
    </row>
    <row r="74" spans="1:8" x14ac:dyDescent="0.25">
      <c r="A74" s="4" t="s">
        <v>80</v>
      </c>
      <c r="B74" s="5">
        <v>58.275062783053002</v>
      </c>
      <c r="C74" s="5">
        <v>12.2721959710906</v>
      </c>
      <c r="D74" s="5">
        <v>58.275062783053002</v>
      </c>
      <c r="E74" s="5">
        <v>12.2721959710906</v>
      </c>
      <c r="F74" s="4"/>
      <c r="G74" s="5">
        <v>58.304341950196601</v>
      </c>
      <c r="H74" s="5">
        <v>12.2974039090331</v>
      </c>
    </row>
    <row r="75" spans="1:8" x14ac:dyDescent="0.25">
      <c r="A75" s="4" t="s">
        <v>81</v>
      </c>
      <c r="B75" s="5">
        <v>58.280358300000003</v>
      </c>
      <c r="C75" s="5">
        <v>12.2786677</v>
      </c>
      <c r="D75" s="5">
        <v>58.280358300000003</v>
      </c>
      <c r="E75" s="5">
        <v>12.2786677</v>
      </c>
      <c r="F75" s="4"/>
      <c r="G75" s="5">
        <v>58.304341950196601</v>
      </c>
      <c r="H75" s="5">
        <v>12.2974039090331</v>
      </c>
    </row>
    <row r="76" spans="1:8" x14ac:dyDescent="0.25">
      <c r="A76" s="4" t="s">
        <v>82</v>
      </c>
      <c r="B76" s="5">
        <v>58.355627400000003</v>
      </c>
      <c r="C76" s="5">
        <v>12.373014799999901</v>
      </c>
      <c r="D76" s="5">
        <v>58.355627400000003</v>
      </c>
      <c r="E76" s="5">
        <v>12.373014799999901</v>
      </c>
      <c r="F76" s="4"/>
      <c r="G76" s="5">
        <v>58.454867832858</v>
      </c>
      <c r="H76" s="6">
        <v>12.4949844251386</v>
      </c>
    </row>
    <row r="77" spans="1:8" x14ac:dyDescent="0.25">
      <c r="A77" s="4" t="s">
        <v>83</v>
      </c>
      <c r="B77" s="5">
        <v>58.135942060608102</v>
      </c>
      <c r="C77" s="5">
        <v>12.1200901511474</v>
      </c>
      <c r="D77" s="5">
        <v>58.135942060608102</v>
      </c>
      <c r="E77" s="5">
        <v>12.1200901511474</v>
      </c>
      <c r="F77" s="4"/>
      <c r="G77" s="5">
        <v>58.1381168985179</v>
      </c>
      <c r="H77" s="6">
        <v>12.121849680261199</v>
      </c>
    </row>
    <row r="78" spans="1:8" x14ac:dyDescent="0.25">
      <c r="A78" s="4" t="s">
        <v>84</v>
      </c>
      <c r="B78" s="5">
        <v>58.596327512817197</v>
      </c>
      <c r="C78" s="5">
        <v>8.7164068222045898</v>
      </c>
      <c r="D78" s="5">
        <v>58.597000000000001</v>
      </c>
      <c r="E78" s="5">
        <v>8.6340000000000003</v>
      </c>
      <c r="F78" s="4"/>
      <c r="G78" s="5">
        <v>58.6116179765569</v>
      </c>
      <c r="H78" s="6">
        <v>8.7048012259765493</v>
      </c>
    </row>
    <row r="79" spans="1:8" x14ac:dyDescent="0.25">
      <c r="A79" s="4" t="s">
        <v>85</v>
      </c>
      <c r="B79" s="5">
        <v>59.582120533536397</v>
      </c>
      <c r="C79" s="5">
        <v>9.2575386287353396</v>
      </c>
      <c r="D79" s="5">
        <v>59.539000000000001</v>
      </c>
      <c r="E79" s="5">
        <v>9.2189999999999994</v>
      </c>
      <c r="F79" s="4"/>
      <c r="G79" s="5">
        <v>59.606500795848802</v>
      </c>
      <c r="H79" s="6">
        <v>9.2733007911010592</v>
      </c>
    </row>
    <row r="80" spans="1:8" x14ac:dyDescent="0.25">
      <c r="A80" s="4" t="s">
        <v>86</v>
      </c>
      <c r="B80" s="5">
        <v>59.9703533143689</v>
      </c>
      <c r="C80" s="5">
        <v>9.9300588734331505</v>
      </c>
      <c r="D80" s="5">
        <v>59.9703533143689</v>
      </c>
      <c r="E80" s="5">
        <v>9.9300588734331505</v>
      </c>
      <c r="F80" s="4"/>
      <c r="G80" s="5">
        <v>59.9703533143689</v>
      </c>
      <c r="H80" s="5">
        <v>9.9300588734331505</v>
      </c>
    </row>
    <row r="81" spans="1:8" x14ac:dyDescent="0.25">
      <c r="A81" s="4" t="s">
        <v>87</v>
      </c>
      <c r="B81" s="5">
        <v>59.276603351154101</v>
      </c>
      <c r="C81" s="5">
        <v>11.1339308381866</v>
      </c>
      <c r="D81" s="5">
        <v>59.293999999999997</v>
      </c>
      <c r="E81" s="5">
        <v>11.038</v>
      </c>
      <c r="F81" s="4"/>
      <c r="G81" s="5">
        <v>59.277820177506896</v>
      </c>
      <c r="H81" s="6">
        <v>11.1341990590881</v>
      </c>
    </row>
    <row r="82" spans="1:8" x14ac:dyDescent="0.25">
      <c r="A82" s="4" t="s">
        <v>88</v>
      </c>
      <c r="B82" s="5">
        <v>59.276970596092099</v>
      </c>
      <c r="C82" s="5">
        <v>11.1317957998107</v>
      </c>
      <c r="D82" s="5">
        <v>59.293999999999997</v>
      </c>
      <c r="E82" s="5">
        <v>11.038</v>
      </c>
      <c r="F82" s="4"/>
      <c r="G82" s="5">
        <v>59.277820177506896</v>
      </c>
      <c r="H82" s="6">
        <v>11.1341990590881</v>
      </c>
    </row>
    <row r="83" spans="1:8" x14ac:dyDescent="0.25">
      <c r="A83" s="4" t="s">
        <v>89</v>
      </c>
      <c r="B83" s="5">
        <v>59.275951070444499</v>
      </c>
      <c r="C83" s="5">
        <v>11.1317743421386</v>
      </c>
      <c r="D83" s="5">
        <v>59.295000000000002</v>
      </c>
      <c r="E83" s="5">
        <v>11.038</v>
      </c>
      <c r="F83" s="4"/>
      <c r="G83" s="5">
        <v>59.277820177506896</v>
      </c>
      <c r="H83" s="6">
        <v>11.1341990590881</v>
      </c>
    </row>
    <row r="84" spans="1:8" x14ac:dyDescent="0.25">
      <c r="A84" s="4" t="s">
        <v>90</v>
      </c>
      <c r="B84" s="5">
        <v>60.027449099999899</v>
      </c>
      <c r="C84" s="6">
        <v>11.323277999999901</v>
      </c>
      <c r="D84" s="6">
        <v>60.024999999999999</v>
      </c>
      <c r="E84" s="6">
        <v>11.356</v>
      </c>
      <c r="F84" s="4"/>
      <c r="G84" s="5">
        <v>60.029291347304799</v>
      </c>
      <c r="H84" s="6">
        <v>11.323452616052201</v>
      </c>
    </row>
    <row r="85" spans="1:8" x14ac:dyDescent="0.25">
      <c r="A85" s="4" t="s">
        <v>91</v>
      </c>
      <c r="B85" s="5">
        <v>60.029142777151399</v>
      </c>
      <c r="C85" s="6">
        <v>11.319662332534699</v>
      </c>
      <c r="D85" s="6">
        <v>60.029000000000003</v>
      </c>
      <c r="E85" s="6">
        <v>11.349</v>
      </c>
      <c r="F85" s="4"/>
      <c r="G85" s="5">
        <v>60.029291347304799</v>
      </c>
      <c r="H85" s="6">
        <v>11.323452616052201</v>
      </c>
    </row>
    <row r="86" spans="1:8" x14ac:dyDescent="0.25">
      <c r="A86" s="4" t="s">
        <v>92</v>
      </c>
      <c r="B86" s="5">
        <v>59.9898206421216</v>
      </c>
      <c r="C86" s="5">
        <v>11.2653023246093</v>
      </c>
      <c r="D86" s="5">
        <v>59.9898206421216</v>
      </c>
      <c r="E86" s="5">
        <v>11.2653023246093</v>
      </c>
      <c r="F86" s="4"/>
      <c r="G86" s="5">
        <v>59.989713320573699</v>
      </c>
      <c r="H86" s="6">
        <v>11.268134737329</v>
      </c>
    </row>
    <row r="87" spans="1:8" x14ac:dyDescent="0.25">
      <c r="A87" s="4" t="s">
        <v>93</v>
      </c>
      <c r="B87" s="5">
        <v>54.874407377267197</v>
      </c>
      <c r="C87" s="5">
        <v>23.999958658205198</v>
      </c>
      <c r="D87" s="5">
        <v>54.874407377267197</v>
      </c>
      <c r="E87" s="5">
        <v>23.999958658205198</v>
      </c>
      <c r="F87" s="4">
        <v>3739</v>
      </c>
      <c r="G87" s="5">
        <v>54.886849102516202</v>
      </c>
      <c r="H87" s="6">
        <v>24.040537266992001</v>
      </c>
    </row>
    <row r="88" spans="1:8" x14ac:dyDescent="0.25">
      <c r="A88" s="4" t="s">
        <v>94</v>
      </c>
      <c r="B88" s="5">
        <v>52.705527610528399</v>
      </c>
      <c r="C88" s="5">
        <v>-8.6125455736328096</v>
      </c>
      <c r="D88" s="5">
        <v>52.695</v>
      </c>
      <c r="E88" s="5">
        <v>-8.5449999999999999</v>
      </c>
      <c r="F88" s="4"/>
      <c r="G88" s="5">
        <v>52.771401371867803</v>
      </c>
      <c r="H88" s="6">
        <v>-8.4689878451172191</v>
      </c>
    </row>
    <row r="89" spans="1:8" x14ac:dyDescent="0.25">
      <c r="A89" s="4" t="s">
        <v>95</v>
      </c>
      <c r="B89" s="5">
        <v>54.487808826006798</v>
      </c>
      <c r="C89" s="5">
        <v>-8.1020997404266293</v>
      </c>
      <c r="D89" s="5">
        <v>54.487808826006798</v>
      </c>
      <c r="E89" s="5">
        <v>-8.1020997404266293</v>
      </c>
      <c r="F89" s="4"/>
      <c r="G89" s="5">
        <v>54.487808826006798</v>
      </c>
      <c r="H89" s="5">
        <v>-8.1020997404266293</v>
      </c>
    </row>
    <row r="90" spans="1:8" x14ac:dyDescent="0.25">
      <c r="A90" s="4" t="s">
        <v>96</v>
      </c>
      <c r="B90" s="5">
        <v>54.499603227007299</v>
      </c>
      <c r="C90" s="5">
        <v>-8.1737607449758798</v>
      </c>
      <c r="D90" s="5">
        <v>54.485999999999997</v>
      </c>
      <c r="E90" s="5">
        <v>-8.173</v>
      </c>
      <c r="F90" s="4">
        <v>2606</v>
      </c>
      <c r="G90" s="5">
        <v>54.496089171348203</v>
      </c>
      <c r="H90" s="6">
        <v>-8.1577533215750009</v>
      </c>
    </row>
    <row r="91" spans="1:8" x14ac:dyDescent="0.25">
      <c r="A91" s="4" t="s">
        <v>97</v>
      </c>
      <c r="B91" s="5">
        <v>55.170776211915801</v>
      </c>
      <c r="C91" s="5">
        <v>-4.1772876619506798</v>
      </c>
      <c r="D91" s="5">
        <v>55.170776211915801</v>
      </c>
      <c r="E91" s="5">
        <v>-4.1772876619506798</v>
      </c>
      <c r="F91" s="4"/>
      <c r="G91" s="5">
        <v>55.179080154847099</v>
      </c>
      <c r="H91" s="6">
        <v>-4.1784065186584396</v>
      </c>
    </row>
    <row r="92" spans="1:8" x14ac:dyDescent="0.25">
      <c r="A92" s="4" t="s">
        <v>98</v>
      </c>
      <c r="B92" s="5">
        <v>55.143965144174999</v>
      </c>
      <c r="C92" s="5">
        <v>-4.1904841303039504</v>
      </c>
      <c r="D92" s="5">
        <v>55.143965144174999</v>
      </c>
      <c r="E92" s="5">
        <v>-4.1904841303039504</v>
      </c>
      <c r="F92" s="4"/>
      <c r="G92" s="5">
        <v>55.149299599999999</v>
      </c>
      <c r="H92" s="6">
        <v>-4.1874201000000504</v>
      </c>
    </row>
    <row r="93" spans="1:8" x14ac:dyDescent="0.25">
      <c r="A93" s="4" t="s">
        <v>99</v>
      </c>
      <c r="B93" s="5">
        <v>55.112552324439903</v>
      </c>
      <c r="C93" s="5">
        <v>-4.1754744886566098</v>
      </c>
      <c r="D93" s="5">
        <v>55.112552324439903</v>
      </c>
      <c r="E93" s="5">
        <v>-4.1754744886566098</v>
      </c>
      <c r="F93" s="4"/>
      <c r="G93" s="5">
        <v>55.119154686589901</v>
      </c>
      <c r="H93" s="6">
        <v>-4.1753993868041999</v>
      </c>
    </row>
    <row r="94" spans="1:8" x14ac:dyDescent="0.25">
      <c r="A94" s="4" t="s">
        <v>100</v>
      </c>
      <c r="B94" s="5">
        <v>54.869109064252001</v>
      </c>
      <c r="C94" s="5">
        <v>-4.0250915021169904</v>
      </c>
      <c r="D94" s="5">
        <v>54.869109064252001</v>
      </c>
      <c r="E94" s="5">
        <v>-4.0250915021169904</v>
      </c>
      <c r="F94" s="4"/>
      <c r="G94" s="5">
        <v>54.869553580349198</v>
      </c>
      <c r="H94" s="6">
        <v>-4.0238898724783203</v>
      </c>
    </row>
    <row r="95" spans="1:8" x14ac:dyDescent="0.25">
      <c r="A95" s="4" t="s">
        <v>101</v>
      </c>
      <c r="B95" s="5">
        <v>55.249139691675303</v>
      </c>
      <c r="C95" s="5">
        <v>-4.3571275231079198</v>
      </c>
      <c r="D95" s="5">
        <v>55.231999999999999</v>
      </c>
      <c r="E95" s="5">
        <v>-4.2939999999999996</v>
      </c>
      <c r="F95" s="4">
        <v>2596</v>
      </c>
      <c r="G95" s="5">
        <v>55.2565483375258</v>
      </c>
      <c r="H95" s="6">
        <v>-4.3678997014649203</v>
      </c>
    </row>
    <row r="96" spans="1:8" x14ac:dyDescent="0.25">
      <c r="A96" s="4" t="s">
        <v>102</v>
      </c>
      <c r="B96" s="5">
        <v>45.705507365585298</v>
      </c>
      <c r="C96" s="5">
        <v>7.1451717856689303</v>
      </c>
      <c r="D96" s="5">
        <v>45.705507365585298</v>
      </c>
      <c r="E96" s="5">
        <v>7.1451717856689303</v>
      </c>
      <c r="F96" s="4"/>
      <c r="G96" s="5">
        <v>45.618334734442797</v>
      </c>
      <c r="H96" s="5">
        <v>7.0585072523681403</v>
      </c>
    </row>
    <row r="97" spans="1:8" x14ac:dyDescent="0.25">
      <c r="A97" s="4" t="s">
        <v>103</v>
      </c>
      <c r="B97" s="5">
        <v>45.092757619146099</v>
      </c>
      <c r="C97" s="5">
        <v>9.9043280127807503</v>
      </c>
      <c r="D97" s="5">
        <v>45.092757619146099</v>
      </c>
      <c r="E97" s="5">
        <v>9.9043280127807503</v>
      </c>
      <c r="F97" s="4"/>
      <c r="G97" s="5">
        <v>45.091424554785903</v>
      </c>
      <c r="H97" s="6">
        <v>9.9018389228149299</v>
      </c>
    </row>
    <row r="98" spans="1:8" x14ac:dyDescent="0.25">
      <c r="A98" s="4" t="s">
        <v>104</v>
      </c>
      <c r="B98" s="5">
        <v>46.655502307842497</v>
      </c>
      <c r="C98" s="5">
        <v>11.592734170117099</v>
      </c>
      <c r="D98" s="5">
        <v>46.622</v>
      </c>
      <c r="E98" s="5">
        <v>11.544</v>
      </c>
      <c r="F98" s="4"/>
      <c r="G98" s="5">
        <v>46.622</v>
      </c>
      <c r="H98" s="5">
        <v>11.544</v>
      </c>
    </row>
    <row r="99" spans="1:8" x14ac:dyDescent="0.25">
      <c r="A99" s="4" t="s">
        <v>105</v>
      </c>
      <c r="B99" s="5">
        <v>46.797148789499197</v>
      </c>
      <c r="C99" s="5">
        <v>11.6708400979405</v>
      </c>
      <c r="D99" s="5">
        <v>46.797148789499197</v>
      </c>
      <c r="E99" s="5">
        <v>11.702999999999999</v>
      </c>
      <c r="F99" s="4"/>
      <c r="G99" s="5">
        <v>46.797148789499197</v>
      </c>
      <c r="H99" s="5">
        <v>11.702999999999999</v>
      </c>
    </row>
    <row r="100" spans="1:8" x14ac:dyDescent="0.25">
      <c r="A100" s="11" t="s">
        <v>106</v>
      </c>
      <c r="B100" s="12">
        <v>46.778340657468497</v>
      </c>
      <c r="C100" s="12">
        <v>11.632056853850299</v>
      </c>
      <c r="D100" s="12"/>
      <c r="E100" s="12"/>
      <c r="F100" s="11" t="s">
        <v>107</v>
      </c>
      <c r="G100" s="12">
        <v>46.778340657468497</v>
      </c>
      <c r="H100" s="12">
        <v>11.632056853850299</v>
      </c>
    </row>
    <row r="101" spans="1:8" x14ac:dyDescent="0.25">
      <c r="A101" s="4" t="s">
        <v>108</v>
      </c>
      <c r="B101" s="5">
        <v>44.499000000000002</v>
      </c>
      <c r="C101" s="5">
        <v>4.7080000000000002</v>
      </c>
      <c r="D101" s="5">
        <v>44.465000000000003</v>
      </c>
      <c r="E101" s="5">
        <v>4.7130000000000001</v>
      </c>
      <c r="F101" s="4"/>
      <c r="G101" s="5">
        <v>44.465000000000003</v>
      </c>
      <c r="H101" s="5">
        <v>4.7130000000000001</v>
      </c>
    </row>
    <row r="102" spans="1:8" x14ac:dyDescent="0.25">
      <c r="A102" s="4" t="s">
        <v>109</v>
      </c>
      <c r="B102" s="5">
        <v>43.975999999999999</v>
      </c>
      <c r="C102" s="5">
        <v>4.8170000000000002</v>
      </c>
      <c r="D102" s="5">
        <v>43.975999999999999</v>
      </c>
      <c r="E102" s="5">
        <v>4.8170000000000002</v>
      </c>
      <c r="F102" s="4"/>
      <c r="G102" s="5">
        <v>43.975999999999999</v>
      </c>
      <c r="H102" s="5">
        <v>4.8170000000000002</v>
      </c>
    </row>
    <row r="103" spans="1:8" x14ac:dyDescent="0.25">
      <c r="A103" s="4" t="s">
        <v>110</v>
      </c>
      <c r="B103" s="5">
        <v>44.695999999999998</v>
      </c>
      <c r="C103" s="5">
        <v>2.585</v>
      </c>
      <c r="D103" s="5">
        <v>44.695999999999998</v>
      </c>
      <c r="E103" s="5">
        <v>2.593</v>
      </c>
      <c r="F103" s="4">
        <v>3429</v>
      </c>
      <c r="G103" s="5">
        <v>44.695999999999998</v>
      </c>
      <c r="H103" s="5">
        <v>2.585</v>
      </c>
    </row>
    <row r="104" spans="1:8" x14ac:dyDescent="0.25">
      <c r="A104" s="4" t="s">
        <v>111</v>
      </c>
      <c r="B104" s="5">
        <v>45.307000000000002</v>
      </c>
      <c r="C104" s="5">
        <v>4.7969999999999997</v>
      </c>
      <c r="D104" s="5">
        <v>45.307000000000002</v>
      </c>
      <c r="E104" s="5">
        <v>4.7969999999999997</v>
      </c>
      <c r="F104" s="4"/>
      <c r="G104" s="5">
        <v>45.3837245990049</v>
      </c>
      <c r="H104" s="6">
        <v>47.576929104980003</v>
      </c>
    </row>
    <row r="105" spans="1:8" x14ac:dyDescent="0.25">
      <c r="A105" s="4" t="s">
        <v>112</v>
      </c>
      <c r="B105" s="5">
        <v>45.917019645769997</v>
      </c>
      <c r="C105" s="5">
        <v>6.7271518707275302</v>
      </c>
      <c r="D105" s="5">
        <v>45.917019645769997</v>
      </c>
      <c r="E105" s="5">
        <v>6.7271518707275302</v>
      </c>
      <c r="F105" s="4"/>
      <c r="G105" s="5">
        <v>45.893909734233802</v>
      </c>
      <c r="H105" s="6">
        <v>6.7984250308654701</v>
      </c>
    </row>
    <row r="106" spans="1:8" x14ac:dyDescent="0.25">
      <c r="A106" s="4" t="s">
        <v>113</v>
      </c>
      <c r="B106" s="5">
        <v>46.347900000000003</v>
      </c>
      <c r="C106" s="5">
        <v>16.2684</v>
      </c>
      <c r="D106" s="5">
        <v>46.366</v>
      </c>
      <c r="E106" s="5">
        <v>16.276</v>
      </c>
      <c r="F106" s="4"/>
      <c r="G106" s="5">
        <v>46.387806518507297</v>
      </c>
      <c r="H106" s="6">
        <v>16.175062763504599</v>
      </c>
    </row>
    <row r="107" spans="1:8" x14ac:dyDescent="0.25">
      <c r="A107" s="4" t="s">
        <v>114</v>
      </c>
      <c r="B107" s="5">
        <v>46.311130062692598</v>
      </c>
      <c r="C107" s="5">
        <v>16.4945983886718</v>
      </c>
      <c r="D107" s="5">
        <v>46.302999999999997</v>
      </c>
      <c r="E107" s="5">
        <v>16.495000000000001</v>
      </c>
      <c r="F107" s="4">
        <v>3842</v>
      </c>
      <c r="G107" s="5">
        <v>46.310985105699203</v>
      </c>
      <c r="H107" s="6">
        <v>16.451278355671</v>
      </c>
    </row>
    <row r="108" spans="1:8" x14ac:dyDescent="0.25">
      <c r="A108" s="4" t="s">
        <v>115</v>
      </c>
      <c r="B108" s="5">
        <v>46.320500000000003</v>
      </c>
      <c r="C108" s="5">
        <v>16.748899999999999</v>
      </c>
      <c r="D108" s="5">
        <v>46.317</v>
      </c>
      <c r="E108" s="5">
        <v>16.734000000000002</v>
      </c>
      <c r="F108" s="4">
        <v>3841</v>
      </c>
      <c r="G108" s="5">
        <v>46.316715790871299</v>
      </c>
      <c r="H108" s="6">
        <v>16.6564012644812</v>
      </c>
    </row>
    <row r="109" spans="1:8" x14ac:dyDescent="0.25">
      <c r="A109" s="4" t="s">
        <v>116</v>
      </c>
      <c r="B109" s="5">
        <v>49.823697000000003</v>
      </c>
      <c r="C109" s="5">
        <v>14.4342329999999</v>
      </c>
      <c r="D109" s="5">
        <v>49.823697000000003</v>
      </c>
      <c r="E109" s="5">
        <v>14.4342329999999</v>
      </c>
      <c r="F109" s="4">
        <v>3260</v>
      </c>
      <c r="G109" s="5">
        <v>49.823697000000003</v>
      </c>
      <c r="H109" s="5">
        <v>14.4342329999999</v>
      </c>
    </row>
    <row r="110" spans="1:8" x14ac:dyDescent="0.25">
      <c r="A110" s="4" t="s">
        <v>117</v>
      </c>
      <c r="B110" s="5">
        <v>62.0410534359537</v>
      </c>
      <c r="C110" s="5">
        <v>14.900875711755299</v>
      </c>
      <c r="D110" s="5">
        <v>62.0410534359537</v>
      </c>
      <c r="E110" s="5">
        <v>14.900875711755299</v>
      </c>
      <c r="F110" s="4"/>
      <c r="G110" s="5">
        <v>62.037290692772501</v>
      </c>
      <c r="H110" s="6">
        <v>14.877615595178201</v>
      </c>
    </row>
    <row r="111" spans="1:8" x14ac:dyDescent="0.25">
      <c r="A111" s="4" t="s">
        <v>118</v>
      </c>
      <c r="B111" s="5">
        <v>62.110324924701096</v>
      </c>
      <c r="C111" s="5">
        <v>15.003185892419401</v>
      </c>
      <c r="D111" s="5">
        <v>62.110324924701096</v>
      </c>
      <c r="E111" s="5">
        <v>15.003185892419401</v>
      </c>
      <c r="F111" s="4"/>
      <c r="G111" s="5">
        <v>62.110324924701096</v>
      </c>
      <c r="H111" s="5">
        <v>15.003185892419401</v>
      </c>
    </row>
    <row r="112" spans="1:8" x14ac:dyDescent="0.25">
      <c r="A112" s="4" t="s">
        <v>119</v>
      </c>
      <c r="B112" s="5">
        <v>63.239789967584102</v>
      </c>
      <c r="C112" s="5">
        <v>15.2383619788452</v>
      </c>
      <c r="D112" s="5">
        <v>63.284999999999997</v>
      </c>
      <c r="E112" s="5">
        <v>15.227</v>
      </c>
      <c r="F112" s="4"/>
      <c r="G112" s="5">
        <v>63.245753769466603</v>
      </c>
      <c r="H112" s="5">
        <v>15.2043176611186</v>
      </c>
    </row>
    <row r="113" spans="1:8" x14ac:dyDescent="0.25">
      <c r="A113" s="4" t="s">
        <v>120</v>
      </c>
      <c r="B113" s="5">
        <v>63.221169584881203</v>
      </c>
      <c r="C113" s="5">
        <v>15.322420693701099</v>
      </c>
      <c r="D113" s="5">
        <v>63.221169584881203</v>
      </c>
      <c r="E113" s="5">
        <v>15.322420693701099</v>
      </c>
      <c r="F113" s="4"/>
      <c r="G113" s="5">
        <v>63.227510904046397</v>
      </c>
      <c r="H113" s="5">
        <v>15.2918649686034</v>
      </c>
    </row>
    <row r="114" spans="1:8" x14ac:dyDescent="0.25">
      <c r="A114" s="4" t="s">
        <v>121</v>
      </c>
      <c r="B114" s="5">
        <v>63.164271835365099</v>
      </c>
      <c r="C114" s="5">
        <v>15.5991757399169</v>
      </c>
      <c r="D114" s="5">
        <v>63.201000000000001</v>
      </c>
      <c r="E114" s="5">
        <v>15.5991757399169</v>
      </c>
      <c r="F114" s="4"/>
      <c r="G114" s="5">
        <v>63.165317982651899</v>
      </c>
      <c r="H114" s="5">
        <v>15.5833828984759</v>
      </c>
    </row>
    <row r="115" spans="1:8" x14ac:dyDescent="0.25">
      <c r="A115" s="4" t="s">
        <v>122</v>
      </c>
      <c r="B115" s="5">
        <v>45.897827162983099</v>
      </c>
      <c r="C115" s="5">
        <v>15.591021824511699</v>
      </c>
      <c r="D115" s="5">
        <v>45.897827162983099</v>
      </c>
      <c r="E115" s="5">
        <v>15.602</v>
      </c>
      <c r="F115" s="4"/>
      <c r="G115" s="5">
        <v>45.897827162983099</v>
      </c>
      <c r="H115" s="5">
        <v>15.602</v>
      </c>
    </row>
    <row r="116" spans="1:8" x14ac:dyDescent="0.25">
      <c r="A116" s="4" t="s">
        <v>123</v>
      </c>
      <c r="B116" s="5">
        <v>45.975356142434798</v>
      </c>
      <c r="C116" s="5">
        <v>15.4825595142028</v>
      </c>
      <c r="D116" s="5">
        <v>45.975356142434798</v>
      </c>
      <c r="E116" s="5">
        <v>15.4825595142028</v>
      </c>
      <c r="F116" s="4"/>
      <c r="G116" s="5">
        <v>45.975356142434798</v>
      </c>
      <c r="H116" s="5">
        <v>15.4825595142028</v>
      </c>
    </row>
    <row r="117" spans="1:8" x14ac:dyDescent="0.25">
      <c r="A117" s="4" t="s">
        <v>124</v>
      </c>
      <c r="B117" s="5">
        <v>45.990100888070202</v>
      </c>
      <c r="C117" s="5">
        <v>15.381613411009299</v>
      </c>
      <c r="D117" s="5">
        <v>45.990100888070202</v>
      </c>
      <c r="E117" s="5">
        <v>15.381613411009299</v>
      </c>
      <c r="F117" s="4"/>
      <c r="G117" s="5">
        <v>45.990100888070202</v>
      </c>
      <c r="H117" s="5">
        <v>15.381613411009299</v>
      </c>
    </row>
    <row r="118" spans="1:8" x14ac:dyDescent="0.25">
      <c r="A118" s="4" t="s">
        <v>125</v>
      </c>
      <c r="B118" s="5">
        <v>46.017700521147198</v>
      </c>
      <c r="C118" s="5">
        <v>15.2813202515244</v>
      </c>
      <c r="D118" s="5">
        <v>46.017700521147198</v>
      </c>
      <c r="E118" s="5">
        <v>15.2813202515244</v>
      </c>
      <c r="F118" s="4"/>
      <c r="G118" s="5">
        <v>46.017700521147198</v>
      </c>
      <c r="H118" s="5">
        <v>15.2813202515244</v>
      </c>
    </row>
    <row r="119" spans="1:8" x14ac:dyDescent="0.25">
      <c r="A119" s="4" t="s">
        <v>126</v>
      </c>
      <c r="B119" s="5">
        <v>49.631999999999998</v>
      </c>
      <c r="C119" s="5">
        <v>14.252000000000001</v>
      </c>
      <c r="D119" s="5">
        <v>49.631999999999998</v>
      </c>
      <c r="E119" s="5">
        <v>14.252000000000001</v>
      </c>
      <c r="F119" s="4">
        <v>3262</v>
      </c>
      <c r="G119" s="5">
        <v>49.631999999999998</v>
      </c>
      <c r="H119" s="5">
        <v>14.252000000000001</v>
      </c>
    </row>
    <row r="120" spans="1:8" x14ac:dyDescent="0.25">
      <c r="A120" s="4" t="s">
        <v>127</v>
      </c>
      <c r="B120" s="5">
        <v>49.846755999999999</v>
      </c>
      <c r="C120" s="5">
        <v>14.422269999999999</v>
      </c>
      <c r="D120" s="5">
        <v>49.846755999999999</v>
      </c>
      <c r="E120" s="5">
        <v>14.422269999999999</v>
      </c>
      <c r="F120" s="4"/>
      <c r="G120" s="5">
        <v>49.846755999999999</v>
      </c>
      <c r="H120" s="5">
        <v>14.422269999999999</v>
      </c>
    </row>
    <row r="121" spans="1:8" x14ac:dyDescent="0.25">
      <c r="A121" s="4" t="s">
        <v>128</v>
      </c>
      <c r="B121" s="5">
        <v>49.938046999999997</v>
      </c>
      <c r="C121" s="5">
        <v>14.37443</v>
      </c>
      <c r="D121" s="5">
        <v>49.938046999999997</v>
      </c>
      <c r="E121" s="5">
        <v>14.37443</v>
      </c>
      <c r="F121" s="4">
        <v>3258</v>
      </c>
      <c r="G121" s="5">
        <v>49.933999999999997</v>
      </c>
      <c r="H121" s="6">
        <v>14.37</v>
      </c>
    </row>
    <row r="122" spans="1:8" x14ac:dyDescent="0.25">
      <c r="A122" s="4" t="s">
        <v>129</v>
      </c>
      <c r="B122" s="5">
        <v>44.673276600000001</v>
      </c>
      <c r="C122" s="5">
        <v>22.532036300000001</v>
      </c>
      <c r="D122" s="5">
        <v>44.656999999999996</v>
      </c>
      <c r="E122" s="5">
        <v>22.52</v>
      </c>
      <c r="F122" s="4">
        <v>3880</v>
      </c>
      <c r="G122" s="5">
        <v>44.671871000000003</v>
      </c>
      <c r="H122" s="6">
        <v>22.527781000000001</v>
      </c>
    </row>
    <row r="123" spans="1:8" x14ac:dyDescent="0.25">
      <c r="A123" s="14" t="s">
        <v>130</v>
      </c>
      <c r="B123" s="5">
        <v>56.582202700000003</v>
      </c>
      <c r="C123" s="5">
        <v>25.237312299999999</v>
      </c>
      <c r="D123" s="5">
        <v>56.576999999999998</v>
      </c>
      <c r="E123" s="5">
        <v>25.231999999999999</v>
      </c>
      <c r="F123" s="4">
        <v>3737</v>
      </c>
      <c r="G123" s="5">
        <v>56.582202700000003</v>
      </c>
      <c r="H123" s="6">
        <v>25.237312299999999</v>
      </c>
    </row>
    <row r="124" spans="1:8" x14ac:dyDescent="0.25">
      <c r="A124" s="4" t="s">
        <v>131</v>
      </c>
      <c r="B124" s="5">
        <v>47.880088600000001</v>
      </c>
      <c r="C124" s="5">
        <v>17.5385141</v>
      </c>
      <c r="D124" s="5">
        <v>47.880088600000001</v>
      </c>
      <c r="E124" s="5">
        <v>17.5385141</v>
      </c>
      <c r="F124" s="8">
        <v>3806</v>
      </c>
      <c r="G124" s="5">
        <v>47.882354999999997</v>
      </c>
      <c r="H124" s="6">
        <v>17.535067000000002</v>
      </c>
    </row>
    <row r="125" spans="1:8" x14ac:dyDescent="0.25">
      <c r="A125" s="4" t="s">
        <v>132</v>
      </c>
      <c r="B125" s="5">
        <v>43.458100000000002</v>
      </c>
      <c r="C125" s="5">
        <v>16.7027</v>
      </c>
      <c r="D125" s="5">
        <v>43.458100000000002</v>
      </c>
      <c r="E125" s="5">
        <v>16.7027</v>
      </c>
      <c r="F125" s="4"/>
      <c r="G125" s="5">
        <v>43.546056</v>
      </c>
      <c r="H125" s="6">
        <v>16.736651999999999</v>
      </c>
    </row>
    <row r="126" spans="1:8" x14ac:dyDescent="0.25">
      <c r="A126" s="4" t="s">
        <v>133</v>
      </c>
      <c r="B126" s="5">
        <v>41.378306000000002</v>
      </c>
      <c r="C126" s="5">
        <v>-6.3515829999999998</v>
      </c>
      <c r="D126" s="5">
        <v>41.378306000000002</v>
      </c>
      <c r="E126" s="5">
        <v>-6.3515829999999998</v>
      </c>
      <c r="F126" s="4">
        <v>2730</v>
      </c>
      <c r="G126" s="5">
        <v>41.379297000000001</v>
      </c>
      <c r="H126" s="6">
        <v>-6.3516560000000002</v>
      </c>
    </row>
    <row r="127" spans="1:8" x14ac:dyDescent="0.25">
      <c r="A127" s="14" t="s">
        <v>134</v>
      </c>
      <c r="B127" s="5">
        <v>41.301692000000003</v>
      </c>
      <c r="C127" s="5">
        <v>-6.4697089999999999</v>
      </c>
      <c r="D127" s="5">
        <v>41.301692000000003</v>
      </c>
      <c r="E127" s="5">
        <v>-6.4697089999999999</v>
      </c>
      <c r="F127" s="4">
        <v>2732</v>
      </c>
      <c r="G127" s="5">
        <v>41.300930000000001</v>
      </c>
      <c r="H127" s="6">
        <v>-6.4694010000000004</v>
      </c>
    </row>
    <row r="128" spans="1:8" x14ac:dyDescent="0.25">
      <c r="A128" s="4" t="s">
        <v>135</v>
      </c>
      <c r="B128" s="5">
        <v>46.291753</v>
      </c>
      <c r="C128" s="5">
        <v>10.266454</v>
      </c>
      <c r="D128" s="5">
        <v>46.291753</v>
      </c>
      <c r="E128" s="5">
        <v>10.266454</v>
      </c>
      <c r="F128" s="4"/>
      <c r="G128" s="5">
        <v>46.328836000000003</v>
      </c>
      <c r="H128" s="6">
        <v>10.24729</v>
      </c>
    </row>
    <row r="129" spans="1:8" x14ac:dyDescent="0.25">
      <c r="A129" s="4" t="s">
        <v>136</v>
      </c>
      <c r="B129" s="5">
        <v>46.052714000000002</v>
      </c>
      <c r="C129" s="5">
        <v>5.812862</v>
      </c>
      <c r="D129" s="5">
        <v>46.052714000000002</v>
      </c>
      <c r="E129" s="5">
        <v>5.812862</v>
      </c>
      <c r="F129" s="4">
        <v>3373</v>
      </c>
      <c r="G129" s="5">
        <v>46.053750000000001</v>
      </c>
      <c r="H129" s="6">
        <v>5.8129169999999997</v>
      </c>
    </row>
    <row r="130" spans="1:8" x14ac:dyDescent="0.25">
      <c r="A130" s="14" t="s">
        <v>137</v>
      </c>
      <c r="B130" s="5">
        <v>56.8513187</v>
      </c>
      <c r="C130" s="5">
        <v>24.272038899999998</v>
      </c>
      <c r="D130" s="5">
        <v>56.8513187</v>
      </c>
      <c r="E130" s="5">
        <v>24.272038899999998</v>
      </c>
      <c r="F130" s="4">
        <v>3735</v>
      </c>
      <c r="G130" s="5">
        <v>56.852083</v>
      </c>
      <c r="H130" s="6">
        <v>24.274583</v>
      </c>
    </row>
    <row r="131" spans="1:8" x14ac:dyDescent="0.25">
      <c r="A131" s="4" t="s">
        <v>138</v>
      </c>
      <c r="B131" s="5">
        <v>41.489750000000001</v>
      </c>
      <c r="C131" s="5">
        <v>-6.2639189999999996</v>
      </c>
      <c r="D131" s="5">
        <v>41.489750000000001</v>
      </c>
      <c r="E131" s="5">
        <v>-6.2639189999999996</v>
      </c>
      <c r="F131" s="4">
        <v>2727</v>
      </c>
      <c r="G131" s="5">
        <v>41.489981</v>
      </c>
      <c r="H131" s="6">
        <v>-6.2642439999999997</v>
      </c>
    </row>
    <row r="132" spans="1:8" x14ac:dyDescent="0.25">
      <c r="A132" s="14" t="s">
        <v>139</v>
      </c>
      <c r="B132" s="5">
        <v>49.6068444</v>
      </c>
      <c r="C132" s="5">
        <v>14.181225299999999</v>
      </c>
      <c r="D132" s="5">
        <v>49.563000000000002</v>
      </c>
      <c r="E132" s="5">
        <v>14.21</v>
      </c>
      <c r="F132" s="4">
        <v>3263</v>
      </c>
      <c r="G132" s="5">
        <v>49.6068444</v>
      </c>
      <c r="H132" s="6">
        <v>14.181225299999999</v>
      </c>
    </row>
    <row r="133" spans="1:8" x14ac:dyDescent="0.25">
      <c r="A133" s="4" t="s">
        <v>140</v>
      </c>
      <c r="B133" s="5">
        <v>44.303735000000003</v>
      </c>
      <c r="C133" s="5">
        <v>4.7424249999999999</v>
      </c>
      <c r="D133" s="5">
        <v>44.303735000000003</v>
      </c>
      <c r="E133" s="5">
        <v>4.6509999999999998</v>
      </c>
      <c r="F133" s="4"/>
      <c r="G133" s="5">
        <v>44.303735000000003</v>
      </c>
      <c r="H133" s="6">
        <v>4.7424249999999999</v>
      </c>
    </row>
    <row r="134" spans="1:8" x14ac:dyDescent="0.25">
      <c r="A134" s="4" t="s">
        <v>141</v>
      </c>
      <c r="B134" s="5">
        <v>46.332099999999997</v>
      </c>
      <c r="C134" s="5">
        <v>8.0119600000000002</v>
      </c>
      <c r="D134" s="5">
        <v>44.3</v>
      </c>
      <c r="E134" s="5">
        <v>22.603999999999999</v>
      </c>
      <c r="F134" s="4"/>
      <c r="G134" s="5">
        <v>46.371958999999997</v>
      </c>
      <c r="H134" s="6">
        <v>8.0022179999999992</v>
      </c>
    </row>
    <row r="135" spans="1:8" x14ac:dyDescent="0.25">
      <c r="A135" s="4" t="s">
        <v>142</v>
      </c>
      <c r="B135" s="5">
        <v>44.308028</v>
      </c>
      <c r="C135" s="5">
        <v>22.5680646</v>
      </c>
      <c r="D135" s="5">
        <v>44.3</v>
      </c>
      <c r="E135" s="5">
        <v>22.603999999999999</v>
      </c>
      <c r="F135" s="4">
        <v>3891</v>
      </c>
      <c r="G135" s="5">
        <v>44.305433000000001</v>
      </c>
      <c r="H135" s="6">
        <v>22.563907</v>
      </c>
    </row>
    <row r="136" spans="1:8" x14ac:dyDescent="0.25">
      <c r="A136" s="4" t="s">
        <v>143</v>
      </c>
      <c r="B136" s="5">
        <v>56.740499999999997</v>
      </c>
      <c r="C136" s="5">
        <v>24.711300000000001</v>
      </c>
      <c r="D136" s="5">
        <v>56.758000000000003</v>
      </c>
      <c r="E136" s="5">
        <v>24.711300000000001</v>
      </c>
      <c r="F136" s="4">
        <v>3736</v>
      </c>
      <c r="G136" s="5">
        <v>56.737166000000002</v>
      </c>
      <c r="H136" s="6">
        <v>24.713374000000002</v>
      </c>
    </row>
    <row r="137" spans="1:8" x14ac:dyDescent="0.25">
      <c r="A137" s="4" t="s">
        <v>144</v>
      </c>
      <c r="B137" s="5">
        <v>46.485100000000003</v>
      </c>
      <c r="C137" s="5">
        <v>10.353351999999999</v>
      </c>
      <c r="D137" s="5">
        <v>46.485100000000003</v>
      </c>
      <c r="E137" s="5">
        <v>10.353351999999999</v>
      </c>
      <c r="F137" s="4">
        <v>3312</v>
      </c>
      <c r="G137" s="5">
        <v>46.517659999999999</v>
      </c>
      <c r="H137" s="6">
        <v>10.31837</v>
      </c>
    </row>
    <row r="138" spans="1:8" x14ac:dyDescent="0.25">
      <c r="A138" s="4" t="s">
        <v>145</v>
      </c>
      <c r="B138" s="5">
        <v>41.047618999999997</v>
      </c>
      <c r="C138" s="5">
        <v>-6.8040250000000002</v>
      </c>
      <c r="D138" s="5">
        <v>41.047618999999997</v>
      </c>
      <c r="E138" s="5">
        <v>-6.8040250000000002</v>
      </c>
      <c r="F138" s="4">
        <v>2744</v>
      </c>
      <c r="G138" s="5">
        <v>41.047424999999997</v>
      </c>
      <c r="H138" s="6">
        <v>-6.8039610000000001</v>
      </c>
    </row>
    <row r="139" spans="1:8" x14ac:dyDescent="0.25">
      <c r="A139" s="4" t="s">
        <v>146</v>
      </c>
      <c r="B139" s="5">
        <v>41.242384000000001</v>
      </c>
      <c r="C139" s="5">
        <v>0.43075999999999998</v>
      </c>
      <c r="D139" s="5">
        <v>41.265000000000001</v>
      </c>
      <c r="E139" s="5">
        <v>0.435</v>
      </c>
      <c r="F139" s="4">
        <v>3505</v>
      </c>
      <c r="G139" s="5">
        <v>41.243912000000002</v>
      </c>
      <c r="H139" s="6">
        <v>0.43240800000000001</v>
      </c>
    </row>
  </sheetData>
  <hyperlinks>
    <hyperlink ref="A123" r:id="rId1"/>
    <hyperlink ref="A127" r:id="rId2"/>
    <hyperlink ref="A130" r:id="rId3"/>
    <hyperlink ref="A132" r:id="rId4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2"/>
  <sheetViews>
    <sheetView topLeftCell="F1" zoomScaleNormal="100" workbookViewId="0">
      <selection activeCell="R7" sqref="R7"/>
    </sheetView>
  </sheetViews>
  <sheetFormatPr defaultRowHeight="15" x14ac:dyDescent="0.25"/>
  <cols>
    <col min="1" max="1" width="25" style="4"/>
    <col min="2" max="2" width="11.140625" style="7"/>
    <col min="3" max="3" width="15.140625" style="5"/>
    <col min="4" max="6" width="12.42578125" style="5"/>
    <col min="7" max="7" width="26.140625" style="4"/>
    <col min="8" max="8" width="12" style="4"/>
    <col min="9" max="9" width="13" style="5"/>
    <col min="10" max="10" width="13.42578125" style="6"/>
    <col min="11" max="11" width="13.42578125" style="4"/>
    <col min="12" max="13" width="13.42578125" style="6"/>
    <col min="14" max="1025" width="8.5703125"/>
  </cols>
  <sheetData>
    <row r="1" spans="1:13" ht="51" x14ac:dyDescent="0.25">
      <c r="A1" s="1" t="s">
        <v>147</v>
      </c>
      <c r="B1" s="15" t="s">
        <v>148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149</v>
      </c>
      <c r="H1" s="1" t="s">
        <v>5</v>
      </c>
      <c r="I1" s="2" t="s">
        <v>6</v>
      </c>
      <c r="J1" s="3" t="s">
        <v>7</v>
      </c>
      <c r="K1" s="1" t="s">
        <v>150</v>
      </c>
      <c r="L1" s="3" t="s">
        <v>151</v>
      </c>
      <c r="M1" s="3" t="s">
        <v>152</v>
      </c>
    </row>
    <row r="2" spans="1:13" x14ac:dyDescent="0.25">
      <c r="A2" s="4" t="s">
        <v>153</v>
      </c>
      <c r="B2" s="7" t="s">
        <v>154</v>
      </c>
      <c r="C2" s="5">
        <v>45.145277999999998</v>
      </c>
      <c r="D2" s="5">
        <v>6.0508329999999999</v>
      </c>
      <c r="E2" s="5">
        <v>45.145277999999998</v>
      </c>
      <c r="F2" s="5">
        <v>6.0508329999999999</v>
      </c>
      <c r="G2" s="4" t="s">
        <v>155</v>
      </c>
      <c r="H2" s="4">
        <v>3412</v>
      </c>
      <c r="I2" s="5">
        <v>45.210816999999999</v>
      </c>
      <c r="J2" s="6">
        <v>6.1326960000000001</v>
      </c>
      <c r="K2" s="4">
        <v>3416</v>
      </c>
      <c r="L2" s="6">
        <v>45.129731999999997</v>
      </c>
      <c r="M2" s="6">
        <v>6.0435509999999999</v>
      </c>
    </row>
    <row r="3" spans="1:13" x14ac:dyDescent="0.25">
      <c r="A3" s="4" t="s">
        <v>156</v>
      </c>
      <c r="B3"/>
      <c r="C3" s="5">
        <v>53.118611000000001</v>
      </c>
      <c r="D3" s="5">
        <v>-4.1138890000000004</v>
      </c>
      <c r="E3" s="16"/>
      <c r="F3" s="16"/>
      <c r="G3" s="4" t="s">
        <v>157</v>
      </c>
      <c r="H3"/>
      <c r="I3" s="5">
        <v>53.136882</v>
      </c>
      <c r="J3" s="6">
        <v>-4.0700580000000004</v>
      </c>
      <c r="K3"/>
      <c r="L3" s="6">
        <v>53.117128999999998</v>
      </c>
      <c r="M3" s="6">
        <v>-4.1072829999999998</v>
      </c>
    </row>
    <row r="4" spans="1:13" x14ac:dyDescent="0.25">
      <c r="A4" s="4" t="s">
        <v>158</v>
      </c>
      <c r="B4" s="7" t="s">
        <v>159</v>
      </c>
      <c r="C4" s="5">
        <v>49.952221999999999</v>
      </c>
      <c r="D4" s="5">
        <v>6.1772220000000004</v>
      </c>
      <c r="E4" s="5">
        <v>49.952221999999999</v>
      </c>
      <c r="F4" s="5">
        <v>6.1772220000000004</v>
      </c>
      <c r="G4" s="4" t="s">
        <v>160</v>
      </c>
      <c r="H4"/>
      <c r="I4" s="5">
        <v>49.945380999999998</v>
      </c>
      <c r="J4" s="6">
        <v>6.175834</v>
      </c>
      <c r="K4"/>
      <c r="L4" s="6">
        <v>49.952714999999998</v>
      </c>
      <c r="M4" s="6">
        <v>6.1795489999999997</v>
      </c>
    </row>
    <row r="5" spans="1:13" x14ac:dyDescent="0.25">
      <c r="A5" s="4" t="s">
        <v>161</v>
      </c>
      <c r="B5" s="7" t="s">
        <v>162</v>
      </c>
      <c r="C5" s="5">
        <v>46.185296999999998</v>
      </c>
      <c r="D5" s="5">
        <v>7.2495609999999999</v>
      </c>
      <c r="E5" s="5">
        <v>46.192999999999998</v>
      </c>
      <c r="F5" s="5">
        <v>7.2619999999999996</v>
      </c>
      <c r="G5" s="4" t="s">
        <v>163</v>
      </c>
      <c r="H5" s="4">
        <v>3371</v>
      </c>
      <c r="I5" s="5">
        <v>46.080326999999997</v>
      </c>
      <c r="J5" s="6">
        <v>7.4032600000000004</v>
      </c>
      <c r="K5"/>
      <c r="L5"/>
      <c r="M5"/>
    </row>
    <row r="6" spans="1:13" x14ac:dyDescent="0.25">
      <c r="A6" s="4" t="s">
        <v>164</v>
      </c>
      <c r="B6" s="7" t="s">
        <v>165</v>
      </c>
      <c r="C6" s="5">
        <v>41.211669999999998</v>
      </c>
      <c r="D6" s="5">
        <v>-6.6855599999999997</v>
      </c>
      <c r="E6" s="5">
        <v>41.210999999999999</v>
      </c>
      <c r="F6" s="5">
        <v>-6.6589999999999998</v>
      </c>
      <c r="G6" s="8" t="s">
        <v>164</v>
      </c>
      <c r="H6" s="4">
        <v>2735</v>
      </c>
      <c r="I6" s="5">
        <v>41.214582999999998</v>
      </c>
      <c r="J6" s="6">
        <v>-6.6837499999999999</v>
      </c>
      <c r="K6"/>
      <c r="L6"/>
      <c r="M6"/>
    </row>
    <row r="7" spans="1:13" x14ac:dyDescent="0.25">
      <c r="A7" s="4" t="s">
        <v>166</v>
      </c>
      <c r="B7" s="7" t="s">
        <v>167</v>
      </c>
      <c r="C7" s="5">
        <v>59.528779999999998</v>
      </c>
      <c r="D7" s="5">
        <v>6.6542000000000003</v>
      </c>
      <c r="E7" s="5">
        <v>59.528779999999998</v>
      </c>
      <c r="F7" s="5">
        <v>6.6542000000000003</v>
      </c>
      <c r="G7" s="4" t="s">
        <v>168</v>
      </c>
      <c r="H7" s="4">
        <v>3162</v>
      </c>
      <c r="I7" s="5">
        <v>59.303750000000001</v>
      </c>
      <c r="J7" s="6">
        <v>6.9420830000000002</v>
      </c>
      <c r="K7"/>
      <c r="L7"/>
      <c r="M7"/>
    </row>
    <row r="8" spans="1:13" x14ac:dyDescent="0.25">
      <c r="A8" s="4" t="s">
        <v>169</v>
      </c>
      <c r="B8"/>
      <c r="C8" s="5">
        <v>44.224722</v>
      </c>
      <c r="D8" s="5">
        <v>7.3861109999999996</v>
      </c>
      <c r="E8" s="16"/>
      <c r="F8" s="16"/>
      <c r="G8" s="4" t="s">
        <v>170</v>
      </c>
      <c r="H8"/>
      <c r="I8" s="5">
        <v>44.166283999999997</v>
      </c>
      <c r="J8" s="6">
        <v>7.3317740000000002</v>
      </c>
      <c r="K8"/>
      <c r="L8" s="6">
        <v>44.222800999999997</v>
      </c>
      <c r="M8" s="6">
        <v>7.3893139999999997</v>
      </c>
    </row>
    <row r="9" spans="1:13" x14ac:dyDescent="0.25">
      <c r="A9" s="4" t="s">
        <v>129</v>
      </c>
      <c r="B9" s="17" t="s">
        <v>171</v>
      </c>
      <c r="C9" s="5">
        <v>44.673276600000001</v>
      </c>
      <c r="D9" s="5">
        <v>22.532036300000001</v>
      </c>
      <c r="E9" s="5">
        <v>44.656999999999996</v>
      </c>
      <c r="F9" s="5">
        <v>22.52</v>
      </c>
      <c r="G9" s="4" t="s">
        <v>172</v>
      </c>
      <c r="H9" s="4">
        <v>3880</v>
      </c>
      <c r="I9" s="5">
        <v>44.671871000000003</v>
      </c>
      <c r="J9" s="6">
        <v>22.527781000000001</v>
      </c>
      <c r="K9"/>
      <c r="L9"/>
      <c r="M9"/>
    </row>
    <row r="10" spans="1:13" x14ac:dyDescent="0.25">
      <c r="A10" s="4" t="s">
        <v>173</v>
      </c>
      <c r="B10" s="7" t="s">
        <v>174</v>
      </c>
      <c r="C10" s="5">
        <v>50.386713999999998</v>
      </c>
      <c r="D10" s="5">
        <v>5.8572579999999999</v>
      </c>
      <c r="E10" s="5">
        <v>50.386713999999998</v>
      </c>
      <c r="F10" s="5">
        <v>5.8572579999999999</v>
      </c>
      <c r="G10" s="4" t="s">
        <v>175</v>
      </c>
      <c r="H10"/>
      <c r="I10" s="5">
        <v>50.383842000000001</v>
      </c>
      <c r="J10" s="6">
        <v>5.844163</v>
      </c>
      <c r="K10"/>
      <c r="L10" s="6">
        <v>50.389707999999999</v>
      </c>
      <c r="M10" s="6">
        <v>5.8612000000000002</v>
      </c>
    </row>
    <row r="11" spans="1:13" x14ac:dyDescent="0.25">
      <c r="A11" s="4" t="s">
        <v>176</v>
      </c>
      <c r="B11"/>
      <c r="C11" s="5">
        <v>60.499443999999997</v>
      </c>
      <c r="D11" s="5">
        <v>7.1419439999999996</v>
      </c>
      <c r="E11"/>
      <c r="F11"/>
      <c r="G11" s="4" t="s">
        <v>177</v>
      </c>
      <c r="H11" s="4">
        <v>3111</v>
      </c>
      <c r="I11" s="5">
        <v>60.552734999999998</v>
      </c>
      <c r="J11" s="6">
        <v>7.126417</v>
      </c>
      <c r="K11"/>
      <c r="L11"/>
      <c r="M11"/>
    </row>
    <row r="12" spans="1:13" x14ac:dyDescent="0.25">
      <c r="A12" s="18" t="s">
        <v>178</v>
      </c>
      <c r="B12" s="19"/>
      <c r="C12" s="20"/>
      <c r="D12" s="20"/>
      <c r="E12" s="20"/>
      <c r="F12" s="20"/>
      <c r="G12" s="21" t="s">
        <v>179</v>
      </c>
      <c r="H12" s="22">
        <v>3112</v>
      </c>
      <c r="I12" s="20">
        <v>60.522041000000002</v>
      </c>
      <c r="J12" s="23">
        <v>7.2613979999999998</v>
      </c>
      <c r="K12" s="22"/>
      <c r="L12" s="23"/>
      <c r="M12" s="23"/>
    </row>
    <row r="13" spans="1:13" x14ac:dyDescent="0.25">
      <c r="A13" s="18" t="s">
        <v>180</v>
      </c>
      <c r="B13" s="19"/>
      <c r="C13" s="20"/>
      <c r="D13" s="20"/>
      <c r="E13" s="20"/>
      <c r="F13" s="20"/>
      <c r="G13" s="21" t="s">
        <v>181</v>
      </c>
      <c r="H13" s="22">
        <v>3116</v>
      </c>
      <c r="I13" s="20">
        <v>60.423110999999999</v>
      </c>
      <c r="J13" s="23">
        <v>7.413678</v>
      </c>
      <c r="K13" s="22"/>
      <c r="L13" s="23"/>
      <c r="M13" s="23"/>
    </row>
    <row r="14" spans="1:13" x14ac:dyDescent="0.25">
      <c r="A14" s="4" t="s">
        <v>182</v>
      </c>
      <c r="B14" s="7" t="s">
        <v>183</v>
      </c>
      <c r="C14" s="5">
        <v>50.508083999999997</v>
      </c>
      <c r="D14" s="5">
        <v>11.004471000000001</v>
      </c>
      <c r="E14" s="5">
        <v>50.508083999999997</v>
      </c>
      <c r="F14" s="5">
        <v>11.004471000000001</v>
      </c>
      <c r="G14" s="4" t="s">
        <v>184</v>
      </c>
      <c r="H14"/>
      <c r="I14" s="5">
        <v>50.509453000000001</v>
      </c>
      <c r="J14" s="6">
        <v>11.031798</v>
      </c>
      <c r="K14"/>
      <c r="L14" s="6">
        <v>50.498187000000001</v>
      </c>
      <c r="M14" s="6">
        <v>11.007353999999999</v>
      </c>
    </row>
    <row r="15" spans="1:13" x14ac:dyDescent="0.25">
      <c r="A15" s="4" t="s">
        <v>185</v>
      </c>
      <c r="B15" s="7" t="s">
        <v>186</v>
      </c>
      <c r="C15" s="5">
        <v>50.517527000000001</v>
      </c>
      <c r="D15" s="5">
        <v>12.880644</v>
      </c>
      <c r="E15" s="5">
        <v>50.517527000000001</v>
      </c>
      <c r="F15" s="5">
        <v>12.880644</v>
      </c>
      <c r="G15" s="4" t="s">
        <v>187</v>
      </c>
      <c r="H15"/>
      <c r="I15" s="5">
        <v>50.506830999999998</v>
      </c>
      <c r="J15" s="6">
        <v>12.868891</v>
      </c>
      <c r="K15"/>
      <c r="L15" s="6">
        <v>50.521552999999997</v>
      </c>
      <c r="M15" s="6">
        <v>12.882842</v>
      </c>
    </row>
    <row r="16" spans="1:13" x14ac:dyDescent="0.25">
      <c r="A16" s="14" t="s">
        <v>188</v>
      </c>
      <c r="B16"/>
      <c r="C16" s="5">
        <v>46.069443999999997</v>
      </c>
      <c r="D16" s="5">
        <v>8.7319440000000004</v>
      </c>
      <c r="E16" s="5">
        <v>46.069443999999997</v>
      </c>
      <c r="F16" s="5">
        <v>8.7319440000000004</v>
      </c>
      <c r="G16" s="4" t="s">
        <v>189</v>
      </c>
      <c r="H16"/>
      <c r="I16" s="5">
        <v>46.078660999999997</v>
      </c>
      <c r="J16" s="6">
        <v>8.7553889999999992</v>
      </c>
      <c r="K16" s="4">
        <v>3395</v>
      </c>
      <c r="L16" s="6">
        <v>45.985128000000003</v>
      </c>
      <c r="M16" s="6">
        <v>8.6799269999999993</v>
      </c>
    </row>
    <row r="17" spans="1:13" x14ac:dyDescent="0.25">
      <c r="A17" s="4" t="s">
        <v>190</v>
      </c>
      <c r="B17" s="7" t="s">
        <v>191</v>
      </c>
      <c r="C17" s="5">
        <v>46.170833000000002</v>
      </c>
      <c r="D17" s="5">
        <v>10.347778</v>
      </c>
      <c r="E17" s="5">
        <v>46.170833000000002</v>
      </c>
      <c r="F17" s="5">
        <v>10.347778</v>
      </c>
      <c r="G17" s="4" t="s">
        <v>192</v>
      </c>
      <c r="H17"/>
      <c r="I17" s="5">
        <v>46.19361</v>
      </c>
      <c r="J17" s="6">
        <v>10.471518</v>
      </c>
      <c r="K17"/>
      <c r="L17" s="6">
        <v>46.172052000000001</v>
      </c>
      <c r="M17" s="6">
        <v>10.336399</v>
      </c>
    </row>
    <row r="18" spans="1:13" x14ac:dyDescent="0.25">
      <c r="A18" s="4" t="s">
        <v>193</v>
      </c>
      <c r="B18" s="7" t="s">
        <v>194</v>
      </c>
      <c r="C18" s="5">
        <v>41.381388999999999</v>
      </c>
      <c r="D18" s="5">
        <v>14.090278</v>
      </c>
      <c r="E18" s="5">
        <v>41.381388999999999</v>
      </c>
      <c r="F18" s="5">
        <v>14.090278</v>
      </c>
      <c r="G18" s="4" t="s">
        <v>195</v>
      </c>
      <c r="H18"/>
      <c r="I18" s="5">
        <v>41.396042999999999</v>
      </c>
      <c r="J18" s="6">
        <v>14.049766</v>
      </c>
      <c r="K18"/>
      <c r="L18" s="6">
        <v>41.377395</v>
      </c>
      <c r="M18" s="6">
        <v>14.09714</v>
      </c>
    </row>
    <row r="19" spans="1:13" x14ac:dyDescent="0.25">
      <c r="A19" s="4" t="s">
        <v>196</v>
      </c>
      <c r="B19" s="7" t="s">
        <v>197</v>
      </c>
      <c r="C19" s="5">
        <v>47.652566</v>
      </c>
      <c r="D19" s="5">
        <v>7.9257770000000001</v>
      </c>
      <c r="E19" s="5">
        <v>47.63</v>
      </c>
      <c r="F19" s="5">
        <v>7.8890000000000002</v>
      </c>
      <c r="G19" s="4" t="s">
        <v>198</v>
      </c>
      <c r="H19"/>
      <c r="I19" s="5">
        <v>47.660210999999997</v>
      </c>
      <c r="J19" s="6">
        <v>7.9609389999999998</v>
      </c>
      <c r="K19"/>
      <c r="L19" s="6">
        <v>47.646743999999998</v>
      </c>
      <c r="M19" s="6">
        <v>7.9197259999999998</v>
      </c>
    </row>
    <row r="20" spans="1:13" x14ac:dyDescent="0.25">
      <c r="A20" s="4" t="s">
        <v>199</v>
      </c>
      <c r="B20" s="7" t="s">
        <v>200</v>
      </c>
      <c r="C20" s="5">
        <v>66.885000000000005</v>
      </c>
      <c r="D20" s="5">
        <v>19.814800000000002</v>
      </c>
      <c r="E20" s="5">
        <v>66.885000000000005</v>
      </c>
      <c r="F20" s="5">
        <v>19.814800000000002</v>
      </c>
      <c r="G20" s="4" t="s">
        <v>199</v>
      </c>
      <c r="H20" s="4">
        <v>3697</v>
      </c>
      <c r="I20" s="5">
        <v>66.886528999999996</v>
      </c>
      <c r="J20" s="6">
        <v>19.817778000000001</v>
      </c>
      <c r="K20"/>
      <c r="L20"/>
      <c r="M20"/>
    </row>
    <row r="21" spans="1:13" x14ac:dyDescent="0.25">
      <c r="A21" s="4" t="s">
        <v>201</v>
      </c>
      <c r="B21" s="7" t="s">
        <v>202</v>
      </c>
      <c r="C21" s="5">
        <v>58.659166999999997</v>
      </c>
      <c r="D21" s="5">
        <v>6.7169439999999998</v>
      </c>
      <c r="E21" s="5">
        <v>58.659166999999997</v>
      </c>
      <c r="F21" s="5">
        <v>6.7169439999999998</v>
      </c>
      <c r="G21" s="4" t="s">
        <v>203</v>
      </c>
      <c r="H21"/>
      <c r="I21" s="5">
        <v>58.693491000000002</v>
      </c>
      <c r="J21" s="6">
        <v>8.0097649999999998</v>
      </c>
      <c r="K21"/>
      <c r="L21"/>
      <c r="M21"/>
    </row>
    <row r="22" spans="1:13" x14ac:dyDescent="0.25">
      <c r="A22" s="4" t="s">
        <v>204</v>
      </c>
      <c r="B22" s="7" t="s">
        <v>205</v>
      </c>
      <c r="C22" s="5">
        <v>39.729999999999997</v>
      </c>
      <c r="D22" s="5">
        <v>-6.8847199999999997</v>
      </c>
      <c r="E22" s="24"/>
      <c r="F22" s="24"/>
      <c r="G22" s="4" t="s">
        <v>206</v>
      </c>
      <c r="H22" s="4">
        <v>2800</v>
      </c>
      <c r="I22" s="5">
        <v>39.732917</v>
      </c>
      <c r="J22" s="6">
        <v>-6.8854170000000003</v>
      </c>
      <c r="K22"/>
      <c r="L22"/>
      <c r="M22"/>
    </row>
    <row r="23" spans="1:13" x14ac:dyDescent="0.25">
      <c r="A23" s="4" t="s">
        <v>207</v>
      </c>
      <c r="B23" s="7" t="s">
        <v>208</v>
      </c>
      <c r="C23" s="5">
        <v>44.7258</v>
      </c>
      <c r="D23" s="5">
        <v>2.6488670000000001</v>
      </c>
      <c r="E23" s="5">
        <v>44.7258</v>
      </c>
      <c r="F23" s="5">
        <v>2.6488670000000001</v>
      </c>
      <c r="G23" s="4" t="s">
        <v>209</v>
      </c>
      <c r="H23"/>
      <c r="I23" s="5">
        <v>44.725065000000001</v>
      </c>
      <c r="J23" s="6">
        <v>2.6501169999999998</v>
      </c>
      <c r="K23" s="4">
        <v>3429</v>
      </c>
      <c r="L23" s="6">
        <v>44.696368</v>
      </c>
      <c r="M23" s="6">
        <v>2.5857779999999999</v>
      </c>
    </row>
    <row r="24" spans="1:13" x14ac:dyDescent="0.25">
      <c r="A24" s="25" t="s">
        <v>210</v>
      </c>
      <c r="B24"/>
      <c r="C24" s="5">
        <v>54.799076999999997</v>
      </c>
      <c r="D24" s="5">
        <v>24.247084000000001</v>
      </c>
      <c r="E24" s="5">
        <v>54.799076999999997</v>
      </c>
      <c r="F24" s="5">
        <v>24.247084000000001</v>
      </c>
      <c r="G24" s="4" t="s">
        <v>211</v>
      </c>
      <c r="H24"/>
      <c r="I24" s="5">
        <v>54.782794000000003</v>
      </c>
      <c r="J24" s="6">
        <v>24.270337999999999</v>
      </c>
      <c r="K24" s="4">
        <v>3739</v>
      </c>
      <c r="L24" s="6">
        <v>54.873925999999997</v>
      </c>
      <c r="M24" s="6">
        <v>24.000015999999999</v>
      </c>
    </row>
    <row r="25" spans="1:13" x14ac:dyDescent="0.25">
      <c r="A25" s="14" t="s">
        <v>130</v>
      </c>
      <c r="B25" s="17" t="s">
        <v>212</v>
      </c>
      <c r="C25" s="5">
        <v>56.582202700000003</v>
      </c>
      <c r="D25" s="5">
        <v>25.237312299999999</v>
      </c>
      <c r="E25" s="5">
        <v>56.576999999999998</v>
      </c>
      <c r="F25" s="5">
        <v>25.231999999999999</v>
      </c>
      <c r="G25" s="4" t="s">
        <v>213</v>
      </c>
      <c r="H25" s="4">
        <v>3737</v>
      </c>
      <c r="I25" s="5">
        <v>56.582202700000003</v>
      </c>
      <c r="J25" s="6">
        <v>25.237312299999999</v>
      </c>
      <c r="K25"/>
      <c r="L25"/>
      <c r="M25"/>
    </row>
    <row r="26" spans="1:13" x14ac:dyDescent="0.25">
      <c r="A26" s="14" t="s">
        <v>214</v>
      </c>
      <c r="B26" s="26" t="s">
        <v>215</v>
      </c>
      <c r="C26" s="5">
        <v>42.158949999999997</v>
      </c>
      <c r="D26" s="5">
        <v>23.870844999999999</v>
      </c>
      <c r="E26" s="5">
        <v>42.176000000000002</v>
      </c>
      <c r="F26" s="5">
        <v>23.870844999999999</v>
      </c>
      <c r="G26" s="4" t="s">
        <v>216</v>
      </c>
      <c r="H26" s="4">
        <v>3964</v>
      </c>
      <c r="I26" s="5">
        <v>42.174582999999998</v>
      </c>
      <c r="J26" s="6">
        <v>23.80875</v>
      </c>
      <c r="K26"/>
      <c r="L26" s="6">
        <v>42.158715999999998</v>
      </c>
      <c r="M26" s="6">
        <v>23.870958000000002</v>
      </c>
    </row>
    <row r="27" spans="1:13" x14ac:dyDescent="0.25">
      <c r="A27" s="4" t="s">
        <v>217</v>
      </c>
      <c r="B27" s="5" t="s">
        <v>218</v>
      </c>
      <c r="C27" s="5">
        <v>39.260416999999997</v>
      </c>
      <c r="D27" s="5">
        <v>-0.91958300000000004</v>
      </c>
      <c r="E27" s="5">
        <v>39.26</v>
      </c>
      <c r="F27" s="5">
        <v>-0.91200000000000003</v>
      </c>
      <c r="G27" s="4" t="s">
        <v>219</v>
      </c>
      <c r="H27" s="4">
        <v>2819</v>
      </c>
      <c r="I27" s="5">
        <v>39.234811999999998</v>
      </c>
      <c r="J27" s="6">
        <v>-0.92837000000000003</v>
      </c>
      <c r="K27" s="4">
        <v>2817</v>
      </c>
      <c r="L27" s="6">
        <v>39.261273000000003</v>
      </c>
      <c r="M27" s="6">
        <v>-0.91828500000000002</v>
      </c>
    </row>
    <row r="28" spans="1:13" x14ac:dyDescent="0.25">
      <c r="A28" s="4" t="s">
        <v>220</v>
      </c>
      <c r="B28" s="7" t="s">
        <v>221</v>
      </c>
      <c r="C28" s="5">
        <v>60.861060000000002</v>
      </c>
      <c r="D28" s="5">
        <v>7.3044880000000001</v>
      </c>
      <c r="E28" s="5">
        <v>60.861060000000002</v>
      </c>
      <c r="F28" s="5">
        <v>7.3044880000000001</v>
      </c>
      <c r="G28" s="4" t="s">
        <v>222</v>
      </c>
      <c r="H28" s="4">
        <v>3104</v>
      </c>
      <c r="I28" s="5">
        <v>60.817414999999997</v>
      </c>
      <c r="J28" s="6">
        <v>7.2543680000000004</v>
      </c>
      <c r="K28"/>
      <c r="L28"/>
      <c r="M28"/>
    </row>
    <row r="29" spans="1:13" x14ac:dyDescent="0.25">
      <c r="A29" s="4" t="s">
        <v>223</v>
      </c>
      <c r="B29" s="7" t="s">
        <v>224</v>
      </c>
      <c r="C29" s="5">
        <v>41.270159999999997</v>
      </c>
      <c r="D29" s="5">
        <v>-6.3208000000000002</v>
      </c>
      <c r="E29" s="5">
        <v>41.270159999999997</v>
      </c>
      <c r="F29" s="5">
        <v>-6.3208000000000002</v>
      </c>
      <c r="G29" s="4" t="s">
        <v>225</v>
      </c>
      <c r="H29" s="4">
        <v>2733</v>
      </c>
      <c r="I29" s="5">
        <v>41.274583</v>
      </c>
      <c r="J29" s="6">
        <v>-6.3237500000000004</v>
      </c>
      <c r="K29"/>
      <c r="L29"/>
      <c r="M29"/>
    </row>
    <row r="30" spans="1:13" x14ac:dyDescent="0.25">
      <c r="A30" s="4" t="s">
        <v>226</v>
      </c>
      <c r="B30" s="7" t="s">
        <v>227</v>
      </c>
      <c r="C30" s="5">
        <v>45.201999999999998</v>
      </c>
      <c r="D30" s="5">
        <v>6.5759999999999996</v>
      </c>
      <c r="E30" s="5">
        <v>45.201999999999998</v>
      </c>
      <c r="F30" s="5">
        <v>6.5759999999999996</v>
      </c>
      <c r="G30" s="4" t="s">
        <v>228</v>
      </c>
      <c r="H30" s="4">
        <v>3413</v>
      </c>
      <c r="I30" s="5">
        <v>45.180416999999998</v>
      </c>
      <c r="J30" s="6">
        <v>6.5795830000000004</v>
      </c>
      <c r="K30"/>
      <c r="L30" s="6">
        <v>45.207796999999999</v>
      </c>
      <c r="M30" s="6">
        <v>6.5662330000000004</v>
      </c>
    </row>
    <row r="31" spans="1:13" x14ac:dyDescent="0.25">
      <c r="A31" s="4" t="s">
        <v>229</v>
      </c>
      <c r="B31" s="26"/>
      <c r="C31" s="5">
        <v>49.008789999999998</v>
      </c>
      <c r="D31" s="5">
        <v>19.912237000000001</v>
      </c>
      <c r="E31" s="5">
        <v>49.008789999999998</v>
      </c>
      <c r="F31" s="5">
        <v>19.912237000000001</v>
      </c>
      <c r="G31" s="4" t="s">
        <v>230</v>
      </c>
      <c r="H31"/>
      <c r="I31" s="5">
        <v>49.021445999999997</v>
      </c>
      <c r="J31" s="6">
        <v>19.909604000000002</v>
      </c>
      <c r="K31"/>
      <c r="L31" s="6">
        <v>49.012467999999998</v>
      </c>
      <c r="M31" s="6">
        <v>19.931315000000001</v>
      </c>
    </row>
    <row r="32" spans="1:13" x14ac:dyDescent="0.25">
      <c r="A32" s="14" t="s">
        <v>231</v>
      </c>
      <c r="B32" s="7" t="s">
        <v>232</v>
      </c>
      <c r="C32" s="5">
        <v>47.079379000000003</v>
      </c>
      <c r="D32" s="5">
        <v>13.339188</v>
      </c>
      <c r="E32" s="5">
        <v>47.079379000000003</v>
      </c>
      <c r="F32" s="5">
        <v>13.339188</v>
      </c>
      <c r="G32" s="4" t="s">
        <v>233</v>
      </c>
      <c r="H32" s="4">
        <v>3305</v>
      </c>
      <c r="I32" s="5">
        <v>47.082917000000002</v>
      </c>
      <c r="J32" s="6">
        <v>13.33375</v>
      </c>
      <c r="K32"/>
      <c r="L32" s="6">
        <v>47.067295999999999</v>
      </c>
      <c r="M32" s="6">
        <v>13.351609</v>
      </c>
    </row>
    <row r="33" spans="1:13" x14ac:dyDescent="0.25">
      <c r="A33" s="27" t="s">
        <v>234</v>
      </c>
      <c r="B33" s="28" t="s">
        <v>232</v>
      </c>
      <c r="C33" s="29">
        <v>46.870327000000003</v>
      </c>
      <c r="D33" s="29">
        <v>13.329065999999999</v>
      </c>
      <c r="E33" s="5">
        <v>46.870327000000003</v>
      </c>
      <c r="F33" s="5">
        <v>13.329065999999999</v>
      </c>
      <c r="G33" s="30" t="s">
        <v>231</v>
      </c>
      <c r="H33"/>
      <c r="I33" s="31">
        <v>47.067295999999999</v>
      </c>
      <c r="J33" s="32">
        <v>13.351609</v>
      </c>
      <c r="K33" s="30"/>
      <c r="L33" s="33">
        <v>46.868788000000002</v>
      </c>
      <c r="M33" s="33">
        <v>13.328605</v>
      </c>
    </row>
    <row r="34" spans="1:13" x14ac:dyDescent="0.25">
      <c r="A34" s="27" t="s">
        <v>235</v>
      </c>
      <c r="B34" s="28" t="s">
        <v>232</v>
      </c>
      <c r="C34" s="34">
        <v>46.870327000000003</v>
      </c>
      <c r="D34" s="34">
        <v>13.329065999999999</v>
      </c>
      <c r="E34" s="35">
        <v>46.870327000000003</v>
      </c>
      <c r="F34" s="35">
        <v>13.329065999999999</v>
      </c>
      <c r="G34" s="30" t="s">
        <v>236</v>
      </c>
      <c r="H34"/>
      <c r="I34" s="32">
        <v>46.917946000000001</v>
      </c>
      <c r="J34" s="36">
        <v>13.375251</v>
      </c>
      <c r="K34" s="30"/>
      <c r="L34" s="33">
        <v>46.982748000000001</v>
      </c>
      <c r="M34" s="33">
        <v>13.328867000000001</v>
      </c>
    </row>
    <row r="35" spans="1:13" x14ac:dyDescent="0.25">
      <c r="A35" s="4" t="s">
        <v>237</v>
      </c>
      <c r="B35"/>
      <c r="C35" s="5">
        <v>49.925556</v>
      </c>
      <c r="D35" s="5">
        <v>4.6133329999999999</v>
      </c>
      <c r="E35" s="5">
        <v>49.925556</v>
      </c>
      <c r="F35" s="5">
        <v>4.6133329999999999</v>
      </c>
      <c r="G35" s="4" t="s">
        <v>238</v>
      </c>
      <c r="H35"/>
      <c r="I35" s="5">
        <v>49.917399000000003</v>
      </c>
      <c r="J35" s="6">
        <v>4.6272080000000004</v>
      </c>
      <c r="K35" s="30"/>
      <c r="L35" s="6">
        <v>49.925015000000002</v>
      </c>
      <c r="M35" s="6">
        <v>4.607558</v>
      </c>
    </row>
    <row r="36" spans="1:13" x14ac:dyDescent="0.25">
      <c r="A36" s="4" t="s">
        <v>131</v>
      </c>
      <c r="B36" s="17" t="s">
        <v>171</v>
      </c>
      <c r="C36" s="5">
        <v>47.880088600000001</v>
      </c>
      <c r="D36" s="5">
        <v>17.5385141</v>
      </c>
      <c r="E36" s="5">
        <v>47.880088600000001</v>
      </c>
      <c r="F36" s="5">
        <v>17.5385141</v>
      </c>
      <c r="G36" s="4" t="s">
        <v>239</v>
      </c>
      <c r="H36" s="8">
        <v>3806</v>
      </c>
      <c r="I36" s="5">
        <v>47.882354999999997</v>
      </c>
      <c r="J36" s="6">
        <v>17.535067000000002</v>
      </c>
      <c r="K36"/>
      <c r="L36"/>
      <c r="M36"/>
    </row>
    <row r="37" spans="1:13" x14ac:dyDescent="0.25">
      <c r="A37" s="4" t="s">
        <v>240</v>
      </c>
      <c r="B37"/>
      <c r="C37" s="5">
        <v>54.722271999999997</v>
      </c>
      <c r="D37" s="5">
        <v>18.082356000000001</v>
      </c>
      <c r="E37" s="5">
        <v>54.722271999999997</v>
      </c>
      <c r="F37" s="5">
        <v>18.082356000000001</v>
      </c>
      <c r="G37" s="4" t="s">
        <v>241</v>
      </c>
      <c r="H37"/>
      <c r="I37" s="5">
        <v>54.712682000000001</v>
      </c>
      <c r="J37" s="6">
        <v>18.056424</v>
      </c>
      <c r="K37"/>
      <c r="L37" s="6">
        <v>54.761884000000002</v>
      </c>
      <c r="M37" s="6">
        <v>18.058195000000001</v>
      </c>
    </row>
    <row r="38" spans="1:13" x14ac:dyDescent="0.25">
      <c r="A38" s="4" t="s">
        <v>242</v>
      </c>
      <c r="B38" s="7" t="s">
        <v>167</v>
      </c>
      <c r="C38" s="5">
        <v>59.482770000000002</v>
      </c>
      <c r="D38" s="5">
        <v>6.67265</v>
      </c>
      <c r="E38"/>
      <c r="F38"/>
      <c r="G38" s="4" t="s">
        <v>168</v>
      </c>
      <c r="H38" s="4">
        <v>3162</v>
      </c>
      <c r="I38" s="5">
        <v>59.303750000000001</v>
      </c>
      <c r="J38" s="6">
        <v>6.9420830000000002</v>
      </c>
      <c r="K38"/>
      <c r="L38" s="6">
        <v>59.496032999999997</v>
      </c>
      <c r="M38" s="6">
        <v>6.5395159999999999</v>
      </c>
    </row>
    <row r="39" spans="1:13" x14ac:dyDescent="0.25">
      <c r="A39" s="14" t="s">
        <v>243</v>
      </c>
      <c r="B39" s="17" t="s">
        <v>244</v>
      </c>
      <c r="C39" s="5">
        <v>41.872835000000002</v>
      </c>
      <c r="D39" s="5">
        <v>8.2040749999999996</v>
      </c>
      <c r="E39" s="5">
        <v>41.872835000000002</v>
      </c>
      <c r="F39" s="5">
        <v>8.2040749999999996</v>
      </c>
      <c r="G39" s="4" t="s">
        <v>245</v>
      </c>
      <c r="H39" s="4">
        <v>2713</v>
      </c>
      <c r="I39" s="5">
        <v>41.872563999999997</v>
      </c>
      <c r="J39" s="6">
        <v>-8.2023650000000004</v>
      </c>
      <c r="K39" s="4">
        <v>2714</v>
      </c>
      <c r="L39" s="6">
        <v>41.812573</v>
      </c>
      <c r="M39" s="6">
        <v>-8.3535959999999996</v>
      </c>
    </row>
    <row r="40" spans="1:13" x14ac:dyDescent="0.25">
      <c r="A40" s="4" t="s">
        <v>246</v>
      </c>
      <c r="B40" s="5"/>
      <c r="C40" s="5">
        <v>39.260416999999997</v>
      </c>
      <c r="D40" s="5">
        <v>-0.91958300000000004</v>
      </c>
      <c r="E40" s="5">
        <v>39.26</v>
      </c>
      <c r="F40" s="5">
        <v>-0.91200000000000003</v>
      </c>
      <c r="G40" s="4" t="s">
        <v>219</v>
      </c>
      <c r="H40" s="4">
        <v>2819</v>
      </c>
      <c r="I40" s="5">
        <v>39.234811999999998</v>
      </c>
      <c r="J40" s="6">
        <v>-0.92837000000000003</v>
      </c>
      <c r="K40" s="4">
        <v>2817</v>
      </c>
      <c r="L40" s="6">
        <v>39.261273000000003</v>
      </c>
      <c r="M40" s="6">
        <v>-0.91828500000000002</v>
      </c>
    </row>
    <row r="41" spans="1:13" x14ac:dyDescent="0.25">
      <c r="A41" s="14" t="s">
        <v>247</v>
      </c>
      <c r="B41" s="26" t="s">
        <v>248</v>
      </c>
      <c r="C41" s="5">
        <v>50.084297999999997</v>
      </c>
      <c r="D41" s="5">
        <v>17.181028999999999</v>
      </c>
      <c r="E41" s="5">
        <v>50.084297999999997</v>
      </c>
      <c r="F41" s="5">
        <v>17.181028999999999</v>
      </c>
      <c r="G41" s="4" t="s">
        <v>249</v>
      </c>
      <c r="H41"/>
      <c r="I41" s="5">
        <v>50.075180000000003</v>
      </c>
      <c r="J41" s="6">
        <v>17.159209000000001</v>
      </c>
      <c r="K41"/>
      <c r="L41" s="6">
        <v>50.082633000000001</v>
      </c>
      <c r="M41" s="6">
        <v>17.182297999999999</v>
      </c>
    </row>
    <row r="42" spans="1:13" x14ac:dyDescent="0.25">
      <c r="A42" s="4" t="s">
        <v>250</v>
      </c>
      <c r="B42" s="26"/>
      <c r="C42" s="5">
        <v>66.728333000000006</v>
      </c>
      <c r="D42" s="5">
        <v>13.913611</v>
      </c>
      <c r="E42"/>
      <c r="F42"/>
      <c r="G42" s="4" t="s">
        <v>251</v>
      </c>
      <c r="H42" s="4">
        <v>3052</v>
      </c>
      <c r="I42" s="5">
        <v>66.701481999999999</v>
      </c>
      <c r="J42" s="6">
        <v>14.175053999999999</v>
      </c>
      <c r="K42"/>
      <c r="L42"/>
      <c r="M42"/>
    </row>
    <row r="43" spans="1:13" x14ac:dyDescent="0.25">
      <c r="A43" s="4" t="s">
        <v>252</v>
      </c>
      <c r="B43" s="26" t="s">
        <v>253</v>
      </c>
      <c r="C43" s="5">
        <v>63.518999999999998</v>
      </c>
      <c r="D43" s="5">
        <v>20.36</v>
      </c>
      <c r="E43" s="5">
        <v>63.78</v>
      </c>
      <c r="F43" s="5">
        <v>20.302</v>
      </c>
      <c r="G43" s="4" t="s">
        <v>254</v>
      </c>
      <c r="H43"/>
      <c r="I43" s="5">
        <v>63.870435999999998</v>
      </c>
      <c r="J43" s="6">
        <v>20.015263000000001</v>
      </c>
      <c r="K43"/>
      <c r="L43"/>
      <c r="M43"/>
    </row>
    <row r="44" spans="1:13" x14ac:dyDescent="0.25">
      <c r="A44" s="4" t="s">
        <v>255</v>
      </c>
      <c r="B44"/>
      <c r="C44" s="5">
        <v>47.196722000000001</v>
      </c>
      <c r="D44" s="5">
        <v>12.720815999999999</v>
      </c>
      <c r="E44"/>
      <c r="F44"/>
      <c r="G44" s="4" t="s">
        <v>256</v>
      </c>
      <c r="H44" s="37">
        <v>3295</v>
      </c>
      <c r="I44" s="5">
        <v>47.197916999999997</v>
      </c>
      <c r="J44" s="6">
        <v>11.02125</v>
      </c>
      <c r="K44" s="4">
        <v>3297</v>
      </c>
      <c r="L44" s="6">
        <v>47.189686999999999</v>
      </c>
      <c r="M44" s="6">
        <v>12.718928</v>
      </c>
    </row>
    <row r="45" spans="1:13" x14ac:dyDescent="0.25">
      <c r="A45" s="4" t="s">
        <v>257</v>
      </c>
      <c r="B45" s="7" t="s">
        <v>191</v>
      </c>
      <c r="C45" s="5">
        <v>46.044199999999996</v>
      </c>
      <c r="D45" s="5">
        <v>10.3521</v>
      </c>
      <c r="E45" s="5">
        <v>46.044199999999996</v>
      </c>
      <c r="F45" s="5">
        <v>10.3521</v>
      </c>
      <c r="G45" s="4" t="s">
        <v>258</v>
      </c>
      <c r="H45" s="4">
        <v>3377</v>
      </c>
      <c r="I45" s="5">
        <v>46.046804999999999</v>
      </c>
      <c r="J45" s="6">
        <v>10.430052</v>
      </c>
      <c r="K45"/>
      <c r="L45" s="6">
        <v>46.047947999999998</v>
      </c>
      <c r="M45" s="6">
        <v>10.350704</v>
      </c>
    </row>
    <row r="46" spans="1:13" x14ac:dyDescent="0.25">
      <c r="A46" s="4" t="s">
        <v>259</v>
      </c>
      <c r="B46"/>
      <c r="C46" s="5">
        <v>45.685437</v>
      </c>
      <c r="D46" s="5">
        <v>6.6224970000000001</v>
      </c>
      <c r="E46"/>
      <c r="F46"/>
      <c r="G46" s="4" t="s">
        <v>260</v>
      </c>
      <c r="H46" s="4">
        <v>3394</v>
      </c>
      <c r="I46" s="5">
        <v>45.686250000000001</v>
      </c>
      <c r="J46" s="6">
        <v>6.6245830000000003</v>
      </c>
      <c r="K46"/>
      <c r="L46"/>
      <c r="M46"/>
    </row>
    <row r="47" spans="1:13" x14ac:dyDescent="0.25">
      <c r="A47" s="4" t="s">
        <v>261</v>
      </c>
      <c r="B47" s="26" t="s">
        <v>262</v>
      </c>
      <c r="C47" s="5">
        <v>46.975805000000001</v>
      </c>
      <c r="D47" s="5">
        <v>10.043101999999999</v>
      </c>
      <c r="E47" s="5">
        <v>46.975805000000001</v>
      </c>
      <c r="F47" s="5">
        <v>10.043101999999999</v>
      </c>
      <c r="G47" s="4" t="s">
        <v>263</v>
      </c>
      <c r="H47"/>
      <c r="I47" s="5">
        <v>46.970536000000003</v>
      </c>
      <c r="J47" s="6">
        <v>10.125780000000001</v>
      </c>
      <c r="K47"/>
      <c r="L47" s="6">
        <v>46.975220999999998</v>
      </c>
      <c r="M47" s="6">
        <v>10.039701000000001</v>
      </c>
    </row>
    <row r="48" spans="1:13" x14ac:dyDescent="0.25">
      <c r="A48" s="4" t="s">
        <v>145</v>
      </c>
      <c r="B48" s="5" t="s">
        <v>165</v>
      </c>
      <c r="C48" s="5">
        <v>41.047618999999997</v>
      </c>
      <c r="D48" s="5">
        <v>-6.8040250000000002</v>
      </c>
      <c r="E48" s="5">
        <v>41.047618999999997</v>
      </c>
      <c r="F48" s="5">
        <v>-6.8040250000000002</v>
      </c>
      <c r="G48" s="4" t="s">
        <v>145</v>
      </c>
      <c r="H48" s="4">
        <v>2744</v>
      </c>
      <c r="I48" s="5">
        <v>41.047424999999997</v>
      </c>
      <c r="J48" s="6">
        <v>-6.8039610000000001</v>
      </c>
      <c r="K48"/>
      <c r="L48"/>
      <c r="M48"/>
    </row>
    <row r="49" spans="1:13" x14ac:dyDescent="0.25">
      <c r="A49" s="4" t="s">
        <v>264</v>
      </c>
      <c r="B49" s="26" t="s">
        <v>265</v>
      </c>
      <c r="C49" s="5">
        <v>38.195562000000002</v>
      </c>
      <c r="D49" s="5">
        <v>-7.4977080000000003</v>
      </c>
      <c r="E49" s="5">
        <v>38.195562000000002</v>
      </c>
      <c r="F49" s="5">
        <v>-7.4977080000000003</v>
      </c>
      <c r="G49" s="4" t="s">
        <v>266</v>
      </c>
      <c r="H49" s="4">
        <v>2857</v>
      </c>
      <c r="I49" s="5">
        <v>38.195416999999999</v>
      </c>
      <c r="J49" s="6">
        <v>-7.4954169999999998</v>
      </c>
      <c r="K49"/>
      <c r="L49" s="6">
        <v>38.110595000000004</v>
      </c>
      <c r="M49" s="6">
        <v>-7.6291570000000002</v>
      </c>
    </row>
    <row r="50" spans="1:13" x14ac:dyDescent="0.25">
      <c r="A50" s="4" t="s">
        <v>267</v>
      </c>
      <c r="B50" s="26" t="s">
        <v>268</v>
      </c>
      <c r="C50" s="5">
        <v>45.447004999999997</v>
      </c>
      <c r="D50" s="5">
        <v>23.768191000000002</v>
      </c>
      <c r="E50" s="5">
        <v>45.447004999999997</v>
      </c>
      <c r="F50" s="5">
        <v>23.768191000000002</v>
      </c>
      <c r="G50" s="4" t="s">
        <v>269</v>
      </c>
      <c r="H50" s="4">
        <v>3856</v>
      </c>
      <c r="I50" s="5">
        <v>45.430556000000003</v>
      </c>
      <c r="J50" s="6">
        <v>23.733332999999998</v>
      </c>
      <c r="K50"/>
      <c r="L50"/>
      <c r="M50"/>
    </row>
    <row r="51" spans="1:13" x14ac:dyDescent="0.25">
      <c r="A51" s="4" t="s">
        <v>270</v>
      </c>
      <c r="B51" s="26"/>
      <c r="C51" s="5">
        <v>47.269798000000002</v>
      </c>
      <c r="D51" s="5">
        <v>10.967834</v>
      </c>
      <c r="E51" s="5">
        <v>47.269798000000002</v>
      </c>
      <c r="F51" s="5">
        <v>10.967834</v>
      </c>
      <c r="G51" s="4" t="s">
        <v>271</v>
      </c>
      <c r="H51"/>
      <c r="I51" s="5">
        <v>47.212035</v>
      </c>
      <c r="J51" s="6">
        <v>11.000964</v>
      </c>
      <c r="K51"/>
      <c r="L51"/>
      <c r="M51"/>
    </row>
    <row r="52" spans="1:13" x14ac:dyDescent="0.25">
      <c r="A52" s="4" t="s">
        <v>272</v>
      </c>
      <c r="B52" s="7" t="s">
        <v>272</v>
      </c>
      <c r="C52" s="5">
        <v>37.118299999999998</v>
      </c>
      <c r="D52" s="5">
        <v>15.1394</v>
      </c>
      <c r="E52" s="5">
        <v>37.118299999999998</v>
      </c>
      <c r="F52" s="5">
        <v>15.1394</v>
      </c>
      <c r="G52" s="4" t="s">
        <v>273</v>
      </c>
      <c r="H52"/>
      <c r="I52" s="5">
        <v>37.129075999999998</v>
      </c>
      <c r="J52" s="6">
        <v>15.139324999999999</v>
      </c>
      <c r="K52"/>
      <c r="L52" s="6">
        <v>37.111313000000003</v>
      </c>
      <c r="M52" s="6">
        <v>15.142173</v>
      </c>
    </row>
    <row r="53" spans="1:13" x14ac:dyDescent="0.25">
      <c r="A53" s="4" t="s">
        <v>274</v>
      </c>
      <c r="B53"/>
      <c r="C53" s="5">
        <v>49.780391000000002</v>
      </c>
      <c r="D53" s="5">
        <v>19.211573000000001</v>
      </c>
      <c r="E53" s="5">
        <v>49.780391000000002</v>
      </c>
      <c r="F53" s="5">
        <v>19.211573000000001</v>
      </c>
      <c r="G53" s="4" t="s">
        <v>275</v>
      </c>
      <c r="H53"/>
      <c r="I53" s="5">
        <v>49.787309999999998</v>
      </c>
      <c r="J53" s="6">
        <v>19.229977000000002</v>
      </c>
      <c r="K53" s="4">
        <v>3768</v>
      </c>
      <c r="L53" s="6">
        <v>49.807045000000002</v>
      </c>
      <c r="M53" s="6">
        <v>19.201388000000001</v>
      </c>
    </row>
    <row r="54" spans="1:13" x14ac:dyDescent="0.25">
      <c r="A54" s="4" t="s">
        <v>276</v>
      </c>
      <c r="B54"/>
      <c r="C54" s="5">
        <v>47.085109000000003</v>
      </c>
      <c r="D54" s="5">
        <v>9.8812890000000007</v>
      </c>
      <c r="E54" s="5">
        <v>47.112000000000002</v>
      </c>
      <c r="F54" s="5">
        <v>9.8719999999999999</v>
      </c>
      <c r="G54" s="4" t="s">
        <v>277</v>
      </c>
      <c r="H54"/>
      <c r="I54" s="5">
        <v>47.076025000000001</v>
      </c>
      <c r="J54" s="6">
        <v>9.8745429999999992</v>
      </c>
      <c r="K54"/>
      <c r="L54" s="6">
        <v>47.085935999999997</v>
      </c>
      <c r="M54" s="6">
        <v>9.8764800000000008</v>
      </c>
    </row>
    <row r="55" spans="1:13" x14ac:dyDescent="0.25">
      <c r="A55" s="4" t="s">
        <v>132</v>
      </c>
      <c r="B55" s="7" t="s">
        <v>278</v>
      </c>
      <c r="C55" s="5">
        <v>43.458100000000002</v>
      </c>
      <c r="D55" s="5">
        <v>16.7027</v>
      </c>
      <c r="E55" s="5">
        <v>43.458100000000002</v>
      </c>
      <c r="F55" s="5">
        <v>16.7027</v>
      </c>
      <c r="G55" s="4" t="s">
        <v>279</v>
      </c>
      <c r="H55"/>
      <c r="I55" s="5">
        <v>43.546056</v>
      </c>
      <c r="J55" s="6">
        <v>16.736651999999999</v>
      </c>
      <c r="K55"/>
      <c r="L55"/>
      <c r="M55"/>
    </row>
    <row r="56" spans="1:13" x14ac:dyDescent="0.25">
      <c r="A56" s="4" t="s">
        <v>280</v>
      </c>
      <c r="B56"/>
      <c r="C56" s="5">
        <v>66.302778000000004</v>
      </c>
      <c r="D56" s="5">
        <v>14.260278</v>
      </c>
      <c r="E56"/>
      <c r="F56"/>
      <c r="G56" s="4" t="s">
        <v>281</v>
      </c>
      <c r="H56" s="4">
        <v>3054</v>
      </c>
      <c r="I56" s="5">
        <v>66.179582999999994</v>
      </c>
      <c r="J56" s="6">
        <v>14.450417</v>
      </c>
      <c r="K56"/>
      <c r="L56"/>
      <c r="M56"/>
    </row>
    <row r="57" spans="1:13" x14ac:dyDescent="0.25">
      <c r="A57" s="38" t="s">
        <v>282</v>
      </c>
      <c r="B57" s="39"/>
      <c r="C57" s="40"/>
      <c r="D57" s="40"/>
      <c r="E57" s="40"/>
      <c r="F57" s="40"/>
      <c r="G57" s="21" t="s">
        <v>283</v>
      </c>
      <c r="H57" s="41">
        <v>3053</v>
      </c>
      <c r="I57" s="40">
        <v>66.236999999999995</v>
      </c>
      <c r="J57" s="42">
        <v>14.932</v>
      </c>
      <c r="K57" s="43"/>
      <c r="L57" s="42"/>
      <c r="M57" s="42"/>
    </row>
    <row r="58" spans="1:13" x14ac:dyDescent="0.25">
      <c r="A58" s="38" t="s">
        <v>284</v>
      </c>
      <c r="B58" s="39"/>
      <c r="C58" s="40"/>
      <c r="D58" s="40"/>
      <c r="E58" s="40"/>
      <c r="F58" s="40"/>
      <c r="G58" s="21" t="s">
        <v>285</v>
      </c>
      <c r="H58" s="41">
        <v>3055</v>
      </c>
      <c r="I58" s="40">
        <v>66.06</v>
      </c>
      <c r="J58" s="42">
        <v>14.46</v>
      </c>
      <c r="K58" s="43"/>
      <c r="L58" s="42"/>
      <c r="M58" s="42"/>
    </row>
    <row r="59" spans="1:13" x14ac:dyDescent="0.25">
      <c r="A59" s="38" t="s">
        <v>286</v>
      </c>
      <c r="B59" s="39"/>
      <c r="C59" s="40"/>
      <c r="D59" s="40"/>
      <c r="E59" s="40"/>
      <c r="F59" s="40"/>
      <c r="G59" s="21" t="s">
        <v>287</v>
      </c>
      <c r="H59"/>
      <c r="I59" s="40">
        <v>66.069721999999999</v>
      </c>
      <c r="J59" s="42">
        <v>14.253333</v>
      </c>
      <c r="K59" s="43"/>
      <c r="L59" s="42"/>
      <c r="M59" s="42"/>
    </row>
    <row r="60" spans="1:13" x14ac:dyDescent="0.25">
      <c r="A60" s="4" t="s">
        <v>288</v>
      </c>
      <c r="B60" s="44"/>
      <c r="C60" s="5">
        <v>51.166548800000001</v>
      </c>
      <c r="D60" s="5">
        <v>9.0465868</v>
      </c>
      <c r="E60" s="5">
        <v>51.182000000000002</v>
      </c>
      <c r="F60" s="5">
        <v>9.06</v>
      </c>
      <c r="G60" s="4" t="s">
        <v>289</v>
      </c>
      <c r="H60"/>
      <c r="I60" s="5">
        <v>51.158332999999999</v>
      </c>
      <c r="J60" s="6">
        <v>9.0250000000000004</v>
      </c>
      <c r="K60" s="4">
        <v>3212</v>
      </c>
      <c r="L60" s="6">
        <v>51.182806999999997</v>
      </c>
      <c r="M60" s="6">
        <v>9.0590779999999995</v>
      </c>
    </row>
    <row r="61" spans="1:13" x14ac:dyDescent="0.25">
      <c r="A61" s="4" t="s">
        <v>290</v>
      </c>
      <c r="B61" s="26" t="s">
        <v>200</v>
      </c>
      <c r="C61" s="5">
        <v>66.954280999999995</v>
      </c>
      <c r="D61" s="5">
        <v>19.796075999999999</v>
      </c>
      <c r="E61" s="5">
        <v>66.954280999999995</v>
      </c>
      <c r="F61" s="5">
        <v>19.796075999999999</v>
      </c>
      <c r="G61" s="4" t="s">
        <v>290</v>
      </c>
      <c r="H61" s="4">
        <v>3696</v>
      </c>
      <c r="I61" s="5">
        <v>66.959011000000004</v>
      </c>
      <c r="J61" s="6">
        <v>19.805440000000001</v>
      </c>
      <c r="K61"/>
      <c r="L61"/>
      <c r="M61"/>
    </row>
    <row r="62" spans="1:13" x14ac:dyDescent="0.25">
      <c r="A62" s="4" t="s">
        <v>291</v>
      </c>
      <c r="B62" s="26" t="s">
        <v>200</v>
      </c>
      <c r="C62" s="5">
        <v>66.691102000000001</v>
      </c>
      <c r="D62" s="5">
        <v>20.343575999999999</v>
      </c>
      <c r="E62" s="5">
        <v>66.679000000000002</v>
      </c>
      <c r="F62" s="5">
        <v>20.323</v>
      </c>
      <c r="G62" s="4" t="s">
        <v>292</v>
      </c>
      <c r="H62" s="4">
        <v>3700</v>
      </c>
      <c r="I62" s="5">
        <v>66.686993999999999</v>
      </c>
      <c r="J62" s="6">
        <v>20.334741000000001</v>
      </c>
      <c r="K62"/>
      <c r="L62"/>
      <c r="M62"/>
    </row>
    <row r="63" spans="1:13" x14ac:dyDescent="0.25">
      <c r="A63" s="4" t="s">
        <v>293</v>
      </c>
      <c r="B63" s="7" t="s">
        <v>294</v>
      </c>
      <c r="C63" s="5">
        <v>45.384999999999998</v>
      </c>
      <c r="D63" s="5">
        <v>5.9989999999999997</v>
      </c>
      <c r="E63" s="5">
        <v>45.389000000000003</v>
      </c>
      <c r="F63" s="5">
        <v>5.9889999999999999</v>
      </c>
      <c r="G63" s="4" t="s">
        <v>294</v>
      </c>
      <c r="H63"/>
      <c r="I63" s="5">
        <v>45.382336000000002</v>
      </c>
      <c r="J63" s="6">
        <v>6.0593180000000002</v>
      </c>
      <c r="K63"/>
      <c r="L63" s="6">
        <v>45.383141000000002</v>
      </c>
      <c r="M63" s="6">
        <v>5.9879980000000002</v>
      </c>
    </row>
    <row r="64" spans="1:13" x14ac:dyDescent="0.25">
      <c r="A64" s="38" t="s">
        <v>295</v>
      </c>
      <c r="B64" s="39"/>
      <c r="C64" s="40"/>
      <c r="D64" s="40"/>
      <c r="E64" s="40"/>
      <c r="F64" s="40"/>
      <c r="G64" s="21" t="s">
        <v>296</v>
      </c>
      <c r="H64"/>
      <c r="I64" s="40">
        <v>45.287565999999998</v>
      </c>
      <c r="J64" s="42">
        <v>6.358784</v>
      </c>
      <c r="K64" s="43"/>
      <c r="L64" s="42"/>
      <c r="M64" s="42"/>
    </row>
    <row r="65" spans="1:13" x14ac:dyDescent="0.25">
      <c r="A65" s="4" t="s">
        <v>297</v>
      </c>
      <c r="B65" s="26" t="s">
        <v>298</v>
      </c>
      <c r="C65" s="5">
        <v>66.499583000000001</v>
      </c>
      <c r="D65" s="5">
        <v>20.354583000000002</v>
      </c>
      <c r="E65" s="5">
        <v>66.486999999999995</v>
      </c>
      <c r="F65" s="5">
        <v>20.36</v>
      </c>
      <c r="G65" s="4" t="s">
        <v>297</v>
      </c>
      <c r="H65" s="4">
        <v>3703</v>
      </c>
      <c r="I65" s="5">
        <v>66.502426</v>
      </c>
      <c r="J65" s="6">
        <v>20.374414999999999</v>
      </c>
      <c r="K65"/>
      <c r="L65"/>
      <c r="M65"/>
    </row>
    <row r="66" spans="1:13" x14ac:dyDescent="0.25">
      <c r="A66" s="14" t="s">
        <v>299</v>
      </c>
      <c r="B66" s="44" t="s">
        <v>300</v>
      </c>
      <c r="C66" s="5">
        <v>49.124429999999997</v>
      </c>
      <c r="D66" s="5">
        <v>16.124206999999998</v>
      </c>
      <c r="E66" s="5">
        <v>49.124429999999997</v>
      </c>
      <c r="F66" s="5">
        <v>16.124206999999998</v>
      </c>
      <c r="G66" s="4" t="s">
        <v>299</v>
      </c>
      <c r="H66" s="4">
        <v>3786</v>
      </c>
      <c r="I66" s="5">
        <v>49.128749999999997</v>
      </c>
      <c r="J66" s="6">
        <v>16.117083000000001</v>
      </c>
      <c r="K66" s="4">
        <v>3788</v>
      </c>
      <c r="L66"/>
      <c r="M66"/>
    </row>
    <row r="67" spans="1:13" x14ac:dyDescent="0.25">
      <c r="A67" s="4" t="s">
        <v>301</v>
      </c>
      <c r="B67"/>
      <c r="C67" s="45"/>
      <c r="D67" s="45"/>
      <c r="E67" s="45"/>
      <c r="F67" s="45"/>
      <c r="G67" s="4" t="s">
        <v>302</v>
      </c>
      <c r="H67"/>
      <c r="I67" s="5">
        <v>42.507601999999999</v>
      </c>
      <c r="J67" s="6">
        <v>13.405393</v>
      </c>
      <c r="K67"/>
      <c r="L67" s="6">
        <v>42.560955</v>
      </c>
      <c r="M67" s="6">
        <v>13.563338999999999</v>
      </c>
    </row>
    <row r="68" spans="1:13" x14ac:dyDescent="0.25">
      <c r="A68" s="4" t="s">
        <v>303</v>
      </c>
      <c r="B68"/>
      <c r="C68" s="5">
        <v>42.500363999999998</v>
      </c>
      <c r="D68" s="5">
        <v>0.99148899999999995</v>
      </c>
      <c r="E68"/>
      <c r="F68"/>
      <c r="G68" s="4" t="s">
        <v>304</v>
      </c>
      <c r="H68"/>
      <c r="I68" s="5">
        <v>42.503464000000001</v>
      </c>
      <c r="J68" s="6">
        <v>0.99068599999999996</v>
      </c>
      <c r="K68" s="46"/>
      <c r="L68" s="6">
        <v>42.504322000000002</v>
      </c>
      <c r="M68" s="6">
        <v>0.99031100000000005</v>
      </c>
    </row>
    <row r="69" spans="1:13" x14ac:dyDescent="0.25">
      <c r="A69" s="4" t="s">
        <v>133</v>
      </c>
      <c r="B69" s="44" t="s">
        <v>165</v>
      </c>
      <c r="C69" s="5">
        <v>41.378306000000002</v>
      </c>
      <c r="D69" s="5">
        <v>-6.3515829999999998</v>
      </c>
      <c r="E69" s="5">
        <v>41.378306000000002</v>
      </c>
      <c r="F69" s="5">
        <v>-6.3515829999999998</v>
      </c>
      <c r="G69" s="4" t="s">
        <v>305</v>
      </c>
      <c r="H69" s="4">
        <v>2730</v>
      </c>
      <c r="I69" s="5">
        <v>41.379297000000001</v>
      </c>
      <c r="J69" s="6">
        <v>-6.3516560000000002</v>
      </c>
      <c r="K69"/>
      <c r="L69"/>
      <c r="M69"/>
    </row>
    <row r="70" spans="1:13" x14ac:dyDescent="0.25">
      <c r="A70" s="4" t="s">
        <v>306</v>
      </c>
      <c r="B70" s="26" t="s">
        <v>307</v>
      </c>
      <c r="C70" s="5">
        <v>46.85</v>
      </c>
      <c r="D70" s="5">
        <v>9.0008330000000001</v>
      </c>
      <c r="E70"/>
      <c r="F70"/>
      <c r="G70" s="4" t="s">
        <v>308</v>
      </c>
      <c r="H70" s="4">
        <v>3311</v>
      </c>
      <c r="I70" s="5">
        <v>46.845416999999998</v>
      </c>
      <c r="J70" s="6">
        <v>9.0104170000000003</v>
      </c>
      <c r="K70"/>
      <c r="L70"/>
      <c r="M70"/>
    </row>
    <row r="71" spans="1:13" x14ac:dyDescent="0.25">
      <c r="A71" s="4" t="s">
        <v>309</v>
      </c>
      <c r="B71" s="7" t="s">
        <v>310</v>
      </c>
      <c r="C71" s="5">
        <v>44.059699999999999</v>
      </c>
      <c r="D71" s="5">
        <v>2.77</v>
      </c>
      <c r="E71" s="5">
        <v>44.059699999999999</v>
      </c>
      <c r="F71" s="5">
        <v>2.77</v>
      </c>
      <c r="G71" s="4" t="s">
        <v>311</v>
      </c>
      <c r="H71" s="4">
        <v>3438</v>
      </c>
      <c r="I71" s="5">
        <v>44.092185000000001</v>
      </c>
      <c r="J71" s="6">
        <v>2.7022810000000002</v>
      </c>
      <c r="K71"/>
      <c r="L71"/>
      <c r="M71"/>
    </row>
    <row r="72" spans="1:13" x14ac:dyDescent="0.25">
      <c r="A72" s="38" t="s">
        <v>312</v>
      </c>
      <c r="B72" s="39"/>
      <c r="C72" s="40"/>
      <c r="D72" s="40"/>
      <c r="E72" s="40"/>
      <c r="F72" s="40"/>
      <c r="G72" s="21" t="s">
        <v>313</v>
      </c>
      <c r="H72" s="41">
        <v>3436</v>
      </c>
      <c r="I72" s="40">
        <v>44.199409000000003</v>
      </c>
      <c r="J72" s="42">
        <v>2.7393529999999999</v>
      </c>
      <c r="K72" s="43"/>
      <c r="L72" s="42"/>
      <c r="M72" s="42"/>
    </row>
    <row r="73" spans="1:13" x14ac:dyDescent="0.25">
      <c r="A73" s="4" t="s">
        <v>314</v>
      </c>
      <c r="B73" s="17" t="s">
        <v>315</v>
      </c>
      <c r="C73" s="5">
        <v>38.883951099999997</v>
      </c>
      <c r="D73" s="5">
        <v>21.493796100000001</v>
      </c>
      <c r="E73" s="5">
        <v>38.883951099999997</v>
      </c>
      <c r="F73" s="5">
        <v>21.493796100000001</v>
      </c>
      <c r="G73" s="4" t="s">
        <v>314</v>
      </c>
      <c r="H73" s="4">
        <v>4026</v>
      </c>
      <c r="I73" s="5">
        <v>38.887233999999999</v>
      </c>
      <c r="J73" s="6">
        <v>21.495304000000001</v>
      </c>
      <c r="K73"/>
      <c r="L73"/>
      <c r="M73"/>
    </row>
    <row r="74" spans="1:13" x14ac:dyDescent="0.25">
      <c r="A74" s="4" t="s">
        <v>316</v>
      </c>
      <c r="B74"/>
      <c r="C74" s="5">
        <v>59.444355000000002</v>
      </c>
      <c r="D74" s="5">
        <v>8.038259</v>
      </c>
      <c r="E74" s="5">
        <v>59.444355000000002</v>
      </c>
      <c r="F74" s="5">
        <v>8.038259</v>
      </c>
      <c r="G74" s="4" t="s">
        <v>317</v>
      </c>
      <c r="H74"/>
      <c r="I74" s="5">
        <v>59.609687000000001</v>
      </c>
      <c r="J74" s="6">
        <v>7.8543219999999998</v>
      </c>
      <c r="K74"/>
      <c r="L74" s="6">
        <v>59.441267000000003</v>
      </c>
      <c r="M74" s="6">
        <v>8.0354530000000004</v>
      </c>
    </row>
    <row r="75" spans="1:13" x14ac:dyDescent="0.25">
      <c r="A75" s="14" t="s">
        <v>134</v>
      </c>
      <c r="B75" s="44" t="s">
        <v>165</v>
      </c>
      <c r="C75" s="5">
        <v>41.301692000000003</v>
      </c>
      <c r="D75" s="5">
        <v>-6.4697089999999999</v>
      </c>
      <c r="E75" s="5">
        <v>41.301692000000003</v>
      </c>
      <c r="F75" s="5">
        <v>-6.4697089999999999</v>
      </c>
      <c r="G75" s="47" t="s">
        <v>134</v>
      </c>
      <c r="H75" s="4">
        <v>2732</v>
      </c>
      <c r="I75" s="5">
        <v>41.300930000000001</v>
      </c>
      <c r="J75" s="6">
        <v>-6.4694010000000004</v>
      </c>
      <c r="K75"/>
      <c r="L75"/>
      <c r="M75"/>
    </row>
    <row r="76" spans="1:13" x14ac:dyDescent="0.25">
      <c r="A76" s="4" t="s">
        <v>135</v>
      </c>
      <c r="B76" s="7" t="s">
        <v>318</v>
      </c>
      <c r="C76" s="5">
        <v>46.291753</v>
      </c>
      <c r="D76" s="5">
        <v>10.266454</v>
      </c>
      <c r="E76" s="5">
        <v>46.291753</v>
      </c>
      <c r="F76" s="5">
        <v>10.266454</v>
      </c>
      <c r="G76" s="4" t="s">
        <v>319</v>
      </c>
      <c r="H76"/>
      <c r="I76" s="5">
        <v>46.328836000000003</v>
      </c>
      <c r="J76" s="6">
        <v>10.24729</v>
      </c>
      <c r="K76"/>
      <c r="L76"/>
      <c r="M76"/>
    </row>
    <row r="77" spans="1:13" x14ac:dyDescent="0.25">
      <c r="A77" s="4" t="s">
        <v>136</v>
      </c>
      <c r="B77" s="7" t="s">
        <v>162</v>
      </c>
      <c r="C77" s="5">
        <v>46.052714000000002</v>
      </c>
      <c r="D77" s="5">
        <v>5.812862</v>
      </c>
      <c r="E77" s="5">
        <v>46.052714000000002</v>
      </c>
      <c r="F77" s="5">
        <v>5.812862</v>
      </c>
      <c r="G77" s="4" t="s">
        <v>136</v>
      </c>
      <c r="H77" s="4">
        <v>3373</v>
      </c>
      <c r="I77" s="5">
        <v>46.053750000000001</v>
      </c>
      <c r="J77" s="6">
        <v>5.8129169999999997</v>
      </c>
      <c r="K77"/>
      <c r="L77"/>
      <c r="M77"/>
    </row>
    <row r="78" spans="1:13" x14ac:dyDescent="0.25">
      <c r="A78" s="14" t="s">
        <v>137</v>
      </c>
      <c r="B78" s="17" t="s">
        <v>212</v>
      </c>
      <c r="C78" s="5">
        <v>56.8513187</v>
      </c>
      <c r="D78" s="5">
        <v>24.272038899999998</v>
      </c>
      <c r="E78" s="5">
        <v>56.8513187</v>
      </c>
      <c r="F78" s="5">
        <v>24.272038899999998</v>
      </c>
      <c r="G78" s="4" t="s">
        <v>137</v>
      </c>
      <c r="H78" s="4">
        <v>3735</v>
      </c>
      <c r="I78" s="5">
        <v>56.852083</v>
      </c>
      <c r="J78" s="6">
        <v>24.274583</v>
      </c>
      <c r="K78"/>
      <c r="L78"/>
      <c r="M78"/>
    </row>
    <row r="79" spans="1:13" x14ac:dyDescent="0.25">
      <c r="A79" s="14" t="s">
        <v>320</v>
      </c>
      <c r="B79" s="26" t="s">
        <v>321</v>
      </c>
      <c r="C79" s="5">
        <v>56.406388999999997</v>
      </c>
      <c r="D79" s="5">
        <v>-5.1130560000000003</v>
      </c>
      <c r="E79" s="5">
        <v>56.406388999999997</v>
      </c>
      <c r="F79" s="5">
        <v>-5.1130560000000003</v>
      </c>
      <c r="G79" s="4" t="s">
        <v>320</v>
      </c>
      <c r="H79"/>
      <c r="I79" s="5">
        <v>56.407086999999997</v>
      </c>
      <c r="J79" s="6">
        <v>-5.1127190000000002</v>
      </c>
      <c r="K79" s="48">
        <v>3053</v>
      </c>
      <c r="L79" s="6">
        <v>56.380200000000002</v>
      </c>
      <c r="M79" s="6">
        <v>-5.0737079999999999</v>
      </c>
    </row>
    <row r="80" spans="1:13" x14ac:dyDescent="0.25">
      <c r="A80" s="14" t="s">
        <v>322</v>
      </c>
      <c r="B80" s="7" t="s">
        <v>323</v>
      </c>
      <c r="C80" s="5">
        <v>47.034140999999998</v>
      </c>
      <c r="D80" s="5">
        <v>10.748120999999999</v>
      </c>
      <c r="E80" s="5">
        <v>47.036000000000001</v>
      </c>
      <c r="F80" s="5">
        <v>10.707000000000001</v>
      </c>
      <c r="G80" s="4" t="s">
        <v>324</v>
      </c>
      <c r="H80" s="4">
        <v>3309</v>
      </c>
      <c r="I80" s="5">
        <v>46.955500999999998</v>
      </c>
      <c r="J80" s="6">
        <v>10.740614000000001</v>
      </c>
      <c r="K80"/>
      <c r="L80"/>
      <c r="M80"/>
    </row>
    <row r="81" spans="1:13" x14ac:dyDescent="0.25">
      <c r="A81" s="4" t="s">
        <v>325</v>
      </c>
      <c r="B81" s="7" t="s">
        <v>162</v>
      </c>
      <c r="C81" s="5">
        <v>46.183329999999998</v>
      </c>
      <c r="D81" s="5">
        <v>7.3</v>
      </c>
      <c r="E81"/>
      <c r="F81"/>
      <c r="G81" s="4" t="s">
        <v>163</v>
      </c>
      <c r="H81" s="4">
        <v>3371</v>
      </c>
      <c r="I81" s="5">
        <v>46.080326999999997</v>
      </c>
      <c r="J81" s="6">
        <v>7.4032600000000004</v>
      </c>
      <c r="K81"/>
      <c r="L81"/>
      <c r="M81"/>
    </row>
    <row r="82" spans="1:13" x14ac:dyDescent="0.25">
      <c r="A82" s="4" t="s">
        <v>326</v>
      </c>
      <c r="B82" s="17" t="s">
        <v>327</v>
      </c>
      <c r="C82" s="5">
        <v>41.354444000000001</v>
      </c>
      <c r="D82" s="5">
        <v>24.366944</v>
      </c>
      <c r="E82" s="5">
        <v>41.354444000000001</v>
      </c>
      <c r="F82" s="5">
        <v>24.366944</v>
      </c>
      <c r="G82" s="4" t="s">
        <v>328</v>
      </c>
      <c r="H82" s="4">
        <v>3991</v>
      </c>
      <c r="I82" s="5">
        <v>41.353996000000002</v>
      </c>
      <c r="J82" s="6">
        <v>24.366377</v>
      </c>
      <c r="K82" s="4">
        <v>3992</v>
      </c>
      <c r="L82" s="6">
        <v>41.336469000000001</v>
      </c>
      <c r="M82" s="6">
        <v>24.462064999999999</v>
      </c>
    </row>
    <row r="83" spans="1:13" x14ac:dyDescent="0.25">
      <c r="A83" s="4" t="s">
        <v>329</v>
      </c>
      <c r="B83" s="7" t="s">
        <v>330</v>
      </c>
      <c r="C83" s="5">
        <v>44.471643999999998</v>
      </c>
      <c r="D83" s="5">
        <v>6.2706179999999998</v>
      </c>
      <c r="E83" s="5">
        <v>44.471643999999998</v>
      </c>
      <c r="F83" s="5">
        <v>6.2706179999999998</v>
      </c>
      <c r="G83" s="4" t="s">
        <v>331</v>
      </c>
      <c r="H83" s="4">
        <v>3433</v>
      </c>
      <c r="I83" s="5">
        <v>44.471885</v>
      </c>
      <c r="J83" s="6">
        <v>6.2706480000000004</v>
      </c>
      <c r="K83"/>
      <c r="L83"/>
      <c r="M83"/>
    </row>
    <row r="84" spans="1:13" x14ac:dyDescent="0.25">
      <c r="A84" s="4" t="s">
        <v>332</v>
      </c>
      <c r="B84"/>
      <c r="C84" s="5">
        <v>61.305857000000003</v>
      </c>
      <c r="D84" s="5">
        <v>7.7911260000000002</v>
      </c>
      <c r="E84" s="5">
        <v>61.305857000000003</v>
      </c>
      <c r="F84" s="5">
        <v>7.7911260000000002</v>
      </c>
      <c r="G84" s="4" t="s">
        <v>333</v>
      </c>
      <c r="H84"/>
      <c r="I84" s="5">
        <v>61.298879999999997</v>
      </c>
      <c r="J84" s="6">
        <v>8.2096269999999993</v>
      </c>
      <c r="K84"/>
      <c r="L84" s="6">
        <v>61.289566000000001</v>
      </c>
      <c r="M84" s="6">
        <v>7.7495750000000001</v>
      </c>
    </row>
    <row r="85" spans="1:13" x14ac:dyDescent="0.25">
      <c r="A85" s="4" t="s">
        <v>334</v>
      </c>
      <c r="B85" s="7" t="s">
        <v>335</v>
      </c>
      <c r="C85" s="5">
        <v>36.908369</v>
      </c>
      <c r="D85" s="5">
        <v>-4.7628919999999999</v>
      </c>
      <c r="E85" s="5">
        <v>36.921999999999997</v>
      </c>
      <c r="F85" s="5">
        <v>-4.7770000000000001</v>
      </c>
      <c r="G85" s="4" t="s">
        <v>336</v>
      </c>
      <c r="H85"/>
      <c r="I85" s="5">
        <v>36.903770000000002</v>
      </c>
      <c r="J85" s="6">
        <v>-4.7780940000000003</v>
      </c>
      <c r="K85"/>
      <c r="L85" s="6">
        <v>36.907857999999997</v>
      </c>
      <c r="M85" s="6">
        <v>-4.7625799999999998</v>
      </c>
    </row>
    <row r="86" spans="1:13" x14ac:dyDescent="0.25">
      <c r="A86" s="4" t="s">
        <v>138</v>
      </c>
      <c r="B86" s="17"/>
      <c r="C86" s="5">
        <v>41.489750000000001</v>
      </c>
      <c r="D86" s="5">
        <v>-6.2639189999999996</v>
      </c>
      <c r="E86" s="5">
        <v>41.489750000000001</v>
      </c>
      <c r="F86" s="5">
        <v>-6.2639189999999996</v>
      </c>
      <c r="G86" s="4" t="s">
        <v>337</v>
      </c>
      <c r="H86" s="4">
        <v>2727</v>
      </c>
      <c r="I86" s="5">
        <v>41.489981</v>
      </c>
      <c r="J86" s="6">
        <v>-6.2642439999999997</v>
      </c>
      <c r="K86"/>
      <c r="L86"/>
      <c r="M86"/>
    </row>
    <row r="87" spans="1:13" x14ac:dyDescent="0.25">
      <c r="A87" s="14" t="s">
        <v>139</v>
      </c>
      <c r="B87" s="17" t="s">
        <v>338</v>
      </c>
      <c r="C87" s="5">
        <v>49.6068444</v>
      </c>
      <c r="D87" s="5">
        <v>14.181225299999999</v>
      </c>
      <c r="E87" s="5">
        <v>49.563000000000002</v>
      </c>
      <c r="F87" s="5">
        <v>14.21</v>
      </c>
      <c r="G87" s="4" t="s">
        <v>339</v>
      </c>
      <c r="H87" s="4">
        <v>3263</v>
      </c>
      <c r="I87" s="5">
        <v>49.6068444</v>
      </c>
      <c r="J87" s="6">
        <v>14.181225299999999</v>
      </c>
      <c r="K87"/>
      <c r="L87"/>
      <c r="M87"/>
    </row>
    <row r="88" spans="1:13" x14ac:dyDescent="0.25">
      <c r="A88" s="4" t="s">
        <v>340</v>
      </c>
      <c r="B88" s="7" t="s">
        <v>341</v>
      </c>
      <c r="C88" s="5">
        <v>44.961181000000003</v>
      </c>
      <c r="D88" s="5">
        <v>5.6887509999999999</v>
      </c>
      <c r="E88" s="5">
        <v>44.961181000000003</v>
      </c>
      <c r="F88" s="5">
        <v>5.6887509999999999</v>
      </c>
      <c r="G88" s="4" t="s">
        <v>342</v>
      </c>
      <c r="H88" s="4">
        <v>3421</v>
      </c>
      <c r="I88" s="5">
        <v>44.961091000000003</v>
      </c>
      <c r="J88" s="6">
        <v>5.6890539999999996</v>
      </c>
      <c r="K88"/>
      <c r="L88"/>
      <c r="M88"/>
    </row>
    <row r="89" spans="1:13" x14ac:dyDescent="0.25">
      <c r="A89" s="4" t="s">
        <v>343</v>
      </c>
      <c r="B89" s="26" t="s">
        <v>344</v>
      </c>
      <c r="C89" s="5">
        <v>47.146110999999998</v>
      </c>
      <c r="D89" s="5">
        <v>11.967222</v>
      </c>
      <c r="E89"/>
      <c r="F89"/>
      <c r="G89" s="4" t="s">
        <v>345</v>
      </c>
      <c r="H89" s="4">
        <v>3302</v>
      </c>
      <c r="I89" s="5">
        <v>47.121366000000002</v>
      </c>
      <c r="J89" s="6">
        <v>12.061754000000001</v>
      </c>
      <c r="K89"/>
      <c r="L89" s="6">
        <v>47.121465999999998</v>
      </c>
      <c r="M89" s="6">
        <v>11.867184</v>
      </c>
    </row>
    <row r="90" spans="1:13" x14ac:dyDescent="0.25">
      <c r="A90" s="4" t="s">
        <v>346</v>
      </c>
      <c r="B90" s="26" t="s">
        <v>347</v>
      </c>
      <c r="C90" s="5">
        <v>45.21293</v>
      </c>
      <c r="D90" s="5">
        <v>6.7152599999999998</v>
      </c>
      <c r="E90" s="5">
        <v>45.21293</v>
      </c>
      <c r="F90" s="5">
        <v>6.7152599999999998</v>
      </c>
      <c r="G90" s="4" t="s">
        <v>348</v>
      </c>
      <c r="H90" s="4">
        <v>3411</v>
      </c>
      <c r="I90" s="5">
        <v>45.228749999999998</v>
      </c>
      <c r="J90" s="6">
        <v>6.94625</v>
      </c>
      <c r="K90"/>
      <c r="L90"/>
      <c r="M90"/>
    </row>
    <row r="91" spans="1:13" x14ac:dyDescent="0.25">
      <c r="A91" s="4" t="s">
        <v>349</v>
      </c>
      <c r="B91" s="26"/>
      <c r="C91" s="5">
        <v>47.565607</v>
      </c>
      <c r="D91" s="5">
        <v>7.9536300000000004</v>
      </c>
      <c r="E91" s="5">
        <v>47.565607</v>
      </c>
      <c r="F91" s="5">
        <v>7.9536300000000004</v>
      </c>
      <c r="G91" s="4" t="s">
        <v>350</v>
      </c>
      <c r="H91"/>
      <c r="I91" s="5">
        <v>47.580925999999998</v>
      </c>
      <c r="J91" s="6">
        <v>7.9596809999999998</v>
      </c>
      <c r="K91"/>
      <c r="L91"/>
      <c r="M91"/>
    </row>
    <row r="92" spans="1:13" x14ac:dyDescent="0.25">
      <c r="A92" s="4" t="s">
        <v>351</v>
      </c>
      <c r="B92" s="26"/>
      <c r="C92" s="5">
        <v>52.980832999999997</v>
      </c>
      <c r="D92" s="5">
        <v>-3.9688889999999999</v>
      </c>
      <c r="E92"/>
      <c r="F92"/>
      <c r="G92" s="4" t="s">
        <v>352</v>
      </c>
      <c r="H92"/>
      <c r="I92" s="5">
        <v>52.980939999999997</v>
      </c>
      <c r="J92" s="6">
        <v>-3.9899710000000002</v>
      </c>
      <c r="K92" s="49"/>
      <c r="L92" s="6">
        <v>52.981065999999998</v>
      </c>
      <c r="M92" s="6">
        <v>-3.9664959999999998</v>
      </c>
    </row>
    <row r="93" spans="1:13" x14ac:dyDescent="0.25">
      <c r="A93" s="4" t="s">
        <v>353</v>
      </c>
      <c r="B93"/>
      <c r="C93" s="5">
        <v>46.067701999999997</v>
      </c>
      <c r="D93" s="5">
        <v>10.982813999999999</v>
      </c>
      <c r="E93" s="5">
        <v>46.067701999999997</v>
      </c>
      <c r="F93" s="5">
        <v>10.982813999999999</v>
      </c>
      <c r="G93" s="4" t="s">
        <v>354</v>
      </c>
      <c r="H93"/>
      <c r="I93" s="5">
        <v>46.123626000000002</v>
      </c>
      <c r="J93" s="6">
        <v>10.957356000000001</v>
      </c>
      <c r="K93"/>
      <c r="L93" s="6">
        <v>46.066760000000002</v>
      </c>
      <c r="M93" s="6">
        <v>10.983506</v>
      </c>
    </row>
    <row r="94" spans="1:13" x14ac:dyDescent="0.25">
      <c r="A94" s="4" t="s">
        <v>140</v>
      </c>
      <c r="B94" s="7" t="s">
        <v>355</v>
      </c>
      <c r="C94" s="5">
        <v>44.303735000000003</v>
      </c>
      <c r="D94" s="5">
        <v>4.7424249999999999</v>
      </c>
      <c r="E94" s="5">
        <v>44.303735000000003</v>
      </c>
      <c r="F94" s="5">
        <v>4.6509999999999998</v>
      </c>
      <c r="G94" s="4" t="s">
        <v>356</v>
      </c>
      <c r="H94"/>
      <c r="I94" s="5">
        <v>44.303735000000003</v>
      </c>
      <c r="J94" s="6">
        <v>4.7424249999999999</v>
      </c>
      <c r="K94"/>
      <c r="L94"/>
      <c r="M94"/>
    </row>
    <row r="95" spans="1:13" x14ac:dyDescent="0.25">
      <c r="A95" s="4" t="s">
        <v>357</v>
      </c>
      <c r="B95" s="7" t="s">
        <v>358</v>
      </c>
      <c r="C95" s="5">
        <v>46.565359106343998</v>
      </c>
      <c r="D95" s="5">
        <v>8.3277561798094997</v>
      </c>
      <c r="E95" s="5">
        <v>46.565359106343998</v>
      </c>
      <c r="F95" s="5">
        <v>8.3277561798094997</v>
      </c>
      <c r="G95" s="4" t="s">
        <v>359</v>
      </c>
      <c r="H95" s="4">
        <v>3330</v>
      </c>
      <c r="I95" s="5">
        <v>46.547083000000001</v>
      </c>
      <c r="J95" s="6">
        <v>8.2712500000000002</v>
      </c>
      <c r="K95" s="4">
        <v>3323</v>
      </c>
      <c r="L95" s="6">
        <v>46.547083000000001</v>
      </c>
      <c r="M95" s="6">
        <v>8.2712500000000002</v>
      </c>
    </row>
    <row r="96" spans="1:13" x14ac:dyDescent="0.25">
      <c r="A96" s="4" t="s">
        <v>141</v>
      </c>
      <c r="B96" s="26"/>
      <c r="C96" s="5">
        <v>46.332099999999997</v>
      </c>
      <c r="D96" s="5">
        <v>8.0119600000000002</v>
      </c>
      <c r="E96" s="5">
        <v>44.3</v>
      </c>
      <c r="F96" s="5">
        <v>22.603999999999999</v>
      </c>
      <c r="G96" s="4" t="s">
        <v>360</v>
      </c>
      <c r="H96"/>
      <c r="I96" s="5">
        <v>46.371958999999997</v>
      </c>
      <c r="J96" s="6">
        <v>8.0022179999999992</v>
      </c>
      <c r="K96"/>
      <c r="L96"/>
      <c r="M96"/>
    </row>
    <row r="97" spans="1:13" x14ac:dyDescent="0.25">
      <c r="A97" s="4" t="s">
        <v>361</v>
      </c>
      <c r="B97" s="7" t="s">
        <v>362</v>
      </c>
      <c r="C97" s="5">
        <v>45.625267999999998</v>
      </c>
      <c r="D97" s="5">
        <v>6.791353</v>
      </c>
      <c r="E97" s="5">
        <v>45.625267999999998</v>
      </c>
      <c r="F97" s="5">
        <v>6.791353</v>
      </c>
      <c r="G97" s="4" t="s">
        <v>363</v>
      </c>
      <c r="H97" s="4">
        <v>3398</v>
      </c>
      <c r="I97" s="5">
        <v>45.493203000000001</v>
      </c>
      <c r="J97" s="6">
        <v>6.9330059999999998</v>
      </c>
      <c r="K97"/>
      <c r="L97"/>
      <c r="M97"/>
    </row>
    <row r="98" spans="1:13" x14ac:dyDescent="0.25">
      <c r="A98" s="4" t="s">
        <v>364</v>
      </c>
      <c r="B98" s="26" t="s">
        <v>365</v>
      </c>
      <c r="C98" s="5">
        <v>41.368983</v>
      </c>
      <c r="D98" s="5">
        <v>0.27338099999999999</v>
      </c>
      <c r="E98" s="5">
        <v>41.368983</v>
      </c>
      <c r="F98" s="5">
        <v>0.27338099999999999</v>
      </c>
      <c r="G98" s="4" t="s">
        <v>366</v>
      </c>
      <c r="H98" s="4">
        <v>3503</v>
      </c>
      <c r="I98" s="5">
        <v>41.369221000000003</v>
      </c>
      <c r="J98" s="6">
        <v>0.27279599999999998</v>
      </c>
      <c r="K98"/>
      <c r="L98"/>
      <c r="M98"/>
    </row>
    <row r="99" spans="1:13" x14ac:dyDescent="0.25">
      <c r="A99" s="4" t="s">
        <v>142</v>
      </c>
      <c r="B99" s="17" t="s">
        <v>171</v>
      </c>
      <c r="C99" s="5">
        <v>44.308028</v>
      </c>
      <c r="D99" s="5">
        <v>22.5680646</v>
      </c>
      <c r="E99" s="5">
        <v>44.3</v>
      </c>
      <c r="F99" s="5">
        <v>22.603999999999999</v>
      </c>
      <c r="G99" s="4" t="s">
        <v>367</v>
      </c>
      <c r="H99" s="4">
        <v>3891</v>
      </c>
      <c r="I99" s="5">
        <v>44.305433000000001</v>
      </c>
      <c r="J99" s="6">
        <v>22.563907</v>
      </c>
      <c r="K99"/>
      <c r="L99"/>
      <c r="M99"/>
    </row>
    <row r="100" spans="1:13" x14ac:dyDescent="0.25">
      <c r="A100" s="4" t="s">
        <v>368</v>
      </c>
      <c r="B100"/>
      <c r="C100" s="5">
        <v>59.617114999999998</v>
      </c>
      <c r="D100" s="5">
        <v>7.8564309999999997</v>
      </c>
      <c r="E100" s="5">
        <v>59.617114999999998</v>
      </c>
      <c r="F100" s="5">
        <v>7.8564309999999997</v>
      </c>
      <c r="G100" s="4" t="s">
        <v>369</v>
      </c>
      <c r="H100"/>
      <c r="I100" s="5">
        <v>59.70317</v>
      </c>
      <c r="J100" s="6">
        <v>7.9030300000000002</v>
      </c>
      <c r="K100"/>
      <c r="L100" s="6">
        <v>59.609687000000001</v>
      </c>
      <c r="M100" s="6">
        <v>7.8543219999999998</v>
      </c>
    </row>
    <row r="101" spans="1:13" x14ac:dyDescent="0.25">
      <c r="A101" s="50" t="s">
        <v>370</v>
      </c>
      <c r="B101" s="50" t="s">
        <v>371</v>
      </c>
      <c r="C101" s="5">
        <v>63.539774000000001</v>
      </c>
      <c r="D101" s="5">
        <v>16.761382999999999</v>
      </c>
      <c r="E101" s="5">
        <v>63.548000000000002</v>
      </c>
      <c r="F101" s="5">
        <v>16.643000000000001</v>
      </c>
      <c r="G101" s="50" t="s">
        <v>372</v>
      </c>
      <c r="H101"/>
      <c r="I101" s="5">
        <v>63.563923000000003</v>
      </c>
      <c r="J101" s="6">
        <v>16.650549999999999</v>
      </c>
      <c r="K101"/>
      <c r="L101"/>
      <c r="M101"/>
    </row>
    <row r="102" spans="1:13" x14ac:dyDescent="0.25">
      <c r="A102" s="30" t="s">
        <v>373</v>
      </c>
      <c r="B102" s="7" t="s">
        <v>162</v>
      </c>
      <c r="C102" s="5">
        <v>46.033152000000001</v>
      </c>
      <c r="D102" s="5">
        <v>7.3079099999999997</v>
      </c>
      <c r="E102" s="5">
        <v>46.033152000000001</v>
      </c>
      <c r="F102" s="5">
        <v>7.3079099999999997</v>
      </c>
      <c r="G102" s="4" t="s">
        <v>163</v>
      </c>
      <c r="H102" s="4">
        <v>3371</v>
      </c>
      <c r="I102" s="5">
        <v>46.080326999999997</v>
      </c>
      <c r="J102" s="6">
        <v>7.4032600000000004</v>
      </c>
      <c r="K102"/>
      <c r="L102"/>
      <c r="M102"/>
    </row>
    <row r="103" spans="1:13" x14ac:dyDescent="0.25">
      <c r="A103" s="4" t="s">
        <v>374</v>
      </c>
      <c r="B103" s="26"/>
      <c r="C103" s="5">
        <v>47.209373999999997</v>
      </c>
      <c r="D103" s="5">
        <v>11.005618</v>
      </c>
      <c r="E103" s="5">
        <v>47.209373999999997</v>
      </c>
      <c r="F103" s="5">
        <v>11.005618</v>
      </c>
      <c r="G103" s="4" t="s">
        <v>375</v>
      </c>
      <c r="H103" s="4">
        <v>3295</v>
      </c>
      <c r="I103" s="5">
        <v>47.197916999999997</v>
      </c>
      <c r="J103" s="6">
        <v>11.02125</v>
      </c>
      <c r="K103"/>
      <c r="L103" s="6">
        <v>47.212035</v>
      </c>
      <c r="M103" s="6">
        <v>11.000964</v>
      </c>
    </row>
    <row r="104" spans="1:13" x14ac:dyDescent="0.25">
      <c r="A104" s="4" t="s">
        <v>376</v>
      </c>
      <c r="B104" s="7" t="s">
        <v>221</v>
      </c>
      <c r="C104" s="5">
        <v>60.883144999999999</v>
      </c>
      <c r="D104" s="5">
        <v>7.2483139999999997</v>
      </c>
      <c r="E104" s="5">
        <v>60.883144999999999</v>
      </c>
      <c r="F104" s="5">
        <v>7.2483139999999997</v>
      </c>
      <c r="G104" s="4" t="s">
        <v>377</v>
      </c>
      <c r="H104" s="4">
        <v>3107</v>
      </c>
      <c r="I104" s="5">
        <v>60.805292999999999</v>
      </c>
      <c r="J104" s="6">
        <v>7.7497199999999999</v>
      </c>
      <c r="K104"/>
      <c r="L104" s="6">
        <v>60.790472000000001</v>
      </c>
      <c r="M104" s="6">
        <v>7.5625</v>
      </c>
    </row>
    <row r="105" spans="1:13" x14ac:dyDescent="0.25">
      <c r="A105" s="4" t="s">
        <v>143</v>
      </c>
      <c r="B105" s="7" t="s">
        <v>212</v>
      </c>
      <c r="C105" s="5">
        <v>56.740499999999997</v>
      </c>
      <c r="D105" s="5">
        <v>24.711300000000001</v>
      </c>
      <c r="E105" s="5">
        <v>56.758000000000003</v>
      </c>
      <c r="F105" s="5">
        <v>24.711300000000001</v>
      </c>
      <c r="G105" s="4" t="s">
        <v>378</v>
      </c>
      <c r="H105" s="4">
        <v>3736</v>
      </c>
      <c r="I105" s="5">
        <v>56.737166000000002</v>
      </c>
      <c r="J105" s="6">
        <v>24.713374000000002</v>
      </c>
      <c r="K105"/>
      <c r="L105"/>
      <c r="M105"/>
    </row>
    <row r="106" spans="1:13" x14ac:dyDescent="0.25">
      <c r="A106" s="4" t="s">
        <v>146</v>
      </c>
      <c r="B106" s="7" t="s">
        <v>365</v>
      </c>
      <c r="C106" s="5">
        <v>41.242384000000001</v>
      </c>
      <c r="D106" s="5">
        <v>0.43075999999999998</v>
      </c>
      <c r="E106" s="5">
        <v>41.265000000000001</v>
      </c>
      <c r="F106" s="5">
        <v>0.435</v>
      </c>
      <c r="G106" s="4" t="s">
        <v>379</v>
      </c>
      <c r="H106" s="4">
        <v>3505</v>
      </c>
      <c r="I106" s="5">
        <v>41.243912000000002</v>
      </c>
      <c r="J106" s="6">
        <v>0.43240800000000001</v>
      </c>
      <c r="K106"/>
      <c r="L106"/>
      <c r="M106"/>
    </row>
    <row r="107" spans="1:13" x14ac:dyDescent="0.25">
      <c r="A107" s="4" t="s">
        <v>380</v>
      </c>
      <c r="B107" s="7" t="s">
        <v>358</v>
      </c>
      <c r="C107" s="5">
        <v>46.702100000000002</v>
      </c>
      <c r="D107" s="5">
        <v>8.2353000000000005</v>
      </c>
      <c r="E107" s="5">
        <v>46.702100000000002</v>
      </c>
      <c r="F107" s="5">
        <v>8.2353000000000005</v>
      </c>
      <c r="G107" s="4" t="s">
        <v>381</v>
      </c>
      <c r="H107" s="4">
        <v>3319</v>
      </c>
      <c r="I107" s="5">
        <v>46.612082999999998</v>
      </c>
      <c r="J107" s="6">
        <v>8.3220829999999992</v>
      </c>
      <c r="K107"/>
      <c r="L107"/>
      <c r="M107"/>
    </row>
    <row r="108" spans="1:13" x14ac:dyDescent="0.25">
      <c r="A108" s="38" t="s">
        <v>382</v>
      </c>
      <c r="B108" s="39"/>
      <c r="C108" s="40"/>
      <c r="D108" s="40"/>
      <c r="E108" s="40"/>
      <c r="F108" s="40"/>
      <c r="G108" s="21" t="s">
        <v>383</v>
      </c>
      <c r="H108" s="43">
        <v>3320</v>
      </c>
      <c r="I108" s="40">
        <v>46.581969999999998</v>
      </c>
      <c r="J108" s="42">
        <v>8.3313690000000005</v>
      </c>
      <c r="K108" s="43"/>
      <c r="L108" s="42"/>
      <c r="M108" s="42"/>
    </row>
    <row r="109" spans="1:13" x14ac:dyDescent="0.25">
      <c r="A109" s="38" t="s">
        <v>382</v>
      </c>
      <c r="B109" s="39"/>
      <c r="C109" s="40"/>
      <c r="D109" s="40"/>
      <c r="E109" s="40"/>
      <c r="F109" s="40"/>
      <c r="G109" s="21" t="s">
        <v>384</v>
      </c>
      <c r="H109" s="43">
        <v>3323</v>
      </c>
      <c r="I109" s="40">
        <v>46.547083000000001</v>
      </c>
      <c r="J109" s="42">
        <v>8.2712500000000002</v>
      </c>
      <c r="K109" s="43"/>
      <c r="L109" s="42"/>
      <c r="M109" s="42"/>
    </row>
    <row r="110" spans="1:13" x14ac:dyDescent="0.25">
      <c r="A110" s="4" t="s">
        <v>144</v>
      </c>
      <c r="B110"/>
      <c r="C110" s="5">
        <v>46.485100000000003</v>
      </c>
      <c r="D110" s="5">
        <v>10.353351999999999</v>
      </c>
      <c r="E110" s="5">
        <v>46.485100000000003</v>
      </c>
      <c r="F110" s="5">
        <v>10.353351999999999</v>
      </c>
      <c r="G110" s="4" t="s">
        <v>385</v>
      </c>
      <c r="H110" s="4">
        <v>3312</v>
      </c>
      <c r="I110" s="5">
        <v>46.517659999999999</v>
      </c>
      <c r="J110" s="6">
        <v>10.31837</v>
      </c>
      <c r="K110"/>
      <c r="L110" s="6">
        <v>46.328836000000003</v>
      </c>
      <c r="M110" s="6">
        <v>10.24729</v>
      </c>
    </row>
    <row r="111" spans="1:13" x14ac:dyDescent="0.25">
      <c r="A111" s="4" t="s">
        <v>386</v>
      </c>
      <c r="B111" s="7" t="s">
        <v>221</v>
      </c>
      <c r="C111" s="5">
        <v>60.874955999999997</v>
      </c>
      <c r="D111" s="5">
        <v>7.3222529999999999</v>
      </c>
      <c r="E111" s="5">
        <v>60.874955999999997</v>
      </c>
      <c r="F111" s="5">
        <v>7.3222529999999999</v>
      </c>
      <c r="G111" s="4" t="s">
        <v>387</v>
      </c>
      <c r="H111"/>
      <c r="I111" s="5">
        <v>60.704036000000002</v>
      </c>
      <c r="J111" s="6">
        <v>7.4916669999999996</v>
      </c>
      <c r="K111" s="4">
        <v>3104</v>
      </c>
      <c r="L111" s="6">
        <v>60.817414999999997</v>
      </c>
      <c r="M111" s="6">
        <v>7.2543680000000004</v>
      </c>
    </row>
    <row r="112" spans="1:13" x14ac:dyDescent="0.25">
      <c r="A112" s="38" t="s">
        <v>388</v>
      </c>
      <c r="B112" s="39"/>
      <c r="C112" s="40"/>
      <c r="D112" s="40"/>
      <c r="E112" s="40"/>
      <c r="F112" s="40"/>
      <c r="G112" s="21" t="s">
        <v>389</v>
      </c>
      <c r="H112" s="43">
        <v>3167</v>
      </c>
      <c r="I112" s="40">
        <v>59.155174000000002</v>
      </c>
      <c r="J112" s="42">
        <v>6.8926600000000002</v>
      </c>
      <c r="K112" s="43"/>
      <c r="L112" s="42"/>
      <c r="M112" s="42"/>
    </row>
    <row r="113" spans="1:13" x14ac:dyDescent="0.25">
      <c r="A113" s="38" t="s">
        <v>388</v>
      </c>
      <c r="B113" s="39"/>
      <c r="C113" s="40"/>
      <c r="D113" s="40"/>
      <c r="E113" s="40"/>
      <c r="F113" s="40"/>
      <c r="G113" s="21" t="s">
        <v>177</v>
      </c>
      <c r="H113" s="43">
        <v>3111</v>
      </c>
      <c r="I113" s="40">
        <v>60.552734999999998</v>
      </c>
      <c r="J113" s="42">
        <v>7.126417</v>
      </c>
      <c r="K113" s="43"/>
      <c r="L113" s="42"/>
      <c r="M113" s="42"/>
    </row>
    <row r="114" spans="1:13" x14ac:dyDescent="0.25">
      <c r="A114" s="38" t="s">
        <v>388</v>
      </c>
      <c r="B114" s="39"/>
      <c r="C114" s="40"/>
      <c r="D114" s="40"/>
      <c r="E114" s="40"/>
      <c r="F114" s="40"/>
      <c r="G114" s="21" t="s">
        <v>390</v>
      </c>
      <c r="H114" s="43"/>
      <c r="I114" s="40">
        <v>60.793399999999998</v>
      </c>
      <c r="J114" s="42">
        <v>7.4774000000000003</v>
      </c>
      <c r="K114" s="43"/>
      <c r="L114" s="42"/>
      <c r="M114" s="42"/>
    </row>
    <row r="115" spans="1:13" x14ac:dyDescent="0.25">
      <c r="A115" s="38" t="s">
        <v>388</v>
      </c>
      <c r="B115" s="39"/>
      <c r="C115" s="40"/>
      <c r="D115" s="40"/>
      <c r="E115" s="40"/>
      <c r="F115" s="40"/>
      <c r="G115" s="21" t="s">
        <v>391</v>
      </c>
      <c r="H115" s="43"/>
      <c r="I115" s="40"/>
      <c r="J115" s="42"/>
      <c r="K115" s="43"/>
      <c r="L115" s="42"/>
      <c r="M115" s="42"/>
    </row>
    <row r="116" spans="1:13" x14ac:dyDescent="0.25">
      <c r="A116" s="38" t="s">
        <v>388</v>
      </c>
      <c r="B116" s="39"/>
      <c r="C116" s="40"/>
      <c r="D116" s="40"/>
      <c r="E116" s="40"/>
      <c r="F116" s="40"/>
      <c r="G116" s="21" t="s">
        <v>392</v>
      </c>
      <c r="H116" s="43"/>
      <c r="I116" s="40"/>
      <c r="J116" s="42"/>
      <c r="K116" s="43"/>
      <c r="L116" s="42"/>
      <c r="M116" s="42"/>
    </row>
    <row r="117" spans="1:13" x14ac:dyDescent="0.25">
      <c r="A117" s="38" t="s">
        <v>388</v>
      </c>
      <c r="B117" s="39"/>
      <c r="C117" s="40"/>
      <c r="D117" s="40"/>
      <c r="E117" s="40"/>
      <c r="F117" s="40"/>
      <c r="G117" s="21" t="s">
        <v>393</v>
      </c>
      <c r="H117" s="43"/>
      <c r="I117" s="40">
        <v>60.790472000000001</v>
      </c>
      <c r="J117" s="42">
        <v>7.5625</v>
      </c>
      <c r="K117" s="43"/>
      <c r="L117" s="42"/>
      <c r="M117" s="42"/>
    </row>
    <row r="118" spans="1:13" x14ac:dyDescent="0.25">
      <c r="A118" s="4" t="s">
        <v>394</v>
      </c>
      <c r="B118" s="7" t="s">
        <v>167</v>
      </c>
      <c r="C118" s="5">
        <v>58.616660000000003</v>
      </c>
      <c r="D118" s="5">
        <v>6.0833329999999997</v>
      </c>
      <c r="E118" s="5">
        <v>58.616660000000003</v>
      </c>
      <c r="F118" s="5">
        <v>6.1050000000000004</v>
      </c>
      <c r="G118" s="4" t="s">
        <v>395</v>
      </c>
      <c r="H118"/>
      <c r="I118" s="5">
        <v>59.496032999999997</v>
      </c>
      <c r="J118" s="6">
        <v>6.5395159999999999</v>
      </c>
      <c r="K118"/>
      <c r="L118"/>
      <c r="M118"/>
    </row>
    <row r="119" spans="1:13" x14ac:dyDescent="0.25">
      <c r="A119" s="4" t="s">
        <v>302</v>
      </c>
      <c r="B119" s="26"/>
      <c r="C119" s="5">
        <v>42.511240000000001</v>
      </c>
      <c r="D119" s="5">
        <v>13.410589999999999</v>
      </c>
      <c r="E119" s="5">
        <v>42.511240000000001</v>
      </c>
      <c r="F119" s="5">
        <v>13.410589999999999</v>
      </c>
      <c r="G119" s="4" t="s">
        <v>396</v>
      </c>
      <c r="H119" s="48">
        <v>3477</v>
      </c>
      <c r="I119" s="5">
        <v>42.532933999999997</v>
      </c>
      <c r="J119" s="6">
        <v>13.387402</v>
      </c>
      <c r="K119"/>
      <c r="L119" s="6">
        <v>42.507601999999999</v>
      </c>
      <c r="M119" s="6">
        <v>13.405393</v>
      </c>
    </row>
    <row r="120" spans="1:13" x14ac:dyDescent="0.25">
      <c r="A120" s="4" t="s">
        <v>397</v>
      </c>
      <c r="B120"/>
      <c r="C120" s="5">
        <v>44.224722</v>
      </c>
      <c r="D120" s="5">
        <v>7.3861109999999996</v>
      </c>
      <c r="E120"/>
      <c r="F120"/>
      <c r="G120" s="4" t="s">
        <v>398</v>
      </c>
      <c r="H120"/>
      <c r="I120" s="5">
        <v>44.176062000000002</v>
      </c>
      <c r="J120" s="6">
        <v>7.3428610000000001</v>
      </c>
      <c r="K120"/>
      <c r="L120" s="6">
        <v>44.222800999999997</v>
      </c>
      <c r="M120" s="6">
        <v>7.3893139999999997</v>
      </c>
    </row>
    <row r="121" spans="1:13" x14ac:dyDescent="0.25">
      <c r="A121" s="4" t="s">
        <v>399</v>
      </c>
      <c r="B121" s="7" t="s">
        <v>362</v>
      </c>
      <c r="C121" s="5">
        <v>45.503785000000001</v>
      </c>
      <c r="D121" s="5">
        <v>6.9256219999999997</v>
      </c>
      <c r="E121"/>
      <c r="F121"/>
      <c r="G121" s="4" t="s">
        <v>363</v>
      </c>
      <c r="H121" s="4">
        <v>3398</v>
      </c>
      <c r="I121" s="5">
        <v>45.493203000000001</v>
      </c>
      <c r="J121" s="6">
        <v>6.9330059999999998</v>
      </c>
      <c r="K121"/>
      <c r="L121"/>
      <c r="M121"/>
    </row>
    <row r="122" spans="1:13" x14ac:dyDescent="0.25">
      <c r="A122" s="4" t="s">
        <v>8</v>
      </c>
      <c r="B122" s="4" t="s">
        <v>400</v>
      </c>
      <c r="C122" s="5">
        <v>52.912924999999902</v>
      </c>
      <c r="D122" s="5">
        <v>-1.20495660000005</v>
      </c>
      <c r="E122" s="5">
        <v>52.942999999999998</v>
      </c>
      <c r="F122" s="5">
        <v>-1.1739999999999999</v>
      </c>
      <c r="G122" s="4" t="s">
        <v>401</v>
      </c>
      <c r="H122"/>
      <c r="I122" s="5">
        <v>52.942999999999998</v>
      </c>
      <c r="J122" s="5">
        <v>-1.1739999999999999</v>
      </c>
      <c r="K122"/>
      <c r="L122"/>
      <c r="M122"/>
    </row>
    <row r="123" spans="1:13" x14ac:dyDescent="0.25">
      <c r="A123" s="4" t="s">
        <v>9</v>
      </c>
      <c r="B123" s="7" t="s">
        <v>402</v>
      </c>
      <c r="C123" s="5">
        <v>48.383000000000003</v>
      </c>
      <c r="D123" s="5">
        <v>15.85</v>
      </c>
      <c r="E123" s="5">
        <v>48.383000000000003</v>
      </c>
      <c r="F123" s="5">
        <v>15.85</v>
      </c>
      <c r="G123" s="4" t="s">
        <v>403</v>
      </c>
      <c r="H123"/>
      <c r="I123" s="5">
        <v>48.383000000000003</v>
      </c>
      <c r="J123" s="5">
        <v>15.85</v>
      </c>
      <c r="K123"/>
      <c r="L123"/>
      <c r="M123"/>
    </row>
    <row r="124" spans="1:13" x14ac:dyDescent="0.25">
      <c r="A124" s="4" t="s">
        <v>10</v>
      </c>
      <c r="B124" s="7" t="s">
        <v>404</v>
      </c>
      <c r="C124" s="5">
        <v>45.151000000000003</v>
      </c>
      <c r="D124" s="5">
        <v>2.0099999999999998</v>
      </c>
      <c r="E124" s="5">
        <v>45.151000000000003</v>
      </c>
      <c r="F124" s="5">
        <v>2.0099999999999998</v>
      </c>
      <c r="G124" s="4" t="s">
        <v>405</v>
      </c>
      <c r="H124" s="4">
        <v>3413</v>
      </c>
      <c r="I124" s="5">
        <v>45.162492999999998</v>
      </c>
      <c r="J124" s="6">
        <v>2.0088240000000002</v>
      </c>
      <c r="K124"/>
      <c r="L124"/>
      <c r="M124"/>
    </row>
    <row r="125" spans="1:13" x14ac:dyDescent="0.25">
      <c r="A125" s="4" t="s">
        <v>11</v>
      </c>
      <c r="B125" s="7" t="s">
        <v>402</v>
      </c>
      <c r="C125" s="5">
        <v>48.3553</v>
      </c>
      <c r="D125" s="5">
        <v>16.2424</v>
      </c>
      <c r="E125" s="5">
        <v>48.3553</v>
      </c>
      <c r="F125" s="5">
        <v>16.2424</v>
      </c>
      <c r="G125" s="4" t="s">
        <v>406</v>
      </c>
      <c r="H125"/>
      <c r="I125" s="5">
        <v>48.3553</v>
      </c>
      <c r="J125" s="5">
        <v>16.2424</v>
      </c>
      <c r="K125"/>
      <c r="L125"/>
      <c r="M125"/>
    </row>
    <row r="126" spans="1:13" x14ac:dyDescent="0.25">
      <c r="A126" s="4" t="s">
        <v>12</v>
      </c>
      <c r="B126" s="7" t="s">
        <v>407</v>
      </c>
      <c r="C126" s="5">
        <v>48.385300000000001</v>
      </c>
      <c r="D126" s="5">
        <v>14.023</v>
      </c>
      <c r="E126" s="5">
        <v>48.385300000000001</v>
      </c>
      <c r="F126" s="5">
        <v>14.023</v>
      </c>
      <c r="G126" s="4" t="s">
        <v>408</v>
      </c>
      <c r="H126"/>
      <c r="I126" s="5">
        <v>48.385300000000001</v>
      </c>
      <c r="J126" s="5">
        <v>14.023</v>
      </c>
      <c r="K126"/>
      <c r="L126"/>
      <c r="M126"/>
    </row>
    <row r="127" spans="1:13" x14ac:dyDescent="0.25">
      <c r="A127" s="4" t="s">
        <v>13</v>
      </c>
      <c r="B127" s="7" t="s">
        <v>409</v>
      </c>
      <c r="C127" s="5">
        <v>59.579470499999999</v>
      </c>
      <c r="D127" s="5">
        <v>11.1018297</v>
      </c>
      <c r="E127" s="5">
        <v>59.573</v>
      </c>
      <c r="F127" s="5">
        <v>11.295999999999999</v>
      </c>
      <c r="G127" s="4" t="s">
        <v>410</v>
      </c>
      <c r="H127" s="4">
        <v>3151</v>
      </c>
      <c r="I127" s="5">
        <v>59.579470499999999</v>
      </c>
      <c r="J127" s="5">
        <v>11.1018297</v>
      </c>
      <c r="K127"/>
      <c r="L127"/>
      <c r="M127"/>
    </row>
    <row r="128" spans="1:13" x14ac:dyDescent="0.25">
      <c r="A128" s="4" t="s">
        <v>14</v>
      </c>
      <c r="B128" s="7" t="s">
        <v>409</v>
      </c>
      <c r="C128" s="5">
        <v>59.637092000000003</v>
      </c>
      <c r="D128" s="5">
        <v>11.15521</v>
      </c>
      <c r="E128" s="5">
        <v>59.634999999999998</v>
      </c>
      <c r="F128" s="5">
        <v>11.3</v>
      </c>
      <c r="G128" s="4" t="s">
        <v>411</v>
      </c>
      <c r="H128" s="4">
        <v>3150</v>
      </c>
      <c r="I128" s="5">
        <v>59.641722999999999</v>
      </c>
      <c r="J128" s="6">
        <v>11.158891000000001</v>
      </c>
      <c r="K128"/>
      <c r="L128"/>
      <c r="M128"/>
    </row>
    <row r="129" spans="1:13" x14ac:dyDescent="0.25">
      <c r="A129" s="4" t="s">
        <v>15</v>
      </c>
      <c r="B129" s="7" t="s">
        <v>409</v>
      </c>
      <c r="C129" s="5">
        <v>59.636935000000001</v>
      </c>
      <c r="D129" s="5">
        <v>11.157029</v>
      </c>
      <c r="E129" s="5">
        <v>59.633000000000003</v>
      </c>
      <c r="F129" s="5">
        <v>11.301</v>
      </c>
      <c r="G129" s="4" t="s">
        <v>411</v>
      </c>
      <c r="H129" s="4">
        <v>3150</v>
      </c>
      <c r="I129" s="5">
        <v>59.641722999999999</v>
      </c>
      <c r="J129" s="6">
        <v>11.158891000000001</v>
      </c>
      <c r="K129"/>
      <c r="L129"/>
      <c r="M129"/>
    </row>
    <row r="130" spans="1:13" x14ac:dyDescent="0.25">
      <c r="A130" s="4" t="s">
        <v>16</v>
      </c>
      <c r="B130" s="7" t="s">
        <v>409</v>
      </c>
      <c r="C130" s="5">
        <v>59.54224</v>
      </c>
      <c r="D130" s="5">
        <v>11.170379000000001</v>
      </c>
      <c r="E130" s="5">
        <v>59.527999999999999</v>
      </c>
      <c r="F130" s="5">
        <v>11.295</v>
      </c>
      <c r="G130" s="4" t="s">
        <v>412</v>
      </c>
      <c r="H130" s="4">
        <v>3154</v>
      </c>
      <c r="I130" s="5">
        <v>59.538822000000003</v>
      </c>
      <c r="J130" s="6">
        <v>11.169855999999999</v>
      </c>
      <c r="K130"/>
      <c r="L130"/>
      <c r="M130"/>
    </row>
    <row r="131" spans="1:13" x14ac:dyDescent="0.25">
      <c r="A131" s="4" t="s">
        <v>17</v>
      </c>
      <c r="B131" s="7" t="s">
        <v>165</v>
      </c>
      <c r="C131" s="5">
        <v>41.160499999999999</v>
      </c>
      <c r="D131" s="5">
        <v>-7.3742000000000001</v>
      </c>
      <c r="E131" s="5">
        <v>41.173999999999999</v>
      </c>
      <c r="F131" s="5">
        <v>7.3819999999999997</v>
      </c>
      <c r="G131" s="4" t="s">
        <v>413</v>
      </c>
      <c r="H131" s="4">
        <v>2736</v>
      </c>
      <c r="I131" s="5">
        <v>41.158334000000004</v>
      </c>
      <c r="J131" s="6">
        <v>-7.3741110000000001</v>
      </c>
      <c r="K131"/>
      <c r="L131"/>
      <c r="M131"/>
    </row>
    <row r="132" spans="1:13" x14ac:dyDescent="0.25">
      <c r="A132" s="4" t="s">
        <v>18</v>
      </c>
      <c r="B132" s="7" t="s">
        <v>414</v>
      </c>
      <c r="C132" s="5">
        <v>48.190226000000003</v>
      </c>
      <c r="D132" s="5">
        <v>15.069516999999999</v>
      </c>
      <c r="E132" s="5">
        <v>48.190226000000003</v>
      </c>
      <c r="F132" s="5">
        <v>15.069516999999999</v>
      </c>
      <c r="G132" s="4" t="s">
        <v>415</v>
      </c>
      <c r="H132"/>
      <c r="I132" s="5">
        <v>48.194071000000001</v>
      </c>
      <c r="J132" s="6">
        <v>15.064691</v>
      </c>
      <c r="K132"/>
      <c r="L132"/>
      <c r="M132"/>
    </row>
    <row r="133" spans="1:13" x14ac:dyDescent="0.25">
      <c r="A133" s="4" t="s">
        <v>19</v>
      </c>
      <c r="B133" s="7" t="s">
        <v>416</v>
      </c>
      <c r="C133" s="5">
        <v>61.166899999999998</v>
      </c>
      <c r="D133" s="5">
        <v>28.7745</v>
      </c>
      <c r="E133" s="5">
        <v>61.183999999999997</v>
      </c>
      <c r="F133" s="5">
        <v>28.702000000000002</v>
      </c>
      <c r="G133" s="4" t="s">
        <v>417</v>
      </c>
      <c r="H133"/>
      <c r="I133" s="5">
        <v>61.177598000000003</v>
      </c>
      <c r="J133" s="6">
        <v>28.785125000000001</v>
      </c>
      <c r="K133"/>
      <c r="L133"/>
      <c r="M133"/>
    </row>
    <row r="134" spans="1:13" x14ac:dyDescent="0.25">
      <c r="A134" s="4" t="s">
        <v>20</v>
      </c>
      <c r="B134" s="7" t="s">
        <v>416</v>
      </c>
      <c r="C134" s="5">
        <v>61.210436000000001</v>
      </c>
      <c r="D134" s="5">
        <v>28.784040000000001</v>
      </c>
      <c r="E134" s="5">
        <v>61.18</v>
      </c>
      <c r="F134" s="5">
        <v>28.731000000000002</v>
      </c>
      <c r="G134" s="4" t="s">
        <v>418</v>
      </c>
      <c r="H134"/>
      <c r="I134" s="5">
        <v>61.229278999999998</v>
      </c>
      <c r="J134" s="6">
        <v>28.794222000000001</v>
      </c>
      <c r="K134"/>
      <c r="L134"/>
      <c r="M134"/>
    </row>
    <row r="135" spans="1:13" x14ac:dyDescent="0.25">
      <c r="A135" s="4" t="s">
        <v>21</v>
      </c>
      <c r="B135" s="7" t="s">
        <v>419</v>
      </c>
      <c r="C135" s="5">
        <v>64.018632999999994</v>
      </c>
      <c r="D135" s="5">
        <v>19.5609</v>
      </c>
      <c r="E135" s="5">
        <v>64.447999999999993</v>
      </c>
      <c r="F135" s="5">
        <v>19.079999999999998</v>
      </c>
      <c r="G135" s="4" t="s">
        <v>420</v>
      </c>
      <c r="H135"/>
      <c r="I135" s="5">
        <v>64.046442999999996</v>
      </c>
      <c r="J135" s="6">
        <v>19.554891999999999</v>
      </c>
      <c r="K135"/>
      <c r="L135"/>
      <c r="M135"/>
    </row>
    <row r="136" spans="1:13" x14ac:dyDescent="0.25">
      <c r="A136" s="4" t="s">
        <v>22</v>
      </c>
      <c r="B136" s="7" t="s">
        <v>162</v>
      </c>
      <c r="C136" s="5">
        <v>43.824249000000002</v>
      </c>
      <c r="D136" s="5">
        <v>4.6432260000000003</v>
      </c>
      <c r="E136" s="5">
        <v>43.824249000000002</v>
      </c>
      <c r="F136" s="5">
        <v>4.6432260000000003</v>
      </c>
      <c r="G136" s="4" t="s">
        <v>421</v>
      </c>
      <c r="H136"/>
      <c r="I136" s="5">
        <v>43.824249000000002</v>
      </c>
      <c r="J136" s="5">
        <v>4.6432260000000003</v>
      </c>
      <c r="K136"/>
      <c r="L136"/>
      <c r="M136"/>
    </row>
    <row r="137" spans="1:13" x14ac:dyDescent="0.25">
      <c r="A137" s="4" t="s">
        <v>23</v>
      </c>
      <c r="B137" s="7" t="s">
        <v>171</v>
      </c>
      <c r="C137" s="5">
        <v>48.167831</v>
      </c>
      <c r="D137" s="5">
        <v>14.694679000000001</v>
      </c>
      <c r="E137" s="5">
        <v>48.186999999999998</v>
      </c>
      <c r="F137" s="5">
        <v>14.694679000000001</v>
      </c>
      <c r="G137" s="4" t="s">
        <v>422</v>
      </c>
      <c r="H137"/>
      <c r="I137" s="5">
        <v>48.167831</v>
      </c>
      <c r="J137" s="5">
        <v>14.694679000000001</v>
      </c>
      <c r="K137"/>
      <c r="L137"/>
      <c r="M137"/>
    </row>
    <row r="138" spans="1:13" x14ac:dyDescent="0.25">
      <c r="A138" s="4" t="s">
        <v>24</v>
      </c>
      <c r="B138" s="7" t="s">
        <v>165</v>
      </c>
      <c r="C138" s="5">
        <v>41.085766</v>
      </c>
      <c r="D138" s="5">
        <v>-8.1306659999999997</v>
      </c>
      <c r="E138" s="5">
        <v>41.085766</v>
      </c>
      <c r="F138" s="5">
        <v>-8.1306659999999997</v>
      </c>
      <c r="G138" s="4" t="s">
        <v>423</v>
      </c>
      <c r="H138" s="4">
        <v>2742</v>
      </c>
      <c r="I138" s="5">
        <v>41.089070999999997</v>
      </c>
      <c r="J138" s="6">
        <v>-8.1172009999999997</v>
      </c>
      <c r="K138"/>
      <c r="L138"/>
      <c r="M138"/>
    </row>
    <row r="139" spans="1:13" x14ac:dyDescent="0.25">
      <c r="A139" s="4" t="s">
        <v>25</v>
      </c>
      <c r="B139" s="7" t="s">
        <v>162</v>
      </c>
      <c r="C139" s="5">
        <v>44.823999999999998</v>
      </c>
      <c r="D139" s="5">
        <v>4.8109999999999999</v>
      </c>
      <c r="E139" s="5">
        <v>44.823999999999998</v>
      </c>
      <c r="F139" s="5">
        <v>4.8109999999999999</v>
      </c>
      <c r="G139" s="4" t="s">
        <v>424</v>
      </c>
      <c r="H139"/>
      <c r="I139" s="5">
        <v>44.823999999999998</v>
      </c>
      <c r="J139" s="5">
        <v>4.8109999999999999</v>
      </c>
      <c r="K139"/>
      <c r="L139"/>
      <c r="M139"/>
    </row>
    <row r="140" spans="1:13" x14ac:dyDescent="0.25">
      <c r="A140" s="4" t="s">
        <v>26</v>
      </c>
      <c r="B140" s="7" t="s">
        <v>402</v>
      </c>
      <c r="C140" s="5">
        <v>48.224857999999998</v>
      </c>
      <c r="D140" s="5">
        <v>15.304427</v>
      </c>
      <c r="E140" s="5">
        <v>48.224857999999998</v>
      </c>
      <c r="F140" s="5">
        <v>15.304427</v>
      </c>
      <c r="G140" s="4" t="s">
        <v>425</v>
      </c>
      <c r="H140"/>
      <c r="I140" s="5">
        <v>48.223728999999999</v>
      </c>
      <c r="J140" s="6">
        <v>15.293526999999999</v>
      </c>
      <c r="K140"/>
      <c r="L140"/>
      <c r="M140"/>
    </row>
    <row r="141" spans="1:13" x14ac:dyDescent="0.25">
      <c r="A141" s="4" t="s">
        <v>27</v>
      </c>
      <c r="B141" s="7" t="s">
        <v>165</v>
      </c>
      <c r="C141" s="5">
        <v>41.135260000000002</v>
      </c>
      <c r="D141" s="5">
        <v>-7.1138620000000001</v>
      </c>
      <c r="E141" s="5">
        <v>41.135260000000002</v>
      </c>
      <c r="F141" s="5">
        <v>-7.1138620000000001</v>
      </c>
      <c r="G141" s="4" t="s">
        <v>426</v>
      </c>
      <c r="H141" s="4">
        <v>2739</v>
      </c>
      <c r="I141" s="5">
        <v>41.135551</v>
      </c>
      <c r="J141" s="6">
        <v>-7.0998289999999997</v>
      </c>
      <c r="K141"/>
      <c r="L141"/>
      <c r="M141"/>
    </row>
    <row r="142" spans="1:13" x14ac:dyDescent="0.25">
      <c r="A142" s="4" t="s">
        <v>28</v>
      </c>
      <c r="B142" s="7" t="s">
        <v>162</v>
      </c>
      <c r="C142" s="5">
        <v>45.011000000000003</v>
      </c>
      <c r="D142" s="5">
        <v>4.8390000000000004</v>
      </c>
      <c r="E142" s="5">
        <v>45.011000000000003</v>
      </c>
      <c r="F142" s="5">
        <v>4.8179999999999996</v>
      </c>
      <c r="G142" s="4" t="s">
        <v>427</v>
      </c>
      <c r="H142"/>
      <c r="I142" s="5">
        <v>45.011000000000003</v>
      </c>
      <c r="J142" s="5">
        <v>4.8390000000000004</v>
      </c>
      <c r="K142"/>
      <c r="L142"/>
      <c r="M142"/>
    </row>
    <row r="143" spans="1:13" x14ac:dyDescent="0.25">
      <c r="A143" s="4" t="s">
        <v>29</v>
      </c>
      <c r="B143" s="7" t="s">
        <v>165</v>
      </c>
      <c r="C143" s="5">
        <v>41.146099999999997</v>
      </c>
      <c r="D143" s="5">
        <v>-7.74</v>
      </c>
      <c r="E143" s="5">
        <v>41.146099999999997</v>
      </c>
      <c r="F143" s="5">
        <v>-7.74</v>
      </c>
      <c r="G143" s="4" t="s">
        <v>428</v>
      </c>
      <c r="H143" s="4">
        <v>2738</v>
      </c>
      <c r="I143" s="5">
        <v>41.145085000000002</v>
      </c>
      <c r="J143" s="6">
        <v>-7.733517</v>
      </c>
      <c r="K143"/>
      <c r="L143"/>
      <c r="M143"/>
    </row>
    <row r="144" spans="1:13" x14ac:dyDescent="0.25">
      <c r="A144" s="4" t="s">
        <v>30</v>
      </c>
      <c r="B144" s="7" t="s">
        <v>171</v>
      </c>
      <c r="C144" s="5">
        <v>48.316630000000004</v>
      </c>
      <c r="D144" s="5">
        <v>14.151199999999999</v>
      </c>
      <c r="E144" s="5">
        <v>48.316630000000004</v>
      </c>
      <c r="F144" s="5">
        <v>14.151199999999999</v>
      </c>
      <c r="G144" s="4" t="s">
        <v>429</v>
      </c>
      <c r="H144"/>
      <c r="I144" s="5">
        <v>48.322786999999998</v>
      </c>
      <c r="J144" s="6">
        <v>14.162621</v>
      </c>
      <c r="K144"/>
      <c r="L144"/>
      <c r="M144"/>
    </row>
    <row r="145" spans="1:13" x14ac:dyDescent="0.25">
      <c r="A145" s="4" t="s">
        <v>31</v>
      </c>
      <c r="B145" s="7" t="s">
        <v>162</v>
      </c>
      <c r="C145" s="5">
        <v>48.685315000000003</v>
      </c>
      <c r="D145" s="5">
        <v>7.9144199999999998</v>
      </c>
      <c r="E145" s="5">
        <v>48.698999999999998</v>
      </c>
      <c r="F145" s="5">
        <v>7.9370000000000003</v>
      </c>
      <c r="G145" s="4" t="s">
        <v>430</v>
      </c>
      <c r="H145"/>
      <c r="I145" s="5">
        <v>48.698999999999998</v>
      </c>
      <c r="J145" s="5">
        <v>7.9370000000000003</v>
      </c>
      <c r="K145"/>
      <c r="L145"/>
      <c r="M145"/>
    </row>
    <row r="146" spans="1:13" x14ac:dyDescent="0.25">
      <c r="A146" s="4" t="s">
        <v>32</v>
      </c>
      <c r="B146" s="7" t="s">
        <v>162</v>
      </c>
      <c r="C146" s="5">
        <v>48.526353999999998</v>
      </c>
      <c r="D146" s="5">
        <v>7.796538</v>
      </c>
      <c r="E146" s="5">
        <v>48.526353999999998</v>
      </c>
      <c r="F146" s="5">
        <v>7.796538</v>
      </c>
      <c r="G146" s="4" t="s">
        <v>431</v>
      </c>
      <c r="H146"/>
      <c r="I146" s="5">
        <v>48.526353999999998</v>
      </c>
      <c r="J146" s="5">
        <v>7.796538</v>
      </c>
      <c r="K146"/>
      <c r="L146"/>
      <c r="M146"/>
    </row>
    <row r="147" spans="1:13" x14ac:dyDescent="0.25">
      <c r="A147" s="4" t="s">
        <v>33</v>
      </c>
      <c r="B147" s="7" t="s">
        <v>162</v>
      </c>
      <c r="C147" s="5">
        <v>48.404242000000004</v>
      </c>
      <c r="D147" s="5">
        <v>7.7283189999999999</v>
      </c>
      <c r="E147" s="5">
        <v>48.404242000000004</v>
      </c>
      <c r="F147" s="5">
        <v>7.7283189999999999</v>
      </c>
      <c r="G147" s="4" t="s">
        <v>432</v>
      </c>
      <c r="H147"/>
      <c r="I147" s="5">
        <v>48.404242000000004</v>
      </c>
      <c r="J147" s="5">
        <v>7.7283189999999999</v>
      </c>
      <c r="K147"/>
      <c r="L147"/>
      <c r="M147"/>
    </row>
    <row r="148" spans="1:13" x14ac:dyDescent="0.25">
      <c r="A148" s="4" t="s">
        <v>34</v>
      </c>
      <c r="B148" s="7" t="s">
        <v>162</v>
      </c>
      <c r="C148" s="5">
        <v>48.284678</v>
      </c>
      <c r="D148" s="5">
        <v>7.677619</v>
      </c>
      <c r="E148" s="5">
        <v>48.284678</v>
      </c>
      <c r="F148" s="5">
        <v>7.677619</v>
      </c>
      <c r="G148" s="4" t="s">
        <v>433</v>
      </c>
      <c r="H148"/>
      <c r="I148" s="5">
        <v>48.284678</v>
      </c>
      <c r="J148" s="5">
        <v>7.677619</v>
      </c>
      <c r="K148"/>
      <c r="L148"/>
      <c r="M148"/>
    </row>
    <row r="149" spans="1:13" x14ac:dyDescent="0.25">
      <c r="A149" s="4" t="s">
        <v>35</v>
      </c>
      <c r="B149" s="7" t="s">
        <v>162</v>
      </c>
      <c r="C149" s="5">
        <v>48.154176999999997</v>
      </c>
      <c r="D149" s="5">
        <v>7.5899000000000001</v>
      </c>
      <c r="E149" s="5">
        <v>48.164999999999999</v>
      </c>
      <c r="F149" s="5">
        <v>7.6239999999999997</v>
      </c>
      <c r="G149" s="4" t="s">
        <v>434</v>
      </c>
      <c r="H149"/>
      <c r="I149" s="5">
        <v>48.164999999999999</v>
      </c>
      <c r="J149" s="5">
        <v>7.6239999999999997</v>
      </c>
      <c r="K149"/>
      <c r="L149"/>
      <c r="M149"/>
    </row>
    <row r="150" spans="1:13" x14ac:dyDescent="0.25">
      <c r="A150" s="4" t="s">
        <v>36</v>
      </c>
      <c r="B150" s="7" t="s">
        <v>162</v>
      </c>
      <c r="C150" s="5">
        <v>48.020471999999998</v>
      </c>
      <c r="D150" s="5">
        <v>7.5739039999999997</v>
      </c>
      <c r="E150" s="5">
        <v>48.020471999999998</v>
      </c>
      <c r="F150" s="5">
        <v>7.5739039999999997</v>
      </c>
      <c r="G150" s="4" t="s">
        <v>435</v>
      </c>
      <c r="H150"/>
      <c r="I150" s="5">
        <v>48.020471999999998</v>
      </c>
      <c r="J150" s="5">
        <v>7.5739039999999997</v>
      </c>
      <c r="K150"/>
      <c r="L150"/>
      <c r="M150"/>
    </row>
    <row r="151" spans="1:13" x14ac:dyDescent="0.25">
      <c r="A151" s="4" t="s">
        <v>37</v>
      </c>
      <c r="B151" s="7" t="s">
        <v>162</v>
      </c>
      <c r="C151" s="5">
        <v>47.914999999999999</v>
      </c>
      <c r="D151" s="5">
        <v>7.5709999999999997</v>
      </c>
      <c r="E151" s="5">
        <v>47.89</v>
      </c>
      <c r="F151" s="5">
        <v>7.5709999999999997</v>
      </c>
      <c r="G151" s="4" t="s">
        <v>436</v>
      </c>
      <c r="H151"/>
      <c r="I151" s="5">
        <v>47.89</v>
      </c>
      <c r="J151" s="5">
        <v>7.5709999999999997</v>
      </c>
      <c r="K151"/>
      <c r="L151"/>
      <c r="M151"/>
    </row>
    <row r="152" spans="1:13" x14ac:dyDescent="0.25">
      <c r="A152" s="4" t="s">
        <v>38</v>
      </c>
      <c r="B152" s="7" t="s">
        <v>162</v>
      </c>
      <c r="C152" s="5">
        <v>47.774312000000002</v>
      </c>
      <c r="D152" s="5">
        <v>7.5223789999999999</v>
      </c>
      <c r="E152" s="5">
        <v>47.774312000000002</v>
      </c>
      <c r="F152" s="5">
        <v>7.5223789999999999</v>
      </c>
      <c r="G152" s="4" t="s">
        <v>437</v>
      </c>
      <c r="H152"/>
      <c r="I152" s="5">
        <v>47.774312000000002</v>
      </c>
      <c r="J152" s="5">
        <v>7.5223789999999999</v>
      </c>
      <c r="K152"/>
      <c r="L152"/>
      <c r="M152"/>
    </row>
    <row r="153" spans="1:13" x14ac:dyDescent="0.25">
      <c r="A153" s="4" t="s">
        <v>39</v>
      </c>
      <c r="B153" s="7" t="s">
        <v>162</v>
      </c>
      <c r="C153" s="5">
        <v>47.655372</v>
      </c>
      <c r="D153" s="5">
        <v>7.5191654999999997</v>
      </c>
      <c r="E153" s="5">
        <v>47.655372</v>
      </c>
      <c r="F153" s="5">
        <v>7.5191654999999997</v>
      </c>
      <c r="G153" s="4" t="s">
        <v>438</v>
      </c>
      <c r="H153"/>
      <c r="I153" s="5">
        <v>47.655372</v>
      </c>
      <c r="J153" s="5">
        <v>7.5191654999999997</v>
      </c>
      <c r="K153"/>
      <c r="L153"/>
      <c r="M153"/>
    </row>
    <row r="154" spans="1:13" x14ac:dyDescent="0.25">
      <c r="A154" s="4" t="s">
        <v>439</v>
      </c>
      <c r="B154" s="7" t="s">
        <v>205</v>
      </c>
      <c r="C154" s="7">
        <v>39.543278999999998</v>
      </c>
      <c r="D154" s="5">
        <v>-7.8025630000000001</v>
      </c>
      <c r="E154" s="24"/>
      <c r="F154" s="24"/>
      <c r="G154" s="4" t="s">
        <v>440</v>
      </c>
      <c r="H154"/>
      <c r="I154" s="5">
        <v>39.545949</v>
      </c>
      <c r="J154" s="6">
        <v>-7.7950140000000001</v>
      </c>
      <c r="K154"/>
      <c r="L154"/>
      <c r="M154"/>
    </row>
    <row r="155" spans="1:13" x14ac:dyDescent="0.25">
      <c r="A155" s="4" t="s">
        <v>40</v>
      </c>
      <c r="B155" s="7" t="s">
        <v>441</v>
      </c>
      <c r="C155" s="7">
        <v>46.402769999999997</v>
      </c>
      <c r="D155" s="5">
        <v>16.033688000000001</v>
      </c>
      <c r="E155" s="7">
        <v>46.386000000000003</v>
      </c>
      <c r="F155" s="5">
        <v>16.033688000000001</v>
      </c>
      <c r="G155" s="4" t="s">
        <v>442</v>
      </c>
      <c r="H155"/>
      <c r="I155" s="5">
        <v>46.389659999999999</v>
      </c>
      <c r="J155" s="6">
        <v>15.920439999999999</v>
      </c>
      <c r="K155"/>
      <c r="L155"/>
      <c r="M155"/>
    </row>
    <row r="156" spans="1:13" x14ac:dyDescent="0.25">
      <c r="A156" s="4" t="s">
        <v>41</v>
      </c>
      <c r="B156" s="7" t="s">
        <v>441</v>
      </c>
      <c r="C156" s="7">
        <v>46.388199999999998</v>
      </c>
      <c r="D156" s="5">
        <v>15.9267</v>
      </c>
      <c r="E156" s="7">
        <v>46.388199999999998</v>
      </c>
      <c r="F156" s="5">
        <v>15.9267</v>
      </c>
      <c r="G156" s="4" t="s">
        <v>442</v>
      </c>
      <c r="H156"/>
      <c r="I156" s="5">
        <v>46.389659999999999</v>
      </c>
      <c r="J156" s="6">
        <v>15.920439999999999</v>
      </c>
      <c r="K156"/>
      <c r="L156"/>
      <c r="M156"/>
    </row>
    <row r="157" spans="1:13" x14ac:dyDescent="0.25">
      <c r="A157" s="4" t="s">
        <v>42</v>
      </c>
      <c r="B157" s="7" t="s">
        <v>441</v>
      </c>
      <c r="C157" s="7">
        <v>46.448</v>
      </c>
      <c r="D157" s="5">
        <v>15.787000000000001</v>
      </c>
      <c r="E157" s="7">
        <v>46.448</v>
      </c>
      <c r="F157" s="5">
        <v>15.787000000000001</v>
      </c>
      <c r="G157" s="4" t="s">
        <v>443</v>
      </c>
      <c r="H157"/>
      <c r="I157" s="5">
        <v>46.558875</v>
      </c>
      <c r="J157" s="6">
        <v>15.671343</v>
      </c>
      <c r="K157"/>
      <c r="L157"/>
      <c r="M157"/>
    </row>
    <row r="158" spans="1:13" x14ac:dyDescent="0.25">
      <c r="A158" s="4" t="s">
        <v>43</v>
      </c>
      <c r="B158" s="7" t="s">
        <v>441</v>
      </c>
      <c r="C158" s="7">
        <v>46.560290999999999</v>
      </c>
      <c r="D158" s="5">
        <v>15.674084000000001</v>
      </c>
      <c r="E158" s="7">
        <v>46.560290999999999</v>
      </c>
      <c r="F158" s="5">
        <v>15.674084000000001</v>
      </c>
      <c r="G158" s="4" t="s">
        <v>443</v>
      </c>
      <c r="H158"/>
      <c r="I158" s="5">
        <v>46.558875</v>
      </c>
      <c r="J158" s="6">
        <v>15.671343</v>
      </c>
      <c r="K158"/>
      <c r="L158"/>
      <c r="M158"/>
    </row>
    <row r="159" spans="1:13" x14ac:dyDescent="0.25">
      <c r="A159" s="4" t="s">
        <v>44</v>
      </c>
      <c r="B159" s="7" t="s">
        <v>441</v>
      </c>
      <c r="C159" s="7">
        <v>46.569200000000002</v>
      </c>
      <c r="D159" s="5">
        <v>15.6043</v>
      </c>
      <c r="E159" s="7">
        <v>46.569200000000002</v>
      </c>
      <c r="F159" s="5">
        <v>15.6043</v>
      </c>
      <c r="G159" s="4" t="s">
        <v>444</v>
      </c>
      <c r="H159"/>
      <c r="I159" s="5">
        <v>46.567351000000002</v>
      </c>
      <c r="J159" s="6">
        <v>15.597804</v>
      </c>
      <c r="K159"/>
      <c r="L159"/>
      <c r="M159"/>
    </row>
    <row r="160" spans="1:13" x14ac:dyDescent="0.25">
      <c r="A160" s="4" t="s">
        <v>45</v>
      </c>
      <c r="B160" s="7" t="s">
        <v>441</v>
      </c>
      <c r="C160" s="7">
        <v>46.558900000000001</v>
      </c>
      <c r="D160" s="5">
        <v>15.456</v>
      </c>
      <c r="E160" s="7">
        <v>46.558900000000001</v>
      </c>
      <c r="F160" s="5">
        <v>15.456</v>
      </c>
      <c r="G160" s="4" t="s">
        <v>445</v>
      </c>
      <c r="H160"/>
      <c r="I160" s="5">
        <v>46.560048000000002</v>
      </c>
      <c r="J160" s="6">
        <v>15.456825</v>
      </c>
      <c r="K160"/>
      <c r="L160"/>
      <c r="M160"/>
    </row>
    <row r="161" spans="1:13" x14ac:dyDescent="0.25">
      <c r="A161" s="4" t="s">
        <v>46</v>
      </c>
      <c r="B161" s="7" t="s">
        <v>441</v>
      </c>
      <c r="C161" s="7">
        <v>46.576900000000002</v>
      </c>
      <c r="D161" s="5">
        <v>15.405200000000001</v>
      </c>
      <c r="E161" s="5">
        <v>46.594999999999999</v>
      </c>
      <c r="F161" s="5">
        <v>15.405200000000001</v>
      </c>
      <c r="G161" s="4" t="s">
        <v>446</v>
      </c>
      <c r="H161"/>
      <c r="I161" s="5">
        <v>46.580634000000003</v>
      </c>
      <c r="J161" s="6">
        <v>15.403701</v>
      </c>
      <c r="K161"/>
      <c r="L161"/>
      <c r="M161"/>
    </row>
    <row r="162" spans="1:13" x14ac:dyDescent="0.25">
      <c r="A162" s="4" t="s">
        <v>47</v>
      </c>
      <c r="B162" s="7" t="s">
        <v>441</v>
      </c>
      <c r="C162" s="7">
        <v>46.587600000000002</v>
      </c>
      <c r="D162" s="5">
        <v>15.275499999999999</v>
      </c>
      <c r="E162" s="7">
        <v>46.587600000000002</v>
      </c>
      <c r="F162" s="5">
        <v>15.275499999999999</v>
      </c>
      <c r="G162" s="4" t="s">
        <v>447</v>
      </c>
      <c r="H162" s="4">
        <v>3835</v>
      </c>
      <c r="I162" s="5">
        <v>46.580044000000001</v>
      </c>
      <c r="J162" s="6">
        <v>15.40354</v>
      </c>
      <c r="K162"/>
      <c r="L162"/>
      <c r="M162"/>
    </row>
    <row r="163" spans="1:13" x14ac:dyDescent="0.25">
      <c r="A163" s="4" t="s">
        <v>48</v>
      </c>
      <c r="B163" s="7" t="s">
        <v>441</v>
      </c>
      <c r="C163" s="7">
        <v>46.593299999999999</v>
      </c>
      <c r="D163" s="5">
        <v>15.1523</v>
      </c>
      <c r="E163" s="7">
        <v>46.593299999999999</v>
      </c>
      <c r="F163" s="5">
        <v>15.1523</v>
      </c>
      <c r="G163" s="4" t="s">
        <v>448</v>
      </c>
      <c r="H163" s="4">
        <v>3834</v>
      </c>
      <c r="I163" s="5">
        <v>46.591664000000002</v>
      </c>
      <c r="J163" s="6">
        <v>15.143259</v>
      </c>
      <c r="K163"/>
      <c r="L163"/>
      <c r="M163"/>
    </row>
    <row r="164" spans="1:13" x14ac:dyDescent="0.25">
      <c r="A164" s="4" t="s">
        <v>49</v>
      </c>
      <c r="B164" s="7" t="s">
        <v>441</v>
      </c>
      <c r="C164" s="5">
        <v>46.586599999999997</v>
      </c>
      <c r="D164" s="5">
        <v>15.018800000000001</v>
      </c>
      <c r="E164" s="5">
        <v>46.586599999999997</v>
      </c>
      <c r="F164" s="5">
        <v>15.018800000000001</v>
      </c>
      <c r="G164" s="4" t="s">
        <v>449</v>
      </c>
      <c r="H164"/>
      <c r="I164" s="5">
        <v>46.584232</v>
      </c>
      <c r="J164" s="6">
        <v>15.014867000000001</v>
      </c>
      <c r="K164"/>
      <c r="L164"/>
      <c r="M164"/>
    </row>
    <row r="165" spans="1:13" x14ac:dyDescent="0.25">
      <c r="A165" s="4" t="s">
        <v>50</v>
      </c>
      <c r="B165" s="7" t="s">
        <v>162</v>
      </c>
      <c r="C165" s="5">
        <v>44.095999999999997</v>
      </c>
      <c r="D165" s="5">
        <v>4.7240000000000002</v>
      </c>
      <c r="E165" s="5">
        <v>44.095999999999997</v>
      </c>
      <c r="F165" s="5">
        <v>4.7240000000000002</v>
      </c>
      <c r="G165" s="4" t="s">
        <v>450</v>
      </c>
      <c r="H165"/>
      <c r="I165" s="5">
        <v>44.116306999999999</v>
      </c>
      <c r="J165" s="6">
        <v>4.7122339999999996</v>
      </c>
      <c r="K165"/>
      <c r="L165"/>
      <c r="M165"/>
    </row>
    <row r="166" spans="1:13" x14ac:dyDescent="0.25">
      <c r="A166" s="4" t="s">
        <v>51</v>
      </c>
      <c r="B166" s="7" t="s">
        <v>451</v>
      </c>
      <c r="C166" s="5">
        <v>52.656399999999998</v>
      </c>
      <c r="D166" s="5">
        <v>19.133900000000001</v>
      </c>
      <c r="E166" s="5">
        <v>52.656399999999998</v>
      </c>
      <c r="F166" s="5">
        <v>19.133900000000001</v>
      </c>
      <c r="G166" s="4" t="s">
        <v>452</v>
      </c>
      <c r="H166" s="4">
        <v>3742</v>
      </c>
      <c r="I166" s="5">
        <v>52.65681</v>
      </c>
      <c r="J166" s="6">
        <v>19.166765000000002</v>
      </c>
      <c r="K166"/>
      <c r="L166"/>
      <c r="M166"/>
    </row>
    <row r="167" spans="1:13" x14ac:dyDescent="0.25">
      <c r="A167" s="4" t="s">
        <v>52</v>
      </c>
      <c r="B167" s="7" t="s">
        <v>404</v>
      </c>
      <c r="C167" s="5">
        <v>45.391534</v>
      </c>
      <c r="D167" s="5">
        <v>2.3645499999999999</v>
      </c>
      <c r="E167" s="5">
        <v>45.38</v>
      </c>
      <c r="F167" s="5">
        <v>2.4620000000000002</v>
      </c>
      <c r="G167" s="4" t="s">
        <v>453</v>
      </c>
      <c r="H167"/>
      <c r="I167" s="5">
        <v>45.397877000000001</v>
      </c>
      <c r="J167" s="6">
        <v>2.3629190000000002</v>
      </c>
      <c r="K167"/>
      <c r="L167"/>
      <c r="M167"/>
    </row>
    <row r="168" spans="1:13" x14ac:dyDescent="0.25">
      <c r="A168" s="4" t="s">
        <v>53</v>
      </c>
      <c r="B168" s="7" t="s">
        <v>454</v>
      </c>
      <c r="C168" s="5">
        <v>48.832481999999999</v>
      </c>
      <c r="D168" s="5">
        <v>8.1113800000000005</v>
      </c>
      <c r="E168" s="5">
        <v>48.853000000000002</v>
      </c>
      <c r="F168" s="5">
        <v>8.1113800000000005</v>
      </c>
      <c r="G168" s="4" t="s">
        <v>455</v>
      </c>
      <c r="H168"/>
      <c r="I168" s="5">
        <v>48.821106999999998</v>
      </c>
      <c r="J168" s="6">
        <v>8.1059359999999998</v>
      </c>
      <c r="K168"/>
      <c r="L168"/>
      <c r="M168"/>
    </row>
    <row r="169" spans="1:13" x14ac:dyDescent="0.25">
      <c r="A169" s="4" t="s">
        <v>54</v>
      </c>
      <c r="B169" s="7" t="s">
        <v>454</v>
      </c>
      <c r="C169" s="5">
        <v>44.675975000000001</v>
      </c>
      <c r="D169" s="5">
        <v>4.7880416666666603</v>
      </c>
      <c r="E169" s="5">
        <v>44.509</v>
      </c>
      <c r="F169" s="5">
        <v>4.7249999999999996</v>
      </c>
      <c r="G169" s="4" t="s">
        <v>456</v>
      </c>
      <c r="H169"/>
      <c r="I169" s="5">
        <v>44.509</v>
      </c>
      <c r="J169" s="5">
        <v>4.7249999999999996</v>
      </c>
      <c r="K169"/>
      <c r="L169"/>
      <c r="M169"/>
    </row>
    <row r="170" spans="1:13" x14ac:dyDescent="0.25">
      <c r="A170" s="4" t="s">
        <v>55</v>
      </c>
      <c r="B170"/>
      <c r="C170" s="5">
        <v>64.749761000000007</v>
      </c>
      <c r="D170" s="5">
        <v>20.866282999999999</v>
      </c>
      <c r="E170" s="5">
        <v>64.697999999999993</v>
      </c>
      <c r="F170" s="5">
        <v>20.866282999999999</v>
      </c>
      <c r="G170" s="4" t="s">
        <v>457</v>
      </c>
      <c r="H170"/>
      <c r="I170" s="5">
        <v>64.697999999999993</v>
      </c>
      <c r="J170" s="5">
        <v>20.866282999999999</v>
      </c>
      <c r="K170"/>
      <c r="L170" s="6">
        <v>64.749055999999996</v>
      </c>
      <c r="M170" s="6">
        <v>20.851386000000002</v>
      </c>
    </row>
    <row r="171" spans="1:13" x14ac:dyDescent="0.25">
      <c r="A171" s="4" t="s">
        <v>56</v>
      </c>
      <c r="B171" s="7" t="s">
        <v>171</v>
      </c>
      <c r="C171" s="5">
        <v>48.176600000000001</v>
      </c>
      <c r="D171" s="5">
        <v>16.481400000000001</v>
      </c>
      <c r="E171" s="5">
        <v>48.176600000000001</v>
      </c>
      <c r="F171" s="5">
        <v>16.481400000000001</v>
      </c>
      <c r="G171" s="4" t="s">
        <v>458</v>
      </c>
      <c r="H171"/>
      <c r="I171" s="5">
        <v>48.194929999999999</v>
      </c>
      <c r="J171" s="6">
        <v>16.453142</v>
      </c>
      <c r="K171"/>
      <c r="L171"/>
      <c r="M171"/>
    </row>
    <row r="172" spans="1:13" x14ac:dyDescent="0.25">
      <c r="A172" s="4" t="s">
        <v>57</v>
      </c>
      <c r="B172"/>
      <c r="C172" s="5">
        <v>47.570706000000001</v>
      </c>
      <c r="D172" s="5">
        <v>7.8120250000000002</v>
      </c>
      <c r="E172" s="5">
        <v>47.570706000000001</v>
      </c>
      <c r="F172" s="5">
        <v>7.8120250000000002</v>
      </c>
      <c r="G172" s="4" t="s">
        <v>459</v>
      </c>
      <c r="H172"/>
      <c r="I172" s="5">
        <v>47.570706000000001</v>
      </c>
      <c r="J172" s="5">
        <v>7.8120250000000002</v>
      </c>
      <c r="K172"/>
      <c r="L172"/>
      <c r="M172"/>
    </row>
    <row r="173" spans="1:13" x14ac:dyDescent="0.25">
      <c r="A173" s="4" t="s">
        <v>58</v>
      </c>
      <c r="B173" s="7" t="s">
        <v>165</v>
      </c>
      <c r="C173" s="5">
        <v>41.071599999999997</v>
      </c>
      <c r="D173" s="5">
        <v>-8.4860000000000007</v>
      </c>
      <c r="E173" s="5">
        <v>41.071599999999997</v>
      </c>
      <c r="F173" s="5">
        <v>-8.4860000000000007</v>
      </c>
      <c r="G173" s="4" t="s">
        <v>460</v>
      </c>
      <c r="H173" s="4">
        <v>2737</v>
      </c>
      <c r="I173" s="5">
        <v>41.075274999999998</v>
      </c>
      <c r="J173" s="6">
        <v>-8.4723900000000008</v>
      </c>
      <c r="K173"/>
      <c r="L173"/>
      <c r="M173"/>
    </row>
    <row r="174" spans="1:13" x14ac:dyDescent="0.25">
      <c r="A174" s="8" t="s">
        <v>59</v>
      </c>
      <c r="B174" s="51" t="s">
        <v>461</v>
      </c>
      <c r="C174" s="9">
        <v>39.177849000000002</v>
      </c>
      <c r="D174" s="9">
        <v>16.782357000000001</v>
      </c>
      <c r="E174" s="9">
        <v>39.177849000000002</v>
      </c>
      <c r="F174" s="9">
        <v>16.782357000000001</v>
      </c>
      <c r="G174" s="4" t="s">
        <v>462</v>
      </c>
      <c r="H174"/>
      <c r="I174" s="5">
        <v>39.177849000000002</v>
      </c>
      <c r="J174" s="5">
        <v>16.782357000000001</v>
      </c>
      <c r="K174"/>
      <c r="L174"/>
      <c r="M174"/>
    </row>
    <row r="175" spans="1:13" x14ac:dyDescent="0.25">
      <c r="A175" s="4" t="s">
        <v>60</v>
      </c>
      <c r="B175" s="7" t="s">
        <v>191</v>
      </c>
      <c r="C175" s="5">
        <v>46.063479000000001</v>
      </c>
      <c r="D175" s="5">
        <v>10.350269000000001</v>
      </c>
      <c r="E175" s="5">
        <v>46.063479000000001</v>
      </c>
      <c r="F175" s="5">
        <v>10.350269000000001</v>
      </c>
      <c r="G175" s="4" t="s">
        <v>463</v>
      </c>
      <c r="H175"/>
      <c r="I175" s="5">
        <v>46.063479000000001</v>
      </c>
      <c r="J175" s="5">
        <v>10.350269000000001</v>
      </c>
      <c r="K175"/>
      <c r="L175"/>
      <c r="M175"/>
    </row>
    <row r="176" spans="1:13" x14ac:dyDescent="0.25">
      <c r="A176" s="4" t="s">
        <v>61</v>
      </c>
      <c r="B176"/>
      <c r="C176" s="5">
        <v>64.444000000000003</v>
      </c>
      <c r="D176" s="5">
        <v>15.538</v>
      </c>
      <c r="E176" s="5">
        <v>64.444000000000003</v>
      </c>
      <c r="F176" s="5">
        <v>15.538</v>
      </c>
      <c r="G176" s="4" t="s">
        <v>464</v>
      </c>
      <c r="H176"/>
      <c r="I176" s="5">
        <v>64.444000000000003</v>
      </c>
      <c r="J176" s="5">
        <v>15.538</v>
      </c>
      <c r="K176"/>
      <c r="L176"/>
      <c r="M176"/>
    </row>
    <row r="177" spans="1:13" x14ac:dyDescent="0.25">
      <c r="A177" s="4" t="s">
        <v>62</v>
      </c>
      <c r="B177" s="7" t="s">
        <v>465</v>
      </c>
      <c r="C177" s="5">
        <v>60.563817999999998</v>
      </c>
      <c r="D177" s="5">
        <v>17.442136999999999</v>
      </c>
      <c r="E177" s="5">
        <v>60.555999999999997</v>
      </c>
      <c r="F177" s="5">
        <v>17.393000000000001</v>
      </c>
      <c r="G177" s="4" t="s">
        <v>466</v>
      </c>
      <c r="H177"/>
      <c r="I177" s="5">
        <v>60.556730000000002</v>
      </c>
      <c r="J177" s="6">
        <v>17.437663000000001</v>
      </c>
      <c r="K177"/>
      <c r="L177"/>
      <c r="M177"/>
    </row>
    <row r="178" spans="1:13" x14ac:dyDescent="0.25">
      <c r="A178" s="4" t="s">
        <v>63</v>
      </c>
      <c r="B178" s="7" t="s">
        <v>467</v>
      </c>
      <c r="C178" s="5">
        <v>46.364865999999999</v>
      </c>
      <c r="D178" s="5">
        <v>8.9289959999999997</v>
      </c>
      <c r="E178" s="5">
        <v>46.364865999999999</v>
      </c>
      <c r="F178" s="5">
        <v>8.9289959999999997</v>
      </c>
      <c r="G178" s="4" t="s">
        <v>468</v>
      </c>
      <c r="H178"/>
      <c r="I178" s="5">
        <v>46.360968</v>
      </c>
      <c r="J178" s="6">
        <v>8.9240530000000007</v>
      </c>
      <c r="K178"/>
      <c r="L178"/>
      <c r="M178"/>
    </row>
    <row r="179" spans="1:13" x14ac:dyDescent="0.25">
      <c r="A179" s="11" t="s">
        <v>64</v>
      </c>
      <c r="B179" s="52"/>
      <c r="C179" s="12"/>
      <c r="D179" s="12"/>
      <c r="E179" s="12"/>
      <c r="F179" s="12"/>
      <c r="G179" s="11" t="s">
        <v>469</v>
      </c>
      <c r="H179" s="11"/>
      <c r="I179" s="12">
        <v>46.437857000000001</v>
      </c>
      <c r="J179" s="13">
        <v>8.8422129999999992</v>
      </c>
      <c r="K179" s="11"/>
      <c r="L179" s="13"/>
      <c r="M179" s="13"/>
    </row>
    <row r="180" spans="1:13" x14ac:dyDescent="0.25">
      <c r="A180" s="4" t="s">
        <v>65</v>
      </c>
      <c r="B180" s="7" t="s">
        <v>467</v>
      </c>
      <c r="C180" s="5">
        <v>46.438796000000004</v>
      </c>
      <c r="D180" s="5">
        <v>8.8421009999999995</v>
      </c>
      <c r="E180" s="5">
        <v>46.438796000000004</v>
      </c>
      <c r="F180" s="5">
        <v>8.8421009999999995</v>
      </c>
      <c r="G180" s="4" t="s">
        <v>470</v>
      </c>
      <c r="H180"/>
      <c r="I180" s="5">
        <v>46.492513000000002</v>
      </c>
      <c r="J180" s="6">
        <v>8.7373820000000002</v>
      </c>
      <c r="K180"/>
      <c r="L180"/>
      <c r="M180"/>
    </row>
    <row r="181" spans="1:13" x14ac:dyDescent="0.25">
      <c r="A181" s="4" t="s">
        <v>66</v>
      </c>
      <c r="B181"/>
      <c r="C181" s="5">
        <v>46.490349000000002</v>
      </c>
      <c r="D181" s="5">
        <v>8.7359919999999995</v>
      </c>
      <c r="E181" s="5">
        <v>46.49</v>
      </c>
      <c r="F181" s="5">
        <v>8.7579999999999991</v>
      </c>
      <c r="G181" s="4" t="s">
        <v>471</v>
      </c>
      <c r="H181"/>
      <c r="I181" s="5">
        <v>46.480013999999997</v>
      </c>
      <c r="J181" s="6">
        <v>8.7203440000000008</v>
      </c>
      <c r="K181"/>
      <c r="L181"/>
      <c r="M181"/>
    </row>
    <row r="182" spans="1:13" x14ac:dyDescent="0.25">
      <c r="A182" s="4" t="s">
        <v>67</v>
      </c>
      <c r="B182" s="7" t="s">
        <v>472</v>
      </c>
      <c r="C182" s="5">
        <v>46.384869999999999</v>
      </c>
      <c r="D182" s="5">
        <v>7.7566110000000004</v>
      </c>
      <c r="E182" s="5">
        <v>46.302</v>
      </c>
      <c r="F182" s="5">
        <v>7.7566110000000004</v>
      </c>
      <c r="G182" s="4" t="s">
        <v>473</v>
      </c>
      <c r="H182"/>
      <c r="I182" s="5">
        <v>46.387542000000003</v>
      </c>
      <c r="J182" s="6">
        <v>7.7564869999999999</v>
      </c>
      <c r="K182"/>
      <c r="L182"/>
      <c r="M182"/>
    </row>
    <row r="183" spans="1:13" x14ac:dyDescent="0.25">
      <c r="A183" s="4" t="s">
        <v>68</v>
      </c>
      <c r="B183" s="7" t="s">
        <v>454</v>
      </c>
      <c r="C183" s="5">
        <v>47.585875999999999</v>
      </c>
      <c r="D183" s="5">
        <v>7.8332730000000002</v>
      </c>
      <c r="E183" s="5">
        <v>47.570999999999998</v>
      </c>
      <c r="F183" s="5">
        <v>7.8390000000000004</v>
      </c>
      <c r="G183" s="4" t="s">
        <v>474</v>
      </c>
      <c r="H183"/>
      <c r="I183" s="5">
        <v>47.582808</v>
      </c>
      <c r="J183" s="6">
        <v>7.845504</v>
      </c>
      <c r="K183"/>
      <c r="L183"/>
      <c r="M183"/>
    </row>
    <row r="184" spans="1:13" x14ac:dyDescent="0.25">
      <c r="A184" s="4" t="s">
        <v>69</v>
      </c>
      <c r="B184" s="7" t="s">
        <v>454</v>
      </c>
      <c r="C184" s="5">
        <v>47.556662000000003</v>
      </c>
      <c r="D184" s="5">
        <v>8.0477209999999992</v>
      </c>
      <c r="E184" s="5">
        <v>47.556662000000003</v>
      </c>
      <c r="F184" s="5">
        <v>8.0477209999999992</v>
      </c>
      <c r="G184" s="4" t="s">
        <v>475</v>
      </c>
      <c r="H184"/>
      <c r="I184" s="5">
        <v>47.556893000000002</v>
      </c>
      <c r="J184" s="6">
        <v>8.0496099999999995</v>
      </c>
      <c r="K184"/>
      <c r="L184"/>
      <c r="M184"/>
    </row>
    <row r="185" spans="1:13" x14ac:dyDescent="0.25">
      <c r="A185" s="4" t="s">
        <v>70</v>
      </c>
      <c r="B185" s="7" t="s">
        <v>454</v>
      </c>
      <c r="C185" s="5">
        <v>47.557633000000003</v>
      </c>
      <c r="D185" s="5">
        <v>7.9568349999999999</v>
      </c>
      <c r="E185" s="5">
        <v>47.557633000000003</v>
      </c>
      <c r="F185" s="5">
        <v>7.9568349999999999</v>
      </c>
      <c r="G185" s="4" t="s">
        <v>476</v>
      </c>
      <c r="H185"/>
      <c r="I185" s="5">
        <v>47.557633000000003</v>
      </c>
      <c r="J185" s="5">
        <v>7.9568349999999999</v>
      </c>
      <c r="K185"/>
      <c r="L185"/>
      <c r="M185"/>
    </row>
    <row r="186" spans="1:13" x14ac:dyDescent="0.25">
      <c r="A186" s="8" t="s">
        <v>71</v>
      </c>
      <c r="B186" s="7" t="s">
        <v>454</v>
      </c>
      <c r="C186" s="5">
        <v>47.585842514913999</v>
      </c>
      <c r="D186" s="5">
        <v>8.1332363248657202</v>
      </c>
      <c r="E186" s="5">
        <v>47.585842514913999</v>
      </c>
      <c r="F186" s="5">
        <v>8.1332363248657202</v>
      </c>
      <c r="G186" s="4" t="s">
        <v>477</v>
      </c>
      <c r="H186"/>
      <c r="I186" s="5">
        <v>47.586179442384299</v>
      </c>
      <c r="J186" s="6">
        <v>8.1333221554723405</v>
      </c>
      <c r="K186"/>
      <c r="L186"/>
      <c r="M186"/>
    </row>
    <row r="187" spans="1:13" x14ac:dyDescent="0.25">
      <c r="A187" s="4" t="s">
        <v>72</v>
      </c>
      <c r="B187" s="7" t="s">
        <v>454</v>
      </c>
      <c r="C187" s="5">
        <v>47.570303867969102</v>
      </c>
      <c r="D187" s="5">
        <v>8.3381785512756306</v>
      </c>
      <c r="E187" s="5">
        <v>47.570303867969102</v>
      </c>
      <c r="F187" s="5">
        <v>8.3381785512756306</v>
      </c>
      <c r="G187" s="4" t="s">
        <v>478</v>
      </c>
      <c r="H187"/>
      <c r="I187" s="5">
        <v>47.570303867969102</v>
      </c>
      <c r="J187" s="5">
        <v>8.3381785512756306</v>
      </c>
      <c r="K187"/>
      <c r="L187"/>
      <c r="M187"/>
    </row>
    <row r="188" spans="1:13" x14ac:dyDescent="0.25">
      <c r="A188" s="4" t="s">
        <v>73</v>
      </c>
      <c r="B188" s="7" t="s">
        <v>454</v>
      </c>
      <c r="C188" s="5">
        <v>46.192995699999997</v>
      </c>
      <c r="D188" s="5">
        <v>6.0287940000000599</v>
      </c>
      <c r="E188" s="5">
        <v>46.192995699999997</v>
      </c>
      <c r="F188" s="5">
        <v>6.0287940000000599</v>
      </c>
      <c r="G188" s="4" t="s">
        <v>479</v>
      </c>
      <c r="H188"/>
      <c r="I188" s="5">
        <v>46.195174746765097</v>
      </c>
      <c r="J188" s="6">
        <v>6.0287597896240097</v>
      </c>
      <c r="K188"/>
      <c r="L188"/>
      <c r="M188"/>
    </row>
    <row r="189" spans="1:13" x14ac:dyDescent="0.25">
      <c r="A189" s="4" t="s">
        <v>74</v>
      </c>
      <c r="B189" s="7" t="s">
        <v>454</v>
      </c>
      <c r="C189" s="5">
        <v>47.537440882946903</v>
      </c>
      <c r="D189" s="5">
        <v>7.7075436832092201</v>
      </c>
      <c r="E189" s="5">
        <v>47.537440882946903</v>
      </c>
      <c r="F189" s="5">
        <v>7.7075436832092201</v>
      </c>
      <c r="G189" s="4" t="s">
        <v>480</v>
      </c>
      <c r="H189"/>
      <c r="I189" s="5">
        <v>47.5393680261258</v>
      </c>
      <c r="J189" s="6">
        <v>7.7120544076751596</v>
      </c>
      <c r="K189"/>
      <c r="L189"/>
      <c r="M189"/>
    </row>
    <row r="190" spans="1:13" x14ac:dyDescent="0.25">
      <c r="A190" s="4" t="s">
        <v>75</v>
      </c>
      <c r="B190" s="7" t="s">
        <v>454</v>
      </c>
      <c r="C190" s="5">
        <v>47.536883666353802</v>
      </c>
      <c r="D190" s="5">
        <v>7.7098549962829503</v>
      </c>
      <c r="E190" s="5">
        <v>47.536883666353802</v>
      </c>
      <c r="F190" s="5">
        <v>7.7098549962829503</v>
      </c>
      <c r="G190" s="4" t="s">
        <v>481</v>
      </c>
      <c r="H190"/>
      <c r="I190" s="5">
        <v>47.5393680261258</v>
      </c>
      <c r="J190" s="6">
        <v>7.7120544076751596</v>
      </c>
      <c r="K190"/>
      <c r="L190"/>
      <c r="M190"/>
    </row>
    <row r="191" spans="1:13" x14ac:dyDescent="0.25">
      <c r="A191" s="4" t="s">
        <v>76</v>
      </c>
      <c r="B191" s="7" t="s">
        <v>454</v>
      </c>
      <c r="C191" s="5">
        <v>47.559925900000003</v>
      </c>
      <c r="D191" s="5">
        <v>7.6263016000000299</v>
      </c>
      <c r="E191" s="5">
        <v>47.559925900000003</v>
      </c>
      <c r="F191" s="5">
        <v>7.6263016000000299</v>
      </c>
      <c r="G191" s="4" t="s">
        <v>482</v>
      </c>
      <c r="H191"/>
      <c r="I191" s="5">
        <v>47.561322257549797</v>
      </c>
      <c r="J191" s="6">
        <v>7.6324755194946103</v>
      </c>
      <c r="K191"/>
      <c r="L191"/>
      <c r="M191"/>
    </row>
    <row r="192" spans="1:13" x14ac:dyDescent="0.25">
      <c r="A192" s="4" t="s">
        <v>77</v>
      </c>
      <c r="B192" s="7" t="s">
        <v>454</v>
      </c>
      <c r="C192" s="53">
        <v>46.1846611</v>
      </c>
      <c r="D192" s="53">
        <v>7.0340763000000299</v>
      </c>
      <c r="E192" s="53">
        <v>46.1846611</v>
      </c>
      <c r="F192" s="53">
        <v>7.0340763000000299</v>
      </c>
      <c r="G192" s="4" t="s">
        <v>483</v>
      </c>
      <c r="H192"/>
      <c r="I192" s="5">
        <v>46.183722344701103</v>
      </c>
      <c r="J192" s="6">
        <v>7.0346571565460101</v>
      </c>
      <c r="K192"/>
      <c r="L192"/>
      <c r="M192"/>
    </row>
    <row r="193" spans="1:13" x14ac:dyDescent="0.25">
      <c r="A193" s="4" t="s">
        <v>78</v>
      </c>
      <c r="B193" s="7" t="s">
        <v>171</v>
      </c>
      <c r="C193" s="5">
        <v>48.249094199999902</v>
      </c>
      <c r="D193" s="5">
        <v>14.4314005999999</v>
      </c>
      <c r="E193" s="5">
        <v>48.234999999999999</v>
      </c>
      <c r="F193" s="5">
        <v>14.4314005999999</v>
      </c>
      <c r="G193" s="4" t="s">
        <v>484</v>
      </c>
      <c r="H193"/>
      <c r="I193" s="5">
        <v>48.251708296653597</v>
      </c>
      <c r="J193" s="6">
        <v>14.424067783984301</v>
      </c>
      <c r="K193"/>
      <c r="L193"/>
      <c r="M193"/>
    </row>
    <row r="194" spans="1:13" x14ac:dyDescent="0.25">
      <c r="A194" s="4" t="s">
        <v>79</v>
      </c>
      <c r="B194" s="7" t="s">
        <v>171</v>
      </c>
      <c r="C194" s="5">
        <v>48.517058187802199</v>
      </c>
      <c r="D194" s="5">
        <v>13.706529450573701</v>
      </c>
      <c r="E194" s="5">
        <v>48.517058187802199</v>
      </c>
      <c r="F194" s="5">
        <v>13.706529450573701</v>
      </c>
      <c r="G194" s="4" t="s">
        <v>485</v>
      </c>
      <c r="H194"/>
      <c r="I194" s="5">
        <v>48.518874497898302</v>
      </c>
      <c r="J194" s="6">
        <v>13.702832508715799</v>
      </c>
      <c r="K194"/>
      <c r="L194"/>
      <c r="M194"/>
    </row>
    <row r="195" spans="1:13" x14ac:dyDescent="0.25">
      <c r="A195" s="4" t="s">
        <v>80</v>
      </c>
      <c r="B195" s="7" t="s">
        <v>486</v>
      </c>
      <c r="C195" s="5">
        <v>58.275062783053002</v>
      </c>
      <c r="D195" s="5">
        <v>12.2721959710906</v>
      </c>
      <c r="E195" s="5">
        <v>58.275062783053002</v>
      </c>
      <c r="F195" s="5">
        <v>12.2721959710906</v>
      </c>
      <c r="G195" s="4" t="s">
        <v>487</v>
      </c>
      <c r="H195"/>
      <c r="I195" s="5">
        <v>58.304341950196601</v>
      </c>
      <c r="J195" s="5">
        <v>12.2974039090331</v>
      </c>
      <c r="K195"/>
      <c r="L195"/>
      <c r="M195"/>
    </row>
    <row r="196" spans="1:13" x14ac:dyDescent="0.25">
      <c r="A196" s="4" t="s">
        <v>81</v>
      </c>
      <c r="B196" s="7" t="s">
        <v>486</v>
      </c>
      <c r="C196" s="5">
        <v>58.280358300000003</v>
      </c>
      <c r="D196" s="5">
        <v>12.2786677</v>
      </c>
      <c r="E196" s="5">
        <v>58.280358300000003</v>
      </c>
      <c r="F196" s="5">
        <v>12.2786677</v>
      </c>
      <c r="G196" s="4" t="s">
        <v>488</v>
      </c>
      <c r="H196"/>
      <c r="I196" s="5">
        <v>58.304341950196601</v>
      </c>
      <c r="J196" s="5">
        <v>12.2974039090331</v>
      </c>
      <c r="K196"/>
      <c r="L196"/>
      <c r="M196"/>
    </row>
    <row r="197" spans="1:13" x14ac:dyDescent="0.25">
      <c r="A197" s="4" t="s">
        <v>82</v>
      </c>
      <c r="B197" s="7" t="s">
        <v>486</v>
      </c>
      <c r="C197" s="5">
        <v>58.355627400000003</v>
      </c>
      <c r="D197" s="5">
        <v>12.373014799999901</v>
      </c>
      <c r="E197" s="5">
        <v>58.355627400000003</v>
      </c>
      <c r="F197" s="5">
        <v>12.373014799999901</v>
      </c>
      <c r="G197" s="4" t="s">
        <v>489</v>
      </c>
      <c r="H197"/>
      <c r="I197" s="5">
        <v>58.454867832858</v>
      </c>
      <c r="J197" s="6">
        <v>12.4949844251386</v>
      </c>
      <c r="K197"/>
      <c r="L197"/>
      <c r="M197"/>
    </row>
    <row r="198" spans="1:13" x14ac:dyDescent="0.25">
      <c r="A198" s="4" t="s">
        <v>83</v>
      </c>
      <c r="B198" s="7" t="s">
        <v>486</v>
      </c>
      <c r="C198" s="5">
        <v>58.135942060608102</v>
      </c>
      <c r="D198" s="5">
        <v>12.1200901511474</v>
      </c>
      <c r="E198" s="5">
        <v>58.135942060608102</v>
      </c>
      <c r="F198" s="5">
        <v>12.1200901511474</v>
      </c>
      <c r="G198" s="4" t="s">
        <v>490</v>
      </c>
      <c r="H198"/>
      <c r="I198" s="5">
        <v>58.1381168985179</v>
      </c>
      <c r="J198" s="6">
        <v>12.121849680261199</v>
      </c>
      <c r="K198"/>
      <c r="L198"/>
      <c r="M198"/>
    </row>
    <row r="199" spans="1:13" x14ac:dyDescent="0.25">
      <c r="A199" s="4" t="s">
        <v>84</v>
      </c>
      <c r="B199" s="7" t="s">
        <v>491</v>
      </c>
      <c r="C199" s="5">
        <v>58.596327512817197</v>
      </c>
      <c r="D199" s="5">
        <v>8.7164068222045898</v>
      </c>
      <c r="E199" s="5">
        <v>58.597000000000001</v>
      </c>
      <c r="F199" s="5">
        <v>8.6340000000000003</v>
      </c>
      <c r="G199" s="4" t="s">
        <v>492</v>
      </c>
      <c r="H199"/>
      <c r="I199" s="5">
        <v>58.6116179765569</v>
      </c>
      <c r="J199" s="6">
        <v>8.7048012259765493</v>
      </c>
      <c r="K199"/>
      <c r="L199"/>
      <c r="M199"/>
    </row>
    <row r="200" spans="1:13" x14ac:dyDescent="0.25">
      <c r="A200" s="4" t="s">
        <v>85</v>
      </c>
      <c r="B200" s="7" t="s">
        <v>493</v>
      </c>
      <c r="C200" s="53">
        <v>59.582120533536397</v>
      </c>
      <c r="D200" s="53">
        <v>9.2575386287353396</v>
      </c>
      <c r="E200" s="53">
        <v>59.539000000000001</v>
      </c>
      <c r="F200" s="53">
        <v>9.2189999999999994</v>
      </c>
      <c r="G200" s="4" t="s">
        <v>494</v>
      </c>
      <c r="H200"/>
      <c r="I200" s="5">
        <v>59.606500795848802</v>
      </c>
      <c r="J200" s="6">
        <v>9.2733007911010592</v>
      </c>
      <c r="K200"/>
      <c r="L200"/>
      <c r="M200"/>
    </row>
    <row r="201" spans="1:13" x14ac:dyDescent="0.25">
      <c r="A201" s="4" t="s">
        <v>86</v>
      </c>
      <c r="B201" s="7" t="s">
        <v>495</v>
      </c>
      <c r="C201" s="5">
        <v>59.9703533143689</v>
      </c>
      <c r="D201" s="5">
        <v>9.9300588734331505</v>
      </c>
      <c r="E201" s="5">
        <v>59.9703533143689</v>
      </c>
      <c r="F201" s="5">
        <v>9.9300588734331505</v>
      </c>
      <c r="G201" s="4" t="s">
        <v>496</v>
      </c>
      <c r="H201"/>
      <c r="I201" s="5">
        <v>59.9703533143689</v>
      </c>
      <c r="J201" s="5">
        <v>9.9300588734331505</v>
      </c>
      <c r="K201"/>
      <c r="L201"/>
      <c r="M201"/>
    </row>
    <row r="202" spans="1:13" x14ac:dyDescent="0.25">
      <c r="A202" s="4" t="s">
        <v>87</v>
      </c>
      <c r="B202" s="7" t="s">
        <v>409</v>
      </c>
      <c r="C202" s="5">
        <v>59.276603351154101</v>
      </c>
      <c r="D202" s="5">
        <v>11.1339308381866</v>
      </c>
      <c r="E202" s="5">
        <v>59.293999999999997</v>
      </c>
      <c r="F202" s="5">
        <v>11.038</v>
      </c>
      <c r="G202" s="4" t="s">
        <v>497</v>
      </c>
      <c r="H202"/>
      <c r="I202" s="5">
        <v>59.277820177506896</v>
      </c>
      <c r="J202" s="6">
        <v>11.1341990590881</v>
      </c>
      <c r="K202"/>
      <c r="L202"/>
      <c r="M202"/>
    </row>
    <row r="203" spans="1:13" x14ac:dyDescent="0.25">
      <c r="A203" s="4" t="s">
        <v>88</v>
      </c>
      <c r="B203" s="7" t="s">
        <v>409</v>
      </c>
      <c r="C203" s="5">
        <v>59.276970596092099</v>
      </c>
      <c r="D203" s="5">
        <v>11.1317957998107</v>
      </c>
      <c r="E203" s="5">
        <v>59.293999999999997</v>
      </c>
      <c r="F203" s="5">
        <v>11.038</v>
      </c>
      <c r="G203" s="4" t="s">
        <v>498</v>
      </c>
      <c r="H203"/>
      <c r="I203" s="5">
        <v>59.277820177506896</v>
      </c>
      <c r="J203" s="6">
        <v>11.1341990590881</v>
      </c>
      <c r="K203"/>
      <c r="L203"/>
      <c r="M203"/>
    </row>
    <row r="204" spans="1:13" x14ac:dyDescent="0.25">
      <c r="A204" s="4" t="s">
        <v>89</v>
      </c>
      <c r="B204" s="7" t="s">
        <v>409</v>
      </c>
      <c r="C204" s="5">
        <v>59.275951070444499</v>
      </c>
      <c r="D204" s="5">
        <v>11.1317743421386</v>
      </c>
      <c r="E204" s="5">
        <v>59.295000000000002</v>
      </c>
      <c r="F204" s="5">
        <v>11.038</v>
      </c>
      <c r="G204" s="4" t="s">
        <v>499</v>
      </c>
      <c r="H204"/>
      <c r="I204" s="5">
        <v>59.277820177506896</v>
      </c>
      <c r="J204" s="6">
        <v>11.1341990590881</v>
      </c>
      <c r="K204"/>
      <c r="L204"/>
      <c r="M204"/>
    </row>
    <row r="205" spans="1:13" x14ac:dyDescent="0.25">
      <c r="A205" s="4" t="s">
        <v>90</v>
      </c>
      <c r="B205" s="7" t="s">
        <v>409</v>
      </c>
      <c r="C205" s="5">
        <v>60.027449099999899</v>
      </c>
      <c r="D205" s="6">
        <v>11.323277999999901</v>
      </c>
      <c r="E205" s="6">
        <v>60.024999999999999</v>
      </c>
      <c r="F205" s="6">
        <v>11.356</v>
      </c>
      <c r="G205" s="4" t="s">
        <v>500</v>
      </c>
      <c r="H205"/>
      <c r="I205" s="5">
        <v>60.029291347304799</v>
      </c>
      <c r="J205" s="6">
        <v>11.323452616052201</v>
      </c>
      <c r="K205"/>
      <c r="L205"/>
      <c r="M205"/>
    </row>
    <row r="206" spans="1:13" x14ac:dyDescent="0.25">
      <c r="A206" s="4" t="s">
        <v>91</v>
      </c>
      <c r="B206" s="7" t="s">
        <v>409</v>
      </c>
      <c r="C206" s="5">
        <v>60.029142777151399</v>
      </c>
      <c r="D206" s="6">
        <v>11.319662332534699</v>
      </c>
      <c r="E206" s="6">
        <v>60.029000000000003</v>
      </c>
      <c r="F206" s="6">
        <v>11.349</v>
      </c>
      <c r="G206" s="4" t="s">
        <v>501</v>
      </c>
      <c r="H206"/>
      <c r="I206" s="5">
        <v>60.029291347304799</v>
      </c>
      <c r="J206" s="6">
        <v>11.323452616052201</v>
      </c>
      <c r="K206"/>
      <c r="L206"/>
      <c r="M206"/>
    </row>
    <row r="207" spans="1:13" x14ac:dyDescent="0.25">
      <c r="A207" s="4" t="s">
        <v>92</v>
      </c>
      <c r="B207" s="7" t="s">
        <v>502</v>
      </c>
      <c r="C207" s="5">
        <v>59.9898206421216</v>
      </c>
      <c r="D207" s="5">
        <v>11.2653023246093</v>
      </c>
      <c r="E207" s="5">
        <v>59.9898206421216</v>
      </c>
      <c r="F207" s="5">
        <v>11.2653023246093</v>
      </c>
      <c r="G207" s="4" t="s">
        <v>503</v>
      </c>
      <c r="H207"/>
      <c r="I207" s="5">
        <v>59.989713320573699</v>
      </c>
      <c r="J207" s="6">
        <v>11.268134737329</v>
      </c>
      <c r="K207"/>
      <c r="L207"/>
      <c r="M207"/>
    </row>
    <row r="208" spans="1:13" x14ac:dyDescent="0.25">
      <c r="A208" s="4" t="s">
        <v>93</v>
      </c>
      <c r="B208" s="7" t="s">
        <v>504</v>
      </c>
      <c r="C208" s="5">
        <v>54.874407377267197</v>
      </c>
      <c r="D208" s="5">
        <v>23.999958658205198</v>
      </c>
      <c r="E208" s="5">
        <v>54.874407377267197</v>
      </c>
      <c r="F208" s="5">
        <v>23.999958658205198</v>
      </c>
      <c r="G208" s="4" t="s">
        <v>505</v>
      </c>
      <c r="H208" s="4">
        <v>3739</v>
      </c>
      <c r="I208" s="5">
        <v>54.886849102516202</v>
      </c>
      <c r="J208" s="6">
        <v>24.040537266992001</v>
      </c>
      <c r="K208"/>
      <c r="L208"/>
      <c r="M208"/>
    </row>
    <row r="209" spans="1:13" x14ac:dyDescent="0.25">
      <c r="A209" s="4" t="s">
        <v>94</v>
      </c>
      <c r="B209" s="7" t="s">
        <v>506</v>
      </c>
      <c r="C209" s="5">
        <v>52.705527610528399</v>
      </c>
      <c r="D209" s="5">
        <v>-8.6125455736328096</v>
      </c>
      <c r="E209" s="5">
        <v>52.695</v>
      </c>
      <c r="F209" s="5">
        <v>-8.5449999999999999</v>
      </c>
      <c r="G209" s="4" t="s">
        <v>507</v>
      </c>
      <c r="H209"/>
      <c r="I209" s="5">
        <v>52.771401371867803</v>
      </c>
      <c r="J209" s="6">
        <v>-8.4689878451172191</v>
      </c>
      <c r="K209"/>
      <c r="L209"/>
      <c r="M209"/>
    </row>
    <row r="210" spans="1:13" x14ac:dyDescent="0.25">
      <c r="A210" s="4" t="s">
        <v>95</v>
      </c>
      <c r="B210" s="7" t="s">
        <v>508</v>
      </c>
      <c r="C210" s="5">
        <v>54.487808826006798</v>
      </c>
      <c r="D210" s="5">
        <v>-8.1020997404266293</v>
      </c>
      <c r="E210" s="5">
        <v>54.487808826006798</v>
      </c>
      <c r="F210" s="5">
        <v>-8.1020997404266293</v>
      </c>
      <c r="G210" s="4" t="s">
        <v>509</v>
      </c>
      <c r="H210"/>
      <c r="I210" s="5">
        <v>54.487808826006798</v>
      </c>
      <c r="J210" s="5">
        <v>-8.1020997404266293</v>
      </c>
      <c r="K210"/>
      <c r="L210"/>
      <c r="M210"/>
    </row>
    <row r="211" spans="1:13" x14ac:dyDescent="0.25">
      <c r="A211" s="4" t="s">
        <v>96</v>
      </c>
      <c r="B211" s="7" t="s">
        <v>508</v>
      </c>
      <c r="C211" s="5">
        <v>54.499603227007299</v>
      </c>
      <c r="D211" s="5">
        <v>-8.1737607449758798</v>
      </c>
      <c r="E211" s="5">
        <v>54.485999999999997</v>
      </c>
      <c r="F211" s="5">
        <v>-8.173</v>
      </c>
      <c r="G211" s="4" t="s">
        <v>510</v>
      </c>
      <c r="H211" s="4">
        <v>2606</v>
      </c>
      <c r="I211" s="5">
        <v>54.496089171348203</v>
      </c>
      <c r="J211" s="6">
        <v>-8.1577533215750009</v>
      </c>
      <c r="K211"/>
      <c r="L211"/>
      <c r="M211"/>
    </row>
    <row r="212" spans="1:13" x14ac:dyDescent="0.25">
      <c r="A212" s="4" t="s">
        <v>97</v>
      </c>
      <c r="B212" s="7" t="s">
        <v>511</v>
      </c>
      <c r="C212" s="5">
        <v>55.170776211915801</v>
      </c>
      <c r="D212" s="5">
        <v>-4.1772876619506798</v>
      </c>
      <c r="E212" s="5">
        <v>55.170776211915801</v>
      </c>
      <c r="F212" s="5">
        <v>-4.1772876619506798</v>
      </c>
      <c r="G212" s="4" t="s">
        <v>512</v>
      </c>
      <c r="H212"/>
      <c r="I212" s="5">
        <v>55.179080154847099</v>
      </c>
      <c r="J212" s="6">
        <v>-4.1784065186584396</v>
      </c>
      <c r="K212"/>
      <c r="L212"/>
      <c r="M212"/>
    </row>
    <row r="213" spans="1:13" x14ac:dyDescent="0.25">
      <c r="A213" s="4" t="s">
        <v>98</v>
      </c>
      <c r="B213" s="7" t="s">
        <v>511</v>
      </c>
      <c r="C213" s="5">
        <v>55.143965144174999</v>
      </c>
      <c r="D213" s="5">
        <v>-4.1904841303039504</v>
      </c>
      <c r="E213" s="5">
        <v>55.143965144174999</v>
      </c>
      <c r="F213" s="5">
        <v>-4.1904841303039504</v>
      </c>
      <c r="G213" s="4" t="s">
        <v>513</v>
      </c>
      <c r="H213"/>
      <c r="I213" s="5">
        <v>55.149299599999999</v>
      </c>
      <c r="J213" s="6">
        <v>-4.1874201000000504</v>
      </c>
      <c r="K213"/>
      <c r="L213"/>
      <c r="M213"/>
    </row>
    <row r="214" spans="1:13" x14ac:dyDescent="0.25">
      <c r="A214" s="4" t="s">
        <v>99</v>
      </c>
      <c r="B214" s="7" t="s">
        <v>511</v>
      </c>
      <c r="C214" s="5">
        <v>55.112552324439903</v>
      </c>
      <c r="D214" s="5">
        <v>-4.1754744886566098</v>
      </c>
      <c r="E214" s="5">
        <v>55.112552324439903</v>
      </c>
      <c r="F214" s="5">
        <v>-4.1754744886566098</v>
      </c>
      <c r="G214" s="4" t="s">
        <v>514</v>
      </c>
      <c r="H214"/>
      <c r="I214" s="5">
        <v>55.119154686589901</v>
      </c>
      <c r="J214" s="6">
        <v>-4.1753993868041999</v>
      </c>
      <c r="K214"/>
      <c r="L214"/>
      <c r="M214"/>
    </row>
    <row r="215" spans="1:13" x14ac:dyDescent="0.25">
      <c r="A215" s="4" t="s">
        <v>100</v>
      </c>
      <c r="B215" s="7" t="s">
        <v>515</v>
      </c>
      <c r="C215" s="5">
        <v>54.869109064252001</v>
      </c>
      <c r="D215" s="5">
        <v>-4.0250915021169904</v>
      </c>
      <c r="E215" s="5">
        <v>54.869109064252001</v>
      </c>
      <c r="F215" s="5">
        <v>-4.0250915021169904</v>
      </c>
      <c r="G215" s="4" t="s">
        <v>516</v>
      </c>
      <c r="H215"/>
      <c r="I215" s="5">
        <v>54.869553580349198</v>
      </c>
      <c r="J215" s="6">
        <v>-4.0238898724783203</v>
      </c>
      <c r="K215"/>
      <c r="L215"/>
      <c r="M215"/>
    </row>
    <row r="216" spans="1:13" x14ac:dyDescent="0.25">
      <c r="A216" s="4" t="s">
        <v>101</v>
      </c>
      <c r="B216" s="7" t="s">
        <v>517</v>
      </c>
      <c r="C216" s="5">
        <v>55.249139691675303</v>
      </c>
      <c r="D216" s="5">
        <v>-4.3571275231079198</v>
      </c>
      <c r="E216" s="5">
        <v>55.231999999999999</v>
      </c>
      <c r="F216" s="5">
        <v>-4.2939999999999996</v>
      </c>
      <c r="G216" s="4" t="s">
        <v>518</v>
      </c>
      <c r="H216" s="4">
        <v>2596</v>
      </c>
      <c r="I216" s="5">
        <v>55.2565483375258</v>
      </c>
      <c r="J216" s="6">
        <v>-4.3678997014649203</v>
      </c>
      <c r="K216"/>
      <c r="L216"/>
      <c r="M216"/>
    </row>
    <row r="217" spans="1:13" x14ac:dyDescent="0.25">
      <c r="A217" s="4" t="s">
        <v>102</v>
      </c>
      <c r="B217" s="7" t="s">
        <v>519</v>
      </c>
      <c r="C217" s="5">
        <v>45.705507365585298</v>
      </c>
      <c r="D217" s="5">
        <v>7.1451717856689303</v>
      </c>
      <c r="E217" s="5">
        <v>45.705507365585298</v>
      </c>
      <c r="F217" s="5">
        <v>7.1451717856689303</v>
      </c>
      <c r="G217" s="4" t="s">
        <v>520</v>
      </c>
      <c r="H217"/>
      <c r="I217" s="5">
        <v>45.618334734442797</v>
      </c>
      <c r="J217" s="5">
        <v>7.0585072523681403</v>
      </c>
      <c r="K217"/>
      <c r="L217"/>
      <c r="M217"/>
    </row>
    <row r="218" spans="1:13" x14ac:dyDescent="0.25">
      <c r="A218" s="4" t="s">
        <v>103</v>
      </c>
      <c r="B218" s="7" t="s">
        <v>521</v>
      </c>
      <c r="C218" s="5">
        <v>45.092757619146099</v>
      </c>
      <c r="D218" s="5">
        <v>9.9043280127807503</v>
      </c>
      <c r="E218" s="5">
        <v>45.092757619146099</v>
      </c>
      <c r="F218" s="5">
        <v>9.9043280127807503</v>
      </c>
      <c r="G218" s="4" t="s">
        <v>522</v>
      </c>
      <c r="H218"/>
      <c r="I218" s="5">
        <v>45.091424554785903</v>
      </c>
      <c r="J218" s="6">
        <v>9.9018389228149299</v>
      </c>
      <c r="K218"/>
      <c r="L218"/>
      <c r="M218"/>
    </row>
    <row r="219" spans="1:13" x14ac:dyDescent="0.25">
      <c r="A219" s="4" t="s">
        <v>104</v>
      </c>
      <c r="B219" s="7" t="s">
        <v>523</v>
      </c>
      <c r="C219" s="5">
        <v>46.655502307842497</v>
      </c>
      <c r="D219" s="5">
        <v>11.592734170117099</v>
      </c>
      <c r="E219" s="5">
        <v>46.622</v>
      </c>
      <c r="F219" s="5">
        <v>11.544</v>
      </c>
      <c r="G219" s="4" t="s">
        <v>524</v>
      </c>
      <c r="H219"/>
      <c r="I219" s="5">
        <v>46.622</v>
      </c>
      <c r="J219" s="5">
        <v>11.544</v>
      </c>
      <c r="K219"/>
      <c r="L219"/>
      <c r="M219"/>
    </row>
    <row r="220" spans="1:13" x14ac:dyDescent="0.25">
      <c r="A220" s="4" t="s">
        <v>105</v>
      </c>
      <c r="B220" s="7" t="s">
        <v>521</v>
      </c>
      <c r="C220" s="5">
        <v>46.797148789499197</v>
      </c>
      <c r="D220" s="5">
        <v>11.6708400979405</v>
      </c>
      <c r="E220" s="5">
        <v>46.797148789499197</v>
      </c>
      <c r="F220" s="5">
        <v>11.702999999999999</v>
      </c>
      <c r="G220" s="4" t="s">
        <v>525</v>
      </c>
      <c r="H220"/>
      <c r="I220" s="5">
        <v>46.797148789499197</v>
      </c>
      <c r="J220" s="5">
        <v>11.702999999999999</v>
      </c>
      <c r="K220"/>
      <c r="L220"/>
      <c r="M220"/>
    </row>
    <row r="221" spans="1:13" x14ac:dyDescent="0.25">
      <c r="A221" s="11" t="s">
        <v>526</v>
      </c>
      <c r="B221" s="52"/>
      <c r="C221" s="12">
        <v>46.778340657468497</v>
      </c>
      <c r="D221" s="12">
        <v>11.632056853850299</v>
      </c>
      <c r="E221" s="12"/>
      <c r="F221" s="12"/>
      <c r="G221" s="11" t="s">
        <v>106</v>
      </c>
      <c r="H221" s="11" t="s">
        <v>107</v>
      </c>
      <c r="I221" s="12">
        <v>46.778340657468497</v>
      </c>
      <c r="J221" s="12">
        <v>11.632056853850299</v>
      </c>
      <c r="K221" s="11"/>
      <c r="L221" s="13"/>
      <c r="M221" s="13"/>
    </row>
    <row r="222" spans="1:13" x14ac:dyDescent="0.25">
      <c r="A222" s="4" t="s">
        <v>108</v>
      </c>
      <c r="B222" s="7" t="s">
        <v>454</v>
      </c>
      <c r="C222" s="5">
        <v>44.499000000000002</v>
      </c>
      <c r="D222" s="5">
        <v>4.7080000000000002</v>
      </c>
      <c r="E222" s="5">
        <v>44.465000000000003</v>
      </c>
      <c r="F222" s="5">
        <v>4.7130000000000001</v>
      </c>
      <c r="G222" s="4" t="s">
        <v>527</v>
      </c>
      <c r="H222"/>
      <c r="I222" s="5">
        <v>44.465000000000003</v>
      </c>
      <c r="J222" s="5">
        <v>4.7130000000000001</v>
      </c>
    </row>
    <row r="223" spans="1:13" x14ac:dyDescent="0.25">
      <c r="A223" s="4" t="s">
        <v>109</v>
      </c>
      <c r="B223" s="7" t="s">
        <v>454</v>
      </c>
      <c r="C223" s="5">
        <v>43.975999999999999</v>
      </c>
      <c r="D223" s="5">
        <v>4.8170000000000002</v>
      </c>
      <c r="E223" s="5">
        <v>43.975999999999999</v>
      </c>
      <c r="F223" s="5">
        <v>4.8170000000000002</v>
      </c>
      <c r="G223" s="4" t="s">
        <v>528</v>
      </c>
      <c r="H223"/>
      <c r="I223" s="5">
        <v>43.975999999999999</v>
      </c>
      <c r="J223" s="5">
        <v>4.8170000000000002</v>
      </c>
    </row>
    <row r="224" spans="1:13" x14ac:dyDescent="0.25">
      <c r="A224" s="4" t="s">
        <v>110</v>
      </c>
      <c r="B224" s="7" t="s">
        <v>208</v>
      </c>
      <c r="C224" s="5">
        <v>44.695999999999998</v>
      </c>
      <c r="D224" s="5">
        <v>2.585</v>
      </c>
      <c r="E224" s="5">
        <v>44.695999999999998</v>
      </c>
      <c r="F224" s="5">
        <v>2.593</v>
      </c>
      <c r="G224" s="4" t="s">
        <v>529</v>
      </c>
      <c r="H224" s="4">
        <v>3429</v>
      </c>
      <c r="I224" s="5">
        <v>44.695999999999998</v>
      </c>
      <c r="J224" s="5">
        <v>2.585</v>
      </c>
    </row>
    <row r="225" spans="1:10" x14ac:dyDescent="0.25">
      <c r="A225" s="4" t="s">
        <v>111</v>
      </c>
      <c r="B225" s="7" t="s">
        <v>454</v>
      </c>
      <c r="C225" s="5">
        <v>45.307000000000002</v>
      </c>
      <c r="D225" s="5">
        <v>4.7969999999999997</v>
      </c>
      <c r="E225" s="5">
        <v>45.307000000000002</v>
      </c>
      <c r="F225" s="5">
        <v>4.7969999999999997</v>
      </c>
      <c r="G225" s="4" t="s">
        <v>530</v>
      </c>
      <c r="H225"/>
      <c r="I225" s="5">
        <v>45.3837245990049</v>
      </c>
      <c r="J225" s="6">
        <v>47.576929104980003</v>
      </c>
    </row>
    <row r="226" spans="1:10" x14ac:dyDescent="0.25">
      <c r="A226" s="4" t="s">
        <v>112</v>
      </c>
      <c r="B226" s="7" t="s">
        <v>531</v>
      </c>
      <c r="C226" s="5">
        <v>45.917019645769997</v>
      </c>
      <c r="D226" s="5">
        <v>6.7271518707275302</v>
      </c>
      <c r="E226" s="5">
        <v>45.917019645769997</v>
      </c>
      <c r="F226" s="5">
        <v>6.7271518707275302</v>
      </c>
      <c r="G226" s="4" t="s">
        <v>532</v>
      </c>
      <c r="H226"/>
      <c r="I226" s="5">
        <v>45.893909734233802</v>
      </c>
      <c r="J226" s="6">
        <v>6.7984250308654701</v>
      </c>
    </row>
    <row r="227" spans="1:10" x14ac:dyDescent="0.25">
      <c r="A227" s="4" t="s">
        <v>113</v>
      </c>
      <c r="B227" s="7" t="s">
        <v>533</v>
      </c>
      <c r="C227" s="5">
        <v>46.347900000000003</v>
      </c>
      <c r="D227" s="5">
        <v>16.2684</v>
      </c>
      <c r="E227" s="5">
        <v>46.366</v>
      </c>
      <c r="F227" s="5">
        <v>16.276</v>
      </c>
      <c r="G227" s="4" t="s">
        <v>534</v>
      </c>
      <c r="H227"/>
      <c r="I227" s="5">
        <v>46.387806518507297</v>
      </c>
      <c r="J227" s="6">
        <v>16.175062763504599</v>
      </c>
    </row>
    <row r="228" spans="1:10" x14ac:dyDescent="0.25">
      <c r="A228" s="4" t="s">
        <v>114</v>
      </c>
      <c r="B228" s="7" t="s">
        <v>533</v>
      </c>
      <c r="C228" s="5">
        <v>46.311130062692598</v>
      </c>
      <c r="D228" s="5">
        <v>16.4945983886718</v>
      </c>
      <c r="E228" s="5">
        <v>46.302999999999997</v>
      </c>
      <c r="F228" s="5">
        <v>16.495000000000001</v>
      </c>
      <c r="G228" s="4" t="s">
        <v>535</v>
      </c>
      <c r="H228" s="4">
        <v>3842</v>
      </c>
      <c r="I228" s="5">
        <v>46.310985105699203</v>
      </c>
      <c r="J228" s="6">
        <v>16.451278355671</v>
      </c>
    </row>
    <row r="229" spans="1:10" x14ac:dyDescent="0.25">
      <c r="A229" s="4" t="s">
        <v>115</v>
      </c>
      <c r="B229" s="7" t="s">
        <v>533</v>
      </c>
      <c r="C229" s="5">
        <v>46.320500000000003</v>
      </c>
      <c r="D229" s="5">
        <v>16.748899999999999</v>
      </c>
      <c r="E229" s="5">
        <v>46.317</v>
      </c>
      <c r="F229" s="5">
        <v>16.734000000000002</v>
      </c>
      <c r="G229" s="4" t="s">
        <v>536</v>
      </c>
      <c r="H229" s="4">
        <v>3841</v>
      </c>
      <c r="I229" s="5">
        <v>46.316715790871299</v>
      </c>
      <c r="J229" s="6">
        <v>16.6564012644812</v>
      </c>
    </row>
    <row r="230" spans="1:10" x14ac:dyDescent="0.25">
      <c r="A230" s="4" t="s">
        <v>116</v>
      </c>
      <c r="B230" s="7" t="s">
        <v>537</v>
      </c>
      <c r="C230" s="5">
        <v>49.823697000000003</v>
      </c>
      <c r="D230" s="5">
        <v>14.4342329999999</v>
      </c>
      <c r="E230" s="5">
        <v>49.823697000000003</v>
      </c>
      <c r="F230" s="5">
        <v>14.4342329999999</v>
      </c>
      <c r="G230" s="4" t="s">
        <v>538</v>
      </c>
      <c r="H230" s="4">
        <v>3260</v>
      </c>
      <c r="I230" s="5">
        <v>49.823697000000003</v>
      </c>
      <c r="J230" s="5">
        <v>14.4342329999999</v>
      </c>
    </row>
    <row r="231" spans="1:10" x14ac:dyDescent="0.25">
      <c r="A231" s="4" t="s">
        <v>117</v>
      </c>
      <c r="B231" s="7" t="s">
        <v>539</v>
      </c>
      <c r="C231" s="5">
        <v>62.0410534359537</v>
      </c>
      <c r="D231" s="5">
        <v>14.900875711755299</v>
      </c>
      <c r="E231" s="5">
        <v>62.0410534359537</v>
      </c>
      <c r="F231" s="5">
        <v>14.900875711755299</v>
      </c>
      <c r="G231" s="4" t="s">
        <v>540</v>
      </c>
      <c r="H231"/>
      <c r="I231" s="5">
        <v>62.037290692772501</v>
      </c>
      <c r="J231" s="6">
        <v>14.877615595178201</v>
      </c>
    </row>
    <row r="232" spans="1:10" x14ac:dyDescent="0.25">
      <c r="A232" s="4" t="s">
        <v>118</v>
      </c>
      <c r="B232" s="7" t="s">
        <v>539</v>
      </c>
      <c r="C232" s="5">
        <v>62.110324924701096</v>
      </c>
      <c r="D232" s="5">
        <v>15.003185892419401</v>
      </c>
      <c r="E232" s="5">
        <v>62.110324924701096</v>
      </c>
      <c r="F232" s="5">
        <v>15.003185892419401</v>
      </c>
      <c r="G232" s="4" t="s">
        <v>541</v>
      </c>
      <c r="H232"/>
      <c r="I232" s="5">
        <v>62.110324924701096</v>
      </c>
      <c r="J232" s="5">
        <v>15.003185892419401</v>
      </c>
    </row>
    <row r="233" spans="1:10" x14ac:dyDescent="0.25">
      <c r="A233" s="4" t="s">
        <v>119</v>
      </c>
      <c r="B233" s="7" t="s">
        <v>542</v>
      </c>
      <c r="C233" s="5">
        <v>63.239789967584102</v>
      </c>
      <c r="D233" s="5">
        <v>15.2383619788452</v>
      </c>
      <c r="E233" s="5">
        <v>63.284999999999997</v>
      </c>
      <c r="F233" s="5">
        <v>15.227</v>
      </c>
      <c r="G233" s="4" t="s">
        <v>543</v>
      </c>
      <c r="H233"/>
      <c r="I233" s="5">
        <v>63.245753769466603</v>
      </c>
      <c r="J233" s="5">
        <v>15.2043176611186</v>
      </c>
    </row>
    <row r="234" spans="1:10" x14ac:dyDescent="0.25">
      <c r="A234" s="4" t="s">
        <v>120</v>
      </c>
      <c r="B234" s="7" t="s">
        <v>542</v>
      </c>
      <c r="C234" s="5">
        <v>63.221169584881203</v>
      </c>
      <c r="D234" s="5">
        <v>15.322420693701099</v>
      </c>
      <c r="E234" s="5">
        <v>63.221169584881203</v>
      </c>
      <c r="F234" s="5">
        <v>15.322420693701099</v>
      </c>
      <c r="G234" s="4" t="s">
        <v>544</v>
      </c>
      <c r="H234"/>
      <c r="I234" s="5">
        <v>63.227510904046397</v>
      </c>
      <c r="J234" s="5">
        <v>15.2918649686034</v>
      </c>
    </row>
    <row r="235" spans="1:10" x14ac:dyDescent="0.25">
      <c r="A235" s="4" t="s">
        <v>121</v>
      </c>
      <c r="B235" s="7" t="s">
        <v>542</v>
      </c>
      <c r="C235" s="5">
        <v>63.164271835365099</v>
      </c>
      <c r="D235" s="5">
        <v>15.5991757399169</v>
      </c>
      <c r="E235" s="5">
        <v>63.201000000000001</v>
      </c>
      <c r="F235" s="5">
        <v>15.5991757399169</v>
      </c>
      <c r="G235" s="4" t="s">
        <v>545</v>
      </c>
      <c r="H235"/>
      <c r="I235" s="5">
        <v>63.165317982651899</v>
      </c>
      <c r="J235" s="5">
        <v>15.5833828984759</v>
      </c>
    </row>
    <row r="236" spans="1:10" x14ac:dyDescent="0.25">
      <c r="A236" s="4" t="s">
        <v>122</v>
      </c>
      <c r="B236" s="7" t="s">
        <v>546</v>
      </c>
      <c r="C236" s="5">
        <v>45.897827162983099</v>
      </c>
      <c r="D236" s="5">
        <v>15.591021824511699</v>
      </c>
      <c r="E236" s="5">
        <v>45.897827162983099</v>
      </c>
      <c r="F236" s="5">
        <v>15.602</v>
      </c>
      <c r="G236" s="4" t="s">
        <v>547</v>
      </c>
      <c r="H236"/>
      <c r="I236" s="5">
        <v>45.897827162983099</v>
      </c>
      <c r="J236" s="5">
        <v>15.602</v>
      </c>
    </row>
    <row r="237" spans="1:10" x14ac:dyDescent="0.25">
      <c r="A237" s="4" t="s">
        <v>123</v>
      </c>
      <c r="B237" s="7" t="s">
        <v>546</v>
      </c>
      <c r="C237" s="5">
        <v>45.975356142434798</v>
      </c>
      <c r="D237" s="5">
        <v>15.4825595142028</v>
      </c>
      <c r="E237" s="5">
        <v>45.975356142434798</v>
      </c>
      <c r="F237" s="5">
        <v>15.4825595142028</v>
      </c>
      <c r="G237" s="4" t="s">
        <v>548</v>
      </c>
      <c r="H237"/>
      <c r="I237" s="5">
        <v>45.975356142434798</v>
      </c>
      <c r="J237" s="5">
        <v>15.4825595142028</v>
      </c>
    </row>
    <row r="238" spans="1:10" x14ac:dyDescent="0.25">
      <c r="A238" s="4" t="s">
        <v>124</v>
      </c>
      <c r="B238" s="7" t="s">
        <v>546</v>
      </c>
      <c r="C238" s="5">
        <v>45.990100888070202</v>
      </c>
      <c r="D238" s="5">
        <v>15.381613411009299</v>
      </c>
      <c r="E238" s="5">
        <v>45.990100888070202</v>
      </c>
      <c r="F238" s="5">
        <v>15.381613411009299</v>
      </c>
      <c r="G238" s="4" t="s">
        <v>549</v>
      </c>
      <c r="H238"/>
      <c r="I238" s="5">
        <v>45.990100888070202</v>
      </c>
      <c r="J238" s="5">
        <v>15.381613411009299</v>
      </c>
    </row>
    <row r="239" spans="1:10" x14ac:dyDescent="0.25">
      <c r="A239" s="4" t="s">
        <v>125</v>
      </c>
      <c r="B239" s="7" t="s">
        <v>546</v>
      </c>
      <c r="C239" s="5">
        <v>46.017700521147198</v>
      </c>
      <c r="D239" s="5">
        <v>15.2813202515244</v>
      </c>
      <c r="E239" s="5">
        <v>46.017700521147198</v>
      </c>
      <c r="F239" s="5">
        <v>15.2813202515244</v>
      </c>
      <c r="G239" s="4" t="s">
        <v>550</v>
      </c>
      <c r="H239"/>
      <c r="I239" s="5">
        <v>46.017700521147198</v>
      </c>
      <c r="J239" s="5">
        <v>15.2813202515244</v>
      </c>
    </row>
    <row r="240" spans="1:10" x14ac:dyDescent="0.25">
      <c r="A240" s="4" t="s">
        <v>126</v>
      </c>
      <c r="B240" s="7" t="s">
        <v>537</v>
      </c>
      <c r="C240" s="5">
        <v>49.631999999999998</v>
      </c>
      <c r="D240" s="5">
        <v>14.252000000000001</v>
      </c>
      <c r="E240" s="5">
        <v>49.631999999999998</v>
      </c>
      <c r="F240" s="5">
        <v>14.252000000000001</v>
      </c>
      <c r="G240" s="4" t="s">
        <v>551</v>
      </c>
      <c r="H240" s="4">
        <v>3262</v>
      </c>
      <c r="I240" s="5">
        <v>49.631999999999998</v>
      </c>
      <c r="J240" s="5">
        <v>14.252000000000001</v>
      </c>
    </row>
    <row r="241" spans="1:10" x14ac:dyDescent="0.25">
      <c r="A241" s="4" t="s">
        <v>127</v>
      </c>
      <c r="C241" s="5">
        <v>49.846755999999999</v>
      </c>
      <c r="D241" s="5">
        <v>14.422269999999999</v>
      </c>
      <c r="E241" s="5">
        <v>49.846755999999999</v>
      </c>
      <c r="F241" s="5">
        <v>14.422269999999999</v>
      </c>
      <c r="G241" s="4" t="s">
        <v>552</v>
      </c>
      <c r="H241"/>
      <c r="I241" s="5">
        <v>49.846755999999999</v>
      </c>
      <c r="J241" s="5">
        <v>14.422269999999999</v>
      </c>
    </row>
    <row r="242" spans="1:10" x14ac:dyDescent="0.25">
      <c r="A242" s="4" t="s">
        <v>128</v>
      </c>
      <c r="C242" s="5">
        <v>49.938046999999997</v>
      </c>
      <c r="D242" s="5">
        <v>14.37443</v>
      </c>
      <c r="E242" s="5">
        <v>49.938046999999997</v>
      </c>
      <c r="F242" s="5">
        <v>14.37443</v>
      </c>
      <c r="G242" s="4" t="s">
        <v>553</v>
      </c>
      <c r="H242" s="4">
        <v>3258</v>
      </c>
      <c r="I242" s="5">
        <v>49.933999999999997</v>
      </c>
      <c r="J242" s="6">
        <v>14.37</v>
      </c>
    </row>
  </sheetData>
  <hyperlinks>
    <hyperlink ref="B9" r:id="rId1"/>
    <hyperlink ref="A16" r:id="rId2"/>
    <hyperlink ref="A25" r:id="rId3"/>
    <hyperlink ref="B25" r:id="rId4"/>
    <hyperlink ref="A26" r:id="rId5"/>
    <hyperlink ref="A32" r:id="rId6"/>
    <hyperlink ref="A33" r:id="rId7"/>
    <hyperlink ref="B36" r:id="rId8"/>
    <hyperlink ref="A39" r:id="rId9"/>
    <hyperlink ref="B39" r:id="rId10"/>
    <hyperlink ref="A41" r:id="rId11"/>
    <hyperlink ref="A66" r:id="rId12"/>
    <hyperlink ref="B73" r:id="rId13"/>
    <hyperlink ref="A75" r:id="rId14"/>
    <hyperlink ref="A78" r:id="rId15"/>
    <hyperlink ref="B78" r:id="rId16"/>
    <hyperlink ref="A79" r:id="rId17"/>
    <hyperlink ref="A80" r:id="rId18"/>
    <hyperlink ref="B82" r:id="rId19"/>
    <hyperlink ref="A87" r:id="rId20"/>
    <hyperlink ref="B87" r:id="rId21"/>
    <hyperlink ref="B99" r:id="rId22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3"/>
  <legacy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MK279"/>
  <sheetViews>
    <sheetView zoomScaleNormal="100" zoomScalePageLayoutView="40" workbookViewId="0">
      <pane xSplit="1" ySplit="2" topLeftCell="AM3" activePane="bottomRight" state="frozen"/>
      <selection pane="topRight" activeCell="AM1" sqref="AM1"/>
      <selection pane="bottomLeft" activeCell="A3" sqref="A3"/>
      <selection pane="bottomRight" activeCell="AQ3" sqref="AQ3"/>
    </sheetView>
  </sheetViews>
  <sheetFormatPr defaultRowHeight="15" x14ac:dyDescent="0.25"/>
  <cols>
    <col min="1" max="2" width="25" style="4"/>
    <col min="3" max="3" width="10.140625" style="54"/>
    <col min="4" max="6" width="13.42578125" style="4"/>
    <col min="7" max="7" width="7.42578125" style="4"/>
    <col min="8" max="8" width="12.42578125" style="55"/>
    <col min="9" max="9" width="12.42578125" style="4"/>
    <col min="10" max="10" width="13.42578125" style="4"/>
    <col min="11" max="11" width="18.5703125" style="4"/>
    <col min="12" max="12" width="13.42578125" style="4"/>
    <col min="13" max="13" width="11.140625" style="7"/>
    <col min="14" max="14" width="15.140625" style="5"/>
    <col min="15" max="17" width="12.42578125" style="5"/>
    <col min="18" max="18" width="7.42578125" style="4"/>
    <col min="19" max="19" width="10.5703125" style="4"/>
    <col min="20" max="20" width="13.42578125" style="56"/>
    <col min="21" max="21" width="13.42578125" style="4"/>
    <col min="22" max="22" width="10" style="4"/>
    <col min="23" max="23" width="10.42578125" style="4"/>
    <col min="24" max="24" width="16.140625" style="4"/>
    <col min="25" max="25" width="7.140625" style="56"/>
    <col min="26" max="26" width="8" style="4"/>
    <col min="27" max="27" width="9.85546875" style="4"/>
    <col min="28" max="28" width="10.42578125" style="4"/>
    <col min="29" max="30" width="8.42578125" style="57"/>
    <col min="31" max="31" width="7.42578125" style="4"/>
    <col min="32" max="32" width="10" style="4"/>
    <col min="33" max="33" width="26.140625" style="4"/>
    <col min="34" max="34" width="12" style="4"/>
    <col min="35" max="35" width="13" style="5"/>
    <col min="36" max="36" width="13.42578125" style="6"/>
    <col min="37" max="37" width="16.42578125" style="58"/>
    <col min="38" max="39" width="13.42578125" style="4"/>
    <col min="40" max="41" width="13.42578125" style="6"/>
    <col min="42" max="42" width="14.42578125" style="56"/>
    <col min="43" max="43" width="14.42578125" style="59"/>
    <col min="44" max="46" width="11.42578125" style="56"/>
    <col min="47" max="47" width="13.42578125" style="4"/>
    <col min="48" max="48" width="24" style="4"/>
    <col min="49" max="51" width="13.42578125" style="4"/>
    <col min="52" max="53" width="17.42578125" style="4"/>
    <col min="54" max="54" width="17.42578125" style="60"/>
    <col min="55" max="58" width="13.42578125" style="4"/>
    <col min="59" max="59" width="13.42578125" style="59"/>
    <col min="60" max="60" width="26.5703125" style="4"/>
    <col min="61" max="61" width="10.5703125" style="4"/>
    <col min="62" max="66" width="13.42578125" style="4"/>
    <col min="67" max="67" width="24.140625" style="4"/>
    <col min="68" max="1025" width="13.42578125" style="4"/>
  </cols>
  <sheetData>
    <row r="1" spans="1:1024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34</v>
      </c>
      <c r="AI1" s="4">
        <v>35</v>
      </c>
      <c r="AJ1" s="4">
        <v>36</v>
      </c>
      <c r="AK1" s="4">
        <v>37</v>
      </c>
      <c r="AL1" s="4">
        <v>38</v>
      </c>
      <c r="AM1" s="4">
        <v>39</v>
      </c>
      <c r="AN1" s="4">
        <v>40</v>
      </c>
      <c r="AO1" s="4">
        <v>41</v>
      </c>
      <c r="AP1" s="4">
        <v>42</v>
      </c>
      <c r="AQ1" s="4">
        <v>43</v>
      </c>
      <c r="AR1" s="4">
        <v>44</v>
      </c>
      <c r="AS1" s="4">
        <v>45</v>
      </c>
      <c r="AT1" s="4">
        <v>46</v>
      </c>
      <c r="AU1" s="4">
        <v>47</v>
      </c>
      <c r="AV1" s="4">
        <v>48</v>
      </c>
      <c r="AW1" s="4">
        <v>49</v>
      </c>
      <c r="AX1" s="4">
        <v>50</v>
      </c>
      <c r="AY1" s="4">
        <v>51</v>
      </c>
      <c r="AZ1" s="4">
        <v>52</v>
      </c>
      <c r="BA1" s="4">
        <v>53</v>
      </c>
      <c r="BB1" s="4">
        <v>54</v>
      </c>
      <c r="BC1" s="4">
        <v>55</v>
      </c>
      <c r="BD1" s="4">
        <v>56</v>
      </c>
      <c r="BE1" s="4">
        <v>57</v>
      </c>
      <c r="BF1" s="4">
        <v>58</v>
      </c>
      <c r="BG1" s="4">
        <v>59</v>
      </c>
      <c r="BH1" s="4">
        <v>60</v>
      </c>
      <c r="BI1" s="4">
        <v>61</v>
      </c>
      <c r="BJ1" s="4">
        <v>62</v>
      </c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1" customFormat="1" ht="62.25" customHeight="1" x14ac:dyDescent="0.25">
      <c r="A2" s="1" t="s">
        <v>147</v>
      </c>
      <c r="B2" s="1" t="s">
        <v>554</v>
      </c>
      <c r="C2" s="61" t="s">
        <v>555</v>
      </c>
      <c r="D2" s="1" t="s">
        <v>556</v>
      </c>
      <c r="E2" s="1" t="s">
        <v>557</v>
      </c>
      <c r="F2" s="1" t="s">
        <v>558</v>
      </c>
      <c r="G2" s="1" t="s">
        <v>559</v>
      </c>
      <c r="H2" s="62" t="s">
        <v>560</v>
      </c>
      <c r="I2" s="1" t="s">
        <v>560</v>
      </c>
      <c r="J2" s="1" t="s">
        <v>561</v>
      </c>
      <c r="K2" s="1" t="s">
        <v>562</v>
      </c>
      <c r="L2" s="1" t="s">
        <v>563</v>
      </c>
      <c r="M2" s="15" t="s">
        <v>148</v>
      </c>
      <c r="N2" s="2" t="s">
        <v>1</v>
      </c>
      <c r="O2" s="2" t="s">
        <v>2</v>
      </c>
      <c r="P2" s="2" t="s">
        <v>564</v>
      </c>
      <c r="Q2" s="2" t="s">
        <v>565</v>
      </c>
      <c r="R2" s="1" t="s">
        <v>566</v>
      </c>
      <c r="S2" s="1" t="s">
        <v>567</v>
      </c>
      <c r="T2" s="63" t="s">
        <v>568</v>
      </c>
      <c r="U2" s="1" t="s">
        <v>569</v>
      </c>
      <c r="V2" s="1" t="s">
        <v>570</v>
      </c>
      <c r="W2" s="1" t="s">
        <v>571</v>
      </c>
      <c r="X2" s="1" t="s">
        <v>572</v>
      </c>
      <c r="Y2" s="63" t="s">
        <v>573</v>
      </c>
      <c r="Z2" s="1" t="s">
        <v>574</v>
      </c>
      <c r="AA2" s="1" t="s">
        <v>575</v>
      </c>
      <c r="AB2" s="1" t="s">
        <v>576</v>
      </c>
      <c r="AC2" s="64" t="s">
        <v>577</v>
      </c>
      <c r="AD2" s="64" t="s">
        <v>578</v>
      </c>
      <c r="AE2" s="1" t="s">
        <v>579</v>
      </c>
      <c r="AF2" s="1" t="s">
        <v>580</v>
      </c>
      <c r="AG2" s="1" t="s">
        <v>149</v>
      </c>
      <c r="AH2" s="1" t="s">
        <v>5</v>
      </c>
      <c r="AI2" s="2" t="s">
        <v>6</v>
      </c>
      <c r="AJ2" s="3" t="s">
        <v>7</v>
      </c>
      <c r="AK2" s="65" t="s">
        <v>581</v>
      </c>
      <c r="AL2" s="1" t="s">
        <v>582</v>
      </c>
      <c r="AM2" s="1" t="s">
        <v>150</v>
      </c>
      <c r="AN2" s="3" t="s">
        <v>151</v>
      </c>
      <c r="AO2" s="3" t="s">
        <v>152</v>
      </c>
      <c r="AP2" s="63" t="s">
        <v>583</v>
      </c>
      <c r="AQ2" s="66" t="s">
        <v>584</v>
      </c>
      <c r="AR2" s="63" t="s">
        <v>585</v>
      </c>
      <c r="AS2" s="63" t="s">
        <v>586</v>
      </c>
      <c r="AT2" s="63" t="s">
        <v>558</v>
      </c>
      <c r="AU2" s="1" t="s">
        <v>587</v>
      </c>
      <c r="AV2" s="67" t="s">
        <v>588</v>
      </c>
      <c r="AW2" s="1" t="s">
        <v>589</v>
      </c>
      <c r="AX2" s="1" t="s">
        <v>590</v>
      </c>
      <c r="AY2" s="1" t="s">
        <v>591</v>
      </c>
      <c r="AZ2" s="1" t="s">
        <v>592</v>
      </c>
      <c r="BA2" s="68" t="s">
        <v>593</v>
      </c>
      <c r="BB2" s="69" t="s">
        <v>594</v>
      </c>
      <c r="BC2" s="1" t="s">
        <v>595</v>
      </c>
      <c r="BG2" s="66"/>
      <c r="BH2" s="1" t="s">
        <v>596</v>
      </c>
      <c r="BI2" s="1" t="s">
        <v>597</v>
      </c>
      <c r="BJ2" s="1" t="s">
        <v>598</v>
      </c>
    </row>
    <row r="3" spans="1:1024" x14ac:dyDescent="0.25">
      <c r="A3" s="4" t="s">
        <v>153</v>
      </c>
      <c r="B3" s="4" t="s">
        <v>599</v>
      </c>
      <c r="C3" s="54" t="s">
        <v>599</v>
      </c>
      <c r="D3" s="4" t="s">
        <v>600</v>
      </c>
      <c r="E3" s="70" t="s">
        <v>600</v>
      </c>
      <c r="F3" s="70" t="s">
        <v>601</v>
      </c>
      <c r="G3" s="4">
        <v>1</v>
      </c>
      <c r="H3" s="55" t="s">
        <v>602</v>
      </c>
      <c r="I3" s="4" t="s">
        <v>603</v>
      </c>
      <c r="J3" s="4" t="s">
        <v>604</v>
      </c>
      <c r="K3"/>
      <c r="L3" s="4" t="s">
        <v>362</v>
      </c>
      <c r="M3" s="7" t="s">
        <v>154</v>
      </c>
      <c r="N3" s="5">
        <v>45.145277999999998</v>
      </c>
      <c r="O3" s="5">
        <v>6.0508329999999999</v>
      </c>
      <c r="P3" s="5">
        <v>45.145277999999998</v>
      </c>
      <c r="Q3" s="5">
        <v>6.0508329999999999</v>
      </c>
      <c r="R3" s="4">
        <v>12</v>
      </c>
      <c r="S3" s="4">
        <v>8</v>
      </c>
      <c r="T3" s="56" t="s">
        <v>605</v>
      </c>
      <c r="U3" s="4">
        <v>1790</v>
      </c>
      <c r="V3" s="4">
        <v>1160</v>
      </c>
      <c r="W3"/>
      <c r="X3"/>
      <c r="Y3"/>
      <c r="Z3"/>
      <c r="AA3" s="4">
        <v>1420</v>
      </c>
      <c r="AB3" s="4">
        <v>1740</v>
      </c>
      <c r="AC3" s="57">
        <v>9.0496930114701696E-2</v>
      </c>
      <c r="AD3" s="57">
        <v>0.17111567419575599</v>
      </c>
      <c r="AE3" s="4">
        <v>1988</v>
      </c>
      <c r="AF3"/>
      <c r="AG3" s="4" t="s">
        <v>606</v>
      </c>
      <c r="AH3" s="4">
        <v>3412</v>
      </c>
      <c r="AI3" s="5">
        <v>45.210816999999999</v>
      </c>
      <c r="AJ3" s="6">
        <v>6.1326960000000001</v>
      </c>
      <c r="AK3" s="58">
        <v>132</v>
      </c>
      <c r="AL3" s="4" t="s">
        <v>607</v>
      </c>
      <c r="AM3" s="4">
        <v>3416</v>
      </c>
      <c r="AN3" s="6">
        <v>45.129731999999997</v>
      </c>
      <c r="AO3" s="6">
        <v>6.0435509999999999</v>
      </c>
      <c r="AP3" s="56">
        <v>16.5</v>
      </c>
      <c r="AQ3" s="59">
        <v>34.799999999999997</v>
      </c>
      <c r="AR3" s="56">
        <v>216.3</v>
      </c>
      <c r="AS3"/>
      <c r="AT3"/>
      <c r="AU3" s="4">
        <v>135</v>
      </c>
      <c r="AV3"/>
      <c r="AW3" s="4" t="s">
        <v>608</v>
      </c>
      <c r="AX3"/>
      <c r="AY3"/>
      <c r="AZ3" s="4">
        <v>5.1634935000000004</v>
      </c>
      <c r="BA3" s="4" t="s">
        <v>609</v>
      </c>
      <c r="BB3" s="60">
        <v>34.799999999999997</v>
      </c>
      <c r="BC3" s="71" t="s">
        <v>610</v>
      </c>
      <c r="BD3" s="71" t="s">
        <v>611</v>
      </c>
      <c r="BE3" s="4" t="s">
        <v>612</v>
      </c>
      <c r="BF3" s="4" t="s">
        <v>613</v>
      </c>
      <c r="BG3"/>
      <c r="BH3" s="57" t="s">
        <v>614</v>
      </c>
      <c r="BI3" s="57"/>
      <c r="BJ3" s="72">
        <v>19.4413407821229</v>
      </c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4" t="s">
        <v>156</v>
      </c>
      <c r="B4" s="4" t="s">
        <v>599</v>
      </c>
      <c r="C4" s="54" t="s">
        <v>599</v>
      </c>
      <c r="D4" s="4" t="s">
        <v>600</v>
      </c>
      <c r="E4" s="70" t="s">
        <v>600</v>
      </c>
      <c r="F4" s="70" t="s">
        <v>601</v>
      </c>
      <c r="G4" s="4">
        <v>2</v>
      </c>
      <c r="H4" s="73" t="s">
        <v>615</v>
      </c>
      <c r="I4" s="4" t="s">
        <v>616</v>
      </c>
      <c r="J4" s="4" t="s">
        <v>617</v>
      </c>
      <c r="K4"/>
      <c r="L4" s="4" t="s">
        <v>618</v>
      </c>
      <c r="M4"/>
      <c r="N4" s="5">
        <v>53.118611000000001</v>
      </c>
      <c r="O4" s="5">
        <v>-4.1138890000000004</v>
      </c>
      <c r="P4" s="16"/>
      <c r="Q4" s="16"/>
      <c r="R4" s="4">
        <v>6</v>
      </c>
      <c r="S4" s="4">
        <v>6</v>
      </c>
      <c r="T4" s="56" t="s">
        <v>619</v>
      </c>
      <c r="U4" s="4">
        <v>1728</v>
      </c>
      <c r="V4" s="4">
        <v>1650</v>
      </c>
      <c r="W4" s="4">
        <v>120</v>
      </c>
      <c r="X4" s="4">
        <v>16</v>
      </c>
      <c r="Y4" s="56">
        <v>5</v>
      </c>
      <c r="Z4" s="4">
        <v>7</v>
      </c>
      <c r="AA4" s="4">
        <v>2074</v>
      </c>
      <c r="AB4"/>
      <c r="AC4" s="57">
        <v>0.13691894609645</v>
      </c>
      <c r="AD4"/>
      <c r="AE4" s="4">
        <v>1983</v>
      </c>
      <c r="AF4"/>
      <c r="AG4" s="4" t="s">
        <v>157</v>
      </c>
      <c r="AH4" s="49"/>
      <c r="AI4" s="5">
        <v>53.136882</v>
      </c>
      <c r="AJ4" s="6">
        <v>-4.0700580000000004</v>
      </c>
      <c r="AK4" s="58">
        <v>6.7</v>
      </c>
      <c r="AL4" s="4" t="s">
        <v>620</v>
      </c>
      <c r="AM4"/>
      <c r="AN4" s="6">
        <v>53.117128999999998</v>
      </c>
      <c r="AO4" s="6">
        <v>-4.1072829999999998</v>
      </c>
      <c r="AP4" s="56">
        <v>397</v>
      </c>
      <c r="AQ4" s="59">
        <v>9.1</v>
      </c>
      <c r="AR4" s="56">
        <v>60</v>
      </c>
      <c r="AS4"/>
      <c r="AT4"/>
      <c r="AU4"/>
      <c r="AV4"/>
      <c r="AW4" s="4" t="s">
        <v>608</v>
      </c>
      <c r="AX4"/>
      <c r="AY4"/>
      <c r="AZ4" s="4">
        <v>53.6</v>
      </c>
      <c r="BA4" s="4" t="s">
        <v>621</v>
      </c>
      <c r="BB4" s="60">
        <v>12.096</v>
      </c>
      <c r="BC4" s="71" t="s">
        <v>610</v>
      </c>
      <c r="BD4" s="71" t="s">
        <v>622</v>
      </c>
      <c r="BE4" s="71" t="s">
        <v>623</v>
      </c>
      <c r="BF4" s="4" t="s">
        <v>624</v>
      </c>
      <c r="BG4" s="59" t="s">
        <v>625</v>
      </c>
      <c r="BH4" s="57" t="s">
        <v>614</v>
      </c>
      <c r="BI4"/>
      <c r="BJ4" s="72">
        <v>7</v>
      </c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4" t="s">
        <v>158</v>
      </c>
      <c r="B5" s="4" t="s">
        <v>599</v>
      </c>
      <c r="C5" s="54" t="s">
        <v>599</v>
      </c>
      <c r="D5" s="4" t="s">
        <v>600</v>
      </c>
      <c r="E5" s="70" t="s">
        <v>600</v>
      </c>
      <c r="F5" s="70" t="s">
        <v>601</v>
      </c>
      <c r="G5" s="4">
        <v>3</v>
      </c>
      <c r="H5" s="55" t="s">
        <v>626</v>
      </c>
      <c r="I5" s="4" t="s">
        <v>627</v>
      </c>
      <c r="J5" s="4" t="s">
        <v>628</v>
      </c>
      <c r="K5" s="4" t="s">
        <v>158</v>
      </c>
      <c r="L5" s="4" t="s">
        <v>158</v>
      </c>
      <c r="M5" s="7" t="s">
        <v>159</v>
      </c>
      <c r="N5" s="5">
        <v>49.952221999999999</v>
      </c>
      <c r="O5" s="5">
        <v>6.1772220000000004</v>
      </c>
      <c r="P5" s="5">
        <v>49.952221999999999</v>
      </c>
      <c r="Q5" s="5">
        <v>6.1772220000000004</v>
      </c>
      <c r="R5" s="4">
        <v>11</v>
      </c>
      <c r="S5" s="4">
        <v>11</v>
      </c>
      <c r="T5" s="56" t="s">
        <v>619</v>
      </c>
      <c r="U5" s="4">
        <v>1296</v>
      </c>
      <c r="V5" s="4">
        <v>1050</v>
      </c>
      <c r="W5"/>
      <c r="X5"/>
      <c r="Y5" s="56">
        <v>4</v>
      </c>
      <c r="Z5" s="4">
        <v>7</v>
      </c>
      <c r="AA5" s="4">
        <v>1650</v>
      </c>
      <c r="AB5"/>
      <c r="AC5" s="57">
        <v>0.14523706914763301</v>
      </c>
      <c r="AD5"/>
      <c r="AE5" s="4">
        <v>1976</v>
      </c>
      <c r="AF5"/>
      <c r="AG5" s="4" t="s">
        <v>160</v>
      </c>
      <c r="AH5" s="49"/>
      <c r="AI5" s="5">
        <v>49.945380999999998</v>
      </c>
      <c r="AJ5" s="6">
        <v>6.175834</v>
      </c>
      <c r="AK5" s="58">
        <v>10.8</v>
      </c>
      <c r="AL5" s="4" t="s">
        <v>629</v>
      </c>
      <c r="AM5"/>
      <c r="AN5" s="6">
        <v>49.952714999999998</v>
      </c>
      <c r="AO5" s="6">
        <v>6.1795489999999997</v>
      </c>
      <c r="AP5" s="56">
        <v>278.89999999999998</v>
      </c>
      <c r="AQ5" s="59">
        <v>4.92</v>
      </c>
      <c r="AR5" s="56">
        <v>515</v>
      </c>
      <c r="AS5"/>
      <c r="AT5"/>
      <c r="AU5" s="4">
        <v>325</v>
      </c>
      <c r="AV5"/>
      <c r="AW5" s="4" t="s">
        <v>608</v>
      </c>
      <c r="AX5"/>
      <c r="AY5"/>
      <c r="AZ5"/>
      <c r="BA5" s="4" t="s">
        <v>621</v>
      </c>
      <c r="BB5" s="60">
        <v>9.0719999999999992</v>
      </c>
      <c r="BC5" s="71" t="s">
        <v>610</v>
      </c>
      <c r="BD5" s="4" t="s">
        <v>630</v>
      </c>
      <c r="BE5" s="4" t="s">
        <v>631</v>
      </c>
      <c r="BF5"/>
      <c r="BG5"/>
      <c r="BH5" s="57" t="s">
        <v>614</v>
      </c>
      <c r="BI5"/>
      <c r="BJ5" s="72">
        <v>7</v>
      </c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4" t="s">
        <v>161</v>
      </c>
      <c r="B6" s="4" t="s">
        <v>599</v>
      </c>
      <c r="C6" s="54" t="s">
        <v>599</v>
      </c>
      <c r="D6" s="4" t="s">
        <v>632</v>
      </c>
      <c r="E6" s="70" t="s">
        <v>632</v>
      </c>
      <c r="F6" s="70" t="s">
        <v>633</v>
      </c>
      <c r="G6" s="4">
        <v>4</v>
      </c>
      <c r="H6" s="55" t="s">
        <v>634</v>
      </c>
      <c r="I6" s="4" t="s">
        <v>635</v>
      </c>
      <c r="J6" s="4" t="s">
        <v>636</v>
      </c>
      <c r="K6" s="71" t="s">
        <v>637</v>
      </c>
      <c r="L6" s="4" t="s">
        <v>161</v>
      </c>
      <c r="M6" s="7" t="s">
        <v>162</v>
      </c>
      <c r="N6" s="5">
        <v>46.185296999999998</v>
      </c>
      <c r="O6" s="5">
        <v>7.2495609999999999</v>
      </c>
      <c r="P6" s="5">
        <v>46.192999999999998</v>
      </c>
      <c r="Q6" s="5">
        <v>7.2619999999999996</v>
      </c>
      <c r="R6" s="4">
        <v>3</v>
      </c>
      <c r="S6"/>
      <c r="T6" s="56" t="s">
        <v>638</v>
      </c>
      <c r="U6" s="30">
        <v>1285</v>
      </c>
      <c r="V6"/>
      <c r="W6"/>
      <c r="X6"/>
      <c r="Y6"/>
      <c r="Z6"/>
      <c r="AA6" s="4">
        <v>2901</v>
      </c>
      <c r="AB6"/>
      <c r="AC6" s="57">
        <v>0.26078622056311501</v>
      </c>
      <c r="AD6"/>
      <c r="AE6" s="4">
        <v>1998</v>
      </c>
      <c r="AF6"/>
      <c r="AG6" s="4" t="s">
        <v>163</v>
      </c>
      <c r="AH6" s="4">
        <v>3371</v>
      </c>
      <c r="AI6" s="5">
        <v>46.080326999999997</v>
      </c>
      <c r="AJ6" s="6">
        <v>7.4032600000000004</v>
      </c>
      <c r="AK6" s="58">
        <v>400</v>
      </c>
      <c r="AL6" s="4" t="s">
        <v>162</v>
      </c>
      <c r="AM6"/>
      <c r="AN6"/>
      <c r="AO6"/>
      <c r="AP6" s="56">
        <v>1869</v>
      </c>
      <c r="AQ6"/>
      <c r="AR6" s="56">
        <v>75</v>
      </c>
      <c r="AS6"/>
      <c r="AT6"/>
      <c r="AU6"/>
      <c r="AV6"/>
      <c r="AW6" s="4" t="s">
        <v>608</v>
      </c>
      <c r="AX6"/>
      <c r="AY6"/>
      <c r="AZ6" s="74"/>
      <c r="BA6" s="4" t="s">
        <v>639</v>
      </c>
      <c r="BB6" s="60">
        <v>1772.3726999999999</v>
      </c>
      <c r="BC6" s="71" t="s">
        <v>640</v>
      </c>
      <c r="BD6" s="4" t="s">
        <v>641</v>
      </c>
      <c r="BE6"/>
      <c r="BF6"/>
      <c r="BG6"/>
      <c r="BH6" s="57" t="s">
        <v>614</v>
      </c>
      <c r="BI6"/>
      <c r="BJ6" s="72">
        <v>1379.2783657587499</v>
      </c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4" t="s">
        <v>164</v>
      </c>
      <c r="B7" s="4" t="s">
        <v>599</v>
      </c>
      <c r="C7" s="54" t="s">
        <v>599</v>
      </c>
      <c r="D7" s="4" t="s">
        <v>600</v>
      </c>
      <c r="E7" s="70" t="s">
        <v>600</v>
      </c>
      <c r="F7" s="70" t="s">
        <v>601</v>
      </c>
      <c r="G7" s="4">
        <v>5</v>
      </c>
      <c r="H7" s="55" t="s">
        <v>642</v>
      </c>
      <c r="I7" s="4" t="s">
        <v>643</v>
      </c>
      <c r="J7" s="4" t="s">
        <v>644</v>
      </c>
      <c r="K7" s="4" t="s">
        <v>164</v>
      </c>
      <c r="L7" s="4" t="s">
        <v>645</v>
      </c>
      <c r="M7" s="7" t="s">
        <v>165</v>
      </c>
      <c r="N7" s="5">
        <v>41.211669999999998</v>
      </c>
      <c r="O7" s="5">
        <v>-6.6855599999999997</v>
      </c>
      <c r="P7" s="5">
        <v>41.210999999999999</v>
      </c>
      <c r="Q7" s="5">
        <v>-6.6589999999999998</v>
      </c>
      <c r="R7" s="4">
        <v>8</v>
      </c>
      <c r="S7" s="4">
        <v>8</v>
      </c>
      <c r="T7" s="56" t="s">
        <v>619</v>
      </c>
      <c r="U7" s="4">
        <v>1241.5999999999999</v>
      </c>
      <c r="V7" s="4">
        <v>400</v>
      </c>
      <c r="W7"/>
      <c r="X7"/>
      <c r="Y7"/>
      <c r="Z7"/>
      <c r="AA7" s="4">
        <v>2400</v>
      </c>
      <c r="AB7"/>
      <c r="AC7" s="57">
        <v>0.22050988942752101</v>
      </c>
      <c r="AD7"/>
      <c r="AE7" s="4">
        <v>1963</v>
      </c>
      <c r="AF7"/>
      <c r="AG7" s="75" t="s">
        <v>164</v>
      </c>
      <c r="AH7" s="4">
        <v>2735</v>
      </c>
      <c r="AI7" s="5">
        <v>41.214582999999998</v>
      </c>
      <c r="AJ7" s="6">
        <v>-6.6837499999999999</v>
      </c>
      <c r="AK7" s="58">
        <v>56.6</v>
      </c>
      <c r="AL7" s="4" t="s">
        <v>646</v>
      </c>
      <c r="AM7"/>
      <c r="AN7"/>
      <c r="AO7"/>
      <c r="AP7" s="56">
        <v>140</v>
      </c>
      <c r="AQ7"/>
      <c r="AR7" s="56">
        <v>153.333333333333</v>
      </c>
      <c r="AS7"/>
      <c r="AT7"/>
      <c r="AU7" s="4">
        <v>266.2</v>
      </c>
      <c r="AV7" s="47" t="s">
        <v>134</v>
      </c>
      <c r="AW7" s="4" t="s">
        <v>608</v>
      </c>
      <c r="AX7"/>
      <c r="AY7"/>
      <c r="AZ7"/>
      <c r="BA7" s="4" t="s">
        <v>639</v>
      </c>
      <c r="BB7" s="60">
        <v>18.785823000000001</v>
      </c>
      <c r="BC7" s="71" t="s">
        <v>610</v>
      </c>
      <c r="BD7" s="71" t="s">
        <v>647</v>
      </c>
      <c r="BE7" s="71" t="s">
        <v>648</v>
      </c>
      <c r="BF7" s="4" t="s">
        <v>649</v>
      </c>
      <c r="BG7" s="59" t="s">
        <v>650</v>
      </c>
      <c r="BH7" s="57" t="s">
        <v>614</v>
      </c>
      <c r="BI7"/>
      <c r="BJ7" s="72">
        <v>15.130334246134</v>
      </c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4" t="s">
        <v>166</v>
      </c>
      <c r="B8" s="4" t="s">
        <v>599</v>
      </c>
      <c r="C8" s="54" t="s">
        <v>599</v>
      </c>
      <c r="D8" s="76" t="s">
        <v>632</v>
      </c>
      <c r="E8" s="77" t="s">
        <v>632</v>
      </c>
      <c r="F8" s="70" t="s">
        <v>633</v>
      </c>
      <c r="G8" s="4">
        <v>6</v>
      </c>
      <c r="H8" s="55" t="s">
        <v>651</v>
      </c>
      <c r="I8" s="4" t="s">
        <v>652</v>
      </c>
      <c r="J8" s="4" t="s">
        <v>653</v>
      </c>
      <c r="K8" s="4" t="s">
        <v>654</v>
      </c>
      <c r="L8" s="4" t="s">
        <v>655</v>
      </c>
      <c r="M8" s="7" t="s">
        <v>167</v>
      </c>
      <c r="N8" s="5">
        <v>59.528779999999998</v>
      </c>
      <c r="O8" s="5">
        <v>6.6542000000000003</v>
      </c>
      <c r="P8" s="5">
        <v>59.528779999999998</v>
      </c>
      <c r="Q8" s="5">
        <v>6.6542000000000003</v>
      </c>
      <c r="R8" s="4">
        <v>4</v>
      </c>
      <c r="S8"/>
      <c r="T8" s="56" t="s">
        <v>619</v>
      </c>
      <c r="U8" s="4">
        <v>1240</v>
      </c>
      <c r="V8"/>
      <c r="W8"/>
      <c r="X8"/>
      <c r="Y8"/>
      <c r="Z8"/>
      <c r="AA8" s="4">
        <v>3028</v>
      </c>
      <c r="AB8"/>
      <c r="AC8" s="57">
        <v>0.27856895777674701</v>
      </c>
      <c r="AD8"/>
      <c r="AE8" s="4">
        <v>1981</v>
      </c>
      <c r="AF8"/>
      <c r="AG8" s="4" t="s">
        <v>168</v>
      </c>
      <c r="AH8" s="4">
        <v>3162</v>
      </c>
      <c r="AI8" s="5">
        <v>59.303750000000001</v>
      </c>
      <c r="AJ8" s="6">
        <v>6.9420830000000002</v>
      </c>
      <c r="AK8" s="58">
        <v>2325</v>
      </c>
      <c r="AL8"/>
      <c r="AM8"/>
      <c r="AN8"/>
      <c r="AO8"/>
      <c r="AP8" s="56">
        <v>538</v>
      </c>
      <c r="AQ8"/>
      <c r="AR8"/>
      <c r="AS8"/>
      <c r="AT8"/>
      <c r="AU8"/>
      <c r="AV8"/>
      <c r="AW8" s="4" t="s">
        <v>608</v>
      </c>
      <c r="AX8"/>
      <c r="AY8"/>
      <c r="AZ8" s="74"/>
      <c r="BA8" s="4" t="s">
        <v>639</v>
      </c>
      <c r="BB8" s="60">
        <v>2965.4526375</v>
      </c>
      <c r="BC8" s="71" t="s">
        <v>656</v>
      </c>
      <c r="BD8" s="71" t="s">
        <v>657</v>
      </c>
      <c r="BE8" s="4" t="s">
        <v>658</v>
      </c>
      <c r="BF8" s="4" t="s">
        <v>659</v>
      </c>
      <c r="BG8"/>
      <c r="BH8" s="57" t="s">
        <v>614</v>
      </c>
      <c r="BI8"/>
      <c r="BJ8" s="72">
        <v>2391.4940624999999</v>
      </c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4" t="s">
        <v>169</v>
      </c>
      <c r="B9" s="4" t="s">
        <v>599</v>
      </c>
      <c r="C9" s="54" t="s">
        <v>599</v>
      </c>
      <c r="D9" s="4" t="s">
        <v>600</v>
      </c>
      <c r="E9" s="70" t="s">
        <v>600</v>
      </c>
      <c r="F9" s="70" t="s">
        <v>601</v>
      </c>
      <c r="G9" s="4">
        <v>7</v>
      </c>
      <c r="H9" s="55" t="s">
        <v>660</v>
      </c>
      <c r="I9" s="71" t="s">
        <v>661</v>
      </c>
      <c r="J9" s="74" t="s">
        <v>662</v>
      </c>
      <c r="K9" s="71" t="s">
        <v>663</v>
      </c>
      <c r="L9" s="4" t="s">
        <v>663</v>
      </c>
      <c r="M9"/>
      <c r="N9" s="5">
        <v>44.224722</v>
      </c>
      <c r="O9" s="5">
        <v>7.3861109999999996</v>
      </c>
      <c r="P9" s="16"/>
      <c r="Q9" s="16"/>
      <c r="R9" s="4">
        <v>8</v>
      </c>
      <c r="S9" s="4">
        <v>8</v>
      </c>
      <c r="T9" s="56" t="s">
        <v>619</v>
      </c>
      <c r="U9" s="4">
        <v>1184</v>
      </c>
      <c r="V9" s="4">
        <v>605.676567656766</v>
      </c>
      <c r="W9"/>
      <c r="X9"/>
      <c r="Y9"/>
      <c r="Z9"/>
      <c r="AA9" s="4">
        <v>1992</v>
      </c>
      <c r="AB9"/>
      <c r="AC9" s="57">
        <v>0.19192703997632099</v>
      </c>
      <c r="AD9"/>
      <c r="AE9" s="4">
        <v>1982</v>
      </c>
      <c r="AF9"/>
      <c r="AG9" s="4" t="s">
        <v>170</v>
      </c>
      <c r="AH9" s="49"/>
      <c r="AI9" s="5">
        <v>44.166283999999997</v>
      </c>
      <c r="AJ9" s="6">
        <v>7.3317740000000002</v>
      </c>
      <c r="AK9" s="58">
        <v>27.3</v>
      </c>
      <c r="AL9" s="4" t="s">
        <v>664</v>
      </c>
      <c r="AM9"/>
      <c r="AN9" s="6">
        <v>44.222800999999997</v>
      </c>
      <c r="AO9" s="6">
        <v>7.3893139999999997</v>
      </c>
      <c r="AP9" s="56">
        <v>1048</v>
      </c>
      <c r="AQ9" s="59">
        <v>17.04</v>
      </c>
      <c r="AR9" s="56">
        <v>128</v>
      </c>
      <c r="AS9"/>
      <c r="AT9"/>
      <c r="AU9" s="4">
        <v>120</v>
      </c>
      <c r="AV9"/>
      <c r="AW9" s="4" t="s">
        <v>608</v>
      </c>
      <c r="AX9"/>
      <c r="AY9"/>
      <c r="AZ9"/>
      <c r="BA9" s="4" t="s">
        <v>609</v>
      </c>
      <c r="BB9" s="60">
        <v>17.04</v>
      </c>
      <c r="BC9" s="4" t="s">
        <v>610</v>
      </c>
      <c r="BD9" s="4" t="s">
        <v>665</v>
      </c>
      <c r="BE9" s="4" t="s">
        <v>666</v>
      </c>
      <c r="BF9" s="4" t="s">
        <v>667</v>
      </c>
      <c r="BG9"/>
      <c r="BH9" s="57" t="s">
        <v>614</v>
      </c>
      <c r="BI9"/>
      <c r="BJ9" s="72">
        <v>14.3918918918919</v>
      </c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4" t="s">
        <v>129</v>
      </c>
      <c r="B10" s="4" t="s">
        <v>599</v>
      </c>
      <c r="C10" s="54" t="s">
        <v>599</v>
      </c>
      <c r="D10" s="76" t="s">
        <v>668</v>
      </c>
      <c r="E10" s="77" t="s">
        <v>632</v>
      </c>
      <c r="F10" s="70" t="s">
        <v>669</v>
      </c>
      <c r="G10" s="4">
        <v>8</v>
      </c>
      <c r="H10" s="55" t="s">
        <v>670</v>
      </c>
      <c r="I10" s="4" t="s">
        <v>671</v>
      </c>
      <c r="J10" s="4" t="s">
        <v>672</v>
      </c>
      <c r="K10" s="71" t="s">
        <v>673</v>
      </c>
      <c r="L10" s="4" t="s">
        <v>674</v>
      </c>
      <c r="M10" s="78" t="s">
        <v>171</v>
      </c>
      <c r="N10" s="5">
        <v>44.673276600000001</v>
      </c>
      <c r="O10" s="5">
        <v>22.532036300000001</v>
      </c>
      <c r="P10" s="5">
        <v>44.656999999999996</v>
      </c>
      <c r="Q10" s="5">
        <v>22.52</v>
      </c>
      <c r="R10" s="4">
        <v>6</v>
      </c>
      <c r="S10"/>
      <c r="T10"/>
      <c r="U10" s="4">
        <v>1165.8</v>
      </c>
      <c r="V10"/>
      <c r="W10"/>
      <c r="X10"/>
      <c r="Y10"/>
      <c r="Z10"/>
      <c r="AA10" s="4">
        <v>5400</v>
      </c>
      <c r="AB10"/>
      <c r="AC10" s="57">
        <v>0.528406611000792</v>
      </c>
      <c r="AD10"/>
      <c r="AE10" s="4">
        <v>1972</v>
      </c>
      <c r="AF10" s="4">
        <v>1999</v>
      </c>
      <c r="AG10" s="4" t="s">
        <v>172</v>
      </c>
      <c r="AH10" s="4">
        <v>3880</v>
      </c>
      <c r="AI10" s="5">
        <v>44.671871000000003</v>
      </c>
      <c r="AJ10" s="6">
        <v>22.527781000000001</v>
      </c>
      <c r="AK10" s="58">
        <v>2550</v>
      </c>
      <c r="AL10"/>
      <c r="AM10"/>
      <c r="AN10"/>
      <c r="AO10"/>
      <c r="AP10" s="56">
        <v>28</v>
      </c>
      <c r="AQ10"/>
      <c r="AR10" s="56">
        <v>8700</v>
      </c>
      <c r="AS10"/>
      <c r="AT10"/>
      <c r="AU10"/>
      <c r="AV10"/>
      <c r="AW10" s="4" t="s">
        <v>608</v>
      </c>
      <c r="AX10"/>
      <c r="AY10"/>
      <c r="AZ10" s="74"/>
      <c r="BA10" s="4" t="s">
        <v>639</v>
      </c>
      <c r="BB10" s="60">
        <v>169.27154999999999</v>
      </c>
      <c r="BC10" s="71" t="s">
        <v>675</v>
      </c>
      <c r="BD10" s="4" t="s">
        <v>676</v>
      </c>
      <c r="BE10" s="4" t="s">
        <v>677</v>
      </c>
      <c r="BF10" s="4" t="s">
        <v>678</v>
      </c>
      <c r="BG10"/>
      <c r="BH10" s="57" t="s">
        <v>614</v>
      </c>
      <c r="BI10"/>
      <c r="BJ10" s="72">
        <v>145.19776119402999</v>
      </c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4" t="s">
        <v>173</v>
      </c>
      <c r="B11" s="4" t="s">
        <v>599</v>
      </c>
      <c r="C11" s="54" t="s">
        <v>599</v>
      </c>
      <c r="D11" s="4" t="s">
        <v>600</v>
      </c>
      <c r="E11" s="70" t="s">
        <v>600</v>
      </c>
      <c r="F11" s="70" t="s">
        <v>601</v>
      </c>
      <c r="G11" s="4">
        <v>9</v>
      </c>
      <c r="H11" s="55" t="s">
        <v>679</v>
      </c>
      <c r="I11" s="4" t="s">
        <v>680</v>
      </c>
      <c r="J11" s="4" t="s">
        <v>681</v>
      </c>
      <c r="K11" s="4" t="s">
        <v>173</v>
      </c>
      <c r="L11" s="4" t="s">
        <v>682</v>
      </c>
      <c r="M11" s="7" t="s">
        <v>174</v>
      </c>
      <c r="N11" s="5">
        <v>50.386713999999998</v>
      </c>
      <c r="O11" s="5">
        <v>5.8572579999999999</v>
      </c>
      <c r="P11" s="5">
        <v>50.386713999999998</v>
      </c>
      <c r="Q11" s="5">
        <v>5.8572579999999999</v>
      </c>
      <c r="R11" s="4">
        <v>6</v>
      </c>
      <c r="S11" s="4">
        <v>6</v>
      </c>
      <c r="T11" s="56" t="s">
        <v>619</v>
      </c>
      <c r="U11" s="4">
        <v>1164</v>
      </c>
      <c r="V11" s="4">
        <v>1035</v>
      </c>
      <c r="W11" s="4">
        <v>120</v>
      </c>
      <c r="X11"/>
      <c r="Y11" s="56">
        <v>5</v>
      </c>
      <c r="Z11" s="4">
        <v>5.75</v>
      </c>
      <c r="AA11" s="4">
        <v>1600</v>
      </c>
      <c r="AB11"/>
      <c r="AC11" s="57">
        <v>0.15680703248179301</v>
      </c>
      <c r="AD11"/>
      <c r="AE11" s="4">
        <v>1979</v>
      </c>
      <c r="AF11"/>
      <c r="AG11" s="4" t="s">
        <v>175</v>
      </c>
      <c r="AH11" s="49"/>
      <c r="AI11" s="5">
        <v>50.383842000000001</v>
      </c>
      <c r="AJ11" s="6">
        <v>5.844163</v>
      </c>
      <c r="AK11" s="58">
        <v>8.5</v>
      </c>
      <c r="AL11" s="4" t="s">
        <v>683</v>
      </c>
      <c r="AM11"/>
      <c r="AN11" s="6">
        <v>50.389707999999999</v>
      </c>
      <c r="AO11" s="6">
        <v>5.8612000000000002</v>
      </c>
      <c r="AP11" s="56">
        <v>245</v>
      </c>
      <c r="AQ11" s="59">
        <v>5</v>
      </c>
      <c r="AR11" s="56">
        <v>370</v>
      </c>
      <c r="AS11"/>
      <c r="AT11"/>
      <c r="AU11" s="4">
        <v>315</v>
      </c>
      <c r="AV11"/>
      <c r="AW11" s="4" t="s">
        <v>608</v>
      </c>
      <c r="AX11"/>
      <c r="AY11"/>
      <c r="AZ11"/>
      <c r="BA11" s="4" t="s">
        <v>621</v>
      </c>
      <c r="BB11" s="60">
        <v>6.6929999999999996</v>
      </c>
      <c r="BC11" s="71" t="s">
        <v>610</v>
      </c>
      <c r="BD11" s="4" t="s">
        <v>684</v>
      </c>
      <c r="BE11" s="4" t="s">
        <v>685</v>
      </c>
      <c r="BF11" s="4" t="s">
        <v>686</v>
      </c>
      <c r="BG11" s="59" t="s">
        <v>687</v>
      </c>
      <c r="BH11" s="57" t="s">
        <v>614</v>
      </c>
      <c r="BI11"/>
      <c r="BJ11" s="72">
        <v>5.75</v>
      </c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4" t="s">
        <v>176</v>
      </c>
      <c r="B12" s="4" t="s">
        <v>599</v>
      </c>
      <c r="C12" s="54" t="s">
        <v>599</v>
      </c>
      <c r="D12" s="4" t="s">
        <v>600</v>
      </c>
      <c r="E12" s="77" t="s">
        <v>632</v>
      </c>
      <c r="F12" s="70" t="s">
        <v>633</v>
      </c>
      <c r="G12" s="4">
        <v>10</v>
      </c>
      <c r="H12" s="55" t="s">
        <v>651</v>
      </c>
      <c r="I12" s="4" t="s">
        <v>652</v>
      </c>
      <c r="J12" s="4" t="s">
        <v>653</v>
      </c>
      <c r="K12" s="4" t="s">
        <v>176</v>
      </c>
      <c r="L12" s="4" t="s">
        <v>688</v>
      </c>
      <c r="M12"/>
      <c r="N12" s="5">
        <v>60.499443999999997</v>
      </c>
      <c r="O12" s="5">
        <v>7.1419439999999996</v>
      </c>
      <c r="P12"/>
      <c r="Q12"/>
      <c r="R12" s="4">
        <v>4</v>
      </c>
      <c r="S12"/>
      <c r="T12" s="56" t="s">
        <v>638</v>
      </c>
      <c r="U12" s="4">
        <v>1120</v>
      </c>
      <c r="V12"/>
      <c r="W12"/>
      <c r="X12"/>
      <c r="Y12"/>
      <c r="Z12"/>
      <c r="AA12" s="4">
        <v>2840</v>
      </c>
      <c r="AB12"/>
      <c r="AC12" s="57">
        <v>0.28926697304520699</v>
      </c>
      <c r="AD12"/>
      <c r="AE12" s="4">
        <v>1980</v>
      </c>
      <c r="AF12"/>
      <c r="AG12" s="4" t="s">
        <v>177</v>
      </c>
      <c r="AH12" s="4">
        <v>3111</v>
      </c>
      <c r="AI12" s="5">
        <v>60.552734999999998</v>
      </c>
      <c r="AJ12" s="6">
        <v>7.126417</v>
      </c>
      <c r="AK12" s="58">
        <v>142.30000000000001</v>
      </c>
      <c r="AL12" s="4" t="s">
        <v>688</v>
      </c>
      <c r="AM12"/>
      <c r="AN12"/>
      <c r="AO12"/>
      <c r="AP12" s="56">
        <v>1015.26785714286</v>
      </c>
      <c r="AQ12" s="59">
        <v>8.48</v>
      </c>
      <c r="AR12"/>
      <c r="AS12"/>
      <c r="AT12"/>
      <c r="AU12"/>
      <c r="AV12"/>
      <c r="AW12" s="4" t="s">
        <v>689</v>
      </c>
      <c r="AX12"/>
      <c r="AY12"/>
      <c r="AZ12"/>
      <c r="BA12" s="4" t="s">
        <v>609</v>
      </c>
      <c r="BB12" s="60">
        <v>8.48</v>
      </c>
      <c r="BC12" s="4" t="s">
        <v>610</v>
      </c>
      <c r="BD12" s="79" t="s">
        <v>690</v>
      </c>
      <c r="BE12" s="79" t="s">
        <v>691</v>
      </c>
      <c r="BF12" s="79" t="s">
        <v>692</v>
      </c>
      <c r="BG12"/>
      <c r="BH12" s="57" t="s">
        <v>614</v>
      </c>
      <c r="BI12"/>
      <c r="BJ12" s="80">
        <v>984.53372803332297</v>
      </c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18" customFormat="1" ht="12.75" x14ac:dyDescent="0.2">
      <c r="A13" s="18" t="s">
        <v>693</v>
      </c>
      <c r="C13" s="54" t="s">
        <v>599</v>
      </c>
      <c r="D13" s="22"/>
      <c r="E13" s="81"/>
      <c r="F13" s="82" t="s">
        <v>633</v>
      </c>
      <c r="G13" s="22">
        <v>10</v>
      </c>
      <c r="H13" s="55" t="s">
        <v>651</v>
      </c>
      <c r="I13" s="22" t="s">
        <v>652</v>
      </c>
      <c r="J13" s="22"/>
      <c r="K13" s="22" t="s">
        <v>176</v>
      </c>
      <c r="L13" s="22"/>
      <c r="M13" s="19"/>
      <c r="N13" s="20"/>
      <c r="O13" s="20"/>
      <c r="P13" s="20"/>
      <c r="Q13" s="20"/>
      <c r="R13" s="22"/>
      <c r="S13" s="22"/>
      <c r="T13" s="83"/>
      <c r="U13" s="22"/>
      <c r="V13" s="22"/>
      <c r="W13" s="22"/>
      <c r="X13" s="22"/>
      <c r="Y13" s="83"/>
      <c r="Z13" s="22"/>
      <c r="AA13" s="22"/>
      <c r="AB13" s="22"/>
      <c r="AC13" s="84"/>
      <c r="AD13" s="84"/>
      <c r="AE13" s="22"/>
      <c r="AF13" s="22"/>
      <c r="AG13" s="21" t="s">
        <v>179</v>
      </c>
      <c r="AH13" s="22">
        <v>3112</v>
      </c>
      <c r="AI13" s="20">
        <v>60.522041000000002</v>
      </c>
      <c r="AJ13" s="23">
        <v>7.2613979999999998</v>
      </c>
      <c r="AK13" s="85">
        <v>27.6</v>
      </c>
      <c r="AL13" s="22"/>
      <c r="AM13" s="22"/>
      <c r="AN13" s="23"/>
      <c r="AO13" s="23"/>
      <c r="AP13" s="83">
        <v>1015.26785714286</v>
      </c>
      <c r="AQ13" s="86"/>
      <c r="AR13" s="83"/>
      <c r="AS13" s="83"/>
      <c r="AT13" s="83"/>
      <c r="AU13" s="22"/>
      <c r="AV13" s="22"/>
      <c r="AW13" s="22"/>
      <c r="AX13" s="22"/>
      <c r="AY13" s="22"/>
      <c r="AZ13" s="22"/>
      <c r="BA13" s="4" t="s">
        <v>639</v>
      </c>
      <c r="BB13" s="60">
        <v>66.431717116071397</v>
      </c>
      <c r="BC13" s="22"/>
      <c r="BD13" s="22"/>
      <c r="BE13" s="22"/>
      <c r="BF13" s="22"/>
      <c r="BG13" s="86"/>
      <c r="BH13" s="57" t="s">
        <v>614</v>
      </c>
      <c r="BI13" s="22"/>
      <c r="BJ13" s="72"/>
    </row>
    <row r="14" spans="1:1024" x14ac:dyDescent="0.25">
      <c r="A14" s="18" t="s">
        <v>693</v>
      </c>
      <c r="B14" s="18"/>
      <c r="C14" s="54" t="s">
        <v>599</v>
      </c>
      <c r="D14" s="22"/>
      <c r="E14" s="81"/>
      <c r="F14" s="82" t="s">
        <v>633</v>
      </c>
      <c r="G14" s="22">
        <v>10</v>
      </c>
      <c r="H14" s="55" t="s">
        <v>651</v>
      </c>
      <c r="I14" s="22" t="s">
        <v>652</v>
      </c>
      <c r="J14" s="22"/>
      <c r="K14" s="22" t="s">
        <v>176</v>
      </c>
      <c r="L14" s="22"/>
      <c r="M14" s="19"/>
      <c r="N14" s="20"/>
      <c r="O14" s="20"/>
      <c r="P14" s="20"/>
      <c r="Q14" s="20"/>
      <c r="R14" s="22"/>
      <c r="S14" s="22"/>
      <c r="T14" s="83"/>
      <c r="U14" s="22"/>
      <c r="V14" s="22"/>
      <c r="W14" s="22"/>
      <c r="X14" s="22"/>
      <c r="Y14" s="83"/>
      <c r="Z14" s="22"/>
      <c r="AA14" s="22"/>
      <c r="AB14" s="22"/>
      <c r="AC14" s="84"/>
      <c r="AD14" s="84"/>
      <c r="AE14" s="22"/>
      <c r="AF14" s="22"/>
      <c r="AG14" s="21" t="s">
        <v>181</v>
      </c>
      <c r="AH14" s="22">
        <v>3116</v>
      </c>
      <c r="AI14" s="20">
        <v>60.423110999999999</v>
      </c>
      <c r="AJ14" s="23">
        <v>7.413678</v>
      </c>
      <c r="AK14" s="85">
        <v>427</v>
      </c>
      <c r="AL14" s="22"/>
      <c r="AM14" s="22"/>
      <c r="AN14" s="23"/>
      <c r="AO14" s="23"/>
      <c r="AP14" s="83">
        <v>1015.26785714286</v>
      </c>
      <c r="AQ14" s="86"/>
      <c r="AR14" s="83"/>
      <c r="AS14" s="83"/>
      <c r="AT14" s="83"/>
      <c r="AU14" s="22"/>
      <c r="AV14" s="22"/>
      <c r="AW14" s="22"/>
      <c r="AX14" s="22"/>
      <c r="AY14" s="22"/>
      <c r="AZ14" s="22"/>
      <c r="BA14" s="4" t="s">
        <v>639</v>
      </c>
      <c r="BB14" s="60">
        <v>1027.76605828125</v>
      </c>
      <c r="BC14" s="22"/>
      <c r="BD14" s="22"/>
      <c r="BE14" s="22"/>
      <c r="BF14" s="22"/>
      <c r="BG14" s="86"/>
      <c r="BH14" s="57" t="s">
        <v>614</v>
      </c>
      <c r="BI14" s="22"/>
      <c r="BJ14" s="72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4" t="s">
        <v>182</v>
      </c>
      <c r="B15" s="4" t="s">
        <v>599</v>
      </c>
      <c r="C15" s="54" t="s">
        <v>599</v>
      </c>
      <c r="D15" s="4" t="s">
        <v>600</v>
      </c>
      <c r="E15" s="70" t="s">
        <v>600</v>
      </c>
      <c r="F15" s="70" t="s">
        <v>601</v>
      </c>
      <c r="G15" s="4">
        <v>11</v>
      </c>
      <c r="H15" s="55" t="s">
        <v>694</v>
      </c>
      <c r="I15" s="4" t="s">
        <v>695</v>
      </c>
      <c r="J15" s="4" t="s">
        <v>696</v>
      </c>
      <c r="K15" s="4" t="s">
        <v>697</v>
      </c>
      <c r="L15" s="4" t="s">
        <v>697</v>
      </c>
      <c r="M15" s="7" t="s">
        <v>183</v>
      </c>
      <c r="N15" s="5">
        <v>50.508083999999997</v>
      </c>
      <c r="O15" s="5">
        <v>11.004471000000001</v>
      </c>
      <c r="P15" s="87">
        <v>50.508083999999997</v>
      </c>
      <c r="Q15" s="87">
        <v>11.004471000000001</v>
      </c>
      <c r="R15" s="4">
        <v>4</v>
      </c>
      <c r="S15" s="4">
        <v>4</v>
      </c>
      <c r="T15" s="56" t="s">
        <v>619</v>
      </c>
      <c r="U15" s="4">
        <v>1053</v>
      </c>
      <c r="V15" s="4">
        <v>1053</v>
      </c>
      <c r="W15"/>
      <c r="X15"/>
      <c r="Y15" s="56">
        <v>8</v>
      </c>
      <c r="Z15"/>
      <c r="AA15" s="4">
        <v>1806</v>
      </c>
      <c r="AB15"/>
      <c r="AC15" s="57">
        <v>0.195653629374825</v>
      </c>
      <c r="AD15"/>
      <c r="AE15" s="4">
        <v>2004</v>
      </c>
      <c r="AF15"/>
      <c r="AG15" s="4" t="s">
        <v>184</v>
      </c>
      <c r="AH15" s="49"/>
      <c r="AI15" s="5">
        <v>50.509453000000001</v>
      </c>
      <c r="AJ15" s="6">
        <v>11.031798</v>
      </c>
      <c r="AK15" s="58">
        <v>12</v>
      </c>
      <c r="AL15" s="4" t="s">
        <v>698</v>
      </c>
      <c r="AM15"/>
      <c r="AN15" s="6">
        <v>50.498187000000001</v>
      </c>
      <c r="AO15" s="6">
        <v>11.007353999999999</v>
      </c>
      <c r="AP15" s="56">
        <v>302</v>
      </c>
      <c r="AQ15" s="59">
        <v>8.5</v>
      </c>
      <c r="AR15"/>
      <c r="AS15"/>
      <c r="AT15"/>
      <c r="AU15"/>
      <c r="AV15"/>
      <c r="AW15" s="4" t="s">
        <v>608</v>
      </c>
      <c r="AX15"/>
      <c r="AY15"/>
      <c r="AZ15"/>
      <c r="BA15" s="4" t="s">
        <v>609</v>
      </c>
      <c r="BB15" s="60">
        <v>8.5</v>
      </c>
      <c r="BC15" s="4" t="s">
        <v>610</v>
      </c>
      <c r="BD15" s="4" t="s">
        <v>699</v>
      </c>
      <c r="BE15" s="4" t="s">
        <v>700</v>
      </c>
      <c r="BF15" s="4" t="s">
        <v>701</v>
      </c>
      <c r="BG15"/>
      <c r="BH15" s="57" t="s">
        <v>614</v>
      </c>
      <c r="BI15"/>
      <c r="BJ15" s="72">
        <v>8.0721747388414098</v>
      </c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4" t="s">
        <v>185</v>
      </c>
      <c r="B16" s="4" t="s">
        <v>599</v>
      </c>
      <c r="C16" s="54" t="s">
        <v>599</v>
      </c>
      <c r="D16" s="4" t="s">
        <v>600</v>
      </c>
      <c r="E16" s="70" t="s">
        <v>600</v>
      </c>
      <c r="F16" s="70" t="s">
        <v>601</v>
      </c>
      <c r="G16" s="4">
        <v>12</v>
      </c>
      <c r="H16" s="55" t="s">
        <v>694</v>
      </c>
      <c r="I16" s="4" t="s">
        <v>695</v>
      </c>
      <c r="J16" s="4" t="s">
        <v>696</v>
      </c>
      <c r="K16" s="71" t="s">
        <v>185</v>
      </c>
      <c r="L16" s="4" t="s">
        <v>185</v>
      </c>
      <c r="M16" s="7" t="s">
        <v>186</v>
      </c>
      <c r="N16" s="5">
        <v>50.517527000000001</v>
      </c>
      <c r="O16" s="5">
        <v>12.880644</v>
      </c>
      <c r="P16" s="87">
        <v>50.517527000000001</v>
      </c>
      <c r="Q16" s="87">
        <v>12.880644</v>
      </c>
      <c r="R16" s="4">
        <v>7</v>
      </c>
      <c r="S16" s="4">
        <v>7</v>
      </c>
      <c r="T16" s="56" t="s">
        <v>702</v>
      </c>
      <c r="U16" s="4">
        <v>1046</v>
      </c>
      <c r="V16" s="4">
        <v>1046</v>
      </c>
      <c r="W16"/>
      <c r="X16"/>
      <c r="Y16"/>
      <c r="Z16"/>
      <c r="AA16" s="4">
        <v>980</v>
      </c>
      <c r="AB16"/>
      <c r="AC16" s="57">
        <v>0.106879133659555</v>
      </c>
      <c r="AD16"/>
      <c r="AE16" s="4">
        <v>1979</v>
      </c>
      <c r="AF16"/>
      <c r="AG16" s="4" t="s">
        <v>187</v>
      </c>
      <c r="AH16" s="49"/>
      <c r="AI16" s="5">
        <v>50.506830999999998</v>
      </c>
      <c r="AJ16" s="6">
        <v>12.868891</v>
      </c>
      <c r="AK16" s="58">
        <v>6.3</v>
      </c>
      <c r="AL16" s="4" t="s">
        <v>703</v>
      </c>
      <c r="AM16"/>
      <c r="AN16" s="6">
        <v>50.521552999999997</v>
      </c>
      <c r="AO16" s="6">
        <v>12.882842</v>
      </c>
      <c r="AP16" s="56">
        <v>288</v>
      </c>
      <c r="AQ16" s="59">
        <v>4.0179999999999998</v>
      </c>
      <c r="AR16"/>
      <c r="AS16"/>
      <c r="AT16"/>
      <c r="AU16"/>
      <c r="AV16"/>
      <c r="AW16" s="4" t="s">
        <v>608</v>
      </c>
      <c r="AX16"/>
      <c r="AY16"/>
      <c r="AZ16"/>
      <c r="BA16" s="4" t="s">
        <v>609</v>
      </c>
      <c r="BB16" s="60">
        <v>4.0179999999999998</v>
      </c>
      <c r="BC16" s="4" t="s">
        <v>610</v>
      </c>
      <c r="BD16" s="4" t="s">
        <v>704</v>
      </c>
      <c r="BE16" s="4" t="s">
        <v>705</v>
      </c>
      <c r="BF16"/>
      <c r="BG16"/>
      <c r="BH16" s="57" t="s">
        <v>614</v>
      </c>
      <c r="BI16"/>
      <c r="BJ16" s="72">
        <v>3.8413001912045899</v>
      </c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71" t="s">
        <v>188</v>
      </c>
      <c r="B17" s="4" t="s">
        <v>599</v>
      </c>
      <c r="C17" s="54" t="s">
        <v>599</v>
      </c>
      <c r="D17" s="4" t="s">
        <v>600</v>
      </c>
      <c r="E17" s="70" t="s">
        <v>600</v>
      </c>
      <c r="F17" s="70" t="s">
        <v>601</v>
      </c>
      <c r="G17" s="4">
        <v>13</v>
      </c>
      <c r="H17" s="55" t="s">
        <v>660</v>
      </c>
      <c r="I17" s="71" t="s">
        <v>661</v>
      </c>
      <c r="J17" s="74" t="s">
        <v>662</v>
      </c>
      <c r="K17" s="74"/>
      <c r="L17" s="4" t="s">
        <v>706</v>
      </c>
      <c r="M17"/>
      <c r="N17" s="5">
        <v>46.069443999999997</v>
      </c>
      <c r="O17" s="5">
        <v>8.7319440000000004</v>
      </c>
      <c r="P17" s="5">
        <v>46.069443999999997</v>
      </c>
      <c r="Q17" s="5">
        <v>8.7319440000000004</v>
      </c>
      <c r="R17" s="4">
        <v>8</v>
      </c>
      <c r="S17" s="4">
        <v>8</v>
      </c>
      <c r="T17" s="56" t="s">
        <v>638</v>
      </c>
      <c r="U17" s="4">
        <v>1040</v>
      </c>
      <c r="V17" s="4">
        <v>784</v>
      </c>
      <c r="W17"/>
      <c r="X17"/>
      <c r="Y17"/>
      <c r="Z17"/>
      <c r="AA17" s="4">
        <v>983</v>
      </c>
      <c r="AB17"/>
      <c r="AC17" s="57">
        <v>0.10782481265027501</v>
      </c>
      <c r="AD17"/>
      <c r="AE17" s="4">
        <v>1973</v>
      </c>
      <c r="AF17"/>
      <c r="AG17" s="4" t="s">
        <v>189</v>
      </c>
      <c r="AH17" s="49"/>
      <c r="AI17" s="5">
        <v>46.078660999999997</v>
      </c>
      <c r="AJ17" s="6">
        <v>8.7553889999999992</v>
      </c>
      <c r="AK17" s="58">
        <v>10</v>
      </c>
      <c r="AL17" s="4" t="s">
        <v>707</v>
      </c>
      <c r="AM17" s="4">
        <v>3395</v>
      </c>
      <c r="AN17" s="6">
        <v>45.985128000000003</v>
      </c>
      <c r="AO17" s="6">
        <v>8.6799269999999993</v>
      </c>
      <c r="AP17" s="56">
        <v>736.25</v>
      </c>
      <c r="AQ17" s="59">
        <v>17.68</v>
      </c>
      <c r="AR17" s="56">
        <v>160</v>
      </c>
      <c r="AS17"/>
      <c r="AT17"/>
      <c r="AU17" s="4">
        <v>94</v>
      </c>
      <c r="AV17"/>
      <c r="AW17"/>
      <c r="AX17"/>
      <c r="AY17"/>
      <c r="AZ17"/>
      <c r="BA17" s="4" t="s">
        <v>609</v>
      </c>
      <c r="BB17" s="60">
        <v>17.68</v>
      </c>
      <c r="BC17" s="4" t="s">
        <v>610</v>
      </c>
      <c r="BD17" s="71" t="s">
        <v>708</v>
      </c>
      <c r="BE17" s="4" t="s">
        <v>709</v>
      </c>
      <c r="BF17"/>
      <c r="BG17"/>
      <c r="BH17" s="57" t="s">
        <v>614</v>
      </c>
      <c r="BI17"/>
      <c r="BJ17" s="72">
        <v>17</v>
      </c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4" t="s">
        <v>190</v>
      </c>
      <c r="B18" s="4" t="s">
        <v>599</v>
      </c>
      <c r="C18" s="54" t="s">
        <v>599</v>
      </c>
      <c r="D18" s="4" t="s">
        <v>600</v>
      </c>
      <c r="E18" s="70" t="s">
        <v>600</v>
      </c>
      <c r="F18" s="70" t="s">
        <v>601</v>
      </c>
      <c r="G18" s="4">
        <v>14</v>
      </c>
      <c r="H18" s="55" t="s">
        <v>660</v>
      </c>
      <c r="I18" s="71" t="s">
        <v>661</v>
      </c>
      <c r="J18" s="74" t="s">
        <v>662</v>
      </c>
      <c r="K18" s="74"/>
      <c r="L18" s="4" t="s">
        <v>190</v>
      </c>
      <c r="M18" s="7" t="s">
        <v>191</v>
      </c>
      <c r="N18" s="5">
        <v>46.170833000000002</v>
      </c>
      <c r="O18" s="5">
        <v>10.347778</v>
      </c>
      <c r="P18" s="5">
        <v>46.170833000000002</v>
      </c>
      <c r="Q18" s="5">
        <v>10.347778</v>
      </c>
      <c r="R18" s="4">
        <v>8</v>
      </c>
      <c r="S18" s="4">
        <v>8</v>
      </c>
      <c r="T18" s="56" t="s">
        <v>619</v>
      </c>
      <c r="U18" s="4">
        <v>1000</v>
      </c>
      <c r="V18" s="4">
        <v>1120</v>
      </c>
      <c r="W18"/>
      <c r="X18"/>
      <c r="Y18"/>
      <c r="Z18"/>
      <c r="AA18" s="4">
        <v>737</v>
      </c>
      <c r="AB18" s="4">
        <v>1021</v>
      </c>
      <c r="AC18" s="57">
        <v>8.4074834588181602E-2</v>
      </c>
      <c r="AD18" s="57">
        <v>0.103993513901111</v>
      </c>
      <c r="AE18" s="4">
        <v>1984</v>
      </c>
      <c r="AF18"/>
      <c r="AG18" s="4" t="s">
        <v>192</v>
      </c>
      <c r="AH18" s="49"/>
      <c r="AI18" s="5">
        <v>46.19361</v>
      </c>
      <c r="AJ18" s="6">
        <v>10.471518</v>
      </c>
      <c r="AK18" s="58">
        <v>17.04</v>
      </c>
      <c r="AL18" s="4" t="s">
        <v>710</v>
      </c>
      <c r="AM18"/>
      <c r="AN18" s="6">
        <v>46.172052000000001</v>
      </c>
      <c r="AO18" s="6">
        <v>10.336399</v>
      </c>
      <c r="AP18" s="56">
        <v>1265</v>
      </c>
      <c r="AQ18" s="59">
        <v>4.8899999999999997</v>
      </c>
      <c r="AR18"/>
      <c r="AS18"/>
      <c r="AT18"/>
      <c r="AU18"/>
      <c r="AV18"/>
      <c r="AW18" s="4" t="s">
        <v>608</v>
      </c>
      <c r="AX18"/>
      <c r="AY18"/>
      <c r="AZ18"/>
      <c r="BA18" s="4" t="s">
        <v>609</v>
      </c>
      <c r="BB18" s="60">
        <v>4.8899999999999997</v>
      </c>
      <c r="BC18" s="4" t="s">
        <v>610</v>
      </c>
      <c r="BD18" s="4" t="s">
        <v>711</v>
      </c>
      <c r="BE18" s="4" t="s">
        <v>712</v>
      </c>
      <c r="BF18"/>
      <c r="BG18"/>
      <c r="BH18" s="57" t="s">
        <v>614</v>
      </c>
      <c r="BI18"/>
      <c r="BJ18" s="72">
        <v>4.8899999999999997</v>
      </c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4" t="s">
        <v>193</v>
      </c>
      <c r="B19" s="4" t="s">
        <v>599</v>
      </c>
      <c r="C19" s="54" t="s">
        <v>599</v>
      </c>
      <c r="D19" s="4" t="s">
        <v>600</v>
      </c>
      <c r="E19" s="70" t="s">
        <v>600</v>
      </c>
      <c r="F19" s="70" t="s">
        <v>601</v>
      </c>
      <c r="G19" s="4">
        <v>15</v>
      </c>
      <c r="H19" s="55" t="s">
        <v>660</v>
      </c>
      <c r="I19" s="71" t="s">
        <v>661</v>
      </c>
      <c r="J19" s="74" t="s">
        <v>662</v>
      </c>
      <c r="K19" s="74"/>
      <c r="L19" s="4" t="s">
        <v>713</v>
      </c>
      <c r="M19" s="7" t="s">
        <v>194</v>
      </c>
      <c r="N19" s="5">
        <v>41.381388999999999</v>
      </c>
      <c r="O19" s="5">
        <v>14.090278</v>
      </c>
      <c r="P19" s="5">
        <v>41.381388999999999</v>
      </c>
      <c r="Q19" s="5">
        <v>14.090278</v>
      </c>
      <c r="R19" s="4">
        <v>4</v>
      </c>
      <c r="S19" s="4">
        <v>4</v>
      </c>
      <c r="T19" s="56" t="s">
        <v>619</v>
      </c>
      <c r="U19" s="4">
        <v>1000</v>
      </c>
      <c r="V19" s="4">
        <v>1029</v>
      </c>
      <c r="W19"/>
      <c r="X19"/>
      <c r="Y19"/>
      <c r="Z19"/>
      <c r="AA19" s="4">
        <v>1717</v>
      </c>
      <c r="AB19"/>
      <c r="AC19" s="57">
        <v>0.195870408396076</v>
      </c>
      <c r="AD19"/>
      <c r="AE19" s="4">
        <v>1991</v>
      </c>
      <c r="AF19"/>
      <c r="AG19" s="4" t="s">
        <v>195</v>
      </c>
      <c r="AH19" s="49"/>
      <c r="AI19" s="5">
        <v>41.396042999999999</v>
      </c>
      <c r="AJ19" s="6">
        <v>14.049766</v>
      </c>
      <c r="AK19" s="58">
        <v>6</v>
      </c>
      <c r="AL19" s="4" t="s">
        <v>714</v>
      </c>
      <c r="AM19"/>
      <c r="AN19" s="6">
        <v>41.377395</v>
      </c>
      <c r="AO19" s="6">
        <v>14.09714</v>
      </c>
      <c r="AP19" s="56">
        <v>495</v>
      </c>
      <c r="AQ19" s="59">
        <v>7</v>
      </c>
      <c r="AR19" s="4">
        <v>250.56</v>
      </c>
      <c r="AS19" s="4"/>
      <c r="AT19" s="4"/>
      <c r="AU19" s="4">
        <v>250.56</v>
      </c>
      <c r="AV19"/>
      <c r="AW19"/>
      <c r="AX19"/>
      <c r="AY19"/>
      <c r="AZ19"/>
      <c r="BA19" s="4" t="s">
        <v>609</v>
      </c>
      <c r="BB19" s="60">
        <v>7</v>
      </c>
      <c r="BC19" s="4" t="s">
        <v>610</v>
      </c>
      <c r="BD19" s="4" t="s">
        <v>715</v>
      </c>
      <c r="BE19" s="4" t="s">
        <v>716</v>
      </c>
      <c r="BF19"/>
      <c r="BG19"/>
      <c r="BH19" s="57" t="s">
        <v>614</v>
      </c>
      <c r="BI19"/>
      <c r="BJ19" s="72">
        <v>7</v>
      </c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4" t="s">
        <v>196</v>
      </c>
      <c r="B20" s="4" t="s">
        <v>599</v>
      </c>
      <c r="C20" s="54" t="s">
        <v>599</v>
      </c>
      <c r="D20" s="4" t="s">
        <v>600</v>
      </c>
      <c r="E20" s="70" t="s">
        <v>600</v>
      </c>
      <c r="F20" s="70" t="s">
        <v>601</v>
      </c>
      <c r="G20" s="4">
        <v>16</v>
      </c>
      <c r="H20" s="55" t="s">
        <v>694</v>
      </c>
      <c r="I20" s="4" t="s">
        <v>695</v>
      </c>
      <c r="J20" s="4" t="s">
        <v>717</v>
      </c>
      <c r="K20" s="4" t="s">
        <v>718</v>
      </c>
      <c r="L20" s="4" t="s">
        <v>719</v>
      </c>
      <c r="M20" s="7" t="s">
        <v>197</v>
      </c>
      <c r="N20" s="5">
        <v>47.652566</v>
      </c>
      <c r="O20" s="5">
        <v>7.9257770000000001</v>
      </c>
      <c r="P20" s="5">
        <v>47.63</v>
      </c>
      <c r="Q20" s="5">
        <v>7.8890000000000002</v>
      </c>
      <c r="R20" s="4">
        <v>4</v>
      </c>
      <c r="S20" s="4">
        <v>4</v>
      </c>
      <c r="T20" s="56" t="s">
        <v>619</v>
      </c>
      <c r="U20" s="4">
        <v>992</v>
      </c>
      <c r="V20" s="4">
        <v>1000</v>
      </c>
      <c r="W20"/>
      <c r="X20"/>
      <c r="Y20" s="56">
        <v>8</v>
      </c>
      <c r="Z20"/>
      <c r="AA20" s="4">
        <v>1160</v>
      </c>
      <c r="AB20"/>
      <c r="AC20" s="57">
        <v>0.13339662773325101</v>
      </c>
      <c r="AD20"/>
      <c r="AE20" s="4">
        <v>1976</v>
      </c>
      <c r="AF20"/>
      <c r="AG20" s="4" t="s">
        <v>198</v>
      </c>
      <c r="AH20" s="49"/>
      <c r="AI20" s="5">
        <v>47.660210999999997</v>
      </c>
      <c r="AJ20" s="6">
        <v>7.9609389999999998</v>
      </c>
      <c r="AK20" s="58">
        <v>4.4000000000000004</v>
      </c>
      <c r="AL20" s="4" t="s">
        <v>720</v>
      </c>
      <c r="AM20"/>
      <c r="AN20" s="6">
        <v>47.646743999999998</v>
      </c>
      <c r="AO20" s="6">
        <v>7.9197259999999998</v>
      </c>
      <c r="AP20" s="56">
        <v>626</v>
      </c>
      <c r="AQ20" s="59">
        <v>6.0730000000000004</v>
      </c>
      <c r="AR20" s="56">
        <v>180</v>
      </c>
      <c r="AS20"/>
      <c r="AT20"/>
      <c r="AU20" s="4">
        <v>144</v>
      </c>
      <c r="AV20"/>
      <c r="AW20"/>
      <c r="AX20"/>
      <c r="AY20"/>
      <c r="AZ20"/>
      <c r="BA20" s="4" t="s">
        <v>609</v>
      </c>
      <c r="BB20" s="60">
        <v>6.0730000000000004</v>
      </c>
      <c r="BC20" s="4" t="s">
        <v>610</v>
      </c>
      <c r="BD20" s="4" t="s">
        <v>721</v>
      </c>
      <c r="BE20" s="4" t="s">
        <v>722</v>
      </c>
      <c r="BF20"/>
      <c r="BG20"/>
      <c r="BH20" s="57" t="s">
        <v>614</v>
      </c>
      <c r="BI20"/>
      <c r="BJ20" s="72">
        <v>6.1219758064516103</v>
      </c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4" t="s">
        <v>199</v>
      </c>
      <c r="B21" s="4" t="s">
        <v>599</v>
      </c>
      <c r="C21" s="54" t="s">
        <v>599</v>
      </c>
      <c r="D21" s="76" t="s">
        <v>632</v>
      </c>
      <c r="E21" s="77" t="s">
        <v>632</v>
      </c>
      <c r="F21" s="70" t="s">
        <v>633</v>
      </c>
      <c r="G21" s="4">
        <v>17</v>
      </c>
      <c r="H21" s="55" t="s">
        <v>723</v>
      </c>
      <c r="I21" s="4" t="s">
        <v>724</v>
      </c>
      <c r="J21" s="4" t="s">
        <v>696</v>
      </c>
      <c r="K21"/>
      <c r="L21" s="4" t="s">
        <v>199</v>
      </c>
      <c r="M21" s="7" t="s">
        <v>200</v>
      </c>
      <c r="N21" s="5">
        <v>66.885000000000005</v>
      </c>
      <c r="O21" s="5">
        <v>19.814800000000002</v>
      </c>
      <c r="P21" s="5">
        <v>66.885000000000005</v>
      </c>
      <c r="Q21" s="5">
        <v>19.814800000000002</v>
      </c>
      <c r="R21" s="4">
        <v>5</v>
      </c>
      <c r="S21"/>
      <c r="T21" s="56" t="s">
        <v>619</v>
      </c>
      <c r="U21" s="4">
        <v>980</v>
      </c>
      <c r="V21"/>
      <c r="W21"/>
      <c r="X21"/>
      <c r="Y21"/>
      <c r="Z21"/>
      <c r="AA21" s="4">
        <v>2131</v>
      </c>
      <c r="AB21"/>
      <c r="AC21" s="57">
        <v>0.248059524973576</v>
      </c>
      <c r="AD21"/>
      <c r="AE21" s="4">
        <v>1951</v>
      </c>
      <c r="AF21"/>
      <c r="AG21" s="4" t="s">
        <v>199</v>
      </c>
      <c r="AH21" s="88">
        <v>3697</v>
      </c>
      <c r="AI21" s="5">
        <v>66.886528999999996</v>
      </c>
      <c r="AJ21" s="6">
        <v>19.817778000000001</v>
      </c>
      <c r="AK21" s="58">
        <v>6.4</v>
      </c>
      <c r="AL21" s="4" t="s">
        <v>200</v>
      </c>
      <c r="AM21"/>
      <c r="AN21"/>
      <c r="AO21"/>
      <c r="AP21" s="56">
        <v>107</v>
      </c>
      <c r="AQ21"/>
      <c r="AR21" s="56">
        <v>1041</v>
      </c>
      <c r="AS21"/>
      <c r="AT21"/>
      <c r="AU21"/>
      <c r="AV21" s="4" t="s">
        <v>290</v>
      </c>
      <c r="AW21"/>
      <c r="AX21"/>
      <c r="AY21"/>
      <c r="AZ21"/>
      <c r="BA21" s="4" t="s">
        <v>639</v>
      </c>
      <c r="BB21" s="60">
        <v>1.6234896000000001</v>
      </c>
      <c r="BC21" s="79" t="s">
        <v>725</v>
      </c>
      <c r="BD21" s="4" t="s">
        <v>726</v>
      </c>
      <c r="BE21" s="79" t="s">
        <v>727</v>
      </c>
      <c r="BF21" s="4" t="s">
        <v>728</v>
      </c>
      <c r="BG21"/>
      <c r="BH21" s="57" t="s">
        <v>614</v>
      </c>
      <c r="BI21"/>
      <c r="BJ21" s="72">
        <v>1.6566220408163299</v>
      </c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4" t="s">
        <v>201</v>
      </c>
      <c r="B22" s="4" t="s">
        <v>599</v>
      </c>
      <c r="C22" s="54" t="s">
        <v>599</v>
      </c>
      <c r="D22" s="76" t="s">
        <v>632</v>
      </c>
      <c r="E22" s="77" t="s">
        <v>632</v>
      </c>
      <c r="F22" s="70" t="s">
        <v>633</v>
      </c>
      <c r="G22" s="4">
        <v>18</v>
      </c>
      <c r="H22" s="55" t="s">
        <v>651</v>
      </c>
      <c r="I22" s="4" t="s">
        <v>652</v>
      </c>
      <c r="J22" s="4" t="s">
        <v>729</v>
      </c>
      <c r="K22" s="4" t="s">
        <v>730</v>
      </c>
      <c r="L22" s="4" t="s">
        <v>731</v>
      </c>
      <c r="M22" s="7" t="s">
        <v>202</v>
      </c>
      <c r="N22" s="5">
        <v>58.659166999999997</v>
      </c>
      <c r="O22" s="5">
        <v>6.7169439999999998</v>
      </c>
      <c r="P22" s="5">
        <v>58.659166999999997</v>
      </c>
      <c r="Q22" s="5">
        <v>6.7169439999999998</v>
      </c>
      <c r="R22" s="4">
        <v>5</v>
      </c>
      <c r="S22"/>
      <c r="T22" s="56" t="s">
        <v>732</v>
      </c>
      <c r="U22" s="30">
        <v>1280</v>
      </c>
      <c r="V22"/>
      <c r="W22"/>
      <c r="X22"/>
      <c r="Y22"/>
      <c r="Z22"/>
      <c r="AA22" s="4">
        <v>3600</v>
      </c>
      <c r="AB22"/>
      <c r="AC22" s="57">
        <v>0.42778918548939099</v>
      </c>
      <c r="AD22"/>
      <c r="AE22" s="4">
        <v>1968</v>
      </c>
      <c r="AF22" s="4">
        <v>1988</v>
      </c>
      <c r="AG22" s="4" t="s">
        <v>203</v>
      </c>
      <c r="AH22" s="49"/>
      <c r="AI22" s="5">
        <v>58.693491000000002</v>
      </c>
      <c r="AJ22" s="6">
        <v>8.0097649999999998</v>
      </c>
      <c r="AK22" s="58">
        <v>5.5</v>
      </c>
      <c r="AL22" s="4" t="s">
        <v>202</v>
      </c>
      <c r="AM22"/>
      <c r="AN22"/>
      <c r="AO22"/>
      <c r="AP22" s="56">
        <v>442</v>
      </c>
      <c r="AQ22"/>
      <c r="AR22" s="56">
        <v>254</v>
      </c>
      <c r="AS22"/>
      <c r="AT22"/>
      <c r="AU22"/>
      <c r="AV22"/>
      <c r="AW22"/>
      <c r="AX22"/>
      <c r="AY22"/>
      <c r="AZ22"/>
      <c r="BA22" s="4" t="s">
        <v>639</v>
      </c>
      <c r="BB22" s="60">
        <v>5.7632932500000003</v>
      </c>
      <c r="BC22" s="4" t="s">
        <v>733</v>
      </c>
      <c r="BD22" s="4" t="s">
        <v>734</v>
      </c>
      <c r="BE22" s="4" t="s">
        <v>735</v>
      </c>
      <c r="BF22"/>
      <c r="BG22"/>
      <c r="BH22" s="57" t="s">
        <v>614</v>
      </c>
      <c r="BI22"/>
      <c r="BJ22" s="72">
        <v>4.5025728515625003</v>
      </c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4" t="s">
        <v>204</v>
      </c>
      <c r="B23" s="4" t="s">
        <v>599</v>
      </c>
      <c r="C23" s="54" t="s">
        <v>599</v>
      </c>
      <c r="D23" s="4" t="s">
        <v>632</v>
      </c>
      <c r="E23" s="70" t="s">
        <v>632</v>
      </c>
      <c r="F23" s="70" t="s">
        <v>633</v>
      </c>
      <c r="G23" s="4">
        <v>19</v>
      </c>
      <c r="H23" s="55" t="s">
        <v>642</v>
      </c>
      <c r="I23" s="4" t="s">
        <v>643</v>
      </c>
      <c r="J23"/>
      <c r="K23"/>
      <c r="L23" s="4" t="s">
        <v>206</v>
      </c>
      <c r="M23" s="7" t="s">
        <v>205</v>
      </c>
      <c r="N23" s="5">
        <v>39.729999999999997</v>
      </c>
      <c r="O23" s="5">
        <v>-6.8847199999999997</v>
      </c>
      <c r="P23" s="24"/>
      <c r="Q23" s="24"/>
      <c r="R23" s="4">
        <v>4</v>
      </c>
      <c r="S23"/>
      <c r="T23" s="56" t="s">
        <v>619</v>
      </c>
      <c r="U23" s="4">
        <v>915</v>
      </c>
      <c r="V23"/>
      <c r="W23"/>
      <c r="X23"/>
      <c r="Y23"/>
      <c r="Z23"/>
      <c r="AA23" s="4">
        <v>1021</v>
      </c>
      <c r="AB23"/>
      <c r="AC23" s="57">
        <v>0.127292607179503</v>
      </c>
      <c r="AD23"/>
      <c r="AE23" s="4">
        <v>1969</v>
      </c>
      <c r="AF23"/>
      <c r="AG23" s="4" t="s">
        <v>206</v>
      </c>
      <c r="AH23" s="4">
        <v>2800</v>
      </c>
      <c r="AI23" s="5">
        <v>39.732917</v>
      </c>
      <c r="AJ23" s="6">
        <v>-6.8854170000000003</v>
      </c>
      <c r="AK23" s="58">
        <v>3162</v>
      </c>
      <c r="AL23" s="4" t="s">
        <v>205</v>
      </c>
      <c r="AM23"/>
      <c r="AN23"/>
      <c r="AO23"/>
      <c r="AP23" s="56">
        <v>130</v>
      </c>
      <c r="AQ23"/>
      <c r="AR23" s="56">
        <v>8000</v>
      </c>
      <c r="AS23"/>
      <c r="AT23"/>
      <c r="AU23"/>
      <c r="AV23"/>
      <c r="AW23"/>
      <c r="AX23"/>
      <c r="AY23"/>
      <c r="AZ23"/>
      <c r="BA23" s="4" t="s">
        <v>639</v>
      </c>
      <c r="BB23" s="60">
        <v>974.52049499999998</v>
      </c>
      <c r="BC23" s="71" t="s">
        <v>736</v>
      </c>
      <c r="BD23" s="4" t="s">
        <v>737</v>
      </c>
      <c r="BE23" s="4" t="s">
        <v>738</v>
      </c>
      <c r="BF23" s="4" t="s">
        <v>739</v>
      </c>
      <c r="BG23"/>
      <c r="BH23" s="57" t="s">
        <v>614</v>
      </c>
      <c r="BI23"/>
      <c r="BJ23" s="72">
        <v>1065.04972131148</v>
      </c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4" t="s">
        <v>207</v>
      </c>
      <c r="B24" s="4" t="s">
        <v>599</v>
      </c>
      <c r="C24" s="54" t="s">
        <v>599</v>
      </c>
      <c r="D24" s="4" t="s">
        <v>600</v>
      </c>
      <c r="E24" s="70" t="s">
        <v>600</v>
      </c>
      <c r="F24" s="70" t="s">
        <v>601</v>
      </c>
      <c r="G24" s="4">
        <v>20</v>
      </c>
      <c r="H24" s="55" t="s">
        <v>602</v>
      </c>
      <c r="I24" s="4" t="s">
        <v>603</v>
      </c>
      <c r="J24"/>
      <c r="K24"/>
      <c r="L24"/>
      <c r="M24" s="7" t="s">
        <v>208</v>
      </c>
      <c r="N24" s="5">
        <v>44.7258</v>
      </c>
      <c r="O24" s="5">
        <v>2.6488670000000001</v>
      </c>
      <c r="P24" s="5">
        <v>44.7258</v>
      </c>
      <c r="Q24" s="5">
        <v>2.6488670000000001</v>
      </c>
      <c r="R24" s="4">
        <v>4</v>
      </c>
      <c r="S24" s="4">
        <v>4</v>
      </c>
      <c r="T24" s="56" t="s">
        <v>619</v>
      </c>
      <c r="U24" s="4">
        <v>910</v>
      </c>
      <c r="V24" s="4">
        <v>870</v>
      </c>
      <c r="W24"/>
      <c r="X24"/>
      <c r="Y24"/>
      <c r="Z24"/>
      <c r="AA24" s="4">
        <v>1906</v>
      </c>
      <c r="AB24"/>
      <c r="AC24" s="57">
        <v>0.238935146532682</v>
      </c>
      <c r="AD24"/>
      <c r="AE24" s="4">
        <v>1982</v>
      </c>
      <c r="AF24"/>
      <c r="AG24" s="4" t="s">
        <v>209</v>
      </c>
      <c r="AH24" s="49"/>
      <c r="AI24" s="5">
        <v>44.725065000000001</v>
      </c>
      <c r="AJ24" s="6">
        <v>2.6501169999999998</v>
      </c>
      <c r="AK24" s="58">
        <v>30</v>
      </c>
      <c r="AL24" s="4" t="s">
        <v>740</v>
      </c>
      <c r="AM24" s="4">
        <v>3429</v>
      </c>
      <c r="AN24" s="6">
        <v>44.696368</v>
      </c>
      <c r="AO24" s="6">
        <v>2.5857779999999999</v>
      </c>
      <c r="AP24" s="56">
        <v>423</v>
      </c>
      <c r="AQ24" s="59">
        <v>36.4</v>
      </c>
      <c r="AR24" s="56">
        <v>240</v>
      </c>
      <c r="AS24"/>
      <c r="AT24"/>
      <c r="AU24" s="4">
        <v>240</v>
      </c>
      <c r="AV24"/>
      <c r="AW24"/>
      <c r="AX24"/>
      <c r="AY24"/>
      <c r="AZ24"/>
      <c r="BA24" s="4" t="s">
        <v>609</v>
      </c>
      <c r="BB24" s="60">
        <v>36.4</v>
      </c>
      <c r="BC24" s="4" t="s">
        <v>610</v>
      </c>
      <c r="BD24" s="4" t="s">
        <v>741</v>
      </c>
      <c r="BE24" s="4" t="s">
        <v>742</v>
      </c>
      <c r="BF24"/>
      <c r="BG24"/>
      <c r="BH24" s="57" t="s">
        <v>614</v>
      </c>
      <c r="BI24"/>
      <c r="BJ24" s="72">
        <v>40</v>
      </c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5" t="s">
        <v>210</v>
      </c>
      <c r="B25" s="4" t="s">
        <v>599</v>
      </c>
      <c r="C25" s="54" t="s">
        <v>599</v>
      </c>
      <c r="D25" s="4" t="s">
        <v>600</v>
      </c>
      <c r="E25" s="70" t="s">
        <v>600</v>
      </c>
      <c r="F25" s="70" t="s">
        <v>601</v>
      </c>
      <c r="G25" s="4">
        <v>21</v>
      </c>
      <c r="H25" s="55" t="s">
        <v>743</v>
      </c>
      <c r="I25" s="4" t="s">
        <v>744</v>
      </c>
      <c r="J25" s="4" t="s">
        <v>745</v>
      </c>
      <c r="K25" s="74"/>
      <c r="L25" s="4" t="s">
        <v>746</v>
      </c>
      <c r="M25"/>
      <c r="N25" s="5">
        <v>54.799076999999997</v>
      </c>
      <c r="O25" s="5">
        <v>24.247084000000001</v>
      </c>
      <c r="P25" s="5">
        <v>54.799076999999997</v>
      </c>
      <c r="Q25" s="5">
        <v>24.247084000000001</v>
      </c>
      <c r="R25" s="4">
        <v>4</v>
      </c>
      <c r="S25" s="4">
        <v>4</v>
      </c>
      <c r="T25" s="56" t="s">
        <v>619</v>
      </c>
      <c r="U25" s="4">
        <v>900</v>
      </c>
      <c r="V25" s="4">
        <v>900</v>
      </c>
      <c r="W25" s="4">
        <v>120</v>
      </c>
      <c r="X25"/>
      <c r="Y25" s="56">
        <v>12</v>
      </c>
      <c r="Z25"/>
      <c r="AA25" s="4">
        <v>1397</v>
      </c>
      <c r="AB25"/>
      <c r="AC25" s="57">
        <v>0.17707303470479399</v>
      </c>
      <c r="AD25"/>
      <c r="AE25" s="4">
        <v>1992</v>
      </c>
      <c r="AF25" s="4">
        <v>1998</v>
      </c>
      <c r="AG25" s="4" t="s">
        <v>211</v>
      </c>
      <c r="AH25" s="49"/>
      <c r="AI25" s="5">
        <v>54.782794000000003</v>
      </c>
      <c r="AJ25" s="6">
        <v>24.270337999999999</v>
      </c>
      <c r="AK25" s="58">
        <v>41</v>
      </c>
      <c r="AL25" s="4" t="s">
        <v>747</v>
      </c>
      <c r="AM25" s="4">
        <v>3739</v>
      </c>
      <c r="AN25" s="6">
        <v>54.873925999999997</v>
      </c>
      <c r="AO25" s="6">
        <v>24.000015999999999</v>
      </c>
      <c r="AP25" s="56">
        <v>103.5</v>
      </c>
      <c r="AQ25" s="59">
        <v>10.8</v>
      </c>
      <c r="AR25" s="56">
        <v>904</v>
      </c>
      <c r="AS25"/>
      <c r="AT25"/>
      <c r="AU25" s="4">
        <v>756</v>
      </c>
      <c r="AV25"/>
      <c r="AW25"/>
      <c r="AX25"/>
      <c r="AY25"/>
      <c r="AZ25" s="4" t="s">
        <v>748</v>
      </c>
      <c r="BA25" s="4" t="s">
        <v>609</v>
      </c>
      <c r="BB25" s="60">
        <v>10.8</v>
      </c>
      <c r="BC25" s="4" t="s">
        <v>610</v>
      </c>
      <c r="BD25" s="79" t="s">
        <v>749</v>
      </c>
      <c r="BE25" s="4" t="s">
        <v>750</v>
      </c>
      <c r="BF25"/>
      <c r="BG25"/>
      <c r="BH25" s="57" t="s">
        <v>614</v>
      </c>
      <c r="BI25"/>
      <c r="BJ25" s="72">
        <v>12</v>
      </c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71" t="s">
        <v>130</v>
      </c>
      <c r="B26" s="4" t="s">
        <v>599</v>
      </c>
      <c r="C26" s="54" t="s">
        <v>599</v>
      </c>
      <c r="D26" s="76" t="s">
        <v>668</v>
      </c>
      <c r="E26" s="89" t="s">
        <v>668</v>
      </c>
      <c r="F26" s="70" t="s">
        <v>669</v>
      </c>
      <c r="G26" s="4">
        <v>22</v>
      </c>
      <c r="H26" s="55" t="s">
        <v>751</v>
      </c>
      <c r="I26" s="4" t="s">
        <v>752</v>
      </c>
      <c r="J26" s="4" t="s">
        <v>753</v>
      </c>
      <c r="K26" s="74"/>
      <c r="L26" s="4" t="s">
        <v>754</v>
      </c>
      <c r="M26" s="78" t="s">
        <v>212</v>
      </c>
      <c r="N26" s="5">
        <v>56.582202700000003</v>
      </c>
      <c r="O26" s="5">
        <v>25.237312299999999</v>
      </c>
      <c r="P26" s="5">
        <v>56.576999999999998</v>
      </c>
      <c r="Q26" s="5">
        <v>25.231999999999999</v>
      </c>
      <c r="R26" s="4">
        <v>10</v>
      </c>
      <c r="S26"/>
      <c r="T26" s="56" t="s">
        <v>619</v>
      </c>
      <c r="U26" s="4">
        <v>883.5</v>
      </c>
      <c r="V26"/>
      <c r="W26"/>
      <c r="X26"/>
      <c r="Y26"/>
      <c r="Z26"/>
      <c r="AA26" s="4">
        <v>1563.94444444444</v>
      </c>
      <c r="AB26"/>
      <c r="AC26" s="57">
        <v>0.20193579174934401</v>
      </c>
      <c r="AD26"/>
      <c r="AE26" s="4">
        <v>1965</v>
      </c>
      <c r="AF26" s="4">
        <v>2010</v>
      </c>
      <c r="AG26" s="4" t="s">
        <v>213</v>
      </c>
      <c r="AH26" s="4">
        <v>3737</v>
      </c>
      <c r="AI26" s="5">
        <v>56.582202700000003</v>
      </c>
      <c r="AJ26" s="6">
        <v>25.237312299999999</v>
      </c>
      <c r="AK26" s="58">
        <v>500</v>
      </c>
      <c r="AL26" s="4" t="s">
        <v>212</v>
      </c>
      <c r="AM26"/>
      <c r="AN26"/>
      <c r="AO26"/>
      <c r="AP26" s="56">
        <v>40</v>
      </c>
      <c r="AQ26"/>
      <c r="AR26" s="56">
        <v>3000</v>
      </c>
      <c r="AS26"/>
      <c r="AT26"/>
      <c r="AU26"/>
      <c r="AV26"/>
      <c r="AW26"/>
      <c r="AX26"/>
      <c r="AY26"/>
      <c r="AZ26"/>
      <c r="BA26" s="4" t="s">
        <v>639</v>
      </c>
      <c r="BB26" s="60">
        <v>47.414999999999999</v>
      </c>
      <c r="BC26" s="4" t="s">
        <v>755</v>
      </c>
      <c r="BD26" s="4" t="s">
        <v>756</v>
      </c>
      <c r="BE26" s="4" t="s">
        <v>757</v>
      </c>
      <c r="BF26" s="4" t="s">
        <v>758</v>
      </c>
      <c r="BG26" s="59" t="s">
        <v>759</v>
      </c>
      <c r="BH26" s="57" t="s">
        <v>614</v>
      </c>
      <c r="BI26"/>
      <c r="BJ26" s="72">
        <v>53.667232597623098</v>
      </c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71" t="s">
        <v>214</v>
      </c>
      <c r="B27" s="4" t="s">
        <v>599</v>
      </c>
      <c r="C27" s="54" t="s">
        <v>599</v>
      </c>
      <c r="D27" s="4" t="s">
        <v>600</v>
      </c>
      <c r="E27" s="70" t="s">
        <v>600</v>
      </c>
      <c r="F27" s="70" t="s">
        <v>601</v>
      </c>
      <c r="G27" s="4">
        <v>23</v>
      </c>
      <c r="H27" s="55" t="s">
        <v>760</v>
      </c>
      <c r="I27" s="4" t="s">
        <v>761</v>
      </c>
      <c r="J27" s="26" t="s">
        <v>762</v>
      </c>
      <c r="K27" s="71" t="s">
        <v>763</v>
      </c>
      <c r="L27" s="4" t="s">
        <v>764</v>
      </c>
      <c r="M27" s="26" t="s">
        <v>215</v>
      </c>
      <c r="N27" s="5">
        <v>42.158949999999997</v>
      </c>
      <c r="O27" s="5">
        <v>23.870844999999999</v>
      </c>
      <c r="P27" s="5">
        <v>42.176000000000002</v>
      </c>
      <c r="Q27" s="5">
        <v>23.870844999999999</v>
      </c>
      <c r="R27" s="4">
        <v>4</v>
      </c>
      <c r="S27" s="26">
        <v>4</v>
      </c>
      <c r="T27" s="56" t="s">
        <v>619</v>
      </c>
      <c r="U27" s="4">
        <v>864</v>
      </c>
      <c r="V27" s="4">
        <v>788</v>
      </c>
      <c r="W27"/>
      <c r="X27"/>
      <c r="Y27" s="56">
        <v>8.5</v>
      </c>
      <c r="Z27" s="26">
        <v>10.7</v>
      </c>
      <c r="AA27" s="4">
        <v>465.24200000000002</v>
      </c>
      <c r="AB27"/>
      <c r="AC27" s="57">
        <v>6.1427622294893597E-2</v>
      </c>
      <c r="AD27"/>
      <c r="AE27" s="4">
        <v>1999</v>
      </c>
      <c r="AF27"/>
      <c r="AG27" s="4" t="s">
        <v>216</v>
      </c>
      <c r="AH27" s="4">
        <v>3964</v>
      </c>
      <c r="AI27" s="5">
        <v>42.174582999999998</v>
      </c>
      <c r="AJ27" s="6">
        <v>23.80875</v>
      </c>
      <c r="AK27" s="58">
        <v>141.16</v>
      </c>
      <c r="AL27" s="4" t="s">
        <v>214</v>
      </c>
      <c r="AM27"/>
      <c r="AN27" s="6">
        <v>42.158715999999998</v>
      </c>
      <c r="AO27" s="6">
        <v>23.870958000000002</v>
      </c>
      <c r="AP27" s="56">
        <v>690</v>
      </c>
      <c r="AQ27" s="59">
        <v>27.34</v>
      </c>
      <c r="AR27"/>
      <c r="AS27"/>
      <c r="AT27"/>
      <c r="AU27"/>
      <c r="AV27"/>
      <c r="AW27"/>
      <c r="AX27"/>
      <c r="AY27"/>
      <c r="AZ27" s="4" t="s">
        <v>765</v>
      </c>
      <c r="BA27" s="4" t="s">
        <v>621</v>
      </c>
      <c r="BB27" s="60">
        <v>9.2447999999999997</v>
      </c>
      <c r="BC27" s="4" t="s">
        <v>610</v>
      </c>
      <c r="BD27" s="26" t="s">
        <v>766</v>
      </c>
      <c r="BE27" s="26" t="s">
        <v>767</v>
      </c>
      <c r="BF27" s="4" t="s">
        <v>768</v>
      </c>
      <c r="BG27"/>
      <c r="BH27" s="57" t="s">
        <v>614</v>
      </c>
      <c r="BI27"/>
      <c r="BJ27" s="72">
        <v>10.7</v>
      </c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4" t="s">
        <v>217</v>
      </c>
      <c r="B28" s="4" t="s">
        <v>599</v>
      </c>
      <c r="C28" s="54" t="s">
        <v>599</v>
      </c>
      <c r="D28" s="4" t="s">
        <v>600</v>
      </c>
      <c r="E28" s="70" t="s">
        <v>600</v>
      </c>
      <c r="F28" s="70" t="s">
        <v>601</v>
      </c>
      <c r="G28" s="4">
        <v>24</v>
      </c>
      <c r="H28" s="55" t="s">
        <v>642</v>
      </c>
      <c r="I28" s="4" t="s">
        <v>643</v>
      </c>
      <c r="J28"/>
      <c r="K28"/>
      <c r="L28"/>
      <c r="M28" s="5" t="s">
        <v>218</v>
      </c>
      <c r="N28" s="5">
        <v>39.260416999999997</v>
      </c>
      <c r="O28" s="5">
        <v>-0.91958300000000004</v>
      </c>
      <c r="P28" s="5">
        <v>39.26</v>
      </c>
      <c r="Q28" s="5">
        <v>-0.91200000000000003</v>
      </c>
      <c r="R28" s="4">
        <v>4</v>
      </c>
      <c r="S28" s="4">
        <v>4</v>
      </c>
      <c r="T28" s="56" t="s">
        <v>619</v>
      </c>
      <c r="U28" s="4">
        <v>852</v>
      </c>
      <c r="V28" s="4">
        <v>852</v>
      </c>
      <c r="W28"/>
      <c r="X28"/>
      <c r="Y28"/>
      <c r="Z28"/>
      <c r="AA28" s="4">
        <v>800</v>
      </c>
      <c r="AB28"/>
      <c r="AC28" s="57">
        <v>0.107114663033337</v>
      </c>
      <c r="AD28" s="59"/>
      <c r="AE28"/>
      <c r="AF28"/>
      <c r="AG28" s="4" t="s">
        <v>219</v>
      </c>
      <c r="AH28" s="4">
        <v>2819</v>
      </c>
      <c r="AI28" s="5">
        <v>39.234811999999998</v>
      </c>
      <c r="AJ28" s="6">
        <v>-0.92837000000000003</v>
      </c>
      <c r="AK28" s="58">
        <v>20</v>
      </c>
      <c r="AL28" s="4" t="s">
        <v>769</v>
      </c>
      <c r="AM28" s="4">
        <v>2817</v>
      </c>
      <c r="AN28" s="6">
        <v>39.261273000000003</v>
      </c>
      <c r="AO28" s="6">
        <v>-0.91828500000000002</v>
      </c>
      <c r="AP28" s="56">
        <v>531</v>
      </c>
      <c r="AQ28" s="59">
        <v>24.5</v>
      </c>
      <c r="AR28"/>
      <c r="AS28"/>
      <c r="AT28"/>
      <c r="AU28"/>
      <c r="AV28"/>
      <c r="AW28"/>
      <c r="AX28"/>
      <c r="AY28"/>
      <c r="AZ28"/>
      <c r="BA28" s="4" t="s">
        <v>609</v>
      </c>
      <c r="BB28" s="60">
        <v>24.5</v>
      </c>
      <c r="BC28" s="4" t="s">
        <v>610</v>
      </c>
      <c r="BD28" s="71" t="s">
        <v>770</v>
      </c>
      <c r="BE28" s="4" t="s">
        <v>771</v>
      </c>
      <c r="BF28"/>
      <c r="BG28"/>
      <c r="BH28" s="57" t="s">
        <v>614</v>
      </c>
      <c r="BI28"/>
      <c r="BJ28" s="72">
        <v>28.755868544600901</v>
      </c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4" t="s">
        <v>220</v>
      </c>
      <c r="B29" s="4" t="s">
        <v>599</v>
      </c>
      <c r="C29" s="54" t="s">
        <v>599</v>
      </c>
      <c r="D29" s="76" t="s">
        <v>632</v>
      </c>
      <c r="E29" s="77" t="s">
        <v>632</v>
      </c>
      <c r="F29" s="70" t="s">
        <v>633</v>
      </c>
      <c r="G29" s="4">
        <v>25</v>
      </c>
      <c r="H29" s="55" t="s">
        <v>651</v>
      </c>
      <c r="I29" s="4" t="s">
        <v>652</v>
      </c>
      <c r="J29" s="4" t="s">
        <v>772</v>
      </c>
      <c r="K29" s="4" t="s">
        <v>221</v>
      </c>
      <c r="L29" s="4" t="s">
        <v>221</v>
      </c>
      <c r="M29" s="7" t="s">
        <v>221</v>
      </c>
      <c r="N29" s="5">
        <v>60.861060000000002</v>
      </c>
      <c r="O29" s="5">
        <v>7.3044880000000001</v>
      </c>
      <c r="P29" s="5">
        <v>60.861060000000002</v>
      </c>
      <c r="Q29" s="5">
        <v>7.3044880000000001</v>
      </c>
      <c r="R29" s="4">
        <v>3</v>
      </c>
      <c r="S29"/>
      <c r="T29" s="56" t="s">
        <v>638</v>
      </c>
      <c r="U29" s="4">
        <v>840</v>
      </c>
      <c r="V29"/>
      <c r="W29"/>
      <c r="X29"/>
      <c r="Y29"/>
      <c r="Z29"/>
      <c r="AA29" s="4">
        <v>2015</v>
      </c>
      <c r="AB29"/>
      <c r="AC29" s="57">
        <v>0.27364927262257899</v>
      </c>
      <c r="AD29"/>
      <c r="AE29" s="4">
        <v>1973</v>
      </c>
      <c r="AF29" s="4">
        <v>2006</v>
      </c>
      <c r="AG29" s="4" t="s">
        <v>222</v>
      </c>
      <c r="AH29" s="4">
        <v>3104</v>
      </c>
      <c r="AI29" s="5">
        <v>60.817414999999997</v>
      </c>
      <c r="AJ29" s="6">
        <v>7.2543680000000004</v>
      </c>
      <c r="AK29" s="58">
        <v>196</v>
      </c>
      <c r="AL29" s="4" t="s">
        <v>773</v>
      </c>
      <c r="AM29"/>
      <c r="AN29"/>
      <c r="AO29"/>
      <c r="AP29" s="56">
        <v>840</v>
      </c>
      <c r="AQ29"/>
      <c r="AR29" s="56">
        <v>96</v>
      </c>
      <c r="AS29"/>
      <c r="AT29"/>
      <c r="AU29"/>
      <c r="AV29" s="4" t="s">
        <v>774</v>
      </c>
      <c r="AW29" s="4" t="s">
        <v>775</v>
      </c>
      <c r="AX29"/>
      <c r="AY29"/>
      <c r="AZ29" s="74"/>
      <c r="BA29" s="4" t="s">
        <v>639</v>
      </c>
      <c r="BB29" s="60">
        <v>390.32028000000003</v>
      </c>
      <c r="BC29" s="71" t="s">
        <v>776</v>
      </c>
      <c r="BD29" s="4" t="s">
        <v>777</v>
      </c>
      <c r="BE29" s="4" t="s">
        <v>778</v>
      </c>
      <c r="BF29"/>
      <c r="BG29"/>
      <c r="BH29" s="57" t="s">
        <v>614</v>
      </c>
      <c r="BI29"/>
      <c r="BJ29" s="72">
        <v>464.66699999999997</v>
      </c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4" t="s">
        <v>223</v>
      </c>
      <c r="B30" s="4" t="s">
        <v>599</v>
      </c>
      <c r="C30" s="54" t="s">
        <v>599</v>
      </c>
      <c r="D30" s="4" t="s">
        <v>600</v>
      </c>
      <c r="E30" s="70" t="s">
        <v>600</v>
      </c>
      <c r="F30" s="70" t="s">
        <v>601</v>
      </c>
      <c r="G30" s="4">
        <v>26</v>
      </c>
      <c r="H30" s="55" t="s">
        <v>642</v>
      </c>
      <c r="I30" s="4" t="s">
        <v>643</v>
      </c>
      <c r="J30" s="4" t="s">
        <v>779</v>
      </c>
      <c r="K30"/>
      <c r="L30" s="4" t="s">
        <v>780</v>
      </c>
      <c r="M30" s="7" t="s">
        <v>224</v>
      </c>
      <c r="N30" s="5">
        <v>41.270159999999997</v>
      </c>
      <c r="O30" s="5">
        <v>-6.3208000000000002</v>
      </c>
      <c r="P30" s="5">
        <v>41.270159999999997</v>
      </c>
      <c r="Q30" s="5">
        <v>-6.3208000000000002</v>
      </c>
      <c r="R30" s="4">
        <v>6</v>
      </c>
      <c r="S30" s="4">
        <v>6</v>
      </c>
      <c r="T30" s="56" t="s">
        <v>619</v>
      </c>
      <c r="U30" s="4">
        <v>810</v>
      </c>
      <c r="V30" s="4">
        <v>728</v>
      </c>
      <c r="W30"/>
      <c r="X30"/>
      <c r="Y30"/>
      <c r="Z30"/>
      <c r="AA30" s="4">
        <v>885.6</v>
      </c>
      <c r="AB30"/>
      <c r="AC30" s="57">
        <v>0.12472431363601801</v>
      </c>
      <c r="AD30"/>
      <c r="AE30" s="4">
        <v>1977</v>
      </c>
      <c r="AF30"/>
      <c r="AG30" s="4" t="s">
        <v>225</v>
      </c>
      <c r="AH30" s="4">
        <v>2733</v>
      </c>
      <c r="AI30" s="5">
        <v>41.274583</v>
      </c>
      <c r="AJ30" s="6">
        <v>-6.3237500000000004</v>
      </c>
      <c r="AK30" s="58">
        <v>2648.6</v>
      </c>
      <c r="AL30" s="4" t="s">
        <v>224</v>
      </c>
      <c r="AM30"/>
      <c r="AN30"/>
      <c r="AO30"/>
      <c r="AP30" s="56">
        <v>344.85500000000002</v>
      </c>
      <c r="AQ30"/>
      <c r="AR30" s="56">
        <v>232.5</v>
      </c>
      <c r="AS30"/>
      <c r="AT30"/>
      <c r="AU30" s="4">
        <v>232.5</v>
      </c>
      <c r="AV30"/>
      <c r="AW30"/>
      <c r="AX30"/>
      <c r="AY30"/>
      <c r="AZ30" s="74"/>
      <c r="BA30" s="4" t="s">
        <v>639</v>
      </c>
      <c r="BB30" s="60">
        <v>2165.4026358247502</v>
      </c>
      <c r="BC30" s="4" t="s">
        <v>781</v>
      </c>
      <c r="BD30" s="4" t="s">
        <v>782</v>
      </c>
      <c r="BE30" s="4" t="s">
        <v>783</v>
      </c>
      <c r="BF30"/>
      <c r="BG30"/>
      <c r="BH30" s="57" t="s">
        <v>614</v>
      </c>
      <c r="BI30"/>
      <c r="BJ30" s="72">
        <v>2673.3365874379601</v>
      </c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4" t="s">
        <v>226</v>
      </c>
      <c r="B31" s="4" t="s">
        <v>599</v>
      </c>
      <c r="C31" s="54" t="s">
        <v>599</v>
      </c>
      <c r="D31" s="4" t="s">
        <v>600</v>
      </c>
      <c r="E31" s="70" t="s">
        <v>600</v>
      </c>
      <c r="F31" s="70" t="s">
        <v>601</v>
      </c>
      <c r="G31" s="4">
        <v>27</v>
      </c>
      <c r="H31" s="55" t="s">
        <v>602</v>
      </c>
      <c r="I31" s="4" t="s">
        <v>603</v>
      </c>
      <c r="J31" s="4" t="s">
        <v>604</v>
      </c>
      <c r="K31"/>
      <c r="L31" s="4" t="s">
        <v>784</v>
      </c>
      <c r="M31" s="7" t="s">
        <v>227</v>
      </c>
      <c r="N31" s="5">
        <v>45.201999999999998</v>
      </c>
      <c r="O31" s="5">
        <v>6.5759999999999996</v>
      </c>
      <c r="P31" s="5">
        <v>45.201999999999998</v>
      </c>
      <c r="Q31" s="5">
        <v>6.5759999999999996</v>
      </c>
      <c r="R31" s="4">
        <v>5</v>
      </c>
      <c r="S31" s="4">
        <v>4</v>
      </c>
      <c r="T31" s="56" t="s">
        <v>785</v>
      </c>
      <c r="U31" s="4">
        <v>748</v>
      </c>
      <c r="V31" s="4">
        <v>630</v>
      </c>
      <c r="W31"/>
      <c r="X31"/>
      <c r="Y31"/>
      <c r="Z31"/>
      <c r="AA31" s="4">
        <v>919</v>
      </c>
      <c r="AB31"/>
      <c r="AC31" s="57">
        <v>0.140156242946435</v>
      </c>
      <c r="AD31"/>
      <c r="AE31" s="4">
        <v>1986</v>
      </c>
      <c r="AF31"/>
      <c r="AG31" s="4" t="s">
        <v>228</v>
      </c>
      <c r="AH31" s="4">
        <v>3413</v>
      </c>
      <c r="AI31" s="5">
        <v>45.180416999999998</v>
      </c>
      <c r="AJ31" s="6">
        <v>6.5795830000000004</v>
      </c>
      <c r="AK31" s="58">
        <v>39.5</v>
      </c>
      <c r="AL31" s="4" t="s">
        <v>786</v>
      </c>
      <c r="AM31"/>
      <c r="AN31" s="6">
        <v>45.207796999999999</v>
      </c>
      <c r="AO31" s="6">
        <v>6.5662330000000004</v>
      </c>
      <c r="AP31" s="56">
        <v>1150</v>
      </c>
      <c r="AQ31" s="59">
        <v>3.15</v>
      </c>
      <c r="AR31"/>
      <c r="AS31"/>
      <c r="AT31"/>
      <c r="AU31"/>
      <c r="AV31"/>
      <c r="AW31"/>
      <c r="AX31"/>
      <c r="AY31"/>
      <c r="AZ31"/>
      <c r="BA31" s="4" t="s">
        <v>609</v>
      </c>
      <c r="BB31" s="60">
        <v>3.15</v>
      </c>
      <c r="BC31" s="4" t="s">
        <v>610</v>
      </c>
      <c r="BD31" s="4" t="s">
        <v>787</v>
      </c>
      <c r="BE31" s="4" t="s">
        <v>788</v>
      </c>
      <c r="BF31"/>
      <c r="BG31"/>
      <c r="BH31" s="57" t="s">
        <v>614</v>
      </c>
      <c r="BI31"/>
      <c r="BJ31" s="72">
        <v>4.2112299465240604</v>
      </c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13.5" customHeight="1" x14ac:dyDescent="0.25">
      <c r="A32" s="4" t="s">
        <v>229</v>
      </c>
      <c r="B32" s="4" t="s">
        <v>599</v>
      </c>
      <c r="C32" s="54" t="s">
        <v>599</v>
      </c>
      <c r="D32" s="4" t="s">
        <v>600</v>
      </c>
      <c r="E32" s="70" t="s">
        <v>600</v>
      </c>
      <c r="F32" s="70" t="s">
        <v>601</v>
      </c>
      <c r="G32" s="4">
        <v>28</v>
      </c>
      <c r="H32" s="55" t="s">
        <v>789</v>
      </c>
      <c r="I32" s="4" t="s">
        <v>790</v>
      </c>
      <c r="J32"/>
      <c r="K32"/>
      <c r="L32" s="4" t="s">
        <v>229</v>
      </c>
      <c r="M32" s="26"/>
      <c r="N32" s="5">
        <v>49.008789999999998</v>
      </c>
      <c r="O32" s="5">
        <v>19.912237000000001</v>
      </c>
      <c r="P32" s="5">
        <v>49.008789999999998</v>
      </c>
      <c r="Q32" s="5">
        <v>19.912237000000001</v>
      </c>
      <c r="R32" s="4">
        <v>7</v>
      </c>
      <c r="S32" s="4">
        <v>7</v>
      </c>
      <c r="T32" s="56" t="s">
        <v>791</v>
      </c>
      <c r="U32" s="4">
        <v>734.4</v>
      </c>
      <c r="V32" s="4">
        <v>600</v>
      </c>
      <c r="W32" s="4">
        <v>140</v>
      </c>
      <c r="X32" s="4">
        <v>90</v>
      </c>
      <c r="Y32"/>
      <c r="Z32"/>
      <c r="AA32" s="4">
        <v>1279</v>
      </c>
      <c r="AB32"/>
      <c r="AC32" s="57">
        <v>0.198671883892858</v>
      </c>
      <c r="AD32"/>
      <c r="AE32" s="4">
        <v>1983</v>
      </c>
      <c r="AF32"/>
      <c r="AG32" s="4" t="s">
        <v>230</v>
      </c>
      <c r="AH32" s="49"/>
      <c r="AI32" s="5">
        <v>49.021445999999997</v>
      </c>
      <c r="AJ32" s="6">
        <v>19.909604000000002</v>
      </c>
      <c r="AK32" s="58">
        <v>3.7</v>
      </c>
      <c r="AL32" s="4" t="s">
        <v>792</v>
      </c>
      <c r="AM32"/>
      <c r="AN32" s="6">
        <v>49.012467999999998</v>
      </c>
      <c r="AO32" s="6">
        <v>19.931315000000001</v>
      </c>
      <c r="AP32" s="56">
        <v>415.77499999999998</v>
      </c>
      <c r="AQ32" s="59">
        <v>3.63</v>
      </c>
      <c r="AR32" s="56">
        <v>188</v>
      </c>
      <c r="AS32"/>
      <c r="AT32"/>
      <c r="AU32"/>
      <c r="AV32"/>
      <c r="AW32"/>
      <c r="AX32"/>
      <c r="AY32"/>
      <c r="AZ32"/>
      <c r="BA32" s="4" t="s">
        <v>609</v>
      </c>
      <c r="BB32" s="60">
        <v>3.63</v>
      </c>
      <c r="BC32" s="4" t="s">
        <v>610</v>
      </c>
      <c r="BD32" s="4" t="s">
        <v>793</v>
      </c>
      <c r="BE32" s="4" t="s">
        <v>794</v>
      </c>
      <c r="BF32" s="4" t="s">
        <v>795</v>
      </c>
      <c r="BG32" s="59" t="s">
        <v>796</v>
      </c>
      <c r="BH32" s="57" t="s">
        <v>614</v>
      </c>
      <c r="BI32"/>
      <c r="BJ32" s="72">
        <v>4.9428104575163401</v>
      </c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71" t="s">
        <v>231</v>
      </c>
      <c r="B33" s="4" t="s">
        <v>599</v>
      </c>
      <c r="C33" s="54" t="s">
        <v>599</v>
      </c>
      <c r="D33" s="4" t="s">
        <v>600</v>
      </c>
      <c r="E33" s="70" t="s">
        <v>600</v>
      </c>
      <c r="F33" s="70" t="s">
        <v>601</v>
      </c>
      <c r="G33" s="4">
        <v>29</v>
      </c>
      <c r="H33" s="55" t="s">
        <v>797</v>
      </c>
      <c r="I33" s="4" t="s">
        <v>798</v>
      </c>
      <c r="J33" s="4" t="s">
        <v>799</v>
      </c>
      <c r="K33" s="30" t="s">
        <v>800</v>
      </c>
      <c r="L33" s="4" t="s">
        <v>801</v>
      </c>
      <c r="M33" s="7" t="s">
        <v>232</v>
      </c>
      <c r="N33" s="5">
        <v>47.079379000000003</v>
      </c>
      <c r="O33" s="5">
        <v>13.339188</v>
      </c>
      <c r="P33" s="5">
        <v>47.079379000000003</v>
      </c>
      <c r="Q33" s="5">
        <v>13.339188</v>
      </c>
      <c r="R33" s="4">
        <v>2</v>
      </c>
      <c r="S33" s="4">
        <v>2</v>
      </c>
      <c r="T33" s="56" t="s">
        <v>619</v>
      </c>
      <c r="U33" s="4">
        <v>120</v>
      </c>
      <c r="V33" s="4">
        <v>116</v>
      </c>
      <c r="W33"/>
      <c r="X33"/>
      <c r="Y33"/>
      <c r="Z33"/>
      <c r="AA33" s="4">
        <v>37.4</v>
      </c>
      <c r="AB33"/>
      <c r="AC33" s="57">
        <v>3.5554034527340503E-2</v>
      </c>
      <c r="AD33"/>
      <c r="AE33" s="4">
        <v>1979</v>
      </c>
      <c r="AF33"/>
      <c r="AG33" s="4" t="s">
        <v>233</v>
      </c>
      <c r="AH33" s="4">
        <v>3305</v>
      </c>
      <c r="AI33" s="5">
        <v>47.082917000000002</v>
      </c>
      <c r="AJ33" s="6">
        <v>13.33375</v>
      </c>
      <c r="AK33" s="58">
        <v>205</v>
      </c>
      <c r="AL33" s="4" t="s">
        <v>231</v>
      </c>
      <c r="AM33"/>
      <c r="AN33" s="6">
        <v>47.067295999999999</v>
      </c>
      <c r="AO33" s="6">
        <v>13.351609</v>
      </c>
      <c r="AP33" s="56">
        <v>198</v>
      </c>
      <c r="AQ33" s="59">
        <v>2.9</v>
      </c>
      <c r="AR33"/>
      <c r="AS33"/>
      <c r="AT33"/>
      <c r="AU33"/>
      <c r="AV33"/>
      <c r="AW33"/>
      <c r="AX33"/>
      <c r="AY33"/>
      <c r="AZ33" s="74"/>
      <c r="BA33" s="4" t="s">
        <v>609</v>
      </c>
      <c r="BB33" s="60">
        <v>2.9</v>
      </c>
      <c r="BC33" s="4" t="s">
        <v>802</v>
      </c>
      <c r="BD33" s="4" t="s">
        <v>803</v>
      </c>
      <c r="BE33" s="79" t="s">
        <v>804</v>
      </c>
      <c r="BF33"/>
      <c r="BG33"/>
      <c r="BH33" s="57" t="s">
        <v>614</v>
      </c>
      <c r="BI33"/>
      <c r="BJ33" s="72">
        <v>24.1666666666667</v>
      </c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s="30" customFormat="1" ht="12.75" x14ac:dyDescent="0.2">
      <c r="A34" s="90" t="s">
        <v>234</v>
      </c>
      <c r="B34" s="30" t="s">
        <v>599</v>
      </c>
      <c r="C34" s="91" t="s">
        <v>599</v>
      </c>
      <c r="D34" s="30" t="s">
        <v>600</v>
      </c>
      <c r="E34" s="92" t="s">
        <v>600</v>
      </c>
      <c r="F34" s="92" t="s">
        <v>601</v>
      </c>
      <c r="G34" s="4">
        <v>30</v>
      </c>
      <c r="H34" s="73" t="s">
        <v>797</v>
      </c>
      <c r="I34" s="30" t="s">
        <v>798</v>
      </c>
      <c r="J34" s="30" t="s">
        <v>799</v>
      </c>
      <c r="K34" s="30" t="s">
        <v>800</v>
      </c>
      <c r="L34" s="30" t="s">
        <v>801</v>
      </c>
      <c r="M34" s="28" t="s">
        <v>232</v>
      </c>
      <c r="N34" s="29">
        <v>46.870327000000003</v>
      </c>
      <c r="O34" s="29">
        <v>13.329065999999999</v>
      </c>
      <c r="P34" s="5">
        <v>46.870327000000003</v>
      </c>
      <c r="Q34" s="5">
        <v>13.329065999999999</v>
      </c>
      <c r="R34" s="30">
        <v>4</v>
      </c>
      <c r="S34" s="30">
        <v>4</v>
      </c>
      <c r="T34" s="93" t="s">
        <v>638</v>
      </c>
      <c r="U34" s="30">
        <v>730</v>
      </c>
      <c r="V34" s="30">
        <v>290</v>
      </c>
      <c r="Y34" s="93"/>
      <c r="AA34" s="30">
        <v>618</v>
      </c>
      <c r="AC34" s="94">
        <v>9.6574873655687093E-2</v>
      </c>
      <c r="AD34" s="94"/>
      <c r="AE34" s="30">
        <v>1979</v>
      </c>
      <c r="AG34" s="30" t="s">
        <v>231</v>
      </c>
      <c r="AH34" s="49"/>
      <c r="AI34" s="31">
        <v>47.067295999999999</v>
      </c>
      <c r="AJ34" s="32">
        <v>13.351609</v>
      </c>
      <c r="AK34" s="95">
        <v>4.4000000000000004</v>
      </c>
      <c r="AL34" s="30" t="s">
        <v>805</v>
      </c>
      <c r="AN34" s="33">
        <v>46.868788000000002</v>
      </c>
      <c r="AO34" s="33">
        <v>13.328605</v>
      </c>
      <c r="AP34" s="93">
        <v>1106</v>
      </c>
      <c r="AQ34" s="96">
        <v>1.3</v>
      </c>
      <c r="AR34" s="93">
        <v>80</v>
      </c>
      <c r="AS34" s="93"/>
      <c r="AT34" s="93"/>
      <c r="AU34" s="30">
        <v>23.2</v>
      </c>
      <c r="AV34" s="30" t="s">
        <v>231</v>
      </c>
      <c r="BA34" s="4" t="s">
        <v>609</v>
      </c>
      <c r="BB34" s="60">
        <v>1.3</v>
      </c>
      <c r="BC34" s="90" t="s">
        <v>610</v>
      </c>
      <c r="BD34" s="90" t="s">
        <v>806</v>
      </c>
      <c r="BE34" s="30" t="s">
        <v>803</v>
      </c>
      <c r="BF34" s="30" t="s">
        <v>807</v>
      </c>
      <c r="BG34" s="96"/>
      <c r="BH34" s="94" t="s">
        <v>614</v>
      </c>
      <c r="BJ34" s="72">
        <v>1.7808219178082201</v>
      </c>
    </row>
    <row r="35" spans="1:1024" x14ac:dyDescent="0.25">
      <c r="A35" s="90" t="s">
        <v>235</v>
      </c>
      <c r="B35" s="30" t="s">
        <v>599</v>
      </c>
      <c r="C35" s="91" t="s">
        <v>599</v>
      </c>
      <c r="D35" s="30" t="s">
        <v>600</v>
      </c>
      <c r="E35" s="92" t="s">
        <v>600</v>
      </c>
      <c r="F35" s="92" t="s">
        <v>601</v>
      </c>
      <c r="G35" s="4">
        <v>31</v>
      </c>
      <c r="H35" s="73" t="s">
        <v>797</v>
      </c>
      <c r="I35" s="30" t="s">
        <v>798</v>
      </c>
      <c r="J35" s="30" t="s">
        <v>799</v>
      </c>
      <c r="K35" s="30" t="s">
        <v>800</v>
      </c>
      <c r="L35" s="30" t="s">
        <v>801</v>
      </c>
      <c r="M35" s="28" t="s">
        <v>232</v>
      </c>
      <c r="N35" s="34">
        <v>46.870327000000003</v>
      </c>
      <c r="O35" s="34">
        <v>13.329065999999999</v>
      </c>
      <c r="P35" s="35">
        <v>46.870327000000003</v>
      </c>
      <c r="Q35" s="35">
        <v>13.329065999999999</v>
      </c>
      <c r="R35" s="30">
        <v>2</v>
      </c>
      <c r="S35" s="30">
        <v>2</v>
      </c>
      <c r="T35" s="93" t="s">
        <v>619</v>
      </c>
      <c r="U35" s="97">
        <v>430</v>
      </c>
      <c r="V35" s="97">
        <v>430</v>
      </c>
      <c r="W35"/>
      <c r="X35"/>
      <c r="Y35" s="93"/>
      <c r="Z35"/>
      <c r="AA35"/>
      <c r="AB35"/>
      <c r="AC35" s="94"/>
      <c r="AD35" s="94"/>
      <c r="AE35" s="30">
        <v>2016</v>
      </c>
      <c r="AF35"/>
      <c r="AG35" s="30" t="s">
        <v>236</v>
      </c>
      <c r="AH35" s="49"/>
      <c r="AI35" s="32">
        <v>46.917946000000001</v>
      </c>
      <c r="AJ35" s="36">
        <v>13.375251</v>
      </c>
      <c r="AK35" s="98">
        <v>7.8</v>
      </c>
      <c r="AL35" s="30" t="s">
        <v>808</v>
      </c>
      <c r="AM35"/>
      <c r="AN35" s="33">
        <v>46.982748000000001</v>
      </c>
      <c r="AO35" s="33">
        <v>13.328867000000001</v>
      </c>
      <c r="AP35" s="93">
        <v>734</v>
      </c>
      <c r="AQ35" s="99">
        <v>13.5730179</v>
      </c>
      <c r="AR35" s="93"/>
      <c r="AS35" s="93"/>
      <c r="AT35" s="93"/>
      <c r="AU35"/>
      <c r="AV35"/>
      <c r="AW35"/>
      <c r="AX35"/>
      <c r="AY35"/>
      <c r="AZ35"/>
      <c r="BA35" s="4" t="s">
        <v>609</v>
      </c>
      <c r="BB35" s="60">
        <v>13.5730179</v>
      </c>
      <c r="BC35" s="79" t="s">
        <v>809</v>
      </c>
      <c r="BD35" s="90"/>
      <c r="BE35"/>
      <c r="BF35"/>
      <c r="BG35" s="96"/>
      <c r="BH35" s="94"/>
      <c r="BI35"/>
      <c r="BJ35" s="72">
        <v>31.565157906976701</v>
      </c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4" t="s">
        <v>237</v>
      </c>
      <c r="B36" s="4" t="s">
        <v>599</v>
      </c>
      <c r="C36" s="54" t="s">
        <v>599</v>
      </c>
      <c r="D36" s="4" t="s">
        <v>600</v>
      </c>
      <c r="E36" s="70" t="s">
        <v>600</v>
      </c>
      <c r="F36" s="70" t="s">
        <v>601</v>
      </c>
      <c r="G36" s="4">
        <v>32</v>
      </c>
      <c r="H36" s="55" t="s">
        <v>602</v>
      </c>
      <c r="I36" s="100" t="s">
        <v>603</v>
      </c>
      <c r="J36" s="4" t="s">
        <v>604</v>
      </c>
      <c r="K36"/>
      <c r="L36" s="4" t="s">
        <v>810</v>
      </c>
      <c r="M36"/>
      <c r="N36" s="5">
        <v>49.925556</v>
      </c>
      <c r="O36" s="5">
        <v>4.6133329999999999</v>
      </c>
      <c r="P36" s="5">
        <v>49.925556</v>
      </c>
      <c r="Q36" s="5">
        <v>4.6133329999999999</v>
      </c>
      <c r="R36" s="4">
        <v>4</v>
      </c>
      <c r="S36" s="4">
        <v>4</v>
      </c>
      <c r="T36" s="56" t="s">
        <v>619</v>
      </c>
      <c r="U36" s="4">
        <v>720</v>
      </c>
      <c r="V36" s="4">
        <v>720</v>
      </c>
      <c r="W36" s="4">
        <v>120</v>
      </c>
      <c r="X36"/>
      <c r="Y36"/>
      <c r="Z36"/>
      <c r="AA36" s="4">
        <v>1000</v>
      </c>
      <c r="AB36"/>
      <c r="AC36" s="57">
        <v>0.15844043907014499</v>
      </c>
      <c r="AD36"/>
      <c r="AE36" s="4">
        <v>1976</v>
      </c>
      <c r="AF36"/>
      <c r="AG36" s="4" t="s">
        <v>238</v>
      </c>
      <c r="AH36" s="49"/>
      <c r="AI36" s="5">
        <v>49.917399000000003</v>
      </c>
      <c r="AJ36" s="6">
        <v>4.6272080000000004</v>
      </c>
      <c r="AK36" s="58">
        <v>8.3000000000000007</v>
      </c>
      <c r="AL36" s="4" t="s">
        <v>811</v>
      </c>
      <c r="AM36" s="30"/>
      <c r="AN36" s="6">
        <v>49.925015000000002</v>
      </c>
      <c r="AO36" s="6">
        <v>4.607558</v>
      </c>
      <c r="AP36" s="56">
        <v>245.5</v>
      </c>
      <c r="AQ36" s="59">
        <v>3.6</v>
      </c>
      <c r="AR36" s="56">
        <v>400</v>
      </c>
      <c r="AS36"/>
      <c r="AT36"/>
      <c r="AU36"/>
      <c r="AV36"/>
      <c r="AW36"/>
      <c r="AX36"/>
      <c r="AY36"/>
      <c r="AZ36"/>
      <c r="BA36" s="4" t="s">
        <v>609</v>
      </c>
      <c r="BB36" s="60">
        <v>3.6</v>
      </c>
      <c r="BC36" s="4" t="s">
        <v>812</v>
      </c>
      <c r="BD36" s="4" t="s">
        <v>813</v>
      </c>
      <c r="BE36" s="4" t="s">
        <v>814</v>
      </c>
      <c r="BF36" s="4" t="s">
        <v>783</v>
      </c>
      <c r="BG36"/>
      <c r="BH36" s="57" t="s">
        <v>614</v>
      </c>
      <c r="BI36"/>
      <c r="BJ36" s="72">
        <v>5</v>
      </c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4" t="s">
        <v>131</v>
      </c>
      <c r="B37" s="4" t="s">
        <v>599</v>
      </c>
      <c r="C37" s="54" t="s">
        <v>599</v>
      </c>
      <c r="D37" s="76" t="s">
        <v>668</v>
      </c>
      <c r="E37" s="89" t="s">
        <v>668</v>
      </c>
      <c r="F37" s="70" t="s">
        <v>669</v>
      </c>
      <c r="G37" s="4">
        <v>33</v>
      </c>
      <c r="H37" s="55" t="s">
        <v>789</v>
      </c>
      <c r="I37" s="4" t="s">
        <v>790</v>
      </c>
      <c r="J37" s="4" t="s">
        <v>815</v>
      </c>
      <c r="K37" s="74"/>
      <c r="L37" s="4" t="s">
        <v>816</v>
      </c>
      <c r="M37" s="78" t="s">
        <v>171</v>
      </c>
      <c r="N37" s="5">
        <v>47.880088600000001</v>
      </c>
      <c r="O37" s="5">
        <v>17.5385141</v>
      </c>
      <c r="P37" s="5">
        <v>47.880088600000001</v>
      </c>
      <c r="Q37" s="5">
        <v>17.5385141</v>
      </c>
      <c r="R37" s="4">
        <v>8</v>
      </c>
      <c r="S37"/>
      <c r="T37" s="56" t="s">
        <v>817</v>
      </c>
      <c r="U37" s="4">
        <v>720</v>
      </c>
      <c r="V37"/>
      <c r="W37"/>
      <c r="X37"/>
      <c r="Y37"/>
      <c r="Z37"/>
      <c r="AA37" s="4">
        <v>2158.7260000000001</v>
      </c>
      <c r="AB37"/>
      <c r="AC37" s="57">
        <v>0.342029495272137</v>
      </c>
      <c r="AD37"/>
      <c r="AE37" s="4">
        <v>1995</v>
      </c>
      <c r="AF37"/>
      <c r="AG37" s="4" t="s">
        <v>239</v>
      </c>
      <c r="AH37" s="48">
        <v>3806</v>
      </c>
      <c r="AI37" s="5">
        <v>47.882354999999997</v>
      </c>
      <c r="AJ37" s="6">
        <v>17.535067000000002</v>
      </c>
      <c r="AK37" s="58">
        <v>197</v>
      </c>
      <c r="AL37"/>
      <c r="AM37"/>
      <c r="AN37"/>
      <c r="AO37"/>
      <c r="AP37" s="56">
        <v>20</v>
      </c>
      <c r="AQ37"/>
      <c r="AR37" s="56">
        <v>4000</v>
      </c>
      <c r="AS37"/>
      <c r="AT37"/>
      <c r="AU37"/>
      <c r="AV37"/>
      <c r="AW37"/>
      <c r="AX37"/>
      <c r="AY37"/>
      <c r="AZ37"/>
      <c r="BA37" s="4" t="s">
        <v>639</v>
      </c>
      <c r="BB37" s="60">
        <v>9.3407549999999997</v>
      </c>
      <c r="BC37" s="4" t="s">
        <v>818</v>
      </c>
      <c r="BD37" s="4" t="s">
        <v>819</v>
      </c>
      <c r="BE37" s="4" t="s">
        <v>820</v>
      </c>
      <c r="BF37"/>
      <c r="BG37"/>
      <c r="BH37" s="57" t="s">
        <v>614</v>
      </c>
      <c r="BI37"/>
      <c r="BJ37" s="72">
        <v>12.9732708333333</v>
      </c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4" t="s">
        <v>240</v>
      </c>
      <c r="B38" s="4" t="s">
        <v>599</v>
      </c>
      <c r="C38" s="54" t="s">
        <v>599</v>
      </c>
      <c r="D38" s="4" t="s">
        <v>600</v>
      </c>
      <c r="E38" s="70" t="s">
        <v>600</v>
      </c>
      <c r="F38" s="70" t="s">
        <v>601</v>
      </c>
      <c r="G38" s="4">
        <v>34</v>
      </c>
      <c r="H38" s="55" t="s">
        <v>821</v>
      </c>
      <c r="I38" s="4" t="s">
        <v>822</v>
      </c>
      <c r="J38"/>
      <c r="K38"/>
      <c r="L38" s="4" t="s">
        <v>240</v>
      </c>
      <c r="M38"/>
      <c r="N38" s="5">
        <v>54.722271999999997</v>
      </c>
      <c r="O38" s="5">
        <v>18.082356000000001</v>
      </c>
      <c r="P38" s="87">
        <v>54.722271999999997</v>
      </c>
      <c r="Q38" s="87">
        <v>18.082356000000001</v>
      </c>
      <c r="R38" s="4">
        <v>4</v>
      </c>
      <c r="S38" s="4">
        <v>4</v>
      </c>
      <c r="T38" s="56" t="s">
        <v>619</v>
      </c>
      <c r="U38" s="4">
        <v>716</v>
      </c>
      <c r="V38" s="4">
        <v>800</v>
      </c>
      <c r="W38"/>
      <c r="X38"/>
      <c r="Y38"/>
      <c r="Z38"/>
      <c r="AA38" s="4">
        <v>706.6</v>
      </c>
      <c r="AB38"/>
      <c r="AC38" s="57">
        <v>0.112579455667338</v>
      </c>
      <c r="AD38" s="59"/>
      <c r="AE38" s="4">
        <v>1983</v>
      </c>
      <c r="AF38" s="4">
        <v>2011</v>
      </c>
      <c r="AG38" s="4" t="s">
        <v>241</v>
      </c>
      <c r="AH38" s="49"/>
      <c r="AI38" s="5">
        <v>54.712682000000001</v>
      </c>
      <c r="AJ38" s="6">
        <v>18.056424</v>
      </c>
      <c r="AK38" s="58">
        <v>13</v>
      </c>
      <c r="AL38" s="4" t="s">
        <v>240</v>
      </c>
      <c r="AM38"/>
      <c r="AN38" s="6">
        <v>54.761884000000002</v>
      </c>
      <c r="AO38" s="6">
        <v>18.058195000000001</v>
      </c>
      <c r="AP38" s="56">
        <v>119.3</v>
      </c>
      <c r="AQ38" s="59">
        <v>3.6</v>
      </c>
      <c r="AR38"/>
      <c r="AS38"/>
      <c r="AT38"/>
      <c r="AU38"/>
      <c r="AV38"/>
      <c r="AW38"/>
      <c r="AX38"/>
      <c r="AY38"/>
      <c r="AZ38"/>
      <c r="BA38" s="4" t="s">
        <v>609</v>
      </c>
      <c r="BB38" s="60">
        <v>3.6</v>
      </c>
      <c r="BC38" s="4" t="s">
        <v>610</v>
      </c>
      <c r="BD38" s="4" t="s">
        <v>823</v>
      </c>
      <c r="BE38" s="4" t="s">
        <v>824</v>
      </c>
      <c r="BF38"/>
      <c r="BG38"/>
      <c r="BH38" s="57" t="s">
        <v>614</v>
      </c>
      <c r="BI38"/>
      <c r="BJ38" s="72">
        <v>5.0279329608938603</v>
      </c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2" customHeight="1" x14ac:dyDescent="0.25">
      <c r="A39" s="4" t="s">
        <v>242</v>
      </c>
      <c r="B39" s="4" t="s">
        <v>599</v>
      </c>
      <c r="C39" s="54" t="s">
        <v>599</v>
      </c>
      <c r="D39" s="4" t="s">
        <v>600</v>
      </c>
      <c r="E39" s="70" t="s">
        <v>600</v>
      </c>
      <c r="F39" s="70" t="s">
        <v>601</v>
      </c>
      <c r="G39" s="4">
        <v>35</v>
      </c>
      <c r="H39" s="55" t="s">
        <v>651</v>
      </c>
      <c r="I39" s="4" t="s">
        <v>652</v>
      </c>
      <c r="J39" s="4" t="s">
        <v>653</v>
      </c>
      <c r="K39" s="4" t="s">
        <v>654</v>
      </c>
      <c r="L39" s="4" t="s">
        <v>655</v>
      </c>
      <c r="M39" s="7" t="s">
        <v>167</v>
      </c>
      <c r="N39" s="5">
        <v>59.482770000000002</v>
      </c>
      <c r="O39" s="5">
        <v>6.67265</v>
      </c>
      <c r="P39"/>
      <c r="Q39"/>
      <c r="R39" s="4">
        <v>4</v>
      </c>
      <c r="S39" s="4">
        <v>4</v>
      </c>
      <c r="T39" s="56" t="s">
        <v>619</v>
      </c>
      <c r="U39" s="4">
        <v>640</v>
      </c>
      <c r="V39" s="4">
        <v>300</v>
      </c>
      <c r="W39"/>
      <c r="X39"/>
      <c r="Y39"/>
      <c r="Z39"/>
      <c r="AA39" s="4">
        <v>952</v>
      </c>
      <c r="AB39" s="4">
        <v>1189</v>
      </c>
      <c r="AC39" s="57">
        <v>0.16968971024412499</v>
      </c>
      <c r="AD39" s="57">
        <v>0.45212563693056501</v>
      </c>
      <c r="AE39" s="4">
        <v>1985</v>
      </c>
      <c r="AF39"/>
      <c r="AG39" s="4" t="s">
        <v>168</v>
      </c>
      <c r="AH39" s="4">
        <v>3162</v>
      </c>
      <c r="AI39" s="5">
        <v>59.303750000000001</v>
      </c>
      <c r="AJ39" s="6">
        <v>6.9420830000000002</v>
      </c>
      <c r="AK39" s="58">
        <v>2325</v>
      </c>
      <c r="AL39" s="4" t="s">
        <v>395</v>
      </c>
      <c r="AM39"/>
      <c r="AN39" s="6">
        <v>59.496032999999997</v>
      </c>
      <c r="AO39" s="6">
        <v>6.5395159999999999</v>
      </c>
      <c r="AP39" s="56">
        <v>465</v>
      </c>
      <c r="AQ39" s="59">
        <v>250.2</v>
      </c>
      <c r="AR39"/>
      <c r="AS39"/>
      <c r="AT39"/>
      <c r="AU39"/>
      <c r="AV39" s="4" t="s">
        <v>166</v>
      </c>
      <c r="AW39" s="4" t="s">
        <v>608</v>
      </c>
      <c r="AX39"/>
      <c r="AY39"/>
      <c r="AZ39"/>
      <c r="BA39" s="4" t="s">
        <v>609</v>
      </c>
      <c r="BB39" s="60">
        <v>250.2</v>
      </c>
      <c r="BC39" s="4" t="s">
        <v>656</v>
      </c>
      <c r="BD39" s="71" t="s">
        <v>825</v>
      </c>
      <c r="BE39" s="4" t="s">
        <v>826</v>
      </c>
      <c r="BF39" s="4" t="s">
        <v>827</v>
      </c>
      <c r="BG39"/>
      <c r="BH39" s="57" t="s">
        <v>614</v>
      </c>
      <c r="BI39"/>
      <c r="BJ39" s="72">
        <v>390.9375</v>
      </c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71" t="s">
        <v>243</v>
      </c>
      <c r="B40" s="4" t="s">
        <v>599</v>
      </c>
      <c r="C40" s="54" t="s">
        <v>599</v>
      </c>
      <c r="D40" s="4" t="s">
        <v>600</v>
      </c>
      <c r="E40" s="70" t="s">
        <v>600</v>
      </c>
      <c r="F40" s="70" t="s">
        <v>601</v>
      </c>
      <c r="G40" s="4">
        <v>36</v>
      </c>
      <c r="H40" s="55" t="s">
        <v>828</v>
      </c>
      <c r="I40" s="4" t="s">
        <v>829</v>
      </c>
      <c r="J40" s="4" t="s">
        <v>830</v>
      </c>
      <c r="K40" s="74"/>
      <c r="L40" s="4" t="s">
        <v>831</v>
      </c>
      <c r="M40" s="78" t="s">
        <v>244</v>
      </c>
      <c r="N40" s="5">
        <v>41.872835000000002</v>
      </c>
      <c r="O40" s="5">
        <v>8.2040749999999996</v>
      </c>
      <c r="P40" s="5">
        <v>41.872835000000002</v>
      </c>
      <c r="Q40" s="5">
        <v>8.2040749999999996</v>
      </c>
      <c r="R40" s="4">
        <v>2</v>
      </c>
      <c r="S40" s="4">
        <v>2</v>
      </c>
      <c r="T40" s="56" t="s">
        <v>619</v>
      </c>
      <c r="U40" s="71">
        <v>630</v>
      </c>
      <c r="V40" s="4">
        <v>630</v>
      </c>
      <c r="W40"/>
      <c r="X40"/>
      <c r="Y40"/>
      <c r="Z40"/>
      <c r="AA40" s="4">
        <v>933.8</v>
      </c>
      <c r="AB40"/>
      <c r="AC40" s="57">
        <v>0.16908763657565801</v>
      </c>
      <c r="AD40"/>
      <c r="AE40" s="4">
        <v>1992</v>
      </c>
      <c r="AF40"/>
      <c r="AG40" s="4" t="s">
        <v>245</v>
      </c>
      <c r="AH40" s="4">
        <v>2713</v>
      </c>
      <c r="AI40" s="5">
        <v>41.872563999999997</v>
      </c>
      <c r="AJ40" s="6">
        <v>-8.2023650000000004</v>
      </c>
      <c r="AK40" s="58">
        <v>390</v>
      </c>
      <c r="AL40" s="4" t="s">
        <v>832</v>
      </c>
      <c r="AM40" s="4">
        <v>2714</v>
      </c>
      <c r="AN40" s="6">
        <v>41.812573</v>
      </c>
      <c r="AO40" s="6">
        <v>-8.3535959999999996</v>
      </c>
      <c r="AP40" s="56">
        <v>257.5</v>
      </c>
      <c r="AQ40"/>
      <c r="AR40" s="56">
        <v>250</v>
      </c>
      <c r="AS40"/>
      <c r="AT40"/>
      <c r="AU40"/>
      <c r="AV40"/>
      <c r="AW40"/>
      <c r="AX40"/>
      <c r="AY40"/>
      <c r="AZ40"/>
      <c r="BA40" s="4" t="s">
        <v>639</v>
      </c>
      <c r="BB40" s="60">
        <v>238.08256875000001</v>
      </c>
      <c r="BC40" s="4" t="s">
        <v>833</v>
      </c>
      <c r="BD40" s="4" t="s">
        <v>834</v>
      </c>
      <c r="BE40"/>
      <c r="BF40"/>
      <c r="BG40"/>
      <c r="BH40" s="57" t="s">
        <v>614</v>
      </c>
      <c r="BI40"/>
      <c r="BJ40" s="72">
        <v>377.90883928571401</v>
      </c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4" t="s">
        <v>246</v>
      </c>
      <c r="B41" s="4" t="s">
        <v>599</v>
      </c>
      <c r="C41" s="54" t="s">
        <v>599</v>
      </c>
      <c r="D41" s="4" t="s">
        <v>600</v>
      </c>
      <c r="E41" s="70" t="s">
        <v>600</v>
      </c>
      <c r="F41" s="70" t="s">
        <v>601</v>
      </c>
      <c r="G41" s="4">
        <v>37</v>
      </c>
      <c r="H41" s="55" t="s">
        <v>642</v>
      </c>
      <c r="I41" s="4" t="s">
        <v>643</v>
      </c>
      <c r="J41"/>
      <c r="K41"/>
      <c r="L41"/>
      <c r="M41" s="5"/>
      <c r="N41" s="5">
        <v>39.260416999999997</v>
      </c>
      <c r="O41" s="5">
        <v>-0.91958300000000004</v>
      </c>
      <c r="P41" s="5">
        <v>39.26</v>
      </c>
      <c r="Q41" s="5">
        <v>-0.91200000000000003</v>
      </c>
      <c r="R41" s="4">
        <v>4</v>
      </c>
      <c r="S41" s="4">
        <v>4</v>
      </c>
      <c r="T41" s="56" t="s">
        <v>619</v>
      </c>
      <c r="U41" s="4">
        <v>628</v>
      </c>
      <c r="V41" s="4">
        <v>555</v>
      </c>
      <c r="W41"/>
      <c r="X41"/>
      <c r="Y41"/>
      <c r="Z41"/>
      <c r="AA41" s="4">
        <v>1006</v>
      </c>
      <c r="AB41"/>
      <c r="AC41" s="57">
        <v>0.18274136755937501</v>
      </c>
      <c r="AD41" s="59"/>
      <c r="AE41"/>
      <c r="AF41"/>
      <c r="AG41" s="4" t="s">
        <v>219</v>
      </c>
      <c r="AH41" s="4">
        <v>2819</v>
      </c>
      <c r="AI41" s="5">
        <v>39.234811999999998</v>
      </c>
      <c r="AJ41" s="6">
        <v>-0.92837000000000003</v>
      </c>
      <c r="AK41" s="58">
        <v>20</v>
      </c>
      <c r="AL41" s="4" t="s">
        <v>769</v>
      </c>
      <c r="AM41" s="4">
        <v>2817</v>
      </c>
      <c r="AN41" s="6">
        <v>39.261273000000003</v>
      </c>
      <c r="AO41" s="6">
        <v>-0.91828500000000002</v>
      </c>
      <c r="AP41" s="56">
        <v>450</v>
      </c>
      <c r="AQ41" s="59">
        <v>24.5</v>
      </c>
      <c r="AR41"/>
      <c r="AS41"/>
      <c r="AT41"/>
      <c r="AU41"/>
      <c r="AV41"/>
      <c r="AW41"/>
      <c r="AX41"/>
      <c r="AY41"/>
      <c r="AZ41"/>
      <c r="BA41" s="4" t="s">
        <v>609</v>
      </c>
      <c r="BB41" s="60">
        <v>24.5</v>
      </c>
      <c r="BC41" s="4" t="s">
        <v>610</v>
      </c>
      <c r="BD41" s="4" t="s">
        <v>835</v>
      </c>
      <c r="BE41"/>
      <c r="BF41"/>
      <c r="BG41"/>
      <c r="BH41" s="57" t="s">
        <v>614</v>
      </c>
      <c r="BI41"/>
      <c r="BJ41" s="72">
        <v>39.012738853503201</v>
      </c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71" t="s">
        <v>247</v>
      </c>
      <c r="B42" s="4" t="s">
        <v>599</v>
      </c>
      <c r="C42" s="54" t="s">
        <v>599</v>
      </c>
      <c r="D42" s="4" t="s">
        <v>600</v>
      </c>
      <c r="E42" s="70" t="s">
        <v>600</v>
      </c>
      <c r="F42" s="70" t="s">
        <v>601</v>
      </c>
      <c r="G42" s="4">
        <v>38</v>
      </c>
      <c r="H42" s="55" t="s">
        <v>836</v>
      </c>
      <c r="I42" s="71" t="s">
        <v>837</v>
      </c>
      <c r="J42" s="74" t="s">
        <v>838</v>
      </c>
      <c r="K42" s="74"/>
      <c r="L42" s="4" t="s">
        <v>839</v>
      </c>
      <c r="M42" s="26" t="s">
        <v>248</v>
      </c>
      <c r="N42" s="5">
        <v>50.084297999999997</v>
      </c>
      <c r="O42" s="5">
        <v>17.181028999999999</v>
      </c>
      <c r="P42" s="5">
        <v>50.084297999999997</v>
      </c>
      <c r="Q42" s="5">
        <v>17.181028999999999</v>
      </c>
      <c r="R42" s="4">
        <v>2</v>
      </c>
      <c r="S42" s="4">
        <v>2</v>
      </c>
      <c r="T42" s="56" t="s">
        <v>619</v>
      </c>
      <c r="U42" s="4">
        <v>624</v>
      </c>
      <c r="V42" s="4">
        <v>650</v>
      </c>
      <c r="W42"/>
      <c r="X42"/>
      <c r="Y42"/>
      <c r="Z42"/>
      <c r="AA42" s="4">
        <v>152</v>
      </c>
      <c r="AB42"/>
      <c r="AC42" s="57">
        <v>2.7788015467686899E-2</v>
      </c>
      <c r="AD42"/>
      <c r="AE42" s="4">
        <v>1996</v>
      </c>
      <c r="AF42"/>
      <c r="AG42" s="4" t="s">
        <v>249</v>
      </c>
      <c r="AH42" s="49"/>
      <c r="AI42" s="5">
        <v>50.075180000000003</v>
      </c>
      <c r="AJ42" s="6">
        <v>17.159209000000001</v>
      </c>
      <c r="AK42" s="58">
        <v>2.72</v>
      </c>
      <c r="AL42" s="4" t="s">
        <v>840</v>
      </c>
      <c r="AM42"/>
      <c r="AN42" s="6">
        <v>50.082633000000001</v>
      </c>
      <c r="AO42" s="6">
        <v>17.182297999999999</v>
      </c>
      <c r="AP42" s="56">
        <v>510</v>
      </c>
      <c r="AQ42" s="59">
        <v>2.2999999999999998</v>
      </c>
      <c r="AR42"/>
      <c r="AS42"/>
      <c r="AT42"/>
      <c r="AU42"/>
      <c r="AV42"/>
      <c r="AW42"/>
      <c r="AX42"/>
      <c r="AY42"/>
      <c r="AZ42"/>
      <c r="BA42" s="4" t="s">
        <v>609</v>
      </c>
      <c r="BB42" s="60">
        <v>2.2999999999999998</v>
      </c>
      <c r="BC42" s="4" t="s">
        <v>841</v>
      </c>
      <c r="BD42" s="4" t="s">
        <v>842</v>
      </c>
      <c r="BE42"/>
      <c r="BF42"/>
      <c r="BG42"/>
      <c r="BH42" s="57" t="s">
        <v>614</v>
      </c>
      <c r="BI42"/>
      <c r="BJ42" s="72">
        <v>3.6858974358974401</v>
      </c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4" t="s">
        <v>250</v>
      </c>
      <c r="B43" s="4" t="s">
        <v>599</v>
      </c>
      <c r="C43" s="54" t="s">
        <v>599</v>
      </c>
      <c r="D43" s="76" t="s">
        <v>632</v>
      </c>
      <c r="E43" s="77" t="s">
        <v>632</v>
      </c>
      <c r="F43" s="70" t="s">
        <v>633</v>
      </c>
      <c r="G43" s="4">
        <v>39</v>
      </c>
      <c r="H43" s="55" t="s">
        <v>651</v>
      </c>
      <c r="I43" s="4" t="s">
        <v>652</v>
      </c>
      <c r="J43" s="4" t="s">
        <v>653</v>
      </c>
      <c r="K43"/>
      <c r="L43" s="4" t="s">
        <v>843</v>
      </c>
      <c r="M43" s="26"/>
      <c r="N43" s="5">
        <v>66.728333000000006</v>
      </c>
      <c r="O43" s="5">
        <v>13.913611</v>
      </c>
      <c r="P43"/>
      <c r="Q43"/>
      <c r="R43" s="4">
        <v>2</v>
      </c>
      <c r="S43"/>
      <c r="T43" s="56" t="s">
        <v>619</v>
      </c>
      <c r="U43" s="4">
        <v>600</v>
      </c>
      <c r="V43"/>
      <c r="W43"/>
      <c r="X43"/>
      <c r="Y43"/>
      <c r="Z43"/>
      <c r="AA43" s="4">
        <v>2200</v>
      </c>
      <c r="AB43"/>
      <c r="AC43" s="57">
        <v>0.41828275914518198</v>
      </c>
      <c r="AD43"/>
      <c r="AE43" s="4">
        <v>1993</v>
      </c>
      <c r="AF43" s="4">
        <v>2010</v>
      </c>
      <c r="AG43" s="4" t="s">
        <v>251</v>
      </c>
      <c r="AH43" s="4">
        <v>3052</v>
      </c>
      <c r="AI43" s="5">
        <v>66.701481999999999</v>
      </c>
      <c r="AJ43" s="6">
        <v>14.175053999999999</v>
      </c>
      <c r="AK43" s="58">
        <v>3468</v>
      </c>
      <c r="AL43"/>
      <c r="AM43"/>
      <c r="AN43"/>
      <c r="AO43"/>
      <c r="AP43" s="56">
        <v>543</v>
      </c>
      <c r="AQ43"/>
      <c r="AR43" s="56">
        <v>70</v>
      </c>
      <c r="AS43"/>
      <c r="AT43"/>
      <c r="AU43"/>
      <c r="AV43"/>
      <c r="AW43"/>
      <c r="AX43"/>
      <c r="AY43"/>
      <c r="AZ43"/>
      <c r="BA43" s="4" t="s">
        <v>639</v>
      </c>
      <c r="BB43" s="60">
        <v>4464.4162230000002</v>
      </c>
      <c r="BC43" s="4" t="s">
        <v>844</v>
      </c>
      <c r="BD43" s="4" t="s">
        <v>845</v>
      </c>
      <c r="BE43"/>
      <c r="BF43"/>
      <c r="BG43"/>
      <c r="BH43" s="57" t="s">
        <v>614</v>
      </c>
      <c r="BI43"/>
      <c r="BJ43" s="72">
        <v>7440.6937049999997</v>
      </c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4" t="s">
        <v>252</v>
      </c>
      <c r="B44" s="4" t="s">
        <v>599</v>
      </c>
      <c r="C44" s="54" t="s">
        <v>599</v>
      </c>
      <c r="D44" s="76" t="s">
        <v>632</v>
      </c>
      <c r="E44" s="77" t="s">
        <v>632</v>
      </c>
      <c r="F44" s="70" t="s">
        <v>633</v>
      </c>
      <c r="G44" s="4">
        <v>40</v>
      </c>
      <c r="H44" s="55" t="s">
        <v>723</v>
      </c>
      <c r="I44" s="4" t="s">
        <v>724</v>
      </c>
      <c r="J44" s="4" t="s">
        <v>696</v>
      </c>
      <c r="K44" s="74"/>
      <c r="L44" s="71" t="s">
        <v>846</v>
      </c>
      <c r="M44" s="26" t="s">
        <v>253</v>
      </c>
      <c r="N44" s="5">
        <v>63.518999999999998</v>
      </c>
      <c r="O44" s="5">
        <v>20.36</v>
      </c>
      <c r="P44" s="5">
        <v>63.78</v>
      </c>
      <c r="Q44" s="5">
        <v>20.302</v>
      </c>
      <c r="R44" s="4">
        <v>4</v>
      </c>
      <c r="S44"/>
      <c r="T44" s="56" t="s">
        <v>619</v>
      </c>
      <c r="U44" s="4">
        <v>599</v>
      </c>
      <c r="V44"/>
      <c r="W44"/>
      <c r="X44"/>
      <c r="Y44"/>
      <c r="Z44"/>
      <c r="AA44" s="4">
        <v>2256</v>
      </c>
      <c r="AB44"/>
      <c r="AC44" s="57">
        <v>0.42964603337298402</v>
      </c>
      <c r="AD44"/>
      <c r="AE44" s="4">
        <v>1958</v>
      </c>
      <c r="AF44" s="4">
        <v>2010</v>
      </c>
      <c r="AG44" s="4" t="s">
        <v>254</v>
      </c>
      <c r="AH44" s="49"/>
      <c r="AI44" s="5">
        <v>63.870435999999998</v>
      </c>
      <c r="AJ44" s="6">
        <v>20.015263000000001</v>
      </c>
      <c r="AK44" s="58">
        <v>0</v>
      </c>
      <c r="AL44"/>
      <c r="AM44"/>
      <c r="AN44"/>
      <c r="AO44"/>
      <c r="AP44" s="56">
        <v>75</v>
      </c>
      <c r="AQ44"/>
      <c r="AR44" s="56">
        <v>975</v>
      </c>
      <c r="AS44"/>
      <c r="AT44"/>
      <c r="AU44"/>
      <c r="AV44"/>
      <c r="AW44"/>
      <c r="AX44"/>
      <c r="AY44"/>
      <c r="AZ44" s="4" t="s">
        <v>847</v>
      </c>
      <c r="BA44" s="4" t="s">
        <v>639</v>
      </c>
      <c r="BB44" s="60">
        <v>0</v>
      </c>
      <c r="BC44" s="4" t="s">
        <v>848</v>
      </c>
      <c r="BD44" s="4" t="s">
        <v>849</v>
      </c>
      <c r="BE44"/>
      <c r="BF44" s="4" t="s">
        <v>850</v>
      </c>
      <c r="BG44"/>
      <c r="BH44" s="57" t="s">
        <v>614</v>
      </c>
      <c r="BI44"/>
      <c r="BJ44" s="72">
        <v>0</v>
      </c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4" t="s">
        <v>255</v>
      </c>
      <c r="B45" s="4" t="s">
        <v>599</v>
      </c>
      <c r="C45" s="54" t="s">
        <v>599</v>
      </c>
      <c r="D45" s="4" t="s">
        <v>600</v>
      </c>
      <c r="E45" s="70" t="s">
        <v>600</v>
      </c>
      <c r="F45" s="70" t="s">
        <v>601</v>
      </c>
      <c r="G45" s="4">
        <v>41</v>
      </c>
      <c r="H45" s="55" t="s">
        <v>797</v>
      </c>
      <c r="I45" s="4" t="s">
        <v>798</v>
      </c>
      <c r="J45" s="4" t="s">
        <v>799</v>
      </c>
      <c r="K45"/>
      <c r="L45"/>
      <c r="M45"/>
      <c r="N45" s="5">
        <v>47.196722000000001</v>
      </c>
      <c r="O45" s="5">
        <v>12.720815999999999</v>
      </c>
      <c r="P45"/>
      <c r="Q45"/>
      <c r="R45" s="4">
        <v>4</v>
      </c>
      <c r="S45" s="4">
        <v>4</v>
      </c>
      <c r="T45" s="56" t="s">
        <v>619</v>
      </c>
      <c r="U45" s="4">
        <v>592</v>
      </c>
      <c r="V45" s="4">
        <v>604</v>
      </c>
      <c r="W45"/>
      <c r="X45"/>
      <c r="Y45"/>
      <c r="Z45"/>
      <c r="AA45" s="4">
        <v>150.4</v>
      </c>
      <c r="AB45"/>
      <c r="AC45" s="57">
        <v>2.8981753827749701E-2</v>
      </c>
      <c r="AD45"/>
      <c r="AE45" s="4">
        <v>1956</v>
      </c>
      <c r="AF45" s="4">
        <v>2011</v>
      </c>
      <c r="AG45" s="4" t="s">
        <v>256</v>
      </c>
      <c r="AH45" s="37">
        <v>3295</v>
      </c>
      <c r="AI45" s="5">
        <v>47.197916999999997</v>
      </c>
      <c r="AJ45" s="6">
        <v>11.02125</v>
      </c>
      <c r="AK45" s="58">
        <v>85.4</v>
      </c>
      <c r="AL45" s="4" t="s">
        <v>851</v>
      </c>
      <c r="AM45" s="4">
        <v>3297</v>
      </c>
      <c r="AN45" s="6">
        <v>47.189686999999999</v>
      </c>
      <c r="AO45" s="6">
        <v>12.718928</v>
      </c>
      <c r="AP45" s="56">
        <v>380</v>
      </c>
      <c r="AQ45" s="59">
        <v>72.819999999999993</v>
      </c>
      <c r="AR45"/>
      <c r="AS45"/>
      <c r="AT45"/>
      <c r="AU45"/>
      <c r="AV45"/>
      <c r="AW45"/>
      <c r="AX45"/>
      <c r="AY45"/>
      <c r="AZ45"/>
      <c r="BA45" s="4" t="s">
        <v>609</v>
      </c>
      <c r="BB45" s="60">
        <v>72.819999999999993</v>
      </c>
      <c r="BC45" s="4" t="s">
        <v>610</v>
      </c>
      <c r="BD45" s="4" t="s">
        <v>852</v>
      </c>
      <c r="BE45" s="4" t="s">
        <v>853</v>
      </c>
      <c r="BF45"/>
      <c r="BG45"/>
      <c r="BH45" s="57" t="s">
        <v>614</v>
      </c>
      <c r="BI45"/>
      <c r="BJ45" s="72">
        <v>123.006756756757</v>
      </c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12.75" customHeight="1" x14ac:dyDescent="0.25">
      <c r="A46" s="4" t="s">
        <v>257</v>
      </c>
      <c r="B46" s="4" t="s">
        <v>599</v>
      </c>
      <c r="C46" s="54" t="s">
        <v>599</v>
      </c>
      <c r="D46" s="4" t="s">
        <v>600</v>
      </c>
      <c r="E46" s="70" t="s">
        <v>600</v>
      </c>
      <c r="F46" s="70" t="s">
        <v>601</v>
      </c>
      <c r="G46" s="4">
        <v>42</v>
      </c>
      <c r="H46" s="55" t="s">
        <v>660</v>
      </c>
      <c r="I46" s="71" t="s">
        <v>661</v>
      </c>
      <c r="J46" s="74" t="s">
        <v>662</v>
      </c>
      <c r="K46"/>
      <c r="L46" s="4" t="s">
        <v>854</v>
      </c>
      <c r="M46" s="7" t="s">
        <v>191</v>
      </c>
      <c r="N46" s="5">
        <v>46.044199999999996</v>
      </c>
      <c r="O46" s="5">
        <v>10.3521</v>
      </c>
      <c r="P46" s="5">
        <v>46.044199999999996</v>
      </c>
      <c r="Q46" s="5">
        <v>10.3521</v>
      </c>
      <c r="R46" s="4">
        <v>2</v>
      </c>
      <c r="S46" s="4">
        <v>2</v>
      </c>
      <c r="T46" s="56" t="s">
        <v>638</v>
      </c>
      <c r="U46" s="4">
        <v>560</v>
      </c>
      <c r="V46" s="4">
        <v>210</v>
      </c>
      <c r="W46"/>
      <c r="X46"/>
      <c r="Y46"/>
      <c r="Z46"/>
      <c r="AA46" s="4">
        <v>342</v>
      </c>
      <c r="AB46" s="4">
        <v>230</v>
      </c>
      <c r="AC46" s="57">
        <v>6.96685244939865E-2</v>
      </c>
      <c r="AD46" s="57">
        <v>0.124941603381028</v>
      </c>
      <c r="AE46" s="4">
        <v>1973</v>
      </c>
      <c r="AF46"/>
      <c r="AG46" s="4" t="s">
        <v>258</v>
      </c>
      <c r="AH46" s="4">
        <v>3377</v>
      </c>
      <c r="AI46" s="5">
        <v>46.046804999999999</v>
      </c>
      <c r="AJ46" s="6">
        <v>10.430052</v>
      </c>
      <c r="AK46" s="58">
        <v>38.799999999999997</v>
      </c>
      <c r="AL46" s="4" t="s">
        <v>854</v>
      </c>
      <c r="AM46"/>
      <c r="AN46" s="6">
        <v>46.047947999999998</v>
      </c>
      <c r="AO46" s="6">
        <v>10.350704</v>
      </c>
      <c r="AP46" s="56">
        <v>1424</v>
      </c>
      <c r="AQ46"/>
      <c r="AR46" s="56">
        <v>45</v>
      </c>
      <c r="AS46"/>
      <c r="AT46"/>
      <c r="AU46" s="4">
        <v>13.5</v>
      </c>
      <c r="AV46" s="4" t="s">
        <v>855</v>
      </c>
      <c r="AW46"/>
      <c r="AX46"/>
      <c r="AY46"/>
      <c r="AZ46" s="4" t="s">
        <v>856</v>
      </c>
      <c r="BA46" s="4" t="s">
        <v>639</v>
      </c>
      <c r="BB46" s="60">
        <v>130.98678240000001</v>
      </c>
      <c r="BC46" s="4" t="s">
        <v>857</v>
      </c>
      <c r="BD46" s="4" t="s">
        <v>858</v>
      </c>
      <c r="BE46" s="4" t="s">
        <v>859</v>
      </c>
      <c r="BF46"/>
      <c r="BG46"/>
      <c r="BH46" s="57" t="s">
        <v>614</v>
      </c>
      <c r="BI46"/>
      <c r="BJ46" s="72">
        <v>233.90496857142901</v>
      </c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4" t="s">
        <v>259</v>
      </c>
      <c r="B47" s="4" t="s">
        <v>599</v>
      </c>
      <c r="C47" s="54" t="s">
        <v>599</v>
      </c>
      <c r="D47" s="4" t="s">
        <v>632</v>
      </c>
      <c r="E47" s="70" t="s">
        <v>632</v>
      </c>
      <c r="F47" s="70" t="s">
        <v>633</v>
      </c>
      <c r="G47" s="4">
        <v>43</v>
      </c>
      <c r="H47" s="55" t="s">
        <v>602</v>
      </c>
      <c r="I47" s="4" t="s">
        <v>603</v>
      </c>
      <c r="J47" s="4" t="s">
        <v>604</v>
      </c>
      <c r="K47"/>
      <c r="L47" s="4" t="s">
        <v>860</v>
      </c>
      <c r="M47"/>
      <c r="N47" s="5">
        <v>45.685437</v>
      </c>
      <c r="O47" s="5">
        <v>6.6224970000000001</v>
      </c>
      <c r="P47"/>
      <c r="Q47"/>
      <c r="R47" s="4">
        <v>6</v>
      </c>
      <c r="S47"/>
      <c r="T47" s="56" t="s">
        <v>638</v>
      </c>
      <c r="U47" s="4">
        <v>546</v>
      </c>
      <c r="V47"/>
      <c r="W47"/>
      <c r="X47"/>
      <c r="Y47"/>
      <c r="Z47"/>
      <c r="AA47" s="4">
        <v>1000</v>
      </c>
      <c r="AB47"/>
      <c r="AC47" s="57">
        <v>0.20893244712546599</v>
      </c>
      <c r="AD47"/>
      <c r="AE47" s="4">
        <v>1961</v>
      </c>
      <c r="AF47"/>
      <c r="AG47" s="4" t="s">
        <v>260</v>
      </c>
      <c r="AH47" s="4">
        <v>3394</v>
      </c>
      <c r="AI47" s="5">
        <v>45.686250000000001</v>
      </c>
      <c r="AJ47" s="6">
        <v>6.6245830000000003</v>
      </c>
      <c r="AK47" s="58">
        <v>187</v>
      </c>
      <c r="AL47"/>
      <c r="AM47"/>
      <c r="AN47"/>
      <c r="AO47"/>
      <c r="AP47"/>
      <c r="AQ47"/>
      <c r="AR47" s="56">
        <v>50</v>
      </c>
      <c r="AS47"/>
      <c r="AT47"/>
      <c r="AU47"/>
      <c r="AV47"/>
      <c r="AW47"/>
      <c r="AX47"/>
      <c r="AY47"/>
      <c r="AZ47"/>
      <c r="BA47" s="4" t="s">
        <v>861</v>
      </c>
      <c r="BB47" s="60">
        <v>567.23333333333301</v>
      </c>
      <c r="BC47" s="4" t="s">
        <v>862</v>
      </c>
      <c r="BD47" s="4" t="s">
        <v>863</v>
      </c>
      <c r="BE47" s="4" t="s">
        <v>864</v>
      </c>
      <c r="BF47"/>
      <c r="BG47"/>
      <c r="BH47" s="57" t="s">
        <v>614</v>
      </c>
      <c r="BI47"/>
      <c r="BJ47" s="72">
        <v>1038.8888888888901</v>
      </c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4" t="s">
        <v>261</v>
      </c>
      <c r="B48" s="4" t="s">
        <v>599</v>
      </c>
      <c r="C48" s="54" t="s">
        <v>599</v>
      </c>
      <c r="D48" s="4" t="s">
        <v>600</v>
      </c>
      <c r="E48" s="70" t="s">
        <v>600</v>
      </c>
      <c r="F48" s="70" t="s">
        <v>601</v>
      </c>
      <c r="G48" s="4">
        <v>44</v>
      </c>
      <c r="H48" s="55" t="s">
        <v>797</v>
      </c>
      <c r="I48" s="4" t="s">
        <v>798</v>
      </c>
      <c r="J48" s="4" t="s">
        <v>865</v>
      </c>
      <c r="K48"/>
      <c r="L48" s="4" t="s">
        <v>866</v>
      </c>
      <c r="M48" s="26" t="s">
        <v>262</v>
      </c>
      <c r="N48" s="5">
        <v>46.975805000000001</v>
      </c>
      <c r="O48" s="5">
        <v>10.043101999999999</v>
      </c>
      <c r="P48" s="5">
        <v>46.975805000000001</v>
      </c>
      <c r="Q48" s="5">
        <v>10.043101999999999</v>
      </c>
      <c r="R48" s="4">
        <v>3</v>
      </c>
      <c r="S48" s="4">
        <v>3</v>
      </c>
      <c r="T48" s="56" t="s">
        <v>867</v>
      </c>
      <c r="U48" s="4">
        <v>525</v>
      </c>
      <c r="V48" s="4">
        <v>480</v>
      </c>
      <c r="W48"/>
      <c r="X48"/>
      <c r="Y48"/>
      <c r="Z48"/>
      <c r="AA48" s="4">
        <v>1441.56</v>
      </c>
      <c r="AB48"/>
      <c r="AC48" s="57">
        <v>0.31323620481731401</v>
      </c>
      <c r="AD48"/>
      <c r="AE48" s="4">
        <v>2008</v>
      </c>
      <c r="AF48"/>
      <c r="AG48" s="4" t="s">
        <v>263</v>
      </c>
      <c r="AH48" s="49"/>
      <c r="AI48" s="5">
        <v>46.970536000000003</v>
      </c>
      <c r="AJ48" s="6">
        <v>10.125780000000001</v>
      </c>
      <c r="AK48" s="58">
        <v>42</v>
      </c>
      <c r="AL48" s="4" t="s">
        <v>868</v>
      </c>
      <c r="AM48"/>
      <c r="AN48" s="6">
        <v>46.975220999999998</v>
      </c>
      <c r="AO48" s="6">
        <v>10.039701000000001</v>
      </c>
      <c r="AP48" s="56">
        <v>780</v>
      </c>
      <c r="AQ48" s="59">
        <v>2.34</v>
      </c>
      <c r="AR48"/>
      <c r="AS48"/>
      <c r="AT48"/>
      <c r="AU48"/>
      <c r="AV48"/>
      <c r="AW48"/>
      <c r="AX48"/>
      <c r="AY48"/>
      <c r="AZ48" s="4" t="s">
        <v>869</v>
      </c>
      <c r="BA48" s="4" t="s">
        <v>609</v>
      </c>
      <c r="BB48" s="60">
        <v>2.34</v>
      </c>
      <c r="BC48" s="4" t="s">
        <v>870</v>
      </c>
      <c r="BD48" s="4" t="s">
        <v>871</v>
      </c>
      <c r="BE48" s="4" t="s">
        <v>783</v>
      </c>
      <c r="BF48"/>
      <c r="BG48"/>
      <c r="BH48" s="57" t="s">
        <v>614</v>
      </c>
      <c r="BI48"/>
      <c r="BJ48" s="72">
        <v>4.45714285714286</v>
      </c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4" t="s">
        <v>145</v>
      </c>
      <c r="B49" s="4" t="s">
        <v>599</v>
      </c>
      <c r="C49" s="54" t="s">
        <v>599</v>
      </c>
      <c r="D49" s="4" t="s">
        <v>632</v>
      </c>
      <c r="E49" s="70" t="s">
        <v>668</v>
      </c>
      <c r="F49" s="70" t="s">
        <v>669</v>
      </c>
      <c r="G49" s="4">
        <v>45</v>
      </c>
      <c r="H49" s="55" t="s">
        <v>642</v>
      </c>
      <c r="I49" s="4" t="s">
        <v>643</v>
      </c>
      <c r="J49" s="4" t="s">
        <v>779</v>
      </c>
      <c r="K49"/>
      <c r="L49"/>
      <c r="M49" s="5" t="s">
        <v>165</v>
      </c>
      <c r="N49" s="5">
        <v>41.047618999999997</v>
      </c>
      <c r="O49" s="5">
        <v>-6.8040250000000002</v>
      </c>
      <c r="P49" s="5">
        <v>41.047618999999997</v>
      </c>
      <c r="Q49" s="5">
        <v>-6.8040250000000002</v>
      </c>
      <c r="R49" s="4">
        <v>6</v>
      </c>
      <c r="S49"/>
      <c r="T49" s="4" t="s">
        <v>619</v>
      </c>
      <c r="U49" s="4">
        <v>525</v>
      </c>
      <c r="V49"/>
      <c r="W49"/>
      <c r="X49"/>
      <c r="Y49"/>
      <c r="Z49"/>
      <c r="AA49"/>
      <c r="AB49"/>
      <c r="AC49"/>
      <c r="AD49" s="59"/>
      <c r="AE49" s="4">
        <v>1956</v>
      </c>
      <c r="AF49"/>
      <c r="AG49" s="4" t="s">
        <v>145</v>
      </c>
      <c r="AH49" s="4">
        <v>2744</v>
      </c>
      <c r="AI49" s="5">
        <v>41.047424999999997</v>
      </c>
      <c r="AJ49" s="6">
        <v>-6.8039610000000001</v>
      </c>
      <c r="AK49" s="58">
        <v>181.5</v>
      </c>
      <c r="AL49"/>
      <c r="AM49"/>
      <c r="AN49"/>
      <c r="AO49"/>
      <c r="AP49" s="56">
        <v>83</v>
      </c>
      <c r="AQ49"/>
      <c r="AR49"/>
      <c r="AS49"/>
      <c r="AT49"/>
      <c r="AU49"/>
      <c r="AV49" s="75" t="s">
        <v>164</v>
      </c>
      <c r="AW49"/>
      <c r="AX49"/>
      <c r="AY49"/>
      <c r="AZ49"/>
      <c r="BA49" s="4" t="s">
        <v>639</v>
      </c>
      <c r="BB49" s="60">
        <v>35.714163374999998</v>
      </c>
      <c r="BC49" s="71" t="s">
        <v>872</v>
      </c>
      <c r="BD49" s="4" t="s">
        <v>873</v>
      </c>
      <c r="BE49"/>
      <c r="BF49"/>
      <c r="BG49"/>
      <c r="BH49" s="57" t="s">
        <v>614</v>
      </c>
      <c r="BI49"/>
      <c r="BJ49" s="72">
        <v>68.026977857142896</v>
      </c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4" t="s">
        <v>264</v>
      </c>
      <c r="B50" s="4" t="s">
        <v>599</v>
      </c>
      <c r="C50" s="54" t="s">
        <v>599</v>
      </c>
      <c r="D50" s="4" t="s">
        <v>600</v>
      </c>
      <c r="E50" s="70" t="s">
        <v>600</v>
      </c>
      <c r="F50" s="70" t="s">
        <v>601</v>
      </c>
      <c r="G50" s="4">
        <v>46</v>
      </c>
      <c r="H50" s="55" t="s">
        <v>828</v>
      </c>
      <c r="I50" s="4" t="s">
        <v>829</v>
      </c>
      <c r="J50"/>
      <c r="K50" s="74"/>
      <c r="L50" s="4" t="s">
        <v>874</v>
      </c>
      <c r="M50" s="26" t="s">
        <v>265</v>
      </c>
      <c r="N50" s="5">
        <v>38.195562000000002</v>
      </c>
      <c r="O50" s="5">
        <v>-7.4977080000000003</v>
      </c>
      <c r="P50" s="5">
        <v>38.195562000000002</v>
      </c>
      <c r="Q50" s="5">
        <v>-7.4977080000000003</v>
      </c>
      <c r="R50" s="4">
        <v>4</v>
      </c>
      <c r="S50" s="4">
        <v>4</v>
      </c>
      <c r="T50" s="56" t="s">
        <v>619</v>
      </c>
      <c r="U50" s="4">
        <v>519.20000000000005</v>
      </c>
      <c r="V50" s="4">
        <v>433.8</v>
      </c>
      <c r="W50"/>
      <c r="X50"/>
      <c r="Y50"/>
      <c r="Z50"/>
      <c r="AA50" s="4">
        <v>739</v>
      </c>
      <c r="AB50" s="4">
        <v>213.8</v>
      </c>
      <c r="AC50" s="57">
        <v>0.16237093378359499</v>
      </c>
      <c r="AD50" s="57">
        <v>5.6261854988621303E-2</v>
      </c>
      <c r="AE50" s="4">
        <v>2004</v>
      </c>
      <c r="AF50" s="4">
        <v>2013</v>
      </c>
      <c r="AG50" s="4" t="s">
        <v>266</v>
      </c>
      <c r="AH50" s="4">
        <v>2857</v>
      </c>
      <c r="AI50" s="5">
        <v>38.195416999999999</v>
      </c>
      <c r="AJ50" s="6">
        <v>-7.4954169999999998</v>
      </c>
      <c r="AK50" s="58">
        <v>3150</v>
      </c>
      <c r="AL50" s="4" t="s">
        <v>875</v>
      </c>
      <c r="AM50"/>
      <c r="AN50" s="6">
        <v>38.110595000000004</v>
      </c>
      <c r="AO50" s="6">
        <v>-7.6291570000000002</v>
      </c>
      <c r="AP50" s="56">
        <v>63.1</v>
      </c>
      <c r="AQ50" s="59">
        <v>5.76</v>
      </c>
      <c r="AR50" s="56">
        <v>203.2</v>
      </c>
      <c r="AS50"/>
      <c r="AT50"/>
      <c r="AU50"/>
      <c r="AV50"/>
      <c r="AW50"/>
      <c r="AX50"/>
      <c r="AY50"/>
      <c r="AZ50"/>
      <c r="BA50" s="4" t="s">
        <v>609</v>
      </c>
      <c r="BB50" s="60">
        <v>5.76</v>
      </c>
      <c r="BC50" s="4" t="s">
        <v>783</v>
      </c>
      <c r="BD50" s="4" t="s">
        <v>876</v>
      </c>
      <c r="BE50" s="4" t="s">
        <v>877</v>
      </c>
      <c r="BF50"/>
      <c r="BG50"/>
      <c r="BH50" s="57" t="s">
        <v>614</v>
      </c>
      <c r="BI50"/>
      <c r="BJ50" s="72">
        <v>11.093990755007701</v>
      </c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4" t="s">
        <v>267</v>
      </c>
      <c r="B51" s="4" t="s">
        <v>599</v>
      </c>
      <c r="C51" s="54" t="s">
        <v>599</v>
      </c>
      <c r="D51" s="76" t="s">
        <v>632</v>
      </c>
      <c r="E51" s="77" t="s">
        <v>632</v>
      </c>
      <c r="F51" s="70" t="s">
        <v>633</v>
      </c>
      <c r="G51" s="4">
        <v>47</v>
      </c>
      <c r="H51" s="55" t="s">
        <v>670</v>
      </c>
      <c r="I51" s="4" t="s">
        <v>671</v>
      </c>
      <c r="J51" s="71" t="s">
        <v>878</v>
      </c>
      <c r="K51" s="4" t="s">
        <v>879</v>
      </c>
      <c r="L51" s="4" t="s">
        <v>267</v>
      </c>
      <c r="M51" s="26" t="s">
        <v>268</v>
      </c>
      <c r="N51" s="5">
        <v>45.447004999999997</v>
      </c>
      <c r="O51" s="5">
        <v>23.768191000000002</v>
      </c>
      <c r="P51" s="5">
        <v>45.447004999999997</v>
      </c>
      <c r="Q51" s="5">
        <v>23.768191000000002</v>
      </c>
      <c r="R51" s="4">
        <v>3</v>
      </c>
      <c r="S51"/>
      <c r="T51" s="56" t="s">
        <v>638</v>
      </c>
      <c r="U51" s="4">
        <v>510</v>
      </c>
      <c r="V51"/>
      <c r="W51" s="4">
        <v>300</v>
      </c>
      <c r="X51"/>
      <c r="Y51"/>
      <c r="Z51"/>
      <c r="AA51" s="4">
        <v>1150</v>
      </c>
      <c r="AB51"/>
      <c r="AC51" s="57">
        <v>0.25723271284329402</v>
      </c>
      <c r="AD51"/>
      <c r="AE51" s="4">
        <v>1973</v>
      </c>
      <c r="AF51"/>
      <c r="AG51" s="4" t="s">
        <v>269</v>
      </c>
      <c r="AH51" s="4">
        <v>3856</v>
      </c>
      <c r="AI51" s="5">
        <v>45.430556000000003</v>
      </c>
      <c r="AJ51" s="6">
        <v>23.733332999999998</v>
      </c>
      <c r="AK51" s="58">
        <v>340</v>
      </c>
      <c r="AL51"/>
      <c r="AM51"/>
      <c r="AN51"/>
      <c r="AO51"/>
      <c r="AP51" s="56">
        <v>800</v>
      </c>
      <c r="AQ51"/>
      <c r="AR51"/>
      <c r="AS51"/>
      <c r="AT51"/>
      <c r="AU51"/>
      <c r="AV51"/>
      <c r="AW51"/>
      <c r="AX51"/>
      <c r="AY51"/>
      <c r="AZ51" s="4" t="s">
        <v>880</v>
      </c>
      <c r="BA51" s="4" t="s">
        <v>639</v>
      </c>
      <c r="BB51" s="60">
        <v>644.84400000000005</v>
      </c>
      <c r="BC51" s="4" t="s">
        <v>881</v>
      </c>
      <c r="BD51" s="4" t="s">
        <v>882</v>
      </c>
      <c r="BE51" s="4" t="s">
        <v>883</v>
      </c>
      <c r="BF51"/>
      <c r="BG51"/>
      <c r="BH51" s="57" t="s">
        <v>614</v>
      </c>
      <c r="BI51"/>
      <c r="BJ51" s="72">
        <v>1264.4000000000001</v>
      </c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4" t="s">
        <v>270</v>
      </c>
      <c r="B52" s="4" t="s">
        <v>599</v>
      </c>
      <c r="C52" s="54" t="s">
        <v>599</v>
      </c>
      <c r="D52" s="4" t="s">
        <v>632</v>
      </c>
      <c r="E52" s="70" t="s">
        <v>632</v>
      </c>
      <c r="F52" s="70" t="s">
        <v>633</v>
      </c>
      <c r="G52" s="4">
        <v>48</v>
      </c>
      <c r="H52" s="55" t="s">
        <v>797</v>
      </c>
      <c r="I52" s="4" t="s">
        <v>798</v>
      </c>
      <c r="J52" s="4" t="s">
        <v>884</v>
      </c>
      <c r="K52" s="101" t="s">
        <v>885</v>
      </c>
      <c r="L52" s="4" t="s">
        <v>270</v>
      </c>
      <c r="M52" s="26"/>
      <c r="N52" s="5">
        <v>47.269798000000002</v>
      </c>
      <c r="O52" s="5">
        <v>10.967834</v>
      </c>
      <c r="P52" s="5">
        <v>47.269798000000002</v>
      </c>
      <c r="Q52" s="5">
        <v>10.967834</v>
      </c>
      <c r="R52" s="71">
        <v>2</v>
      </c>
      <c r="S52" s="100"/>
      <c r="T52" s="102" t="s">
        <v>638</v>
      </c>
      <c r="U52" s="71">
        <v>500</v>
      </c>
      <c r="V52" s="71"/>
      <c r="W52"/>
      <c r="X52"/>
      <c r="Y52"/>
      <c r="Z52" s="100"/>
      <c r="AA52" s="4">
        <v>718.6</v>
      </c>
      <c r="AB52"/>
      <c r="AC52" s="57">
        <v>0.163951631302761</v>
      </c>
      <c r="AD52"/>
      <c r="AE52" s="4">
        <v>1981</v>
      </c>
      <c r="AF52" s="56"/>
      <c r="AG52" s="4" t="s">
        <v>271</v>
      </c>
      <c r="AH52" s="49"/>
      <c r="AI52" s="5">
        <v>47.212035</v>
      </c>
      <c r="AJ52" s="6">
        <v>11.000964</v>
      </c>
      <c r="AK52" s="58">
        <v>3</v>
      </c>
      <c r="AL52"/>
      <c r="AM52"/>
      <c r="AN52"/>
      <c r="AO52"/>
      <c r="AP52" s="56">
        <v>1257.5</v>
      </c>
      <c r="AQ52"/>
      <c r="AR52"/>
      <c r="AS52"/>
      <c r="AT52"/>
      <c r="AU52"/>
      <c r="AV52"/>
      <c r="AW52"/>
      <c r="AX52"/>
      <c r="AY52"/>
      <c r="AZ52" s="101"/>
      <c r="BA52" s="4" t="s">
        <v>639</v>
      </c>
      <c r="BB52" s="60">
        <v>8.9436543749999995</v>
      </c>
      <c r="BC52" s="103" t="s">
        <v>886</v>
      </c>
      <c r="BD52" s="79" t="s">
        <v>887</v>
      </c>
      <c r="BE52" s="79" t="s">
        <v>888</v>
      </c>
      <c r="BF52"/>
      <c r="BG52"/>
      <c r="BH52" s="57" t="s">
        <v>614</v>
      </c>
      <c r="BI52"/>
      <c r="BJ52" s="72">
        <v>17.887308749999999</v>
      </c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4" t="s">
        <v>272</v>
      </c>
      <c r="B53" s="4" t="s">
        <v>599</v>
      </c>
      <c r="C53" s="54" t="s">
        <v>599</v>
      </c>
      <c r="D53" s="4" t="s">
        <v>600</v>
      </c>
      <c r="E53" s="70" t="s">
        <v>600</v>
      </c>
      <c r="F53" s="70" t="s">
        <v>601</v>
      </c>
      <c r="G53" s="4">
        <v>49</v>
      </c>
      <c r="H53" s="55" t="s">
        <v>660</v>
      </c>
      <c r="I53" s="4" t="s">
        <v>661</v>
      </c>
      <c r="J53" s="4" t="s">
        <v>662</v>
      </c>
      <c r="K53"/>
      <c r="L53" s="4" t="s">
        <v>889</v>
      </c>
      <c r="M53" s="7" t="s">
        <v>272</v>
      </c>
      <c r="N53" s="5">
        <v>37.118299999999998</v>
      </c>
      <c r="O53" s="5">
        <v>15.1394</v>
      </c>
      <c r="P53" s="5">
        <v>37.118299999999998</v>
      </c>
      <c r="Q53" s="5">
        <v>15.1394</v>
      </c>
      <c r="R53" s="4">
        <v>4</v>
      </c>
      <c r="S53" s="4">
        <v>4</v>
      </c>
      <c r="T53" s="56" t="s">
        <v>775</v>
      </c>
      <c r="U53" s="4">
        <v>500</v>
      </c>
      <c r="V53" s="4">
        <v>600</v>
      </c>
      <c r="W53"/>
      <c r="X53"/>
      <c r="Y53"/>
      <c r="Z53"/>
      <c r="AA53"/>
      <c r="AB53"/>
      <c r="AC53"/>
      <c r="AD53" s="59"/>
      <c r="AE53"/>
      <c r="AF53"/>
      <c r="AG53" s="4" t="s">
        <v>273</v>
      </c>
      <c r="AH53" s="49"/>
      <c r="AI53" s="5">
        <v>37.129075999999998</v>
      </c>
      <c r="AJ53" s="6">
        <v>15.139324999999999</v>
      </c>
      <c r="AK53" s="58">
        <v>5.6</v>
      </c>
      <c r="AL53" s="4" t="s">
        <v>890</v>
      </c>
      <c r="AM53"/>
      <c r="AN53" s="6">
        <v>37.111313000000003</v>
      </c>
      <c r="AO53" s="6">
        <v>15.142173</v>
      </c>
      <c r="AP53" s="56">
        <v>312</v>
      </c>
      <c r="AQ53" s="59">
        <v>4</v>
      </c>
      <c r="AR53" s="56">
        <v>196</v>
      </c>
      <c r="AS53"/>
      <c r="AT53"/>
      <c r="AU53"/>
      <c r="AV53"/>
      <c r="AW53"/>
      <c r="AX53"/>
      <c r="AY53"/>
      <c r="AZ53" s="4" t="s">
        <v>869</v>
      </c>
      <c r="BA53" s="4" t="s">
        <v>609</v>
      </c>
      <c r="BB53" s="60">
        <v>4</v>
      </c>
      <c r="BC53" s="4" t="s">
        <v>610</v>
      </c>
      <c r="BD53" s="4" t="s">
        <v>891</v>
      </c>
      <c r="BE53"/>
      <c r="BF53"/>
      <c r="BG53"/>
      <c r="BH53" s="57" t="s">
        <v>614</v>
      </c>
      <c r="BI53"/>
      <c r="BJ53" s="72">
        <v>8</v>
      </c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4" t="s">
        <v>274</v>
      </c>
      <c r="B54" s="4" t="s">
        <v>599</v>
      </c>
      <c r="C54" s="54" t="s">
        <v>599</v>
      </c>
      <c r="D54" s="4" t="s">
        <v>600</v>
      </c>
      <c r="E54" s="70" t="s">
        <v>600</v>
      </c>
      <c r="F54" s="70" t="s">
        <v>601</v>
      </c>
      <c r="G54" s="4">
        <v>50</v>
      </c>
      <c r="H54" s="55" t="s">
        <v>821</v>
      </c>
      <c r="I54" s="100" t="s">
        <v>822</v>
      </c>
      <c r="J54" s="4" t="s">
        <v>892</v>
      </c>
      <c r="K54"/>
      <c r="L54"/>
      <c r="M54"/>
      <c r="N54" s="5">
        <v>49.780391000000002</v>
      </c>
      <c r="O54" s="5">
        <v>19.211573000000001</v>
      </c>
      <c r="P54" s="5">
        <v>49.780391000000002</v>
      </c>
      <c r="Q54" s="5">
        <v>19.211573000000001</v>
      </c>
      <c r="R54" s="4">
        <v>4</v>
      </c>
      <c r="S54" s="4">
        <v>4</v>
      </c>
      <c r="T54" s="56" t="s">
        <v>619</v>
      </c>
      <c r="U54" s="4">
        <v>500</v>
      </c>
      <c r="V54" s="4">
        <v>540</v>
      </c>
      <c r="W54" s="4">
        <v>180</v>
      </c>
      <c r="X54"/>
      <c r="Y54" s="56">
        <v>4</v>
      </c>
      <c r="Z54" s="4">
        <v>5.5</v>
      </c>
      <c r="AA54" s="4">
        <v>640</v>
      </c>
      <c r="AB54" s="4">
        <v>850</v>
      </c>
      <c r="AC54" s="57">
        <v>0.146018708647045</v>
      </c>
      <c r="AD54" s="59">
        <v>0.17956583094616399</v>
      </c>
      <c r="AE54" s="4">
        <v>1979</v>
      </c>
      <c r="AF54"/>
      <c r="AG54" s="4" t="s">
        <v>275</v>
      </c>
      <c r="AH54" s="49"/>
      <c r="AI54" s="5">
        <v>49.787309999999998</v>
      </c>
      <c r="AJ54" s="6">
        <v>19.229977000000002</v>
      </c>
      <c r="AK54" s="58">
        <v>2</v>
      </c>
      <c r="AL54" s="4" t="s">
        <v>893</v>
      </c>
      <c r="AM54" s="4">
        <v>3768</v>
      </c>
      <c r="AN54" s="6">
        <v>49.807045000000002</v>
      </c>
      <c r="AO54" s="6">
        <v>19.201388000000001</v>
      </c>
      <c r="AP54"/>
      <c r="AQ54" s="59">
        <v>2</v>
      </c>
      <c r="AR54" s="56">
        <v>140.4</v>
      </c>
      <c r="AS54"/>
      <c r="AT54"/>
      <c r="AU54" s="4">
        <v>119.2</v>
      </c>
      <c r="AV54"/>
      <c r="AW54"/>
      <c r="AX54"/>
      <c r="AY54"/>
      <c r="AZ54"/>
      <c r="BA54" s="4" t="s">
        <v>621</v>
      </c>
      <c r="BB54" s="60">
        <v>2.75</v>
      </c>
      <c r="BC54" s="4" t="s">
        <v>610</v>
      </c>
      <c r="BD54" s="4" t="s">
        <v>894</v>
      </c>
      <c r="BE54"/>
      <c r="BF54"/>
      <c r="BG54"/>
      <c r="BH54" s="57" t="s">
        <v>614</v>
      </c>
      <c r="BI54"/>
      <c r="BJ54" s="72">
        <v>5.5</v>
      </c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4" t="s">
        <v>276</v>
      </c>
      <c r="B55" s="4" t="s">
        <v>599</v>
      </c>
      <c r="C55" s="54" t="s">
        <v>599</v>
      </c>
      <c r="D55" s="4" t="s">
        <v>600</v>
      </c>
      <c r="E55" s="70" t="s">
        <v>600</v>
      </c>
      <c r="F55" s="70" t="s">
        <v>601</v>
      </c>
      <c r="G55" s="4">
        <v>51</v>
      </c>
      <c r="H55" s="55" t="s">
        <v>797</v>
      </c>
      <c r="I55" s="100" t="s">
        <v>798</v>
      </c>
      <c r="J55" s="4" t="s">
        <v>895</v>
      </c>
      <c r="K55"/>
      <c r="L55" s="4" t="s">
        <v>896</v>
      </c>
      <c r="M55"/>
      <c r="N55" s="5">
        <v>47.085109000000003</v>
      </c>
      <c r="O55" s="5">
        <v>9.8812890000000007</v>
      </c>
      <c r="P55" s="5">
        <v>47.112000000000002</v>
      </c>
      <c r="Q55" s="5">
        <v>9.8719999999999999</v>
      </c>
      <c r="R55" s="4">
        <v>5</v>
      </c>
      <c r="S55" s="4">
        <v>5</v>
      </c>
      <c r="T55" s="56" t="s">
        <v>619</v>
      </c>
      <c r="U55" s="4">
        <v>493</v>
      </c>
      <c r="V55" s="4">
        <v>317</v>
      </c>
      <c r="W55"/>
      <c r="X55"/>
      <c r="Y55"/>
      <c r="Z55"/>
      <c r="AA55" s="4">
        <v>818</v>
      </c>
      <c r="AB55"/>
      <c r="AC55" s="57">
        <v>0.18928008315365599</v>
      </c>
      <c r="AD55"/>
      <c r="AE55" s="4">
        <v>1943</v>
      </c>
      <c r="AF55" s="4">
        <v>2011</v>
      </c>
      <c r="AG55" s="4" t="s">
        <v>277</v>
      </c>
      <c r="AH55" s="49"/>
      <c r="AI55" s="5">
        <v>47.076025000000001</v>
      </c>
      <c r="AJ55" s="6">
        <v>9.8745429999999992</v>
      </c>
      <c r="AK55" s="58">
        <v>2.2400000000000002</v>
      </c>
      <c r="AL55" s="4" t="s">
        <v>897</v>
      </c>
      <c r="AM55"/>
      <c r="AN55" s="6">
        <v>47.085935999999997</v>
      </c>
      <c r="AO55" s="6">
        <v>9.8764800000000008</v>
      </c>
      <c r="AP55" s="56">
        <v>353</v>
      </c>
      <c r="AQ55" s="59">
        <v>1.75</v>
      </c>
      <c r="AR55" s="56">
        <v>158</v>
      </c>
      <c r="AS55"/>
      <c r="AT55"/>
      <c r="AU55" s="4">
        <v>113</v>
      </c>
      <c r="AV55"/>
      <c r="AW55"/>
      <c r="AX55"/>
      <c r="AY55"/>
      <c r="AZ55"/>
      <c r="BA55" s="4" t="s">
        <v>609</v>
      </c>
      <c r="BB55" s="60">
        <v>1.75</v>
      </c>
      <c r="BC55" s="4" t="s">
        <v>610</v>
      </c>
      <c r="BD55" s="4" t="s">
        <v>898</v>
      </c>
      <c r="BE55" s="4" t="s">
        <v>899</v>
      </c>
      <c r="BF55"/>
      <c r="BG55"/>
      <c r="BH55" s="57" t="s">
        <v>614</v>
      </c>
      <c r="BI55"/>
      <c r="BJ55" s="72">
        <v>3.5496957403651099</v>
      </c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25">
      <c r="A56" s="4" t="s">
        <v>132</v>
      </c>
      <c r="B56" s="4" t="s">
        <v>599</v>
      </c>
      <c r="C56" s="54" t="s">
        <v>599</v>
      </c>
      <c r="D56" s="76" t="s">
        <v>668</v>
      </c>
      <c r="E56" s="89" t="s">
        <v>668</v>
      </c>
      <c r="F56" s="70" t="s">
        <v>669</v>
      </c>
      <c r="G56" s="4">
        <v>52</v>
      </c>
      <c r="H56" s="55" t="s">
        <v>900</v>
      </c>
      <c r="I56" s="100" t="s">
        <v>901</v>
      </c>
      <c r="J56" s="4" t="s">
        <v>902</v>
      </c>
      <c r="K56" s="74"/>
      <c r="L56" s="4" t="s">
        <v>279</v>
      </c>
      <c r="M56" s="7" t="s">
        <v>278</v>
      </c>
      <c r="N56" s="5">
        <v>43.458100000000002</v>
      </c>
      <c r="O56" s="5">
        <v>16.7027</v>
      </c>
      <c r="P56" s="5">
        <v>43.458100000000002</v>
      </c>
      <c r="Q56" s="5">
        <v>16.7027</v>
      </c>
      <c r="R56" s="4">
        <v>4</v>
      </c>
      <c r="S56"/>
      <c r="T56" s="56" t="s">
        <v>619</v>
      </c>
      <c r="U56" s="4">
        <v>486</v>
      </c>
      <c r="V56"/>
      <c r="W56"/>
      <c r="X56"/>
      <c r="Y56"/>
      <c r="Z56"/>
      <c r="AA56" s="4">
        <v>1701.46</v>
      </c>
      <c r="AB56"/>
      <c r="AC56" s="57">
        <v>0.39937788068190899</v>
      </c>
      <c r="AD56"/>
      <c r="AE56" s="4">
        <v>1962</v>
      </c>
      <c r="AF56" s="4">
        <v>2015</v>
      </c>
      <c r="AG56" s="4" t="s">
        <v>279</v>
      </c>
      <c r="AH56" s="49"/>
      <c r="AI56" s="5">
        <v>43.546056</v>
      </c>
      <c r="AJ56" s="6">
        <v>16.736651999999999</v>
      </c>
      <c r="AK56" s="58">
        <v>0</v>
      </c>
      <c r="AL56"/>
      <c r="AM56"/>
      <c r="AN56"/>
      <c r="AO56"/>
      <c r="AP56" s="56">
        <v>250.4</v>
      </c>
      <c r="AQ56"/>
      <c r="AR56" s="56">
        <v>220</v>
      </c>
      <c r="AS56"/>
      <c r="AT56"/>
      <c r="AU56"/>
      <c r="AV56"/>
      <c r="AW56"/>
      <c r="AX56"/>
      <c r="AY56" s="4" t="s">
        <v>903</v>
      </c>
      <c r="AZ56" s="4" t="s">
        <v>904</v>
      </c>
      <c r="BA56" s="4" t="s">
        <v>639</v>
      </c>
      <c r="BB56" s="60">
        <v>0</v>
      </c>
      <c r="BC56" s="4" t="s">
        <v>905</v>
      </c>
      <c r="BD56" s="4" t="s">
        <v>906</v>
      </c>
      <c r="BE56" s="4" t="s">
        <v>907</v>
      </c>
      <c r="BF56"/>
      <c r="BG56"/>
      <c r="BH56" s="57" t="s">
        <v>614</v>
      </c>
      <c r="BI56"/>
      <c r="BJ56" s="72">
        <v>0</v>
      </c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5">
      <c r="A57" s="4" t="s">
        <v>280</v>
      </c>
      <c r="B57" s="4" t="s">
        <v>599</v>
      </c>
      <c r="C57" s="54" t="s">
        <v>599</v>
      </c>
      <c r="D57" s="76" t="s">
        <v>632</v>
      </c>
      <c r="E57" s="77" t="s">
        <v>632</v>
      </c>
      <c r="F57" s="70" t="s">
        <v>633</v>
      </c>
      <c r="G57" s="4">
        <v>53</v>
      </c>
      <c r="H57" s="55" t="s">
        <v>651</v>
      </c>
      <c r="I57" s="4" t="s">
        <v>652</v>
      </c>
      <c r="J57"/>
      <c r="K57"/>
      <c r="L57" s="4" t="s">
        <v>280</v>
      </c>
      <c r="M57"/>
      <c r="N57" s="5">
        <v>66.302778000000004</v>
      </c>
      <c r="O57" s="5">
        <v>14.260278</v>
      </c>
      <c r="P57"/>
      <c r="Q57"/>
      <c r="R57" s="4">
        <v>4</v>
      </c>
      <c r="S57"/>
      <c r="T57" s="56" t="s">
        <v>619</v>
      </c>
      <c r="U57" s="4">
        <v>485</v>
      </c>
      <c r="V57"/>
      <c r="W57"/>
      <c r="X57"/>
      <c r="Y57"/>
      <c r="Z57"/>
      <c r="AA57" s="4">
        <v>1975</v>
      </c>
      <c r="AB57"/>
      <c r="AC57" s="57">
        <v>0.46454083372731098</v>
      </c>
      <c r="AD57"/>
      <c r="AE57"/>
      <c r="AF57"/>
      <c r="AG57" s="4" t="s">
        <v>281</v>
      </c>
      <c r="AH57" s="4">
        <v>3054</v>
      </c>
      <c r="AI57" s="5">
        <v>66.179582999999994</v>
      </c>
      <c r="AJ57" s="6">
        <v>14.450417</v>
      </c>
      <c r="AK57" s="58">
        <v>1244.7</v>
      </c>
      <c r="AL57"/>
      <c r="AM57"/>
      <c r="AN57"/>
      <c r="AO57"/>
      <c r="AP57" s="98">
        <v>520</v>
      </c>
      <c r="AQ57"/>
      <c r="AR57"/>
      <c r="AS57"/>
      <c r="AT57"/>
      <c r="AU57"/>
      <c r="AV57"/>
      <c r="AW57"/>
      <c r="AX57"/>
      <c r="AY57"/>
      <c r="AZ57"/>
      <c r="BA57" s="4" t="s">
        <v>639</v>
      </c>
      <c r="BB57" s="60">
        <v>1534.4537130000001</v>
      </c>
      <c r="BC57" s="79" t="s">
        <v>908</v>
      </c>
      <c r="BD57"/>
      <c r="BE57"/>
      <c r="BF57"/>
      <c r="BG57"/>
      <c r="BH57" s="57" t="s">
        <v>614</v>
      </c>
      <c r="BI57"/>
      <c r="BJ57" s="80">
        <v>5827.6652226804099</v>
      </c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43" customFormat="1" ht="12.75" x14ac:dyDescent="0.2">
      <c r="A58" s="38" t="s">
        <v>909</v>
      </c>
      <c r="B58" s="38"/>
      <c r="C58" s="54" t="s">
        <v>599</v>
      </c>
      <c r="E58" s="104"/>
      <c r="F58" s="82" t="s">
        <v>633</v>
      </c>
      <c r="G58" s="43">
        <v>53</v>
      </c>
      <c r="H58" s="55" t="s">
        <v>651</v>
      </c>
      <c r="I58" s="43" t="s">
        <v>652</v>
      </c>
      <c r="L58" s="43" t="s">
        <v>280</v>
      </c>
      <c r="M58" s="39"/>
      <c r="N58" s="40"/>
      <c r="O58" s="40"/>
      <c r="P58" s="40"/>
      <c r="Q58" s="40"/>
      <c r="T58" s="105"/>
      <c r="Y58" s="105"/>
      <c r="AC58" s="106"/>
      <c r="AD58" s="106"/>
      <c r="AG58" s="21" t="s">
        <v>283</v>
      </c>
      <c r="AH58" s="41">
        <v>3053</v>
      </c>
      <c r="AI58" s="40">
        <v>66.236999999999995</v>
      </c>
      <c r="AJ58" s="42">
        <v>14.932</v>
      </c>
      <c r="AK58" s="107">
        <v>706</v>
      </c>
      <c r="AN58" s="42"/>
      <c r="AO58" s="42"/>
      <c r="AP58" s="105"/>
      <c r="AQ58" s="108"/>
      <c r="AR58" s="105"/>
      <c r="AS58" s="105"/>
      <c r="AT58" s="105"/>
      <c r="BA58" s="109" t="s">
        <v>639</v>
      </c>
      <c r="BB58" s="110">
        <v>870.34974</v>
      </c>
      <c r="BC58" s="43" t="s">
        <v>910</v>
      </c>
      <c r="BG58" s="108"/>
      <c r="BH58" s="57" t="s">
        <v>614</v>
      </c>
      <c r="BJ58" s="72"/>
    </row>
    <row r="59" spans="1:1024" x14ac:dyDescent="0.25">
      <c r="A59" s="38" t="s">
        <v>909</v>
      </c>
      <c r="B59" s="38"/>
      <c r="C59" s="54" t="s">
        <v>599</v>
      </c>
      <c r="D59" s="43"/>
      <c r="E59" s="104"/>
      <c r="F59" s="82" t="s">
        <v>633</v>
      </c>
      <c r="G59" s="43">
        <v>53</v>
      </c>
      <c r="H59" s="55" t="s">
        <v>651</v>
      </c>
      <c r="I59" s="43" t="s">
        <v>652</v>
      </c>
      <c r="J59" s="43"/>
      <c r="K59" s="43"/>
      <c r="L59" s="43" t="s">
        <v>280</v>
      </c>
      <c r="M59" s="39"/>
      <c r="N59" s="40"/>
      <c r="O59" s="40"/>
      <c r="P59" s="40"/>
      <c r="Q59" s="40"/>
      <c r="R59" s="43"/>
      <c r="S59" s="43"/>
      <c r="T59" s="105"/>
      <c r="U59" s="43"/>
      <c r="V59" s="43"/>
      <c r="W59" s="43"/>
      <c r="X59" s="43"/>
      <c r="Y59" s="105"/>
      <c r="Z59" s="43"/>
      <c r="AA59" s="43"/>
      <c r="AB59" s="43"/>
      <c r="AC59" s="106"/>
      <c r="AD59" s="106"/>
      <c r="AE59" s="43"/>
      <c r="AF59" s="43"/>
      <c r="AG59" s="21" t="s">
        <v>285</v>
      </c>
      <c r="AH59" s="41">
        <v>3055</v>
      </c>
      <c r="AI59" s="40">
        <v>66.06</v>
      </c>
      <c r="AJ59" s="42">
        <v>14.46</v>
      </c>
      <c r="AK59" s="107">
        <v>314</v>
      </c>
      <c r="AL59" s="43"/>
      <c r="AM59" s="43"/>
      <c r="AN59" s="42"/>
      <c r="AO59" s="42"/>
      <c r="AP59" s="105"/>
      <c r="AQ59" s="108"/>
      <c r="AR59" s="105"/>
      <c r="AS59" s="105"/>
      <c r="AT59" s="105"/>
      <c r="AU59" s="43"/>
      <c r="AV59" s="43"/>
      <c r="AW59" s="43"/>
      <c r="AX59" s="43"/>
      <c r="AY59" s="43"/>
      <c r="AZ59" s="43"/>
      <c r="BA59" s="109" t="s">
        <v>639</v>
      </c>
      <c r="BB59" s="110">
        <v>387.09606000000002</v>
      </c>
      <c r="BC59" s="111" t="s">
        <v>911</v>
      </c>
      <c r="BD59"/>
      <c r="BE59"/>
      <c r="BF59"/>
      <c r="BG59" s="108"/>
      <c r="BH59" s="57" t="s">
        <v>614</v>
      </c>
      <c r="BI59"/>
      <c r="BJ59" s="72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ht="12.75" customHeight="1" x14ac:dyDescent="0.25">
      <c r="A60" s="38" t="s">
        <v>909</v>
      </c>
      <c r="B60" s="38"/>
      <c r="C60" s="54" t="s">
        <v>599</v>
      </c>
      <c r="D60" s="43"/>
      <c r="E60" s="104"/>
      <c r="F60" s="82" t="s">
        <v>633</v>
      </c>
      <c r="G60" s="43">
        <v>53</v>
      </c>
      <c r="H60" s="55" t="s">
        <v>651</v>
      </c>
      <c r="I60" s="43" t="s">
        <v>652</v>
      </c>
      <c r="J60"/>
      <c r="K60"/>
      <c r="L60" s="43" t="s">
        <v>280</v>
      </c>
      <c r="M60" s="39"/>
      <c r="N60" s="40"/>
      <c r="O60" s="40"/>
      <c r="P60" s="40"/>
      <c r="Q60" s="40"/>
      <c r="R60"/>
      <c r="S60"/>
      <c r="T60" s="105"/>
      <c r="U60"/>
      <c r="V60"/>
      <c r="W60"/>
      <c r="X60"/>
      <c r="Y60" s="105"/>
      <c r="Z60"/>
      <c r="AA60"/>
      <c r="AB60"/>
      <c r="AC60" s="106"/>
      <c r="AD60" s="106"/>
      <c r="AE60"/>
      <c r="AF60"/>
      <c r="AG60" s="21" t="s">
        <v>287</v>
      </c>
      <c r="AH60" s="49"/>
      <c r="AI60" s="40">
        <v>66.069721999999999</v>
      </c>
      <c r="AJ60" s="42">
        <v>14.253333</v>
      </c>
      <c r="AK60" s="107">
        <v>28</v>
      </c>
      <c r="AL60"/>
      <c r="AM60"/>
      <c r="AN60" s="42"/>
      <c r="AO60" s="42"/>
      <c r="AP60" s="105"/>
      <c r="AQ60" s="108"/>
      <c r="AR60" s="105"/>
      <c r="AS60" s="105"/>
      <c r="AT60" s="105"/>
      <c r="AU60"/>
      <c r="AV60"/>
      <c r="AW60"/>
      <c r="AX60"/>
      <c r="AY60"/>
      <c r="AZ60"/>
      <c r="BA60" s="109" t="s">
        <v>639</v>
      </c>
      <c r="BB60" s="110">
        <v>34.518120000000003</v>
      </c>
      <c r="BC60" s="43" t="s">
        <v>912</v>
      </c>
      <c r="BD60"/>
      <c r="BE60"/>
      <c r="BF60"/>
      <c r="BG60" s="108"/>
      <c r="BH60" s="57" t="s">
        <v>614</v>
      </c>
      <c r="BI60"/>
      <c r="BJ60" s="72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25">
      <c r="A61" s="4" t="s">
        <v>288</v>
      </c>
      <c r="B61" s="4" t="s">
        <v>599</v>
      </c>
      <c r="C61" s="54" t="s">
        <v>599</v>
      </c>
      <c r="D61" s="4" t="s">
        <v>600</v>
      </c>
      <c r="E61" s="70" t="s">
        <v>600</v>
      </c>
      <c r="F61" s="70" t="s">
        <v>601</v>
      </c>
      <c r="G61" s="4">
        <v>54</v>
      </c>
      <c r="H61" s="55" t="s">
        <v>694</v>
      </c>
      <c r="I61" s="4" t="s">
        <v>695</v>
      </c>
      <c r="J61"/>
      <c r="K61" s="74"/>
      <c r="L61" s="4" t="s">
        <v>913</v>
      </c>
      <c r="M61" s="112"/>
      <c r="N61" s="5">
        <v>51.166548800000001</v>
      </c>
      <c r="O61" s="5">
        <v>9.0465868</v>
      </c>
      <c r="P61" s="5">
        <v>51.182000000000002</v>
      </c>
      <c r="Q61" s="5">
        <v>9.06</v>
      </c>
      <c r="R61" s="4">
        <v>2</v>
      </c>
      <c r="S61" s="4">
        <v>2</v>
      </c>
      <c r="T61" s="56" t="s">
        <v>619</v>
      </c>
      <c r="U61" s="4">
        <v>480</v>
      </c>
      <c r="V61" s="4">
        <v>476</v>
      </c>
      <c r="W61"/>
      <c r="X61"/>
      <c r="Y61"/>
      <c r="Z61"/>
      <c r="AA61" s="4">
        <v>1175</v>
      </c>
      <c r="AB61"/>
      <c r="AC61" s="57">
        <v>0.27925127386113002</v>
      </c>
      <c r="AD61"/>
      <c r="AE61" s="4">
        <v>1974</v>
      </c>
      <c r="AF61"/>
      <c r="AG61" s="4" t="s">
        <v>289</v>
      </c>
      <c r="AH61" s="49"/>
      <c r="AI61" s="5">
        <v>51.158332999999999</v>
      </c>
      <c r="AJ61" s="6">
        <v>9.0250000000000004</v>
      </c>
      <c r="AK61" s="58">
        <v>4.4000000000000004</v>
      </c>
      <c r="AL61" s="4" t="s">
        <v>914</v>
      </c>
      <c r="AM61" s="4">
        <v>3212</v>
      </c>
      <c r="AN61" s="6">
        <v>51.182806999999997</v>
      </c>
      <c r="AO61" s="6">
        <v>9.0590779999999995</v>
      </c>
      <c r="AP61" s="56">
        <v>329</v>
      </c>
      <c r="AQ61" s="59">
        <v>3.4279999999999999</v>
      </c>
      <c r="AR61"/>
      <c r="AS61"/>
      <c r="AT61"/>
      <c r="AU61"/>
      <c r="AV61"/>
      <c r="AW61"/>
      <c r="AX61"/>
      <c r="AY61"/>
      <c r="AZ61"/>
      <c r="BA61" s="4" t="s">
        <v>609</v>
      </c>
      <c r="BB61" s="60">
        <v>3.4279999999999999</v>
      </c>
      <c r="BC61" s="4" t="s">
        <v>915</v>
      </c>
      <c r="BD61" s="4" t="s">
        <v>916</v>
      </c>
      <c r="BE61" s="4" t="s">
        <v>783</v>
      </c>
      <c r="BF61"/>
      <c r="BG61"/>
      <c r="BH61" s="57" t="s">
        <v>614</v>
      </c>
      <c r="BI61"/>
      <c r="BJ61" s="72">
        <v>7.1416666666666702</v>
      </c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25">
      <c r="A62" s="4" t="s">
        <v>917</v>
      </c>
      <c r="B62" s="4" t="s">
        <v>599</v>
      </c>
      <c r="C62" s="54" t="s">
        <v>599</v>
      </c>
      <c r="D62" s="4" t="s">
        <v>632</v>
      </c>
      <c r="E62" s="70" t="s">
        <v>668</v>
      </c>
      <c r="F62" s="70" t="s">
        <v>669</v>
      </c>
      <c r="G62" s="4">
        <v>55</v>
      </c>
      <c r="H62" s="55" t="s">
        <v>642</v>
      </c>
      <c r="I62" s="4" t="s">
        <v>643</v>
      </c>
      <c r="J62" s="4" t="s">
        <v>779</v>
      </c>
      <c r="K62"/>
      <c r="L62"/>
      <c r="M62" s="5" t="s">
        <v>918</v>
      </c>
      <c r="N62" s="5">
        <v>39.665284</v>
      </c>
      <c r="O62" s="5">
        <v>-7.5402310000000003</v>
      </c>
      <c r="P62" s="24"/>
      <c r="Q62" s="24"/>
      <c r="R62" s="4">
        <v>4</v>
      </c>
      <c r="S62"/>
      <c r="T62"/>
      <c r="U62" s="4">
        <v>473</v>
      </c>
      <c r="V62"/>
      <c r="W62"/>
      <c r="X62"/>
      <c r="Y62"/>
      <c r="Z62"/>
      <c r="AA62" s="4">
        <v>517</v>
      </c>
      <c r="AB62"/>
      <c r="AC62" s="57">
        <v>0.12468894088683</v>
      </c>
      <c r="AD62" s="59"/>
      <c r="AE62"/>
      <c r="AF62"/>
      <c r="AG62" s="4" t="s">
        <v>917</v>
      </c>
      <c r="AH62" s="4">
        <v>2803</v>
      </c>
      <c r="AI62" s="5">
        <v>39.664855000000003</v>
      </c>
      <c r="AJ62" s="6">
        <v>-7.5399630000000002</v>
      </c>
      <c r="AK62" s="58">
        <v>260</v>
      </c>
      <c r="AL62"/>
      <c r="AM62"/>
      <c r="AN62"/>
      <c r="AO62"/>
      <c r="AP62" s="56">
        <v>43</v>
      </c>
      <c r="AQ62"/>
      <c r="AR62"/>
      <c r="AS62"/>
      <c r="AT62"/>
      <c r="AU62"/>
      <c r="AV62"/>
      <c r="AW62"/>
      <c r="AX62"/>
      <c r="AY62"/>
      <c r="AZ62"/>
      <c r="BA62" s="4" t="s">
        <v>639</v>
      </c>
      <c r="BB62" s="60">
        <v>26.504985000000001</v>
      </c>
      <c r="BC62" s="4" t="s">
        <v>919</v>
      </c>
      <c r="BD62" s="4" t="s">
        <v>920</v>
      </c>
      <c r="BE62" s="4" t="s">
        <v>921</v>
      </c>
      <c r="BF62"/>
      <c r="BG62"/>
      <c r="BH62" s="57" t="s">
        <v>614</v>
      </c>
      <c r="BI62"/>
      <c r="BJ62" s="72">
        <v>56.035909090909101</v>
      </c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5">
      <c r="A63" s="4" t="s">
        <v>290</v>
      </c>
      <c r="B63" s="4" t="s">
        <v>599</v>
      </c>
      <c r="C63" s="54" t="s">
        <v>599</v>
      </c>
      <c r="D63" s="76" t="s">
        <v>632</v>
      </c>
      <c r="E63" s="77" t="s">
        <v>632</v>
      </c>
      <c r="F63" s="70" t="s">
        <v>633</v>
      </c>
      <c r="G63" s="4">
        <v>56</v>
      </c>
      <c r="H63" s="55" t="s">
        <v>723</v>
      </c>
      <c r="I63" s="4" t="s">
        <v>724</v>
      </c>
      <c r="J63" s="4" t="s">
        <v>696</v>
      </c>
      <c r="K63" s="74"/>
      <c r="L63" s="71" t="s">
        <v>290</v>
      </c>
      <c r="M63" s="26" t="s">
        <v>200</v>
      </c>
      <c r="N63" s="5">
        <v>66.954280999999995</v>
      </c>
      <c r="O63" s="5">
        <v>19.796075999999999</v>
      </c>
      <c r="P63" s="5">
        <v>66.954280999999995</v>
      </c>
      <c r="Q63" s="5">
        <v>19.796075999999999</v>
      </c>
      <c r="R63" s="4">
        <v>2</v>
      </c>
      <c r="S63"/>
      <c r="T63" s="56" t="s">
        <v>619</v>
      </c>
      <c r="U63" s="4">
        <v>465</v>
      </c>
      <c r="V63"/>
      <c r="W63"/>
      <c r="X63"/>
      <c r="Y63"/>
      <c r="Z63"/>
      <c r="AA63" s="4">
        <v>2063</v>
      </c>
      <c r="AB63"/>
      <c r="AC63" s="57">
        <v>0.50610987220909698</v>
      </c>
      <c r="AD63"/>
      <c r="AE63" s="4">
        <v>1915</v>
      </c>
      <c r="AF63" s="4">
        <v>1975</v>
      </c>
      <c r="AG63" s="4" t="s">
        <v>290</v>
      </c>
      <c r="AH63" s="4">
        <v>3696</v>
      </c>
      <c r="AI63" s="5">
        <v>66.959011000000004</v>
      </c>
      <c r="AJ63" s="6">
        <v>19.805440000000001</v>
      </c>
      <c r="AK63" s="58">
        <v>610</v>
      </c>
      <c r="AL63"/>
      <c r="AM63"/>
      <c r="AN63"/>
      <c r="AO63"/>
      <c r="AP63" s="56">
        <v>60</v>
      </c>
      <c r="AQ63"/>
      <c r="AR63" s="56">
        <v>940</v>
      </c>
      <c r="AS63"/>
      <c r="AT63"/>
      <c r="AU63"/>
      <c r="AV63"/>
      <c r="AW63"/>
      <c r="AX63"/>
      <c r="AY63"/>
      <c r="AZ63"/>
      <c r="BA63" s="4" t="s">
        <v>639</v>
      </c>
      <c r="BB63" s="60">
        <v>86.769450000000006</v>
      </c>
      <c r="BC63" s="4" t="s">
        <v>922</v>
      </c>
      <c r="BD63" s="4" t="s">
        <v>923</v>
      </c>
      <c r="BE63"/>
      <c r="BF63" s="4" t="s">
        <v>924</v>
      </c>
      <c r="BG63"/>
      <c r="BH63" s="57" t="s">
        <v>614</v>
      </c>
      <c r="BI63"/>
      <c r="BJ63" s="72">
        <v>186.60096774193499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5">
      <c r="A64" s="4" t="s">
        <v>291</v>
      </c>
      <c r="B64" s="4" t="s">
        <v>599</v>
      </c>
      <c r="C64" s="54" t="s">
        <v>599</v>
      </c>
      <c r="D64" s="76" t="s">
        <v>632</v>
      </c>
      <c r="E64" s="77" t="s">
        <v>632</v>
      </c>
      <c r="F64" s="70" t="s">
        <v>633</v>
      </c>
      <c r="G64" s="4">
        <v>57</v>
      </c>
      <c r="H64" s="55" t="s">
        <v>723</v>
      </c>
      <c r="I64" s="4" t="s">
        <v>724</v>
      </c>
      <c r="J64" s="4" t="s">
        <v>696</v>
      </c>
      <c r="K64" s="74"/>
      <c r="L64" s="4" t="s">
        <v>291</v>
      </c>
      <c r="M64" s="26" t="s">
        <v>200</v>
      </c>
      <c r="N64" s="5">
        <v>66.691102000000001</v>
      </c>
      <c r="O64" s="5">
        <v>20.343575999999999</v>
      </c>
      <c r="P64" s="5">
        <v>66.679000000000002</v>
      </c>
      <c r="Q64" s="5">
        <v>20.323</v>
      </c>
      <c r="R64" s="4">
        <v>3</v>
      </c>
      <c r="S64"/>
      <c r="T64" s="56" t="s">
        <v>619</v>
      </c>
      <c r="U64" s="4">
        <v>463</v>
      </c>
      <c r="V64"/>
      <c r="W64"/>
      <c r="X64"/>
      <c r="Y64"/>
      <c r="Z64"/>
      <c r="AA64" s="4">
        <v>1960</v>
      </c>
      <c r="AB64"/>
      <c r="AC64" s="57">
        <v>0.48291824539047101</v>
      </c>
      <c r="AD64"/>
      <c r="AE64" s="4">
        <v>1963</v>
      </c>
      <c r="AF64"/>
      <c r="AG64" s="4" t="s">
        <v>292</v>
      </c>
      <c r="AH64" s="4">
        <v>3700</v>
      </c>
      <c r="AI64" s="5">
        <v>66.686993999999999</v>
      </c>
      <c r="AJ64" s="6">
        <v>20.334741000000001</v>
      </c>
      <c r="AK64" s="58">
        <v>54</v>
      </c>
      <c r="AL64"/>
      <c r="AM64"/>
      <c r="AN64"/>
      <c r="AO64"/>
      <c r="AP64" s="56">
        <v>87</v>
      </c>
      <c r="AQ64"/>
      <c r="AR64"/>
      <c r="AS64"/>
      <c r="AT64"/>
      <c r="AU64"/>
      <c r="AV64" s="4" t="s">
        <v>199</v>
      </c>
      <c r="AW64"/>
      <c r="AX64"/>
      <c r="AY64"/>
      <c r="AZ64"/>
      <c r="BA64" s="4" t="s">
        <v>639</v>
      </c>
      <c r="BB64" s="60">
        <v>11.137783499999999</v>
      </c>
      <c r="BC64" s="4" t="s">
        <v>925</v>
      </c>
      <c r="BD64" s="4" t="s">
        <v>926</v>
      </c>
      <c r="BE64"/>
      <c r="BF64" s="4" t="s">
        <v>927</v>
      </c>
      <c r="BG64"/>
      <c r="BH64" s="57" t="s">
        <v>614</v>
      </c>
      <c r="BI64"/>
      <c r="BJ64" s="72">
        <v>24.055687904967598</v>
      </c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25">
      <c r="A65" s="4" t="s">
        <v>293</v>
      </c>
      <c r="B65" s="4" t="s">
        <v>599</v>
      </c>
      <c r="C65" s="54" t="s">
        <v>599</v>
      </c>
      <c r="D65" s="4" t="s">
        <v>600</v>
      </c>
      <c r="E65" s="70" t="s">
        <v>600</v>
      </c>
      <c r="F65" s="70" t="s">
        <v>601</v>
      </c>
      <c r="G65" s="4">
        <v>58</v>
      </c>
      <c r="H65" s="55" t="s">
        <v>602</v>
      </c>
      <c r="I65" s="4" t="s">
        <v>603</v>
      </c>
      <c r="J65"/>
      <c r="K65"/>
      <c r="L65"/>
      <c r="M65" s="7" t="s">
        <v>294</v>
      </c>
      <c r="N65" s="5">
        <v>45.384999999999998</v>
      </c>
      <c r="O65" s="5">
        <v>5.9989999999999997</v>
      </c>
      <c r="P65" s="5">
        <v>45.389000000000003</v>
      </c>
      <c r="Q65" s="5">
        <v>5.9889999999999999</v>
      </c>
      <c r="R65" s="4">
        <v>2</v>
      </c>
      <c r="S65" s="4">
        <v>2</v>
      </c>
      <c r="T65" s="56" t="s">
        <v>619</v>
      </c>
      <c r="U65" s="4">
        <v>460</v>
      </c>
      <c r="V65" s="4">
        <v>480</v>
      </c>
      <c r="W65"/>
      <c r="X65"/>
      <c r="Y65"/>
      <c r="Z65"/>
      <c r="AA65" s="4">
        <v>855</v>
      </c>
      <c r="AB65"/>
      <c r="AC65" s="57">
        <v>0.212034639764307</v>
      </c>
      <c r="AD65"/>
      <c r="AE65" s="4">
        <v>1979</v>
      </c>
      <c r="AF65" s="4">
        <v>2011</v>
      </c>
      <c r="AG65" s="4" t="s">
        <v>294</v>
      </c>
      <c r="AH65" s="49"/>
      <c r="AI65" s="5">
        <v>45.382336000000002</v>
      </c>
      <c r="AJ65" s="6">
        <v>6.0593180000000002</v>
      </c>
      <c r="AK65" s="58">
        <v>4.7</v>
      </c>
      <c r="AL65" s="4" t="s">
        <v>293</v>
      </c>
      <c r="AM65"/>
      <c r="AN65" s="6">
        <v>45.383141000000002</v>
      </c>
      <c r="AO65" s="6">
        <v>5.9879980000000002</v>
      </c>
      <c r="AP65" s="56">
        <v>261</v>
      </c>
      <c r="AQ65" s="59">
        <v>2.88</v>
      </c>
      <c r="AR65" s="56">
        <v>220</v>
      </c>
      <c r="AS65"/>
      <c r="AT65"/>
      <c r="AU65" s="4">
        <v>170</v>
      </c>
      <c r="AV65"/>
      <c r="AW65"/>
      <c r="AX65"/>
      <c r="AY65"/>
      <c r="AZ65"/>
      <c r="BA65" s="4" t="s">
        <v>609</v>
      </c>
      <c r="BB65" s="60">
        <v>2.88</v>
      </c>
      <c r="BC65" s="4" t="s">
        <v>610</v>
      </c>
      <c r="BD65" s="4" t="s">
        <v>928</v>
      </c>
      <c r="BE65" s="71" t="s">
        <v>929</v>
      </c>
      <c r="BF65" s="4" t="s">
        <v>930</v>
      </c>
      <c r="BG65" s="59" t="s">
        <v>931</v>
      </c>
      <c r="BH65" s="57" t="s">
        <v>614</v>
      </c>
      <c r="BI65"/>
      <c r="BJ65" s="80">
        <v>8.5476125543478307</v>
      </c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s="43" customFormat="1" x14ac:dyDescent="0.2">
      <c r="A66" s="38" t="s">
        <v>295</v>
      </c>
      <c r="B66" s="38"/>
      <c r="C66" s="54" t="s">
        <v>599</v>
      </c>
      <c r="E66" s="104"/>
      <c r="F66" s="104"/>
      <c r="G66" s="43">
        <v>58</v>
      </c>
      <c r="H66" s="55" t="s">
        <v>602</v>
      </c>
      <c r="I66" s="43" t="s">
        <v>603</v>
      </c>
      <c r="M66" s="39"/>
      <c r="N66" s="40"/>
      <c r="O66" s="40"/>
      <c r="P66" s="40"/>
      <c r="Q66" s="40"/>
      <c r="T66" s="105"/>
      <c r="Y66" s="105"/>
      <c r="AC66" s="106"/>
      <c r="AD66" s="106"/>
      <c r="AG66" s="21" t="s">
        <v>296</v>
      </c>
      <c r="AH66" s="49"/>
      <c r="AI66" s="40">
        <v>45.287565999999998</v>
      </c>
      <c r="AJ66" s="42">
        <v>6.358784</v>
      </c>
      <c r="AK66" s="107">
        <v>1.7</v>
      </c>
      <c r="AN66" s="42"/>
      <c r="AO66" s="42"/>
      <c r="AP66" s="105"/>
      <c r="AQ66" s="108"/>
      <c r="AR66" s="105"/>
      <c r="AS66" s="105"/>
      <c r="AT66" s="105"/>
      <c r="BA66" s="109" t="s">
        <v>639</v>
      </c>
      <c r="BB66" s="60">
        <v>1.0519017749999999</v>
      </c>
      <c r="BC66" s="111" t="s">
        <v>931</v>
      </c>
      <c r="BG66" s="108"/>
      <c r="BH66" s="57" t="s">
        <v>614</v>
      </c>
      <c r="BJ66" s="72"/>
    </row>
    <row r="67" spans="1:1024" s="55" customFormat="1" ht="12.75" x14ac:dyDescent="0.2">
      <c r="A67" s="4" t="s">
        <v>297</v>
      </c>
      <c r="B67" s="4" t="s">
        <v>599</v>
      </c>
      <c r="C67" s="54" t="s">
        <v>599</v>
      </c>
      <c r="D67" s="76" t="s">
        <v>632</v>
      </c>
      <c r="E67" s="77" t="s">
        <v>632</v>
      </c>
      <c r="F67" s="70" t="s">
        <v>633</v>
      </c>
      <c r="G67" s="4">
        <v>59</v>
      </c>
      <c r="H67" s="55" t="s">
        <v>723</v>
      </c>
      <c r="I67" s="4" t="s">
        <v>724</v>
      </c>
      <c r="J67" s="4"/>
      <c r="K67" s="74"/>
      <c r="L67" s="71" t="s">
        <v>297</v>
      </c>
      <c r="M67" s="26" t="s">
        <v>298</v>
      </c>
      <c r="N67" s="5">
        <v>66.499583000000001</v>
      </c>
      <c r="O67" s="5">
        <v>20.354583000000002</v>
      </c>
      <c r="P67" s="5">
        <v>66.486999999999995</v>
      </c>
      <c r="Q67" s="5">
        <v>20.36</v>
      </c>
      <c r="R67" s="4">
        <v>3</v>
      </c>
      <c r="S67" s="4"/>
      <c r="T67" s="56" t="s">
        <v>619</v>
      </c>
      <c r="U67" s="4">
        <v>456</v>
      </c>
      <c r="V67" s="4"/>
      <c r="W67" s="4"/>
      <c r="X67" s="4"/>
      <c r="Y67" s="56"/>
      <c r="Z67" s="4"/>
      <c r="AA67" s="4">
        <v>1857</v>
      </c>
      <c r="AB67" s="4"/>
      <c r="AC67" s="57">
        <v>0.46456404529461898</v>
      </c>
      <c r="AD67" s="57"/>
      <c r="AE67" s="4">
        <v>1967</v>
      </c>
      <c r="AF67" s="4"/>
      <c r="AG67" s="4" t="s">
        <v>297</v>
      </c>
      <c r="AH67" s="4">
        <v>3703</v>
      </c>
      <c r="AI67" s="5">
        <v>66.502426</v>
      </c>
      <c r="AJ67" s="6">
        <v>20.374414999999999</v>
      </c>
      <c r="AK67" s="58">
        <v>68</v>
      </c>
      <c r="AL67" s="4"/>
      <c r="AM67" s="4"/>
      <c r="AN67" s="6"/>
      <c r="AO67" s="6"/>
      <c r="AP67" s="56">
        <v>135</v>
      </c>
      <c r="AQ67" s="59"/>
      <c r="AR67" s="56"/>
      <c r="AS67" s="56"/>
      <c r="AT67" s="56"/>
      <c r="AU67" s="4"/>
      <c r="AV67" s="4"/>
      <c r="AW67" s="4"/>
      <c r="AX67" s="4"/>
      <c r="AY67" s="4"/>
      <c r="AZ67" s="4"/>
      <c r="BA67" s="4" t="s">
        <v>639</v>
      </c>
      <c r="BB67" s="60">
        <v>21.763484999999999</v>
      </c>
      <c r="BC67" s="4" t="s">
        <v>932</v>
      </c>
      <c r="BD67" s="4" t="s">
        <v>933</v>
      </c>
      <c r="BE67" s="4"/>
      <c r="BF67" s="4" t="s">
        <v>934</v>
      </c>
      <c r="BG67" s="59"/>
      <c r="BH67" s="57" t="s">
        <v>614</v>
      </c>
      <c r="BI67" s="4"/>
      <c r="BJ67" s="72">
        <v>47.726940789473701</v>
      </c>
    </row>
    <row r="68" spans="1:1024" x14ac:dyDescent="0.25">
      <c r="A68" s="71" t="s">
        <v>299</v>
      </c>
      <c r="B68" s="4" t="s">
        <v>599</v>
      </c>
      <c r="C68" s="54" t="s">
        <v>599</v>
      </c>
      <c r="D68" s="4" t="s">
        <v>600</v>
      </c>
      <c r="E68" s="70" t="s">
        <v>600</v>
      </c>
      <c r="F68" s="70" t="s">
        <v>601</v>
      </c>
      <c r="G68" s="4">
        <v>60</v>
      </c>
      <c r="H68" s="55" t="s">
        <v>836</v>
      </c>
      <c r="I68" s="4" t="s">
        <v>837</v>
      </c>
      <c r="J68" s="4" t="s">
        <v>935</v>
      </c>
      <c r="K68" s="74"/>
      <c r="L68" s="4" t="s">
        <v>936</v>
      </c>
      <c r="M68" s="112" t="s">
        <v>300</v>
      </c>
      <c r="N68" s="5">
        <v>49.124429999999997</v>
      </c>
      <c r="O68" s="5">
        <v>16.124206999999998</v>
      </c>
      <c r="P68" s="5">
        <v>49.124429999999997</v>
      </c>
      <c r="Q68" s="5">
        <v>16.124206999999998</v>
      </c>
      <c r="R68" s="4">
        <v>4</v>
      </c>
      <c r="S68" s="4">
        <v>4</v>
      </c>
      <c r="T68" s="56" t="s">
        <v>619</v>
      </c>
      <c r="U68" s="4">
        <v>450</v>
      </c>
      <c r="V68" s="4">
        <v>450</v>
      </c>
      <c r="AA68" s="4">
        <v>170</v>
      </c>
      <c r="AC68" s="57">
        <v>4.3095799427079397E-2</v>
      </c>
      <c r="AE68" s="4">
        <v>1978</v>
      </c>
      <c r="AF68" s="4">
        <v>2007</v>
      </c>
      <c r="AG68" s="4" t="s">
        <v>299</v>
      </c>
      <c r="AH68" s="4">
        <v>3786</v>
      </c>
      <c r="AI68" s="5">
        <v>49.128749999999997</v>
      </c>
      <c r="AJ68" s="6">
        <v>16.117083000000001</v>
      </c>
      <c r="AK68" s="58">
        <v>127.3</v>
      </c>
      <c r="AL68" s="4" t="s">
        <v>937</v>
      </c>
      <c r="AM68" s="4">
        <v>3788</v>
      </c>
      <c r="AP68" s="56">
        <v>80</v>
      </c>
      <c r="AQ68" s="59">
        <v>2.2999999999999998</v>
      </c>
      <c r="AW68" s="4" t="s">
        <v>938</v>
      </c>
      <c r="BA68" s="4" t="s">
        <v>609</v>
      </c>
      <c r="BB68" s="60">
        <v>2.2999999999999998</v>
      </c>
      <c r="BC68" s="4" t="s">
        <v>939</v>
      </c>
      <c r="BD68" s="4" t="s">
        <v>783</v>
      </c>
      <c r="BH68" s="57" t="s">
        <v>614</v>
      </c>
      <c r="BJ68" s="72">
        <v>5.1111111111111098</v>
      </c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25">
      <c r="A69" s="4" t="s">
        <v>301</v>
      </c>
      <c r="B69" s="4" t="s">
        <v>599</v>
      </c>
      <c r="C69" s="54" t="s">
        <v>599</v>
      </c>
      <c r="D69" s="4" t="s">
        <v>600</v>
      </c>
      <c r="E69" s="70" t="s">
        <v>600</v>
      </c>
      <c r="F69" s="70" t="s">
        <v>601</v>
      </c>
      <c r="G69" s="4">
        <v>61</v>
      </c>
      <c r="H69" s="55" t="s">
        <v>660</v>
      </c>
      <c r="I69" s="71" t="s">
        <v>661</v>
      </c>
      <c r="J69" s="74" t="s">
        <v>662</v>
      </c>
      <c r="L69" s="4" t="s">
        <v>940</v>
      </c>
      <c r="N69" s="45"/>
      <c r="O69" s="45"/>
      <c r="P69" s="45"/>
      <c r="Q69" s="45"/>
      <c r="R69" s="4">
        <v>6</v>
      </c>
      <c r="S69" s="4">
        <v>6</v>
      </c>
      <c r="T69" s="56" t="s">
        <v>941</v>
      </c>
      <c r="U69" s="4">
        <v>448</v>
      </c>
      <c r="V69" s="4">
        <v>448</v>
      </c>
      <c r="AA69" s="4">
        <v>290.89999999999998</v>
      </c>
      <c r="AC69" s="57">
        <v>7.4073734558847498E-2</v>
      </c>
      <c r="AE69" s="4">
        <v>1950</v>
      </c>
      <c r="AG69" s="4" t="s">
        <v>302</v>
      </c>
      <c r="AH69" s="49"/>
      <c r="AI69" s="5">
        <v>42.507601999999999</v>
      </c>
      <c r="AJ69" s="6">
        <v>13.405393</v>
      </c>
      <c r="AK69" s="58">
        <v>1.69</v>
      </c>
      <c r="AL69" s="4" t="s">
        <v>942</v>
      </c>
      <c r="AN69" s="6">
        <v>42.560955</v>
      </c>
      <c r="AO69" s="6">
        <v>13.563338999999999</v>
      </c>
      <c r="AP69" s="56">
        <v>656.6</v>
      </c>
      <c r="AR69" s="56">
        <v>85</v>
      </c>
      <c r="AU69" s="4">
        <v>7.73</v>
      </c>
      <c r="AV69" s="4" t="s">
        <v>302</v>
      </c>
      <c r="AZ69" s="74"/>
      <c r="BA69" s="4" t="s">
        <v>639</v>
      </c>
      <c r="BB69" s="60">
        <v>2.6307122205</v>
      </c>
      <c r="BC69" s="4" t="s">
        <v>943</v>
      </c>
      <c r="BD69" s="4" t="s">
        <v>783</v>
      </c>
      <c r="BE69" s="4" t="s">
        <v>944</v>
      </c>
      <c r="BF69" s="4" t="s">
        <v>945</v>
      </c>
      <c r="BH69" s="57" t="s">
        <v>614</v>
      </c>
      <c r="BJ69" s="72">
        <v>5.8721254921875001</v>
      </c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25">
      <c r="A70" s="4" t="s">
        <v>303</v>
      </c>
      <c r="B70" s="4" t="s">
        <v>599</v>
      </c>
      <c r="C70" s="54" t="s">
        <v>599</v>
      </c>
      <c r="D70" s="4" t="s">
        <v>600</v>
      </c>
      <c r="E70" s="70" t="s">
        <v>600</v>
      </c>
      <c r="F70" s="70" t="s">
        <v>601</v>
      </c>
      <c r="G70" s="4">
        <v>62</v>
      </c>
      <c r="H70" s="55" t="s">
        <v>642</v>
      </c>
      <c r="I70" s="4" t="s">
        <v>643</v>
      </c>
      <c r="N70" s="5">
        <v>42.500363999999998</v>
      </c>
      <c r="O70" s="5">
        <v>0.99148899999999995</v>
      </c>
      <c r="R70" s="4">
        <v>4</v>
      </c>
      <c r="S70" s="4">
        <v>4</v>
      </c>
      <c r="U70" s="4">
        <v>446</v>
      </c>
      <c r="V70" s="4">
        <v>468</v>
      </c>
      <c r="AA70" s="4">
        <v>493</v>
      </c>
      <c r="AC70" s="57">
        <v>0.12609869563304599</v>
      </c>
      <c r="AD70" s="59"/>
      <c r="AE70" s="4">
        <v>1986</v>
      </c>
      <c r="AG70" s="4" t="s">
        <v>304</v>
      </c>
      <c r="AH70" s="49"/>
      <c r="AI70" s="5">
        <v>42.503464000000001</v>
      </c>
      <c r="AJ70" s="6">
        <v>0.99068599999999996</v>
      </c>
      <c r="AK70" s="58">
        <v>3</v>
      </c>
      <c r="AL70" s="4" t="s">
        <v>946</v>
      </c>
      <c r="AM70" s="46"/>
      <c r="AN70" s="6">
        <v>42.504322000000002</v>
      </c>
      <c r="AO70" s="6">
        <v>0.99031100000000005</v>
      </c>
      <c r="AP70" s="56">
        <v>372</v>
      </c>
      <c r="AQ70" s="59">
        <v>0.9</v>
      </c>
      <c r="AR70" s="56">
        <v>125</v>
      </c>
      <c r="BA70" s="4" t="s">
        <v>609</v>
      </c>
      <c r="BB70" s="60">
        <v>0.9</v>
      </c>
      <c r="BC70" s="4" t="s">
        <v>610</v>
      </c>
      <c r="BD70" s="4" t="s">
        <v>947</v>
      </c>
      <c r="BE70" s="4" t="s">
        <v>948</v>
      </c>
      <c r="BF70" s="4" t="s">
        <v>949</v>
      </c>
      <c r="BH70" s="57" t="s">
        <v>614</v>
      </c>
      <c r="BJ70" s="72">
        <v>2.01793721973094</v>
      </c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25">
      <c r="A71" s="4" t="s">
        <v>133</v>
      </c>
      <c r="B71" s="4" t="s">
        <v>599</v>
      </c>
      <c r="C71" s="54" t="s">
        <v>599</v>
      </c>
      <c r="D71" s="4" t="s">
        <v>668</v>
      </c>
      <c r="E71" s="70" t="s">
        <v>668</v>
      </c>
      <c r="F71" s="70" t="s">
        <v>669</v>
      </c>
      <c r="G71" s="4">
        <v>63</v>
      </c>
      <c r="H71" s="55" t="s">
        <v>828</v>
      </c>
      <c r="I71" s="4" t="s">
        <v>829</v>
      </c>
      <c r="J71" s="4" t="s">
        <v>830</v>
      </c>
      <c r="K71" s="74"/>
      <c r="L71" s="4" t="s">
        <v>950</v>
      </c>
      <c r="M71" s="112" t="s">
        <v>165</v>
      </c>
      <c r="N71" s="5">
        <v>41.378306000000002</v>
      </c>
      <c r="O71" s="5">
        <v>-6.3515829999999998</v>
      </c>
      <c r="P71" s="5">
        <v>41.378306000000002</v>
      </c>
      <c r="Q71" s="5">
        <v>-6.3515829999999998</v>
      </c>
      <c r="R71" s="4">
        <v>4</v>
      </c>
      <c r="S71"/>
      <c r="T71" s="56" t="s">
        <v>619</v>
      </c>
      <c r="U71" s="4">
        <v>441</v>
      </c>
      <c r="V71"/>
      <c r="W71"/>
      <c r="X71"/>
      <c r="Y71"/>
      <c r="Z71"/>
      <c r="AA71" s="4">
        <v>1112.5999999999999</v>
      </c>
      <c r="AB71"/>
      <c r="AC71" s="57">
        <v>0.28780544083174397</v>
      </c>
      <c r="AD71"/>
      <c r="AE71" s="4">
        <v>1958</v>
      </c>
      <c r="AF71" s="4">
        <v>2011</v>
      </c>
      <c r="AG71" s="4" t="s">
        <v>305</v>
      </c>
      <c r="AH71" s="4">
        <v>2730</v>
      </c>
      <c r="AI71" s="5">
        <v>41.379297000000001</v>
      </c>
      <c r="AJ71" s="6">
        <v>-6.3516560000000002</v>
      </c>
      <c r="AK71" s="58">
        <v>13.43</v>
      </c>
      <c r="AL71"/>
      <c r="AM71"/>
      <c r="AN71"/>
      <c r="AO71"/>
      <c r="AP71" s="56">
        <v>74</v>
      </c>
      <c r="AQ71"/>
      <c r="AR71"/>
      <c r="AS71"/>
      <c r="AT71"/>
      <c r="AU71"/>
      <c r="AV71" s="4" t="s">
        <v>138</v>
      </c>
      <c r="AW71"/>
      <c r="AX71"/>
      <c r="AY71"/>
      <c r="AZ71"/>
      <c r="BA71" s="4" t="s">
        <v>639</v>
      </c>
      <c r="BB71" s="60">
        <v>2.356098765</v>
      </c>
      <c r="BC71" s="4" t="s">
        <v>951</v>
      </c>
      <c r="BD71" s="4" t="s">
        <v>952</v>
      </c>
      <c r="BE71" s="4" t="s">
        <v>953</v>
      </c>
      <c r="BF71"/>
      <c r="BG71"/>
      <c r="BH71" s="57" t="s">
        <v>614</v>
      </c>
      <c r="BI71"/>
      <c r="BJ71" s="72">
        <v>5.3426275850340099</v>
      </c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25">
      <c r="A72" s="4" t="s">
        <v>306</v>
      </c>
      <c r="B72" s="4" t="s">
        <v>599</v>
      </c>
      <c r="C72" s="54" t="s">
        <v>599</v>
      </c>
      <c r="D72" s="4" t="s">
        <v>600</v>
      </c>
      <c r="E72" s="70" t="s">
        <v>600</v>
      </c>
      <c r="F72" s="70" t="s">
        <v>601</v>
      </c>
      <c r="G72" s="4">
        <v>64</v>
      </c>
      <c r="H72" s="55" t="s">
        <v>634</v>
      </c>
      <c r="I72" s="4" t="s">
        <v>635</v>
      </c>
      <c r="J72" s="74"/>
      <c r="K72" s="4" t="s">
        <v>954</v>
      </c>
      <c r="L72" s="4" t="s">
        <v>955</v>
      </c>
      <c r="M72" s="26" t="s">
        <v>307</v>
      </c>
      <c r="N72" s="5">
        <v>46.85</v>
      </c>
      <c r="O72" s="5">
        <v>9.0008330000000001</v>
      </c>
      <c r="P72"/>
      <c r="Q72"/>
      <c r="R72" s="4">
        <v>6</v>
      </c>
      <c r="S72" s="4">
        <v>6</v>
      </c>
      <c r="T72" s="56" t="s">
        <v>956</v>
      </c>
      <c r="U72" s="4">
        <v>441</v>
      </c>
      <c r="V72" s="4">
        <v>140</v>
      </c>
      <c r="W72"/>
      <c r="X72"/>
      <c r="Y72"/>
      <c r="Z72"/>
      <c r="AA72"/>
      <c r="AB72"/>
      <c r="AC72"/>
      <c r="AD72"/>
      <c r="AE72" s="4">
        <v>1968</v>
      </c>
      <c r="AF72"/>
      <c r="AG72" s="4" t="s">
        <v>308</v>
      </c>
      <c r="AH72" s="4">
        <v>3311</v>
      </c>
      <c r="AI72" s="5">
        <v>46.845416999999998</v>
      </c>
      <c r="AJ72" s="6">
        <v>9.0104170000000003</v>
      </c>
      <c r="AK72" s="58">
        <v>92</v>
      </c>
      <c r="AL72" s="4" t="s">
        <v>306</v>
      </c>
      <c r="AM72"/>
      <c r="AN72"/>
      <c r="AO72"/>
      <c r="AP72" s="56">
        <v>623</v>
      </c>
      <c r="AQ72" s="59">
        <v>0.67</v>
      </c>
      <c r="AR72" s="56">
        <v>55.3</v>
      </c>
      <c r="AS72"/>
      <c r="AT72"/>
      <c r="AU72" s="4">
        <v>20</v>
      </c>
      <c r="AV72"/>
      <c r="AW72"/>
      <c r="AX72"/>
      <c r="AY72"/>
      <c r="AZ72"/>
      <c r="BA72" s="4" t="s">
        <v>609</v>
      </c>
      <c r="BB72" s="60">
        <v>0.67</v>
      </c>
      <c r="BC72" s="4" t="s">
        <v>957</v>
      </c>
      <c r="BD72" s="4" t="s">
        <v>958</v>
      </c>
      <c r="BE72" s="4" t="s">
        <v>783</v>
      </c>
      <c r="BF72" s="4" t="s">
        <v>959</v>
      </c>
      <c r="BG72"/>
      <c r="BH72" s="57" t="s">
        <v>614</v>
      </c>
      <c r="BI72"/>
      <c r="BJ72" s="72">
        <v>1.5192743764172301</v>
      </c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25">
      <c r="A73" s="4" t="s">
        <v>309</v>
      </c>
      <c r="B73" s="4" t="s">
        <v>599</v>
      </c>
      <c r="C73" s="54" t="s">
        <v>599</v>
      </c>
      <c r="D73" s="4" t="s">
        <v>600</v>
      </c>
      <c r="E73" s="70" t="s">
        <v>600</v>
      </c>
      <c r="F73" s="70" t="s">
        <v>601</v>
      </c>
      <c r="G73" s="4">
        <v>65</v>
      </c>
      <c r="H73" s="55" t="s">
        <v>602</v>
      </c>
      <c r="I73" s="4" t="s">
        <v>603</v>
      </c>
      <c r="J73" s="4" t="s">
        <v>604</v>
      </c>
      <c r="K73"/>
      <c r="L73" s="4" t="s">
        <v>960</v>
      </c>
      <c r="M73" s="7" t="s">
        <v>310</v>
      </c>
      <c r="N73" s="5">
        <v>44.059699999999999</v>
      </c>
      <c r="O73" s="5">
        <v>2.77</v>
      </c>
      <c r="P73" s="5">
        <v>44.059699999999999</v>
      </c>
      <c r="Q73" s="5">
        <v>2.77</v>
      </c>
      <c r="R73" s="4">
        <v>5</v>
      </c>
      <c r="S73" s="4">
        <v>1</v>
      </c>
      <c r="T73" s="56" t="s">
        <v>961</v>
      </c>
      <c r="U73" s="4">
        <v>440</v>
      </c>
      <c r="V73" s="4">
        <v>32.92</v>
      </c>
      <c r="W73"/>
      <c r="X73"/>
      <c r="Y73"/>
      <c r="Z73"/>
      <c r="AA73"/>
      <c r="AB73"/>
      <c r="AC73"/>
      <c r="AD73"/>
      <c r="AE73" s="4">
        <v>1952</v>
      </c>
      <c r="AF73" s="4">
        <v>1983</v>
      </c>
      <c r="AG73" s="4" t="s">
        <v>311</v>
      </c>
      <c r="AH73" s="4">
        <v>3438</v>
      </c>
      <c r="AI73" s="5">
        <v>44.092185000000001</v>
      </c>
      <c r="AJ73" s="6">
        <v>2.7022810000000002</v>
      </c>
      <c r="AK73" s="58">
        <v>10.9</v>
      </c>
      <c r="AL73"/>
      <c r="AM73"/>
      <c r="AN73"/>
      <c r="AO73"/>
      <c r="AP73" s="56">
        <v>461.2</v>
      </c>
      <c r="AQ73" s="59">
        <v>0.71</v>
      </c>
      <c r="AR73"/>
      <c r="AS73"/>
      <c r="AT73"/>
      <c r="AU73"/>
      <c r="AV73"/>
      <c r="AW73"/>
      <c r="AX73"/>
      <c r="AY73"/>
      <c r="AZ73"/>
      <c r="BA73" s="4" t="s">
        <v>609</v>
      </c>
      <c r="BB73" s="60">
        <v>0.71</v>
      </c>
      <c r="BC73" s="4" t="s">
        <v>783</v>
      </c>
      <c r="BD73" s="4" t="s">
        <v>962</v>
      </c>
      <c r="BE73"/>
      <c r="BF73"/>
      <c r="BG73"/>
      <c r="BH73" s="57" t="s">
        <v>614</v>
      </c>
      <c r="BI73"/>
      <c r="BJ73" s="80">
        <v>416.60480295454499</v>
      </c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s="43" customFormat="1" ht="12.75" x14ac:dyDescent="0.2">
      <c r="A74" s="38" t="s">
        <v>312</v>
      </c>
      <c r="B74" s="38"/>
      <c r="C74" s="54" t="s">
        <v>599</v>
      </c>
      <c r="E74" s="104" t="s">
        <v>632</v>
      </c>
      <c r="F74" s="82" t="s">
        <v>601</v>
      </c>
      <c r="G74" s="43">
        <v>65</v>
      </c>
      <c r="H74" s="55" t="s">
        <v>602</v>
      </c>
      <c r="I74" s="43" t="s">
        <v>603</v>
      </c>
      <c r="M74" s="39"/>
      <c r="N74" s="40"/>
      <c r="O74" s="40"/>
      <c r="P74" s="40"/>
      <c r="Q74" s="40"/>
      <c r="T74" s="105"/>
      <c r="Y74" s="105"/>
      <c r="AC74" s="106"/>
      <c r="AD74" s="106"/>
      <c r="AG74" s="21" t="s">
        <v>313</v>
      </c>
      <c r="AH74" s="41">
        <v>3436</v>
      </c>
      <c r="AI74" s="40">
        <v>44.199409000000003</v>
      </c>
      <c r="AJ74" s="42">
        <v>2.7393529999999999</v>
      </c>
      <c r="AK74" s="107">
        <v>167</v>
      </c>
      <c r="AN74" s="42"/>
      <c r="AO74" s="42"/>
      <c r="AP74" s="105"/>
      <c r="AQ74" s="108"/>
      <c r="AR74" s="105"/>
      <c r="AS74" s="105"/>
      <c r="AT74" s="105"/>
      <c r="BA74" s="109" t="s">
        <v>639</v>
      </c>
      <c r="BB74" s="60">
        <v>182.59611330000001</v>
      </c>
      <c r="BC74" s="43" t="s">
        <v>963</v>
      </c>
      <c r="BG74" s="108"/>
      <c r="BH74" s="57" t="s">
        <v>614</v>
      </c>
      <c r="BJ74" s="72"/>
    </row>
    <row r="75" spans="1:1024" x14ac:dyDescent="0.25">
      <c r="A75" s="4" t="s">
        <v>314</v>
      </c>
      <c r="B75" s="4" t="s">
        <v>599</v>
      </c>
      <c r="C75" s="54" t="s">
        <v>599</v>
      </c>
      <c r="D75" s="76" t="s">
        <v>632</v>
      </c>
      <c r="E75" s="77" t="s">
        <v>632</v>
      </c>
      <c r="F75" s="70" t="s">
        <v>633</v>
      </c>
      <c r="G75" s="4">
        <v>66</v>
      </c>
      <c r="H75" s="55" t="s">
        <v>964</v>
      </c>
      <c r="I75" s="4" t="s">
        <v>965</v>
      </c>
      <c r="J75"/>
      <c r="K75" s="74"/>
      <c r="L75" s="4" t="s">
        <v>966</v>
      </c>
      <c r="M75" s="78" t="s">
        <v>315</v>
      </c>
      <c r="N75" s="5">
        <v>38.883951099999997</v>
      </c>
      <c r="O75" s="5">
        <v>21.493796100000001</v>
      </c>
      <c r="P75" s="5">
        <v>38.883951099999997</v>
      </c>
      <c r="Q75" s="5">
        <v>21.493796100000001</v>
      </c>
      <c r="R75" s="4">
        <v>4</v>
      </c>
      <c r="S75"/>
      <c r="T75" s="56" t="s">
        <v>619</v>
      </c>
      <c r="U75" s="4">
        <v>437</v>
      </c>
      <c r="V75"/>
      <c r="W75"/>
      <c r="X75"/>
      <c r="Y75"/>
      <c r="Z75"/>
      <c r="AA75" s="4">
        <v>714</v>
      </c>
      <c r="AB75"/>
      <c r="AC75" s="57">
        <v>0.18638686708736801</v>
      </c>
      <c r="AD75"/>
      <c r="AE75" s="4">
        <v>1976</v>
      </c>
      <c r="AF75"/>
      <c r="AG75" s="4" t="s">
        <v>314</v>
      </c>
      <c r="AH75" s="4">
        <v>4026</v>
      </c>
      <c r="AI75" s="5">
        <v>38.887233999999999</v>
      </c>
      <c r="AJ75" s="6">
        <v>21.495304000000001</v>
      </c>
      <c r="AK75" s="58">
        <v>4750</v>
      </c>
      <c r="AL75"/>
      <c r="AM75"/>
      <c r="AN75"/>
      <c r="AO75"/>
      <c r="AP75" s="56">
        <v>160</v>
      </c>
      <c r="AQ75"/>
      <c r="AR75"/>
      <c r="AS75"/>
      <c r="AT75"/>
      <c r="AU75"/>
      <c r="AV75"/>
      <c r="AW75"/>
      <c r="AX75"/>
      <c r="AY75"/>
      <c r="AZ75"/>
      <c r="BA75" s="4" t="s">
        <v>639</v>
      </c>
      <c r="BB75" s="60">
        <v>1801.77</v>
      </c>
      <c r="BC75" s="4" t="s">
        <v>967</v>
      </c>
      <c r="BD75" s="4" t="s">
        <v>968</v>
      </c>
      <c r="BE75" s="4" t="s">
        <v>969</v>
      </c>
      <c r="BF75" s="4" t="s">
        <v>970</v>
      </c>
      <c r="BG75"/>
      <c r="BH75" s="57" t="s">
        <v>614</v>
      </c>
      <c r="BI75"/>
      <c r="BJ75" s="72">
        <v>4123.04347826087</v>
      </c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25">
      <c r="A76" s="4" t="s">
        <v>316</v>
      </c>
      <c r="B76" s="4" t="s">
        <v>599</v>
      </c>
      <c r="C76" s="54" t="s">
        <v>599</v>
      </c>
      <c r="D76" s="76" t="s">
        <v>632</v>
      </c>
      <c r="E76" s="77" t="s">
        <v>632</v>
      </c>
      <c r="F76" s="70" t="s">
        <v>633</v>
      </c>
      <c r="G76" s="4">
        <v>67</v>
      </c>
      <c r="H76" s="55" t="s">
        <v>651</v>
      </c>
      <c r="I76" s="4" t="s">
        <v>652</v>
      </c>
      <c r="J76" s="4" t="s">
        <v>653</v>
      </c>
      <c r="K76"/>
      <c r="L76" s="4" t="s">
        <v>316</v>
      </c>
      <c r="M76"/>
      <c r="N76" s="5">
        <v>59.444355000000002</v>
      </c>
      <c r="O76" s="5">
        <v>8.038259</v>
      </c>
      <c r="P76" s="5">
        <v>59.444355000000002</v>
      </c>
      <c r="Q76" s="5">
        <v>8.038259</v>
      </c>
      <c r="R76" s="4">
        <v>4</v>
      </c>
      <c r="S76"/>
      <c r="T76" s="56" t="s">
        <v>619</v>
      </c>
      <c r="U76" s="4">
        <v>430</v>
      </c>
      <c r="V76"/>
      <c r="W76"/>
      <c r="X76"/>
      <c r="Y76"/>
      <c r="Z76"/>
      <c r="AA76" s="4">
        <v>2124</v>
      </c>
      <c r="AB76"/>
      <c r="AC76" s="57">
        <v>0.56348789456090898</v>
      </c>
      <c r="AD76"/>
      <c r="AE76"/>
      <c r="AF76"/>
      <c r="AG76" s="4" t="s">
        <v>317</v>
      </c>
      <c r="AH76" s="49"/>
      <c r="AI76" s="5">
        <v>59.609687000000001</v>
      </c>
      <c r="AJ76" s="6">
        <v>7.8543219999999998</v>
      </c>
      <c r="AK76" s="58">
        <v>11.2</v>
      </c>
      <c r="AL76" s="4" t="s">
        <v>971</v>
      </c>
      <c r="AM76"/>
      <c r="AN76" s="6">
        <v>59.441267000000003</v>
      </c>
      <c r="AO76" s="6">
        <v>8.0354530000000004</v>
      </c>
      <c r="AP76" s="56">
        <v>377</v>
      </c>
      <c r="AQ76"/>
      <c r="AR76"/>
      <c r="AS76"/>
      <c r="AT76"/>
      <c r="AU76"/>
      <c r="AV76"/>
      <c r="AW76"/>
      <c r="AX76"/>
      <c r="AY76"/>
      <c r="AZ76"/>
      <c r="BA76" s="4" t="s">
        <v>639</v>
      </c>
      <c r="BB76" s="60">
        <v>10.0102548</v>
      </c>
      <c r="BC76" s="4" t="s">
        <v>972</v>
      </c>
      <c r="BD76" s="4" t="s">
        <v>973</v>
      </c>
      <c r="BE76" s="4" t="s">
        <v>974</v>
      </c>
      <c r="BF76" s="4" t="s">
        <v>975</v>
      </c>
      <c r="BG76" s="59" t="s">
        <v>976</v>
      </c>
      <c r="BH76" s="57" t="s">
        <v>614</v>
      </c>
      <c r="BI76"/>
      <c r="BJ76" s="72">
        <v>23.279662325581398</v>
      </c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25">
      <c r="A77" s="71" t="s">
        <v>134</v>
      </c>
      <c r="B77" s="4" t="s">
        <v>599</v>
      </c>
      <c r="C77" s="54" t="s">
        <v>599</v>
      </c>
      <c r="D77" s="4" t="s">
        <v>668</v>
      </c>
      <c r="E77" s="70" t="s">
        <v>668</v>
      </c>
      <c r="F77" s="70" t="s">
        <v>669</v>
      </c>
      <c r="G77" s="4">
        <v>68</v>
      </c>
      <c r="H77" s="55" t="s">
        <v>828</v>
      </c>
      <c r="I77" s="4" t="s">
        <v>829</v>
      </c>
      <c r="J77" s="4" t="s">
        <v>830</v>
      </c>
      <c r="K77" s="74"/>
      <c r="L77" s="4" t="s">
        <v>950</v>
      </c>
      <c r="M77" s="112" t="s">
        <v>165</v>
      </c>
      <c r="N77" s="5">
        <v>41.301692000000003</v>
      </c>
      <c r="O77" s="5">
        <v>-6.4697089999999999</v>
      </c>
      <c r="P77" s="5">
        <v>41.301692000000003</v>
      </c>
      <c r="Q77" s="5">
        <v>-6.4697089999999999</v>
      </c>
      <c r="R77" s="4">
        <v>4</v>
      </c>
      <c r="S77"/>
      <c r="T77" s="56" t="s">
        <v>619</v>
      </c>
      <c r="U77" s="4">
        <v>429.5</v>
      </c>
      <c r="V77"/>
      <c r="W77"/>
      <c r="X77"/>
      <c r="Y77"/>
      <c r="Z77"/>
      <c r="AA77" s="4">
        <v>1058.0999999999999</v>
      </c>
      <c r="AB77"/>
      <c r="AC77" s="57">
        <v>0.28103608050683698</v>
      </c>
      <c r="AD77"/>
      <c r="AE77" s="4">
        <v>1964</v>
      </c>
      <c r="AF77" s="74">
        <v>2011</v>
      </c>
      <c r="AG77" s="47" t="s">
        <v>134</v>
      </c>
      <c r="AH77" s="4">
        <v>2732</v>
      </c>
      <c r="AI77" s="5">
        <v>41.300930000000001</v>
      </c>
      <c r="AJ77" s="6">
        <v>-6.4694010000000004</v>
      </c>
      <c r="AK77" s="58">
        <v>14.43</v>
      </c>
      <c r="AL77"/>
      <c r="AM77"/>
      <c r="AN77"/>
      <c r="AO77"/>
      <c r="AP77" s="56">
        <v>68.331781140861494</v>
      </c>
      <c r="AQ77"/>
      <c r="AR77"/>
      <c r="AS77"/>
      <c r="AT77"/>
      <c r="AU77"/>
      <c r="AV77" s="4" t="s">
        <v>305</v>
      </c>
      <c r="AW77"/>
      <c r="AX77"/>
      <c r="AY77"/>
      <c r="AZ77"/>
      <c r="BA77" s="4" t="s">
        <v>639</v>
      </c>
      <c r="BB77" s="60">
        <v>2.3376249371158302</v>
      </c>
      <c r="BC77" s="4" t="s">
        <v>977</v>
      </c>
      <c r="BD77"/>
      <c r="BE77"/>
      <c r="BF77"/>
      <c r="BG77"/>
      <c r="BH77" s="57" t="s">
        <v>614</v>
      </c>
      <c r="BI77"/>
      <c r="BJ77" s="72">
        <v>5.4426657441579298</v>
      </c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25">
      <c r="A78" s="4" t="s">
        <v>135</v>
      </c>
      <c r="B78" s="4" t="s">
        <v>599</v>
      </c>
      <c r="C78" s="54" t="s">
        <v>599</v>
      </c>
      <c r="D78" s="4" t="s">
        <v>668</v>
      </c>
      <c r="E78" s="70" t="s">
        <v>668</v>
      </c>
      <c r="F78" s="70" t="s">
        <v>669</v>
      </c>
      <c r="G78" s="4">
        <v>69</v>
      </c>
      <c r="H78" s="55" t="s">
        <v>660</v>
      </c>
      <c r="I78" s="71" t="s">
        <v>661</v>
      </c>
      <c r="J78" s="74" t="s">
        <v>978</v>
      </c>
      <c r="K78"/>
      <c r="L78" s="4" t="s">
        <v>135</v>
      </c>
      <c r="M78" s="7" t="s">
        <v>318</v>
      </c>
      <c r="N78" s="5">
        <v>46.291753</v>
      </c>
      <c r="O78" s="5">
        <v>10.266454</v>
      </c>
      <c r="P78" s="5">
        <v>46.291753</v>
      </c>
      <c r="Q78" s="5">
        <v>10.266454</v>
      </c>
      <c r="R78" s="4">
        <v>4</v>
      </c>
      <c r="S78"/>
      <c r="T78" s="56" t="s">
        <v>638</v>
      </c>
      <c r="U78" s="4">
        <v>428</v>
      </c>
      <c r="V78"/>
      <c r="W78"/>
      <c r="X78"/>
      <c r="Y78"/>
      <c r="Z78"/>
      <c r="AA78" s="4">
        <v>728.4</v>
      </c>
      <c r="AB78"/>
      <c r="AC78" s="57">
        <v>0.19414432567630699</v>
      </c>
      <c r="AD78"/>
      <c r="AE78" s="4">
        <v>1960</v>
      </c>
      <c r="AF78"/>
      <c r="AG78" s="4" t="s">
        <v>319</v>
      </c>
      <c r="AH78" s="49"/>
      <c r="AI78" s="5">
        <v>46.328836000000003</v>
      </c>
      <c r="AJ78" s="6">
        <v>10.24729</v>
      </c>
      <c r="AK78" s="58">
        <v>1.2</v>
      </c>
      <c r="AL78"/>
      <c r="AM78"/>
      <c r="AN78"/>
      <c r="AO78"/>
      <c r="AP78" s="56">
        <v>588.20000000000005</v>
      </c>
      <c r="AQ78"/>
      <c r="AR78"/>
      <c r="AS78"/>
      <c r="AT78"/>
      <c r="AU78"/>
      <c r="AV78" s="4" t="s">
        <v>144</v>
      </c>
      <c r="AW78"/>
      <c r="AX78"/>
      <c r="AY78"/>
      <c r="AZ78" s="74"/>
      <c r="BA78" s="4" t="s">
        <v>639</v>
      </c>
      <c r="BB78" s="60">
        <v>1.67337018</v>
      </c>
      <c r="BC78" s="79" t="s">
        <v>979</v>
      </c>
      <c r="BD78" s="79" t="s">
        <v>980</v>
      </c>
      <c r="BE78" s="4" t="s">
        <v>981</v>
      </c>
      <c r="BF78" s="4" t="s">
        <v>982</v>
      </c>
      <c r="BG78"/>
      <c r="BH78" s="57" t="s">
        <v>614</v>
      </c>
      <c r="BI78"/>
      <c r="BJ78" s="72">
        <v>3.9097434112149498</v>
      </c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25">
      <c r="A79" s="4" t="s">
        <v>136</v>
      </c>
      <c r="B79" s="4" t="s">
        <v>599</v>
      </c>
      <c r="C79" s="54" t="s">
        <v>599</v>
      </c>
      <c r="D79" s="4" t="s">
        <v>668</v>
      </c>
      <c r="E79" s="70" t="s">
        <v>668</v>
      </c>
      <c r="F79" s="70" t="s">
        <v>669</v>
      </c>
      <c r="G79" s="4">
        <v>70</v>
      </c>
      <c r="H79" s="55" t="s">
        <v>602</v>
      </c>
      <c r="I79" s="4" t="s">
        <v>603</v>
      </c>
      <c r="J79" s="4" t="s">
        <v>983</v>
      </c>
      <c r="K79"/>
      <c r="L79" s="4" t="s">
        <v>136</v>
      </c>
      <c r="M79" s="7" t="s">
        <v>162</v>
      </c>
      <c r="N79" s="5">
        <v>46.052714000000002</v>
      </c>
      <c r="O79" s="5">
        <v>5.812862</v>
      </c>
      <c r="P79" s="5">
        <v>46.052714000000002</v>
      </c>
      <c r="Q79" s="5">
        <v>5.812862</v>
      </c>
      <c r="R79" s="4">
        <v>6</v>
      </c>
      <c r="S79"/>
      <c r="T79" s="56" t="s">
        <v>619</v>
      </c>
      <c r="U79" s="4">
        <v>420</v>
      </c>
      <c r="V79"/>
      <c r="W79"/>
      <c r="X79"/>
      <c r="Y79"/>
      <c r="Z79"/>
      <c r="AA79" s="4">
        <v>1700</v>
      </c>
      <c r="AB79"/>
      <c r="AC79" s="57">
        <v>0.46174070814727902</v>
      </c>
      <c r="AD79"/>
      <c r="AE79" s="4">
        <v>1948</v>
      </c>
      <c r="AF79"/>
      <c r="AG79" s="4" t="s">
        <v>136</v>
      </c>
      <c r="AH79" s="4">
        <v>3373</v>
      </c>
      <c r="AI79" s="5">
        <v>46.053750000000001</v>
      </c>
      <c r="AJ79" s="6">
        <v>5.8129169999999997</v>
      </c>
      <c r="AK79" s="58">
        <v>56</v>
      </c>
      <c r="AL79"/>
      <c r="AM79"/>
      <c r="AN79"/>
      <c r="AO79"/>
      <c r="AP79" s="56">
        <v>67</v>
      </c>
      <c r="AQ79"/>
      <c r="AR79" s="56">
        <v>750</v>
      </c>
      <c r="AS79"/>
      <c r="AT79"/>
      <c r="AU79"/>
      <c r="AV79"/>
      <c r="AW79"/>
      <c r="AX79"/>
      <c r="AY79"/>
      <c r="AZ79"/>
      <c r="BA79" s="4" t="s">
        <v>639</v>
      </c>
      <c r="BB79" s="60">
        <v>8.895054</v>
      </c>
      <c r="BC79" s="4" t="s">
        <v>984</v>
      </c>
      <c r="BD79" s="4" t="s">
        <v>985</v>
      </c>
      <c r="BE79" s="4" t="s">
        <v>986</v>
      </c>
      <c r="BF79"/>
      <c r="BG79"/>
      <c r="BH79" s="57" t="s">
        <v>614</v>
      </c>
      <c r="BI79"/>
      <c r="BJ79" s="72">
        <v>21.178699999999999</v>
      </c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ht="12.75" customHeight="1" x14ac:dyDescent="0.25">
      <c r="A80" s="71" t="s">
        <v>137</v>
      </c>
      <c r="B80" s="4" t="s">
        <v>599</v>
      </c>
      <c r="C80" s="54" t="s">
        <v>599</v>
      </c>
      <c r="D80" s="76" t="s">
        <v>668</v>
      </c>
      <c r="E80" s="89" t="s">
        <v>668</v>
      </c>
      <c r="F80" s="70" t="s">
        <v>669</v>
      </c>
      <c r="G80" s="4">
        <v>71</v>
      </c>
      <c r="H80" s="55" t="s">
        <v>751</v>
      </c>
      <c r="I80" s="4" t="s">
        <v>752</v>
      </c>
      <c r="J80" s="4" t="s">
        <v>753</v>
      </c>
      <c r="K80" s="74"/>
      <c r="L80" s="4" t="s">
        <v>987</v>
      </c>
      <c r="M80" s="78" t="s">
        <v>212</v>
      </c>
      <c r="N80" s="5">
        <v>56.8513187</v>
      </c>
      <c r="O80" s="5">
        <v>24.272038899999998</v>
      </c>
      <c r="P80" s="5">
        <v>56.8513187</v>
      </c>
      <c r="Q80" s="5">
        <v>24.272038899999998</v>
      </c>
      <c r="R80" s="4">
        <v>6</v>
      </c>
      <c r="S80"/>
      <c r="T80" s="56" t="s">
        <v>817</v>
      </c>
      <c r="U80" s="4">
        <v>402</v>
      </c>
      <c r="V80"/>
      <c r="W80"/>
      <c r="X80"/>
      <c r="Y80"/>
      <c r="Z80"/>
      <c r="AA80" s="4">
        <v>674</v>
      </c>
      <c r="AB80"/>
      <c r="AC80" s="57">
        <v>0.191263622567064</v>
      </c>
      <c r="AD80"/>
      <c r="AE80" s="4">
        <v>1974</v>
      </c>
      <c r="AF80"/>
      <c r="AG80" s="4" t="s">
        <v>137</v>
      </c>
      <c r="AH80" s="4">
        <v>3735</v>
      </c>
      <c r="AI80" s="5">
        <v>56.852083</v>
      </c>
      <c r="AJ80" s="6">
        <v>24.274583</v>
      </c>
      <c r="AK80" s="58">
        <v>340</v>
      </c>
      <c r="AL80" s="4" t="s">
        <v>212</v>
      </c>
      <c r="AM80"/>
      <c r="AN80"/>
      <c r="AO80"/>
      <c r="AP80" s="56">
        <v>18</v>
      </c>
      <c r="AQ80"/>
      <c r="AR80"/>
      <c r="AS80"/>
      <c r="AT80"/>
      <c r="AU80"/>
      <c r="AV80" s="4" t="s">
        <v>143</v>
      </c>
      <c r="AW80"/>
      <c r="AX80"/>
      <c r="AY80"/>
      <c r="AZ80" s="71" t="s">
        <v>988</v>
      </c>
      <c r="BA80" s="4" t="s">
        <v>639</v>
      </c>
      <c r="BB80" s="60">
        <v>14.508990000000001</v>
      </c>
      <c r="BC80" s="4" t="s">
        <v>755</v>
      </c>
      <c r="BD80" s="4" t="s">
        <v>989</v>
      </c>
      <c r="BE80" s="4" t="s">
        <v>990</v>
      </c>
      <c r="BF80" s="4" t="s">
        <v>991</v>
      </c>
      <c r="BG80"/>
      <c r="BH80" s="57" t="s">
        <v>614</v>
      </c>
      <c r="BI80"/>
      <c r="BJ80" s="72">
        <v>36.0920149253731</v>
      </c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25">
      <c r="A81" s="71" t="s">
        <v>320</v>
      </c>
      <c r="B81" s="4" t="s">
        <v>599</v>
      </c>
      <c r="C81" s="54" t="s">
        <v>599</v>
      </c>
      <c r="D81" s="4" t="s">
        <v>600</v>
      </c>
      <c r="E81" s="70" t="s">
        <v>600</v>
      </c>
      <c r="F81" s="70" t="s">
        <v>601</v>
      </c>
      <c r="G81" s="4">
        <v>72</v>
      </c>
      <c r="H81" s="55" t="s">
        <v>615</v>
      </c>
      <c r="I81" s="71" t="s">
        <v>616</v>
      </c>
      <c r="J81" s="74" t="s">
        <v>992</v>
      </c>
      <c r="K81"/>
      <c r="L81" s="4" t="s">
        <v>993</v>
      </c>
      <c r="M81" s="26" t="s">
        <v>321</v>
      </c>
      <c r="N81" s="5">
        <v>56.406388999999997</v>
      </c>
      <c r="O81" s="5">
        <v>-5.1130560000000003</v>
      </c>
      <c r="P81" s="5">
        <v>56.406388999999997</v>
      </c>
      <c r="Q81" s="5">
        <v>-5.1130560000000003</v>
      </c>
      <c r="R81" s="4">
        <v>4</v>
      </c>
      <c r="S81" s="4">
        <v>4</v>
      </c>
      <c r="T81" s="56" t="s">
        <v>619</v>
      </c>
      <c r="U81" s="4">
        <v>400</v>
      </c>
      <c r="V81" s="4">
        <v>400</v>
      </c>
      <c r="W81"/>
      <c r="X81"/>
      <c r="Y81"/>
      <c r="Z81"/>
      <c r="AA81" s="4">
        <v>705</v>
      </c>
      <c r="AB81"/>
      <c r="AC81" s="57">
        <v>0.20106091718001401</v>
      </c>
      <c r="AD81"/>
      <c r="AE81" s="4">
        <v>1965</v>
      </c>
      <c r="AF81"/>
      <c r="AG81" s="4" t="s">
        <v>320</v>
      </c>
      <c r="AH81" s="49"/>
      <c r="AI81" s="5">
        <v>56.407086999999997</v>
      </c>
      <c r="AJ81" s="6">
        <v>-5.1127190000000002</v>
      </c>
      <c r="AK81" s="58">
        <v>10</v>
      </c>
      <c r="AL81" s="4" t="s">
        <v>994</v>
      </c>
      <c r="AM81" s="48">
        <v>3053</v>
      </c>
      <c r="AN81" s="6">
        <v>56.380200000000002</v>
      </c>
      <c r="AO81" s="6">
        <v>-5.0737079999999999</v>
      </c>
      <c r="AP81" s="56">
        <v>349.5</v>
      </c>
      <c r="AQ81" s="59">
        <v>10</v>
      </c>
      <c r="AR81" s="56">
        <v>167</v>
      </c>
      <c r="AS81"/>
      <c r="AT81"/>
      <c r="AU81" s="4">
        <v>200</v>
      </c>
      <c r="AV81"/>
      <c r="AW81"/>
      <c r="AX81"/>
      <c r="AY81"/>
      <c r="AZ81"/>
      <c r="BA81" s="4" t="s">
        <v>609</v>
      </c>
      <c r="BB81" s="60">
        <v>10</v>
      </c>
      <c r="BC81" s="4" t="s">
        <v>995</v>
      </c>
      <c r="BD81" s="4" t="s">
        <v>783</v>
      </c>
      <c r="BE81" s="4" t="s">
        <v>996</v>
      </c>
      <c r="BF81" s="4" t="s">
        <v>997</v>
      </c>
      <c r="BG81"/>
      <c r="BH81" s="57" t="s">
        <v>614</v>
      </c>
      <c r="BI81"/>
      <c r="BJ81" s="72">
        <v>25</v>
      </c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25">
      <c r="A82" s="71" t="s">
        <v>322</v>
      </c>
      <c r="B82" s="4" t="s">
        <v>599</v>
      </c>
      <c r="C82" s="54" t="s">
        <v>599</v>
      </c>
      <c r="D82" s="4" t="s">
        <v>632</v>
      </c>
      <c r="E82" s="70" t="s">
        <v>632</v>
      </c>
      <c r="F82" s="70" t="s">
        <v>633</v>
      </c>
      <c r="G82" s="4">
        <v>73</v>
      </c>
      <c r="H82" s="55" t="s">
        <v>797</v>
      </c>
      <c r="I82" s="4" t="s">
        <v>798</v>
      </c>
      <c r="J82" s="4" t="s">
        <v>884</v>
      </c>
      <c r="K82"/>
      <c r="L82" s="4" t="s">
        <v>322</v>
      </c>
      <c r="M82" s="7" t="s">
        <v>323</v>
      </c>
      <c r="N82" s="5">
        <v>47.034140999999998</v>
      </c>
      <c r="O82" s="5">
        <v>10.748120999999999</v>
      </c>
      <c r="P82" s="5">
        <v>47.036000000000001</v>
      </c>
      <c r="Q82" s="5">
        <v>10.707000000000001</v>
      </c>
      <c r="R82" s="4">
        <v>5</v>
      </c>
      <c r="S82"/>
      <c r="T82" s="56" t="s">
        <v>638</v>
      </c>
      <c r="U82" s="4">
        <v>392</v>
      </c>
      <c r="V82"/>
      <c r="W82"/>
      <c r="X82"/>
      <c r="Y82"/>
      <c r="Z82"/>
      <c r="AA82" s="4">
        <v>661</v>
      </c>
      <c r="AB82"/>
      <c r="AC82" s="57">
        <v>0.192359626944549</v>
      </c>
      <c r="AD82"/>
      <c r="AE82" s="4">
        <v>1964</v>
      </c>
      <c r="AF82"/>
      <c r="AG82" s="4" t="s">
        <v>324</v>
      </c>
      <c r="AH82" s="4">
        <v>3309</v>
      </c>
      <c r="AI82" s="5">
        <v>46.955500999999998</v>
      </c>
      <c r="AJ82" s="6">
        <v>10.740614000000001</v>
      </c>
      <c r="AK82" s="58">
        <v>140</v>
      </c>
      <c r="AL82"/>
      <c r="AM82"/>
      <c r="AN82"/>
      <c r="AO82"/>
      <c r="AP82" s="56">
        <v>844</v>
      </c>
      <c r="AQ82"/>
      <c r="AR82" s="56">
        <v>54</v>
      </c>
      <c r="AS82"/>
      <c r="AT82"/>
      <c r="AU82"/>
      <c r="AV82"/>
      <c r="AW82"/>
      <c r="AX82"/>
      <c r="AY82"/>
      <c r="AZ82"/>
      <c r="BA82" s="4" t="s">
        <v>639</v>
      </c>
      <c r="BB82" s="60">
        <v>280.12781999999999</v>
      </c>
      <c r="BC82" s="4" t="s">
        <v>998</v>
      </c>
      <c r="BD82"/>
      <c r="BE82"/>
      <c r="BF82"/>
      <c r="BG82"/>
      <c r="BH82" s="57" t="s">
        <v>614</v>
      </c>
      <c r="BI82"/>
      <c r="BJ82" s="72">
        <v>714.61178571428604</v>
      </c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25">
      <c r="A83" s="4" t="s">
        <v>325</v>
      </c>
      <c r="B83" s="4" t="s">
        <v>599</v>
      </c>
      <c r="C83" s="54" t="s">
        <v>599</v>
      </c>
      <c r="D83" s="4" t="s">
        <v>632</v>
      </c>
      <c r="E83" s="70" t="s">
        <v>632</v>
      </c>
      <c r="F83" s="70" t="s">
        <v>633</v>
      </c>
      <c r="G83" s="4">
        <v>74</v>
      </c>
      <c r="H83" s="55" t="s">
        <v>634</v>
      </c>
      <c r="I83" s="4" t="s">
        <v>635</v>
      </c>
      <c r="J83" s="4" t="s">
        <v>636</v>
      </c>
      <c r="K83" s="74" t="s">
        <v>637</v>
      </c>
      <c r="L83" s="4" t="s">
        <v>325</v>
      </c>
      <c r="M83" s="7" t="s">
        <v>162</v>
      </c>
      <c r="N83" s="5">
        <v>46.183329999999998</v>
      </c>
      <c r="O83" s="5">
        <v>7.3</v>
      </c>
      <c r="P83"/>
      <c r="Q83"/>
      <c r="R83" s="4">
        <v>6</v>
      </c>
      <c r="S83"/>
      <c r="T83" s="56" t="s">
        <v>638</v>
      </c>
      <c r="U83" s="4">
        <v>390</v>
      </c>
      <c r="V83"/>
      <c r="W83"/>
      <c r="X83"/>
      <c r="Y83"/>
      <c r="Z83"/>
      <c r="AA83" s="4">
        <v>932.875</v>
      </c>
      <c r="AB83"/>
      <c r="AC83" s="57">
        <v>0.27287099925703601</v>
      </c>
      <c r="AD83"/>
      <c r="AE83" s="4" t="s">
        <v>775</v>
      </c>
      <c r="AF83"/>
      <c r="AG83" s="4" t="s">
        <v>163</v>
      </c>
      <c r="AH83" s="4">
        <v>3371</v>
      </c>
      <c r="AI83" s="5">
        <v>46.080326999999997</v>
      </c>
      <c r="AJ83" s="6">
        <v>7.4032600000000004</v>
      </c>
      <c r="AK83" s="58">
        <v>400</v>
      </c>
      <c r="AL83"/>
      <c r="AM83"/>
      <c r="AN83"/>
      <c r="AO83"/>
      <c r="AP83" s="56">
        <v>1008</v>
      </c>
      <c r="AQ83"/>
      <c r="AR83" s="56">
        <v>46</v>
      </c>
      <c r="AS83"/>
      <c r="AT83"/>
      <c r="AU83" s="71"/>
      <c r="AV83" s="4" t="s">
        <v>999</v>
      </c>
      <c r="AW83" s="4" t="s">
        <v>608</v>
      </c>
      <c r="AX83"/>
      <c r="AY83"/>
      <c r="AZ83"/>
      <c r="BA83" s="4" t="s">
        <v>639</v>
      </c>
      <c r="BB83" s="60">
        <v>955.88639999999998</v>
      </c>
      <c r="BC83" s="4" t="s">
        <v>1000</v>
      </c>
      <c r="BD83" s="4" t="s">
        <v>1001</v>
      </c>
      <c r="BE83"/>
      <c r="BF83"/>
      <c r="BG83"/>
      <c r="BH83" s="57" t="s">
        <v>614</v>
      </c>
      <c r="BI83"/>
      <c r="BJ83" s="72">
        <v>2450.9907692307702</v>
      </c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s="55" customFormat="1" ht="12.75" x14ac:dyDescent="0.2">
      <c r="A84" s="4" t="s">
        <v>326</v>
      </c>
      <c r="B84" s="4" t="s">
        <v>599</v>
      </c>
      <c r="C84" s="54" t="s">
        <v>599</v>
      </c>
      <c r="D84" s="4" t="s">
        <v>600</v>
      </c>
      <c r="E84" s="70" t="s">
        <v>600</v>
      </c>
      <c r="F84" s="70" t="s">
        <v>601</v>
      </c>
      <c r="G84" s="4">
        <v>75</v>
      </c>
      <c r="H84" s="55" t="s">
        <v>964</v>
      </c>
      <c r="I84" s="4" t="s">
        <v>965</v>
      </c>
      <c r="J84" s="4"/>
      <c r="K84" s="74"/>
      <c r="L84" s="4" t="s">
        <v>1002</v>
      </c>
      <c r="M84" s="78" t="s">
        <v>327</v>
      </c>
      <c r="N84" s="5">
        <v>41.354444000000001</v>
      </c>
      <c r="O84" s="5">
        <v>24.366944</v>
      </c>
      <c r="P84" s="5">
        <v>41.354444000000001</v>
      </c>
      <c r="Q84" s="5">
        <v>24.366944</v>
      </c>
      <c r="R84" s="4">
        <v>3</v>
      </c>
      <c r="S84" s="4">
        <v>3</v>
      </c>
      <c r="T84" s="56" t="s">
        <v>619</v>
      </c>
      <c r="U84" s="4">
        <v>384</v>
      </c>
      <c r="V84" s="4">
        <v>384</v>
      </c>
      <c r="W84" s="4"/>
      <c r="X84" s="4"/>
      <c r="Y84" s="56"/>
      <c r="Z84" s="4"/>
      <c r="AA84" s="4">
        <v>440</v>
      </c>
      <c r="AB84" s="4"/>
      <c r="AC84" s="57">
        <v>0.130713362232869</v>
      </c>
      <c r="AD84" s="57"/>
      <c r="AE84" s="4">
        <v>1997</v>
      </c>
      <c r="AF84" s="4"/>
      <c r="AG84" s="4" t="s">
        <v>1003</v>
      </c>
      <c r="AH84" s="4">
        <v>3991</v>
      </c>
      <c r="AI84" s="5">
        <v>41.353996000000002</v>
      </c>
      <c r="AJ84" s="6">
        <v>24.366377</v>
      </c>
      <c r="AK84" s="58">
        <v>565</v>
      </c>
      <c r="AL84" s="4" t="s">
        <v>1004</v>
      </c>
      <c r="AM84" s="4">
        <v>3992</v>
      </c>
      <c r="AN84" s="6">
        <v>41.336469000000001</v>
      </c>
      <c r="AO84" s="6">
        <v>24.462064999999999</v>
      </c>
      <c r="AP84" s="56">
        <v>135</v>
      </c>
      <c r="AQ84" s="59">
        <v>3.82</v>
      </c>
      <c r="AR84" s="56"/>
      <c r="AS84" s="56"/>
      <c r="AT84" s="56"/>
      <c r="AU84" s="4"/>
      <c r="AV84" s="4"/>
      <c r="AW84" s="4" t="s">
        <v>1005</v>
      </c>
      <c r="AX84" s="4"/>
      <c r="AY84" s="4"/>
      <c r="AZ84" s="4"/>
      <c r="BA84" s="4" t="s">
        <v>609</v>
      </c>
      <c r="BB84" s="60">
        <v>3.82</v>
      </c>
      <c r="BC84" s="4" t="s">
        <v>1006</v>
      </c>
      <c r="BD84" s="4" t="s">
        <v>1007</v>
      </c>
      <c r="BE84" s="4" t="s">
        <v>783</v>
      </c>
      <c r="BF84" s="4"/>
      <c r="BG84" s="59"/>
      <c r="BH84" s="57" t="s">
        <v>614</v>
      </c>
      <c r="BI84" s="4"/>
      <c r="BJ84" s="72">
        <v>9.9479166666666696</v>
      </c>
    </row>
    <row r="85" spans="1:1024" x14ac:dyDescent="0.25">
      <c r="A85" s="4" t="s">
        <v>329</v>
      </c>
      <c r="B85" s="4" t="s">
        <v>599</v>
      </c>
      <c r="C85" s="54" t="s">
        <v>599</v>
      </c>
      <c r="D85" s="4" t="s">
        <v>632</v>
      </c>
      <c r="E85" s="70" t="s">
        <v>632</v>
      </c>
      <c r="F85" s="70" t="s">
        <v>633</v>
      </c>
      <c r="G85" s="4">
        <v>76</v>
      </c>
      <c r="H85" s="55" t="s">
        <v>602</v>
      </c>
      <c r="I85" s="4" t="s">
        <v>603</v>
      </c>
      <c r="J85"/>
      <c r="K85"/>
      <c r="L85" s="4" t="s">
        <v>1008</v>
      </c>
      <c r="M85" s="7" t="s">
        <v>330</v>
      </c>
      <c r="N85" s="5">
        <v>44.471643999999998</v>
      </c>
      <c r="O85" s="5">
        <v>6.2706179999999998</v>
      </c>
      <c r="P85" s="5">
        <v>44.471643999999998</v>
      </c>
      <c r="Q85" s="5">
        <v>6.2706179999999998</v>
      </c>
      <c r="R85" s="4">
        <v>4</v>
      </c>
      <c r="S85"/>
      <c r="T85" s="56" t="s">
        <v>619</v>
      </c>
      <c r="U85" s="4">
        <v>380</v>
      </c>
      <c r="V85"/>
      <c r="W85"/>
      <c r="X85"/>
      <c r="Y85"/>
      <c r="Z85"/>
      <c r="AA85" s="4">
        <v>700</v>
      </c>
      <c r="AB85"/>
      <c r="AC85" s="57">
        <v>0.21014205602987601</v>
      </c>
      <c r="AD85"/>
      <c r="AE85" s="4">
        <v>1960</v>
      </c>
      <c r="AF85"/>
      <c r="AG85" s="4" t="s">
        <v>329</v>
      </c>
      <c r="AH85" s="4">
        <v>3433</v>
      </c>
      <c r="AI85" s="5">
        <v>44.471885</v>
      </c>
      <c r="AJ85" s="6">
        <v>6.2706480000000004</v>
      </c>
      <c r="AK85" s="58">
        <v>1270</v>
      </c>
      <c r="AL85"/>
      <c r="AM85"/>
      <c r="AN85"/>
      <c r="AO85"/>
      <c r="AP85" s="56">
        <v>128</v>
      </c>
      <c r="AQ85"/>
      <c r="AR85" s="56">
        <v>300</v>
      </c>
      <c r="AS85"/>
      <c r="AT85"/>
      <c r="AU85"/>
      <c r="AV85"/>
      <c r="AW85"/>
      <c r="AX85"/>
      <c r="AY85"/>
      <c r="AZ85"/>
      <c r="BA85" s="4" t="s">
        <v>639</v>
      </c>
      <c r="BB85" s="60">
        <v>385.38911999999999</v>
      </c>
      <c r="BC85" s="4" t="s">
        <v>1009</v>
      </c>
      <c r="BD85" s="4" t="s">
        <v>1010</v>
      </c>
      <c r="BE85"/>
      <c r="BF85"/>
      <c r="BG85"/>
      <c r="BH85" s="57" t="s">
        <v>614</v>
      </c>
      <c r="BI85"/>
      <c r="BJ85" s="72">
        <v>1014.18189473684</v>
      </c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25">
      <c r="A86" s="4" t="s">
        <v>332</v>
      </c>
      <c r="B86" s="4" t="s">
        <v>599</v>
      </c>
      <c r="C86" s="54" t="s">
        <v>599</v>
      </c>
      <c r="D86" s="76" t="s">
        <v>632</v>
      </c>
      <c r="E86" s="77" t="s">
        <v>632</v>
      </c>
      <c r="F86" s="70" t="s">
        <v>633</v>
      </c>
      <c r="G86" s="4">
        <v>77</v>
      </c>
      <c r="H86" s="55" t="s">
        <v>651</v>
      </c>
      <c r="I86" s="4" t="s">
        <v>652</v>
      </c>
      <c r="J86" s="4" t="s">
        <v>1011</v>
      </c>
      <c r="K86"/>
      <c r="L86" s="4" t="s">
        <v>1012</v>
      </c>
      <c r="M86"/>
      <c r="N86" s="5">
        <v>61.305857000000003</v>
      </c>
      <c r="O86" s="5">
        <v>7.7911260000000002</v>
      </c>
      <c r="P86" s="5">
        <v>61.305857000000003</v>
      </c>
      <c r="Q86" s="5">
        <v>7.7911260000000002</v>
      </c>
      <c r="R86" s="4">
        <v>2</v>
      </c>
      <c r="S86"/>
      <c r="T86" s="56" t="s">
        <v>638</v>
      </c>
      <c r="U86" s="4">
        <v>380</v>
      </c>
      <c r="V86"/>
      <c r="W86"/>
      <c r="X86"/>
      <c r="Y86"/>
      <c r="Z86"/>
      <c r="AA86" s="4">
        <v>1400</v>
      </c>
      <c r="AB86"/>
      <c r="AC86" s="57">
        <v>0.42028411205975202</v>
      </c>
      <c r="AD86"/>
      <c r="AE86" s="4">
        <v>2004</v>
      </c>
      <c r="AF86"/>
      <c r="AG86" s="4" t="s">
        <v>332</v>
      </c>
      <c r="AH86" s="49"/>
      <c r="AI86" s="5">
        <v>61.298879999999997</v>
      </c>
      <c r="AJ86" s="6">
        <v>8.2096269999999993</v>
      </c>
      <c r="AK86" s="58">
        <v>313</v>
      </c>
      <c r="AL86" s="4" t="s">
        <v>1013</v>
      </c>
      <c r="AM86"/>
      <c r="AN86" s="6">
        <v>61.289566000000001</v>
      </c>
      <c r="AO86" s="6">
        <v>7.7495750000000001</v>
      </c>
      <c r="AP86" s="56">
        <v>1047</v>
      </c>
      <c r="AQ86"/>
      <c r="AR86"/>
      <c r="AS86"/>
      <c r="AT86"/>
      <c r="AU86"/>
      <c r="AV86"/>
      <c r="AW86"/>
      <c r="AX86"/>
      <c r="AY86"/>
      <c r="AZ86"/>
      <c r="BA86" s="4" t="s">
        <v>639</v>
      </c>
      <c r="BB86" s="60">
        <v>776.92085325000005</v>
      </c>
      <c r="BC86" s="4" t="s">
        <v>1014</v>
      </c>
      <c r="BD86" s="4" t="s">
        <v>1015</v>
      </c>
      <c r="BE86" s="4" t="s">
        <v>1016</v>
      </c>
      <c r="BF86"/>
      <c r="BG86"/>
      <c r="BH86" s="57" t="s">
        <v>614</v>
      </c>
      <c r="BI86"/>
      <c r="BJ86" s="72">
        <v>2044.52856118421</v>
      </c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25">
      <c r="A87" s="4" t="s">
        <v>334</v>
      </c>
      <c r="B87" s="4" t="s">
        <v>599</v>
      </c>
      <c r="C87" s="54" t="s">
        <v>599</v>
      </c>
      <c r="D87" s="4" t="s">
        <v>600</v>
      </c>
      <c r="E87" s="70" t="s">
        <v>600</v>
      </c>
      <c r="F87" s="70" t="s">
        <v>601</v>
      </c>
      <c r="G87" s="4">
        <v>78</v>
      </c>
      <c r="H87" s="55" t="s">
        <v>642</v>
      </c>
      <c r="I87" s="4" t="s">
        <v>643</v>
      </c>
      <c r="J87" s="4" t="s">
        <v>644</v>
      </c>
      <c r="K87"/>
      <c r="L87" s="4" t="s">
        <v>1017</v>
      </c>
      <c r="M87" s="7" t="s">
        <v>335</v>
      </c>
      <c r="N87" s="5">
        <v>36.908369</v>
      </c>
      <c r="O87" s="5">
        <v>-4.7628919999999999</v>
      </c>
      <c r="P87" s="5">
        <v>36.921999999999997</v>
      </c>
      <c r="Q87" s="5">
        <v>-4.7770000000000001</v>
      </c>
      <c r="R87" s="4">
        <v>4</v>
      </c>
      <c r="S87" s="4">
        <v>4</v>
      </c>
      <c r="T87" s="56" t="s">
        <v>775</v>
      </c>
      <c r="U87" s="4">
        <v>380</v>
      </c>
      <c r="V87" s="4">
        <v>360</v>
      </c>
      <c r="W87"/>
      <c r="X87"/>
      <c r="Y87"/>
      <c r="Z87"/>
      <c r="AA87"/>
      <c r="AB87"/>
      <c r="AC87"/>
      <c r="AD87" s="59"/>
      <c r="AE87" s="4">
        <v>1977</v>
      </c>
      <c r="AF87"/>
      <c r="AG87" s="4" t="s">
        <v>336</v>
      </c>
      <c r="AH87" s="49"/>
      <c r="AI87" s="5">
        <v>36.903770000000002</v>
      </c>
      <c r="AJ87" s="6">
        <v>-4.7780940000000003</v>
      </c>
      <c r="AK87" s="58">
        <v>4</v>
      </c>
      <c r="AL87" s="4" t="s">
        <v>1018</v>
      </c>
      <c r="AM87"/>
      <c r="AN87" s="6">
        <v>36.907857999999997</v>
      </c>
      <c r="AO87" s="6">
        <v>-4.7625799999999998</v>
      </c>
      <c r="AP87" s="56">
        <v>341</v>
      </c>
      <c r="AQ87" s="59">
        <v>1</v>
      </c>
      <c r="AR87" s="56">
        <v>108.8</v>
      </c>
      <c r="AS87"/>
      <c r="AT87"/>
      <c r="AU87" s="4">
        <v>98</v>
      </c>
      <c r="AV87"/>
      <c r="AW87"/>
      <c r="AX87"/>
      <c r="AY87"/>
      <c r="AZ87"/>
      <c r="BA87" s="4" t="s">
        <v>609</v>
      </c>
      <c r="BB87" s="60">
        <v>1</v>
      </c>
      <c r="BC87" s="4" t="s">
        <v>610</v>
      </c>
      <c r="BD87" s="4" t="s">
        <v>1019</v>
      </c>
      <c r="BE87" s="4" t="s">
        <v>1020</v>
      </c>
      <c r="BF87" s="4" t="s">
        <v>1021</v>
      </c>
      <c r="BG87" s="59" t="s">
        <v>1022</v>
      </c>
      <c r="BH87" s="57" t="s">
        <v>614</v>
      </c>
      <c r="BI87"/>
      <c r="BJ87" s="72">
        <v>2.6315789473684199</v>
      </c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25">
      <c r="A88" s="4" t="s">
        <v>138</v>
      </c>
      <c r="B88" s="4" t="s">
        <v>599</v>
      </c>
      <c r="C88" s="54" t="s">
        <v>599</v>
      </c>
      <c r="D88" s="4" t="s">
        <v>668</v>
      </c>
      <c r="E88" s="70" t="s">
        <v>668</v>
      </c>
      <c r="F88" s="70" t="s">
        <v>669</v>
      </c>
      <c r="G88" s="4">
        <v>79</v>
      </c>
      <c r="H88" s="55" t="s">
        <v>828</v>
      </c>
      <c r="I88" s="4" t="s">
        <v>829</v>
      </c>
      <c r="J88"/>
      <c r="K88" s="74"/>
      <c r="L88" s="4" t="s">
        <v>950</v>
      </c>
      <c r="M88" s="78"/>
      <c r="N88" s="5">
        <v>41.489750000000001</v>
      </c>
      <c r="O88" s="5">
        <v>-6.2639189999999996</v>
      </c>
      <c r="P88" s="5">
        <v>41.489750000000001</v>
      </c>
      <c r="Q88" s="5">
        <v>-6.2639189999999996</v>
      </c>
      <c r="R88" s="4">
        <v>4</v>
      </c>
      <c r="S88"/>
      <c r="T88" s="56" t="s">
        <v>619</v>
      </c>
      <c r="U88" s="4">
        <v>369.52</v>
      </c>
      <c r="V88"/>
      <c r="W88"/>
      <c r="X88"/>
      <c r="Y88"/>
      <c r="Z88"/>
      <c r="AA88" s="4">
        <v>897.8</v>
      </c>
      <c r="AB88"/>
      <c r="AC88" s="57">
        <v>0.27716614760220498</v>
      </c>
      <c r="AD88"/>
      <c r="AE88" s="4">
        <v>1960</v>
      </c>
      <c r="AF88" s="4">
        <v>1995</v>
      </c>
      <c r="AG88" s="4" t="s">
        <v>138</v>
      </c>
      <c r="AH88" s="4">
        <v>2727</v>
      </c>
      <c r="AI88" s="5">
        <v>41.489981</v>
      </c>
      <c r="AJ88" s="6">
        <v>-6.2642439999999997</v>
      </c>
      <c r="AK88" s="58">
        <v>6.66</v>
      </c>
      <c r="AL88"/>
      <c r="AM88"/>
      <c r="AN88"/>
      <c r="AO88"/>
      <c r="AP88" s="56">
        <v>54.060456808833102</v>
      </c>
      <c r="AQ88"/>
      <c r="AR88" s="56">
        <v>470</v>
      </c>
      <c r="AS88"/>
      <c r="AT88"/>
      <c r="AU88"/>
      <c r="AV88"/>
      <c r="AW88"/>
      <c r="AX88"/>
      <c r="AY88"/>
      <c r="AZ88"/>
      <c r="BA88" s="4" t="s">
        <v>639</v>
      </c>
      <c r="BB88" s="60">
        <v>0.85357109434374301</v>
      </c>
      <c r="BC88" s="4" t="s">
        <v>1023</v>
      </c>
      <c r="BD88"/>
      <c r="BE88"/>
      <c r="BF88"/>
      <c r="BG88"/>
      <c r="BH88" s="57" t="s">
        <v>614</v>
      </c>
      <c r="BI88"/>
      <c r="BJ88" s="72">
        <v>2.30994558980229</v>
      </c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25">
      <c r="A89" s="71" t="s">
        <v>139</v>
      </c>
      <c r="B89" s="4" t="s">
        <v>599</v>
      </c>
      <c r="C89" s="54" t="s">
        <v>599</v>
      </c>
      <c r="D89" s="76" t="s">
        <v>668</v>
      </c>
      <c r="E89" s="89" t="s">
        <v>668</v>
      </c>
      <c r="F89" s="70" t="s">
        <v>669</v>
      </c>
      <c r="G89" s="4">
        <v>80</v>
      </c>
      <c r="H89" s="55" t="s">
        <v>836</v>
      </c>
      <c r="I89" s="4" t="s">
        <v>837</v>
      </c>
      <c r="J89" s="4" t="s">
        <v>838</v>
      </c>
      <c r="K89" s="74"/>
      <c r="L89" s="4" t="s">
        <v>1024</v>
      </c>
      <c r="M89" s="78" t="s">
        <v>338</v>
      </c>
      <c r="N89" s="5">
        <v>49.6068444</v>
      </c>
      <c r="O89" s="5">
        <v>14.181225299999999</v>
      </c>
      <c r="P89" s="5">
        <v>49.563000000000002</v>
      </c>
      <c r="Q89" s="5">
        <v>14.21</v>
      </c>
      <c r="R89" s="4">
        <v>4</v>
      </c>
      <c r="S89"/>
      <c r="T89" s="56" t="s">
        <v>817</v>
      </c>
      <c r="U89" s="4">
        <v>364</v>
      </c>
      <c r="V89"/>
      <c r="W89" s="4">
        <v>128</v>
      </c>
      <c r="X89"/>
      <c r="Y89"/>
      <c r="Z89"/>
      <c r="AA89" s="4">
        <v>300</v>
      </c>
      <c r="AB89"/>
      <c r="AC89" s="57">
        <v>9.4019601206459497E-2</v>
      </c>
      <c r="AD89"/>
      <c r="AE89" s="4">
        <v>1961</v>
      </c>
      <c r="AF89" s="4">
        <v>2002</v>
      </c>
      <c r="AG89" s="4" t="s">
        <v>139</v>
      </c>
      <c r="AH89" s="4">
        <v>3263</v>
      </c>
      <c r="AI89" s="5">
        <v>49.6068444</v>
      </c>
      <c r="AJ89" s="6">
        <v>14.181225299999999</v>
      </c>
      <c r="AK89" s="58">
        <v>703.8</v>
      </c>
      <c r="AL89"/>
      <c r="AM89"/>
      <c r="AN89"/>
      <c r="AO89"/>
      <c r="AP89" s="56">
        <v>70.5</v>
      </c>
      <c r="AQ89"/>
      <c r="AR89" s="56">
        <v>200</v>
      </c>
      <c r="AS89"/>
      <c r="AT89"/>
      <c r="AU89"/>
      <c r="AV89"/>
      <c r="AW89"/>
      <c r="AX89"/>
      <c r="AY89"/>
      <c r="AZ89" s="4" t="s">
        <v>1025</v>
      </c>
      <c r="BA89" s="4" t="s">
        <v>639</v>
      </c>
      <c r="BB89" s="60">
        <v>117.631636425</v>
      </c>
      <c r="BC89" s="4" t="s">
        <v>1026</v>
      </c>
      <c r="BD89" s="4" t="s">
        <v>1027</v>
      </c>
      <c r="BE89" s="4" t="s">
        <v>1028</v>
      </c>
      <c r="BF89" s="4" t="s">
        <v>1029</v>
      </c>
      <c r="BG89"/>
      <c r="BH89" s="57" t="s">
        <v>614</v>
      </c>
      <c r="BI89"/>
      <c r="BJ89" s="72">
        <v>323.16383633241799</v>
      </c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ht="11.25" customHeight="1" x14ac:dyDescent="0.25">
      <c r="A90" s="4" t="s">
        <v>340</v>
      </c>
      <c r="B90" s="4" t="s">
        <v>599</v>
      </c>
      <c r="C90" s="54" t="s">
        <v>599</v>
      </c>
      <c r="D90" s="4" t="s">
        <v>632</v>
      </c>
      <c r="E90" s="70" t="s">
        <v>632</v>
      </c>
      <c r="F90" s="70" t="s">
        <v>633</v>
      </c>
      <c r="G90" s="4">
        <v>81</v>
      </c>
      <c r="H90" s="55" t="s">
        <v>602</v>
      </c>
      <c r="I90" s="4" t="s">
        <v>603</v>
      </c>
      <c r="J90" s="4" t="s">
        <v>604</v>
      </c>
      <c r="K90"/>
      <c r="L90" s="4" t="s">
        <v>1030</v>
      </c>
      <c r="M90" s="7" t="s">
        <v>341</v>
      </c>
      <c r="N90" s="5">
        <v>44.961181000000003</v>
      </c>
      <c r="O90" s="5">
        <v>5.6887509999999999</v>
      </c>
      <c r="P90" s="5">
        <v>44.961181000000003</v>
      </c>
      <c r="Q90" s="5">
        <v>5.6887509999999999</v>
      </c>
      <c r="R90" s="4">
        <v>4</v>
      </c>
      <c r="S90"/>
      <c r="T90" s="56" t="s">
        <v>619</v>
      </c>
      <c r="U90" s="4">
        <v>364</v>
      </c>
      <c r="V90"/>
      <c r="W90"/>
      <c r="X90"/>
      <c r="Y90"/>
      <c r="Z90"/>
      <c r="AA90" s="4">
        <v>480</v>
      </c>
      <c r="AB90"/>
      <c r="AC90" s="57">
        <v>0.15043136193033499</v>
      </c>
      <c r="AD90"/>
      <c r="AE90" s="4">
        <v>1963</v>
      </c>
      <c r="AF90"/>
      <c r="AG90" s="4" t="s">
        <v>340</v>
      </c>
      <c r="AH90" s="4">
        <v>3421</v>
      </c>
      <c r="AI90" s="5">
        <v>44.961091000000003</v>
      </c>
      <c r="AJ90" s="6">
        <v>5.6890539999999996</v>
      </c>
      <c r="AK90" s="58">
        <v>275</v>
      </c>
      <c r="AL90"/>
      <c r="AM90"/>
      <c r="AN90"/>
      <c r="AO90"/>
      <c r="AP90" s="56">
        <v>120</v>
      </c>
      <c r="AQ90"/>
      <c r="AR90" s="56">
        <v>338</v>
      </c>
      <c r="AS90"/>
      <c r="AT90"/>
      <c r="AU90"/>
      <c r="AV90"/>
      <c r="AW90"/>
      <c r="AX90"/>
      <c r="AY90"/>
      <c r="AZ90"/>
      <c r="BA90" s="4" t="s">
        <v>639</v>
      </c>
      <c r="BB90" s="60">
        <v>78.234750000000005</v>
      </c>
      <c r="BC90" s="4" t="s">
        <v>1031</v>
      </c>
      <c r="BD90" s="4" t="s">
        <v>1032</v>
      </c>
      <c r="BE90"/>
      <c r="BF90"/>
      <c r="BG90"/>
      <c r="BH90" s="57" t="s">
        <v>614</v>
      </c>
      <c r="BI90"/>
      <c r="BJ90" s="72">
        <v>214.930631868132</v>
      </c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25">
      <c r="A91" s="4" t="s">
        <v>343</v>
      </c>
      <c r="B91" s="4" t="s">
        <v>599</v>
      </c>
      <c r="C91" s="54" t="s">
        <v>599</v>
      </c>
      <c r="D91" s="113" t="s">
        <v>600</v>
      </c>
      <c r="E91" s="70" t="s">
        <v>600</v>
      </c>
      <c r="F91" s="70" t="s">
        <v>601</v>
      </c>
      <c r="G91" s="4">
        <v>82</v>
      </c>
      <c r="H91" s="55" t="s">
        <v>797</v>
      </c>
      <c r="I91" s="4" t="s">
        <v>798</v>
      </c>
      <c r="J91" s="4" t="s">
        <v>799</v>
      </c>
      <c r="K91" s="26" t="s">
        <v>343</v>
      </c>
      <c r="L91"/>
      <c r="M91" s="26" t="s">
        <v>344</v>
      </c>
      <c r="N91" s="5">
        <v>47.146110999999998</v>
      </c>
      <c r="O91" s="5">
        <v>11.967222</v>
      </c>
      <c r="P91"/>
      <c r="Q91"/>
      <c r="R91" s="71">
        <v>2</v>
      </c>
      <c r="S91" s="100">
        <v>2</v>
      </c>
      <c r="T91" s="102" t="s">
        <v>619</v>
      </c>
      <c r="U91" s="71">
        <v>360</v>
      </c>
      <c r="V91" s="71">
        <v>360</v>
      </c>
      <c r="W91"/>
      <c r="X91"/>
      <c r="Y91"/>
      <c r="Z91" s="100"/>
      <c r="AA91" s="4">
        <v>175.2</v>
      </c>
      <c r="AB91"/>
      <c r="AC91" s="57">
        <v>5.5517529850178701E-2</v>
      </c>
      <c r="AD91"/>
      <c r="AE91" s="4">
        <v>1988</v>
      </c>
      <c r="AF91" s="102"/>
      <c r="AG91" s="4" t="s">
        <v>345</v>
      </c>
      <c r="AH91" s="4">
        <v>3302</v>
      </c>
      <c r="AI91" s="5">
        <v>47.121366000000002</v>
      </c>
      <c r="AJ91" s="6">
        <v>12.061754000000001</v>
      </c>
      <c r="AK91" s="58">
        <v>68.7</v>
      </c>
      <c r="AL91" s="4" t="s">
        <v>1033</v>
      </c>
      <c r="AM91"/>
      <c r="AN91" s="6">
        <v>47.121465999999998</v>
      </c>
      <c r="AO91" s="6">
        <v>11.867184</v>
      </c>
      <c r="AP91" s="56">
        <v>726</v>
      </c>
      <c r="AQ91" s="59">
        <v>11.17</v>
      </c>
      <c r="AR91"/>
      <c r="AS91"/>
      <c r="AT91"/>
      <c r="AU91"/>
      <c r="AV91"/>
      <c r="AW91"/>
      <c r="AX91"/>
      <c r="AY91"/>
      <c r="AZ91" s="101"/>
      <c r="BA91" s="4" t="s">
        <v>609</v>
      </c>
      <c r="BB91" s="60">
        <v>11.17</v>
      </c>
      <c r="BC91" s="26" t="s">
        <v>1034</v>
      </c>
      <c r="BD91" s="4" t="s">
        <v>1035</v>
      </c>
      <c r="BE91" s="4" t="s">
        <v>1036</v>
      </c>
      <c r="BF91"/>
      <c r="BG91"/>
      <c r="BH91" s="57" t="s">
        <v>614</v>
      </c>
      <c r="BI91"/>
      <c r="BJ91" s="72">
        <v>31.0277777777778</v>
      </c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25">
      <c r="A92" s="4" t="s">
        <v>346</v>
      </c>
      <c r="B92" s="4" t="s">
        <v>599</v>
      </c>
      <c r="C92" s="54" t="s">
        <v>599</v>
      </c>
      <c r="D92" s="4" t="s">
        <v>632</v>
      </c>
      <c r="E92" s="70" t="s">
        <v>632</v>
      </c>
      <c r="F92" s="70" t="s">
        <v>633</v>
      </c>
      <c r="G92" s="4">
        <v>83</v>
      </c>
      <c r="H92" s="55" t="s">
        <v>602</v>
      </c>
      <c r="I92" s="4" t="s">
        <v>603</v>
      </c>
      <c r="J92" s="4" t="s">
        <v>604</v>
      </c>
      <c r="K92" s="26"/>
      <c r="L92" s="4" t="s">
        <v>346</v>
      </c>
      <c r="M92" s="26" t="s">
        <v>347</v>
      </c>
      <c r="N92" s="5">
        <v>45.21293</v>
      </c>
      <c r="O92" s="5">
        <v>6.7152599999999998</v>
      </c>
      <c r="P92" s="5">
        <v>45.21293</v>
      </c>
      <c r="Q92" s="5">
        <v>6.7152599999999998</v>
      </c>
      <c r="R92" s="71">
        <v>2</v>
      </c>
      <c r="S92" s="100"/>
      <c r="T92" s="102" t="s">
        <v>638</v>
      </c>
      <c r="U92" s="71">
        <v>357</v>
      </c>
      <c r="V92" s="71"/>
      <c r="W92"/>
      <c r="X92"/>
      <c r="Y92"/>
      <c r="Z92" s="100"/>
      <c r="AA92" s="4">
        <v>578</v>
      </c>
      <c r="AB92"/>
      <c r="AC92" s="57">
        <v>0.18469628325891199</v>
      </c>
      <c r="AD92"/>
      <c r="AE92" s="4">
        <v>1968</v>
      </c>
      <c r="AF92" s="102"/>
      <c r="AG92" s="4" t="s">
        <v>348</v>
      </c>
      <c r="AH92" s="4">
        <v>3411</v>
      </c>
      <c r="AI92" s="5">
        <v>45.228749999999998</v>
      </c>
      <c r="AJ92" s="6">
        <v>6.94625</v>
      </c>
      <c r="AK92" s="58">
        <v>332.2</v>
      </c>
      <c r="AL92"/>
      <c r="AM92"/>
      <c r="AN92"/>
      <c r="AO92"/>
      <c r="AP92" s="56">
        <v>880</v>
      </c>
      <c r="AQ92"/>
      <c r="AR92" s="56">
        <v>73</v>
      </c>
      <c r="AS92"/>
      <c r="AT92"/>
      <c r="AU92"/>
      <c r="AV92"/>
      <c r="AW92"/>
      <c r="AX92"/>
      <c r="AY92"/>
      <c r="AZ92" s="100"/>
      <c r="BA92" s="4" t="s">
        <v>639</v>
      </c>
      <c r="BB92" s="60">
        <v>693.05557199999998</v>
      </c>
      <c r="BC92" s="26" t="s">
        <v>1037</v>
      </c>
      <c r="BD92" s="4" t="s">
        <v>1038</v>
      </c>
      <c r="BE92"/>
      <c r="BF92"/>
      <c r="BG92"/>
      <c r="BH92" s="57" t="s">
        <v>614</v>
      </c>
      <c r="BI92"/>
      <c r="BJ92" s="72">
        <v>1941.3321344537801</v>
      </c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25">
      <c r="A93" s="114" t="s">
        <v>70</v>
      </c>
      <c r="B93" s="4" t="s">
        <v>599</v>
      </c>
      <c r="C93" s="54" t="s">
        <v>599</v>
      </c>
      <c r="D93" s="4" t="s">
        <v>600</v>
      </c>
      <c r="E93" s="70" t="s">
        <v>600</v>
      </c>
      <c r="F93" s="70" t="s">
        <v>601</v>
      </c>
      <c r="G93" s="4">
        <v>84</v>
      </c>
      <c r="H93" s="55" t="s">
        <v>694</v>
      </c>
      <c r="I93" s="4" t="s">
        <v>695</v>
      </c>
      <c r="J93" s="4" t="s">
        <v>717</v>
      </c>
      <c r="K93" s="74"/>
      <c r="L93" s="4" t="s">
        <v>1039</v>
      </c>
      <c r="M93" s="26"/>
      <c r="N93" s="5">
        <v>47.565607</v>
      </c>
      <c r="O93" s="5">
        <v>7.9536300000000004</v>
      </c>
      <c r="P93" s="5">
        <v>47.565607</v>
      </c>
      <c r="Q93" s="5">
        <v>7.9536300000000004</v>
      </c>
      <c r="R93" s="4">
        <v>4</v>
      </c>
      <c r="S93" s="4">
        <v>4</v>
      </c>
      <c r="T93" s="56" t="s">
        <v>1040</v>
      </c>
      <c r="U93" s="4">
        <v>360</v>
      </c>
      <c r="V93" s="4">
        <v>300</v>
      </c>
      <c r="W93"/>
      <c r="X93"/>
      <c r="Y93"/>
      <c r="Z93"/>
      <c r="AA93"/>
      <c r="AB93"/>
      <c r="AC93"/>
      <c r="AD93"/>
      <c r="AE93" s="4">
        <v>1964</v>
      </c>
      <c r="AF93"/>
      <c r="AG93" s="4" t="s">
        <v>350</v>
      </c>
      <c r="AH93" s="49"/>
      <c r="AI93" s="5">
        <v>47.580925999999998</v>
      </c>
      <c r="AJ93" s="6">
        <v>7.9596809999999998</v>
      </c>
      <c r="AK93" s="58">
        <v>2.1</v>
      </c>
      <c r="AL93" s="4" t="s">
        <v>1041</v>
      </c>
      <c r="AM93"/>
      <c r="AN93"/>
      <c r="AO93"/>
      <c r="AP93" s="56">
        <v>413</v>
      </c>
      <c r="AQ93" s="59">
        <v>2.0640000000000001</v>
      </c>
      <c r="AR93"/>
      <c r="AS93"/>
      <c r="AT93"/>
      <c r="AU93"/>
      <c r="AV93"/>
      <c r="AW93"/>
      <c r="AX93"/>
      <c r="AY93"/>
      <c r="AZ93"/>
      <c r="BA93" s="4" t="s">
        <v>609</v>
      </c>
      <c r="BB93" s="60">
        <v>2.0640000000000001</v>
      </c>
      <c r="BC93" s="4" t="s">
        <v>1042</v>
      </c>
      <c r="BD93" s="4" t="s">
        <v>1043</v>
      </c>
      <c r="BE93" s="4" t="s">
        <v>783</v>
      </c>
      <c r="BF93"/>
      <c r="BG93"/>
      <c r="BH93" s="57" t="s">
        <v>614</v>
      </c>
      <c r="BI93"/>
      <c r="BJ93" s="72">
        <v>5.7333333333333298</v>
      </c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25">
      <c r="A94" s="4" t="s">
        <v>351</v>
      </c>
      <c r="B94" s="4" t="s">
        <v>599</v>
      </c>
      <c r="C94" s="54" t="s">
        <v>599</v>
      </c>
      <c r="D94" s="26" t="s">
        <v>600</v>
      </c>
      <c r="E94" s="70" t="s">
        <v>600</v>
      </c>
      <c r="F94" s="70" t="s">
        <v>601</v>
      </c>
      <c r="G94" s="4">
        <v>85</v>
      </c>
      <c r="H94" s="73" t="s">
        <v>615</v>
      </c>
      <c r="I94" s="4" t="s">
        <v>616</v>
      </c>
      <c r="J94" s="4" t="s">
        <v>617</v>
      </c>
      <c r="K94"/>
      <c r="L94" s="4" t="s">
        <v>618</v>
      </c>
      <c r="M94" s="26"/>
      <c r="N94" s="5">
        <v>52.980832999999997</v>
      </c>
      <c r="O94" s="5">
        <v>-3.9688889999999999</v>
      </c>
      <c r="P94" s="16"/>
      <c r="Q94" s="16"/>
      <c r="R94" s="4">
        <v>4</v>
      </c>
      <c r="S94" s="4">
        <v>4</v>
      </c>
      <c r="T94"/>
      <c r="U94" s="4">
        <v>360</v>
      </c>
      <c r="V94" s="4">
        <v>300</v>
      </c>
      <c r="W94" s="4">
        <v>60</v>
      </c>
      <c r="X94"/>
      <c r="Y94"/>
      <c r="Z94"/>
      <c r="AA94"/>
      <c r="AB94"/>
      <c r="AC94"/>
      <c r="AD94"/>
      <c r="AE94" s="4">
        <v>1963</v>
      </c>
      <c r="AF94"/>
      <c r="AG94" s="4" t="s">
        <v>352</v>
      </c>
      <c r="AH94" s="49"/>
      <c r="AI94" s="5">
        <v>52.980939999999997</v>
      </c>
      <c r="AJ94" s="6">
        <v>-3.9899710000000002</v>
      </c>
      <c r="AK94" s="58">
        <v>1.7</v>
      </c>
      <c r="AL94" s="4" t="s">
        <v>1044</v>
      </c>
      <c r="AM94" s="49"/>
      <c r="AN94" s="6">
        <v>52.981065999999998</v>
      </c>
      <c r="AO94" s="6">
        <v>-3.9664959999999998</v>
      </c>
      <c r="AP94" s="56">
        <v>307.5</v>
      </c>
      <c r="AQ94" s="59">
        <v>1.3</v>
      </c>
      <c r="AR94" s="56">
        <v>27</v>
      </c>
      <c r="AS94"/>
      <c r="AT94"/>
      <c r="AU94" s="4">
        <v>22</v>
      </c>
      <c r="AV94"/>
      <c r="AW94"/>
      <c r="AX94"/>
      <c r="AY94"/>
      <c r="AZ94" s="4" t="s">
        <v>1045</v>
      </c>
      <c r="BA94" s="4" t="s">
        <v>609</v>
      </c>
      <c r="BB94" s="60">
        <v>1.3</v>
      </c>
      <c r="BC94" s="4" t="s">
        <v>610</v>
      </c>
      <c r="BD94" s="4" t="s">
        <v>1046</v>
      </c>
      <c r="BE94" s="4" t="s">
        <v>1047</v>
      </c>
      <c r="BF94"/>
      <c r="BG94"/>
      <c r="BH94" s="57" t="s">
        <v>614</v>
      </c>
      <c r="BI94"/>
      <c r="BJ94" s="72">
        <v>3.6111111111111098</v>
      </c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25">
      <c r="A95" s="4" t="s">
        <v>353</v>
      </c>
      <c r="B95" s="4" t="s">
        <v>599</v>
      </c>
      <c r="C95" s="54" t="s">
        <v>599</v>
      </c>
      <c r="D95" s="4" t="s">
        <v>600</v>
      </c>
      <c r="E95" s="70" t="s">
        <v>600</v>
      </c>
      <c r="F95" s="70" t="s">
        <v>601</v>
      </c>
      <c r="G95" s="4">
        <v>86</v>
      </c>
      <c r="H95" s="55" t="s">
        <v>660</v>
      </c>
      <c r="I95" s="4" t="s">
        <v>661</v>
      </c>
      <c r="J95"/>
      <c r="K95"/>
      <c r="L95"/>
      <c r="M95"/>
      <c r="N95" s="5">
        <v>46.067701999999997</v>
      </c>
      <c r="O95" s="5">
        <v>10.982813999999999</v>
      </c>
      <c r="P95" s="5">
        <v>46.067701999999997</v>
      </c>
      <c r="Q95" s="5">
        <v>10.982813999999999</v>
      </c>
      <c r="R95" s="4">
        <v>15</v>
      </c>
      <c r="S95" s="4">
        <v>2</v>
      </c>
      <c r="T95" s="56" t="s">
        <v>1048</v>
      </c>
      <c r="U95" s="4">
        <v>350</v>
      </c>
      <c r="V95" s="4">
        <v>350</v>
      </c>
      <c r="W95"/>
      <c r="X95"/>
      <c r="Y95"/>
      <c r="Z95"/>
      <c r="AA95"/>
      <c r="AB95"/>
      <c r="AC95"/>
      <c r="AD95" s="59"/>
      <c r="AE95"/>
      <c r="AF95"/>
      <c r="AG95" s="4" t="s">
        <v>354</v>
      </c>
      <c r="AH95" s="49"/>
      <c r="AI95" s="5">
        <v>46.123626000000002</v>
      </c>
      <c r="AJ95" s="6">
        <v>10.957356000000001</v>
      </c>
      <c r="AK95" s="58">
        <v>32.700000000000003</v>
      </c>
      <c r="AL95" s="4" t="s">
        <v>1049</v>
      </c>
      <c r="AM95"/>
      <c r="AN95" s="6">
        <v>46.066760000000002</v>
      </c>
      <c r="AO95" s="6">
        <v>10.983506</v>
      </c>
      <c r="AP95" s="56">
        <v>580.9</v>
      </c>
      <c r="AQ95"/>
      <c r="AR95" s="56">
        <v>41</v>
      </c>
      <c r="AS95"/>
      <c r="AT95"/>
      <c r="AU95"/>
      <c r="AV95"/>
      <c r="AW95"/>
      <c r="AX95"/>
      <c r="AY95"/>
      <c r="AZ95"/>
      <c r="BA95" s="4" t="s">
        <v>639</v>
      </c>
      <c r="BB95" s="60">
        <v>45.033415672499999</v>
      </c>
      <c r="BC95" s="4" t="s">
        <v>610</v>
      </c>
      <c r="BD95" s="4" t="s">
        <v>1050</v>
      </c>
      <c r="BE95"/>
      <c r="BF95"/>
      <c r="BG95"/>
      <c r="BH95" s="57" t="s">
        <v>614</v>
      </c>
      <c r="BI95"/>
      <c r="BJ95" s="72">
        <v>128.666901921429</v>
      </c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25">
      <c r="A96" s="4" t="s">
        <v>140</v>
      </c>
      <c r="B96" s="4" t="s">
        <v>599</v>
      </c>
      <c r="C96" s="54" t="s">
        <v>599</v>
      </c>
      <c r="D96" s="4" t="s">
        <v>668</v>
      </c>
      <c r="E96" s="70" t="s">
        <v>668</v>
      </c>
      <c r="F96" s="70" t="s">
        <v>669</v>
      </c>
      <c r="G96" s="4">
        <v>87</v>
      </c>
      <c r="H96" s="55" t="s">
        <v>602</v>
      </c>
      <c r="I96" s="4" t="s">
        <v>603</v>
      </c>
      <c r="J96" s="4" t="s">
        <v>1051</v>
      </c>
      <c r="K96"/>
      <c r="L96" s="4" t="s">
        <v>1052</v>
      </c>
      <c r="M96" s="7" t="s">
        <v>355</v>
      </c>
      <c r="N96" s="5">
        <v>44.303735000000003</v>
      </c>
      <c r="O96" s="5">
        <v>4.7424249999999999</v>
      </c>
      <c r="P96" s="5">
        <v>44.303735000000003</v>
      </c>
      <c r="Q96" s="5">
        <v>4.6509999999999998</v>
      </c>
      <c r="R96" s="4">
        <v>6</v>
      </c>
      <c r="S96"/>
      <c r="T96" s="56" t="s">
        <v>817</v>
      </c>
      <c r="U96" s="4">
        <v>348</v>
      </c>
      <c r="V96"/>
      <c r="W96"/>
      <c r="X96"/>
      <c r="Y96"/>
      <c r="Z96"/>
      <c r="AA96" s="4">
        <v>739.8</v>
      </c>
      <c r="AB96"/>
      <c r="AC96" s="57">
        <v>0.24251221411881299</v>
      </c>
      <c r="AD96"/>
      <c r="AE96" s="4">
        <v>1952</v>
      </c>
      <c r="AF96"/>
      <c r="AG96" s="4" t="s">
        <v>356</v>
      </c>
      <c r="AH96" s="49"/>
      <c r="AI96" s="5">
        <v>44.303735000000003</v>
      </c>
      <c r="AJ96" s="6">
        <v>4.7424249999999999</v>
      </c>
      <c r="AK96" s="58">
        <v>0.2</v>
      </c>
      <c r="AL96"/>
      <c r="AM96"/>
      <c r="AN96"/>
      <c r="AO96"/>
      <c r="AP96" s="56">
        <v>23</v>
      </c>
      <c r="AQ96"/>
      <c r="AR96" s="56">
        <v>1980</v>
      </c>
      <c r="AS96"/>
      <c r="AT96"/>
      <c r="AU96"/>
      <c r="AV96"/>
      <c r="AW96"/>
      <c r="AX96"/>
      <c r="AY96"/>
      <c r="AZ96"/>
      <c r="BA96" s="4" t="s">
        <v>639</v>
      </c>
      <c r="BB96" s="115">
        <v>1.0905450000000001E-2</v>
      </c>
      <c r="BC96" s="4" t="s">
        <v>1053</v>
      </c>
      <c r="BD96" s="4" t="s">
        <v>1054</v>
      </c>
      <c r="BE96"/>
      <c r="BF96"/>
      <c r="BG96"/>
      <c r="BH96" s="57" t="s">
        <v>614</v>
      </c>
      <c r="BI96"/>
      <c r="BJ96" s="72">
        <v>3.1337499999999997E-2</v>
      </c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25">
      <c r="A97" s="4" t="s">
        <v>357</v>
      </c>
      <c r="B97" s="4" t="s">
        <v>599</v>
      </c>
      <c r="C97" s="54" t="s">
        <v>599</v>
      </c>
      <c r="D97" s="4" t="s">
        <v>600</v>
      </c>
      <c r="E97" s="70" t="s">
        <v>600</v>
      </c>
      <c r="F97" s="70" t="s">
        <v>601</v>
      </c>
      <c r="G97" s="4">
        <v>88</v>
      </c>
      <c r="H97" s="55" t="s">
        <v>634</v>
      </c>
      <c r="I97" s="4" t="s">
        <v>635</v>
      </c>
      <c r="J97" s="4" t="s">
        <v>1055</v>
      </c>
      <c r="K97" s="4" t="s">
        <v>384</v>
      </c>
      <c r="L97" s="4" t="s">
        <v>384</v>
      </c>
      <c r="M97" s="7" t="s">
        <v>358</v>
      </c>
      <c r="N97" s="5">
        <v>46.565359106343998</v>
      </c>
      <c r="O97" s="5">
        <v>8.3277561798094997</v>
      </c>
      <c r="P97" s="5">
        <v>46.565359106343998</v>
      </c>
      <c r="Q97" s="5">
        <v>8.3277561798094997</v>
      </c>
      <c r="R97" s="4">
        <v>4</v>
      </c>
      <c r="S97" s="4">
        <v>4</v>
      </c>
      <c r="T97" s="56" t="s">
        <v>619</v>
      </c>
      <c r="U97" s="4">
        <v>348</v>
      </c>
      <c r="V97" s="4">
        <v>352</v>
      </c>
      <c r="W97"/>
      <c r="X97"/>
      <c r="Y97"/>
      <c r="Z97"/>
      <c r="AA97" s="4">
        <v>600</v>
      </c>
      <c r="AB97" s="4">
        <v>720</v>
      </c>
      <c r="AC97" s="57">
        <v>0.19668468298362801</v>
      </c>
      <c r="AD97" s="57">
        <v>0.23333955572148601</v>
      </c>
      <c r="AE97" s="4">
        <v>1980</v>
      </c>
      <c r="AF97"/>
      <c r="AG97" s="4" t="s">
        <v>359</v>
      </c>
      <c r="AH97" s="4">
        <v>3330</v>
      </c>
      <c r="AI97" s="5">
        <v>46.547083000000001</v>
      </c>
      <c r="AJ97" s="6">
        <v>8.2712500000000002</v>
      </c>
      <c r="AK97" s="58">
        <v>61</v>
      </c>
      <c r="AL97" s="4" t="s">
        <v>384</v>
      </c>
      <c r="AM97" s="4">
        <v>3323</v>
      </c>
      <c r="AN97" s="6">
        <v>46.547083000000001</v>
      </c>
      <c r="AO97" s="6">
        <v>8.2712500000000002</v>
      </c>
      <c r="AP97" s="56">
        <v>400</v>
      </c>
      <c r="AQ97" s="59">
        <v>53.42</v>
      </c>
      <c r="AR97" s="56">
        <v>96.7</v>
      </c>
      <c r="AS97"/>
      <c r="AT97"/>
      <c r="AU97" s="4">
        <v>74.8</v>
      </c>
      <c r="AV97"/>
      <c r="AW97" s="4" t="s">
        <v>608</v>
      </c>
      <c r="AX97"/>
      <c r="AY97"/>
      <c r="AZ97" s="74"/>
      <c r="BA97" s="4" t="s">
        <v>609</v>
      </c>
      <c r="BB97" s="60">
        <v>53.42</v>
      </c>
      <c r="BC97" s="71" t="s">
        <v>1056</v>
      </c>
      <c r="BD97" s="4" t="s">
        <v>1057</v>
      </c>
      <c r="BE97" s="4" t="s">
        <v>959</v>
      </c>
      <c r="BF97"/>
      <c r="BG97"/>
      <c r="BH97" s="57" t="s">
        <v>614</v>
      </c>
      <c r="BI97"/>
      <c r="BJ97" s="72">
        <v>153.505747126437</v>
      </c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25">
      <c r="A98" s="4" t="s">
        <v>141</v>
      </c>
      <c r="B98" s="4" t="s">
        <v>599</v>
      </c>
      <c r="C98" s="54" t="s">
        <v>599</v>
      </c>
      <c r="D98" s="76" t="s">
        <v>668</v>
      </c>
      <c r="E98" s="70" t="s">
        <v>668</v>
      </c>
      <c r="F98" s="70" t="s">
        <v>669</v>
      </c>
      <c r="G98" s="4">
        <v>89</v>
      </c>
      <c r="H98" s="55" t="s">
        <v>634</v>
      </c>
      <c r="I98" s="4" t="s">
        <v>635</v>
      </c>
      <c r="J98" s="4" t="s">
        <v>1058</v>
      </c>
      <c r="K98"/>
      <c r="L98"/>
      <c r="M98" s="26"/>
      <c r="N98" s="5">
        <v>46.332099999999997</v>
      </c>
      <c r="O98" s="5">
        <v>8.0119600000000002</v>
      </c>
      <c r="P98" s="5">
        <v>44.3</v>
      </c>
      <c r="Q98" s="5">
        <v>22.603999999999999</v>
      </c>
      <c r="R98" s="4">
        <v>3</v>
      </c>
      <c r="S98"/>
      <c r="T98" s="56" t="s">
        <v>638</v>
      </c>
      <c r="U98" s="4">
        <v>340</v>
      </c>
      <c r="V98"/>
      <c r="W98"/>
      <c r="X98"/>
      <c r="Y98"/>
      <c r="Z98"/>
      <c r="AA98" s="4">
        <v>564</v>
      </c>
      <c r="AB98"/>
      <c r="AC98" s="57">
        <v>0.18923380440471901</v>
      </c>
      <c r="AD98"/>
      <c r="AE98" s="4">
        <v>1969</v>
      </c>
      <c r="AF98"/>
      <c r="AG98" s="4" t="s">
        <v>360</v>
      </c>
      <c r="AH98" s="49"/>
      <c r="AI98" s="5">
        <v>46.371958999999997</v>
      </c>
      <c r="AJ98" s="6">
        <v>8.0022179999999992</v>
      </c>
      <c r="AK98" s="58">
        <v>9.1999999999999993</v>
      </c>
      <c r="AL98"/>
      <c r="AM98"/>
      <c r="AN98"/>
      <c r="AO98"/>
      <c r="AP98" s="56">
        <v>750</v>
      </c>
      <c r="AQ98"/>
      <c r="AR98" s="56">
        <v>55</v>
      </c>
      <c r="AS98"/>
      <c r="AT98"/>
      <c r="AU98"/>
      <c r="AV98"/>
      <c r="AW98"/>
      <c r="AX98"/>
      <c r="AY98"/>
      <c r="AZ98"/>
      <c r="BA98" s="4" t="s">
        <v>639</v>
      </c>
      <c r="BB98" s="60">
        <v>16.358174999999999</v>
      </c>
      <c r="BC98" s="4" t="s">
        <v>1059</v>
      </c>
      <c r="BD98" s="4" t="s">
        <v>1060</v>
      </c>
      <c r="BE98" s="4" t="s">
        <v>959</v>
      </c>
      <c r="BF98"/>
      <c r="BG98"/>
      <c r="BH98" s="57" t="s">
        <v>614</v>
      </c>
      <c r="BI98"/>
      <c r="BJ98" s="72">
        <v>48.112279411764703</v>
      </c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25">
      <c r="A99" s="4" t="s">
        <v>361</v>
      </c>
      <c r="B99" s="4" t="s">
        <v>599</v>
      </c>
      <c r="C99" s="54" t="s">
        <v>599</v>
      </c>
      <c r="D99" s="4" t="s">
        <v>632</v>
      </c>
      <c r="E99" s="70" t="s">
        <v>632</v>
      </c>
      <c r="F99" s="70" t="s">
        <v>633</v>
      </c>
      <c r="G99" s="4">
        <v>90</v>
      </c>
      <c r="H99" s="55" t="s">
        <v>602</v>
      </c>
      <c r="I99" s="4" t="s">
        <v>603</v>
      </c>
      <c r="J99" s="4" t="s">
        <v>604</v>
      </c>
      <c r="K99"/>
      <c r="L99" s="4" t="s">
        <v>1061</v>
      </c>
      <c r="M99" s="7" t="s">
        <v>362</v>
      </c>
      <c r="N99" s="5">
        <v>45.625267999999998</v>
      </c>
      <c r="O99" s="5">
        <v>6.791353</v>
      </c>
      <c r="P99" s="5">
        <v>45.625267999999998</v>
      </c>
      <c r="Q99" s="5">
        <v>6.791353</v>
      </c>
      <c r="R99" s="4">
        <v>4</v>
      </c>
      <c r="S99"/>
      <c r="T99" s="56" t="s">
        <v>638</v>
      </c>
      <c r="U99" s="4">
        <v>332</v>
      </c>
      <c r="V99"/>
      <c r="W99"/>
      <c r="X99"/>
      <c r="Y99"/>
      <c r="Z99"/>
      <c r="AA99"/>
      <c r="AB99"/>
      <c r="AC99"/>
      <c r="AD99"/>
      <c r="AE99"/>
      <c r="AF99"/>
      <c r="AG99" s="4" t="s">
        <v>363</v>
      </c>
      <c r="AH99" s="4">
        <v>3398</v>
      </c>
      <c r="AI99" s="5">
        <v>45.493203000000001</v>
      </c>
      <c r="AJ99" s="6">
        <v>6.9330059999999998</v>
      </c>
      <c r="AK99" s="58">
        <v>230</v>
      </c>
      <c r="AL99"/>
      <c r="AM99"/>
      <c r="AN99"/>
      <c r="AO99"/>
      <c r="AP99" s="56">
        <v>750</v>
      </c>
      <c r="AQ99"/>
      <c r="AR99"/>
      <c r="AS99"/>
      <c r="AT99"/>
      <c r="AU99"/>
      <c r="AV99"/>
      <c r="AW99"/>
      <c r="AX99"/>
      <c r="AY99"/>
      <c r="AZ99" s="4" t="s">
        <v>1062</v>
      </c>
      <c r="BA99" s="4" t="s">
        <v>639</v>
      </c>
      <c r="BB99" s="60">
        <v>408.95437500000003</v>
      </c>
      <c r="BC99" s="4" t="s">
        <v>1063</v>
      </c>
      <c r="BD99" s="4" t="s">
        <v>1064</v>
      </c>
      <c r="BE99"/>
      <c r="BF99"/>
      <c r="BG99"/>
      <c r="BH99" s="57" t="s">
        <v>614</v>
      </c>
      <c r="BI99"/>
      <c r="BJ99" s="72">
        <v>1231.79028614458</v>
      </c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25">
      <c r="A100" s="4" t="s">
        <v>364</v>
      </c>
      <c r="B100" s="4" t="s">
        <v>599</v>
      </c>
      <c r="C100" s="54" t="s">
        <v>599</v>
      </c>
      <c r="D100" s="4" t="s">
        <v>632</v>
      </c>
      <c r="E100" s="70" t="s">
        <v>632</v>
      </c>
      <c r="F100" s="70" t="s">
        <v>633</v>
      </c>
      <c r="G100" s="4">
        <v>91</v>
      </c>
      <c r="H100" s="55" t="s">
        <v>642</v>
      </c>
      <c r="I100" s="4" t="s">
        <v>643</v>
      </c>
      <c r="J100"/>
      <c r="K100"/>
      <c r="L100" s="4" t="s">
        <v>364</v>
      </c>
      <c r="M100" s="26" t="s">
        <v>365</v>
      </c>
      <c r="N100" s="5">
        <v>41.368983</v>
      </c>
      <c r="O100" s="5">
        <v>0.27338099999999999</v>
      </c>
      <c r="P100" s="5">
        <v>41.368983</v>
      </c>
      <c r="Q100" s="5">
        <v>0.27338099999999999</v>
      </c>
      <c r="R100" s="4">
        <v>4</v>
      </c>
      <c r="S100"/>
      <c r="T100" s="56" t="s">
        <v>619</v>
      </c>
      <c r="U100" s="4">
        <v>324</v>
      </c>
      <c r="V100"/>
      <c r="W100"/>
      <c r="X100"/>
      <c r="Y100"/>
      <c r="Z100"/>
      <c r="AA100" s="4">
        <v>743</v>
      </c>
      <c r="AB100"/>
      <c r="AC100" s="57">
        <v>0.261602769398039</v>
      </c>
      <c r="AD100"/>
      <c r="AE100" s="4">
        <v>1966</v>
      </c>
      <c r="AF100" s="4">
        <v>2010</v>
      </c>
      <c r="AG100" s="4" t="s">
        <v>364</v>
      </c>
      <c r="AH100" s="4">
        <v>3503</v>
      </c>
      <c r="AI100" s="5">
        <v>41.369221000000003</v>
      </c>
      <c r="AJ100" s="6">
        <v>0.27279599999999998</v>
      </c>
      <c r="AK100" s="58">
        <v>1533.8</v>
      </c>
      <c r="AL100"/>
      <c r="AM100"/>
      <c r="AN100"/>
      <c r="AO100"/>
      <c r="AP100" s="56">
        <v>47</v>
      </c>
      <c r="AQ100"/>
      <c r="AR100" s="56">
        <v>600</v>
      </c>
      <c r="AS100"/>
      <c r="AT100"/>
      <c r="AU100"/>
      <c r="AV100"/>
      <c r="AW100"/>
      <c r="AX100"/>
      <c r="AY100"/>
      <c r="AZ100"/>
      <c r="BA100" s="4" t="s">
        <v>639</v>
      </c>
      <c r="BB100" s="60">
        <v>170.90404845</v>
      </c>
      <c r="BC100" s="4" t="s">
        <v>1065</v>
      </c>
      <c r="BD100" s="4" t="s">
        <v>1066</v>
      </c>
      <c r="BE100" s="4" t="s">
        <v>1067</v>
      </c>
      <c r="BF100"/>
      <c r="BG100"/>
      <c r="BH100" s="57" t="s">
        <v>614</v>
      </c>
      <c r="BI100"/>
      <c r="BJ100" s="72">
        <v>527.48163101851799</v>
      </c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25">
      <c r="A101" s="116" t="s">
        <v>142</v>
      </c>
      <c r="B101" s="4" t="s">
        <v>599</v>
      </c>
      <c r="C101" s="54" t="s">
        <v>599</v>
      </c>
      <c r="D101" s="76" t="s">
        <v>668</v>
      </c>
      <c r="E101" s="89" t="s">
        <v>668</v>
      </c>
      <c r="F101" s="70" t="s">
        <v>669</v>
      </c>
      <c r="G101" s="4">
        <v>92</v>
      </c>
      <c r="H101" s="55" t="s">
        <v>670</v>
      </c>
      <c r="I101" s="4" t="s">
        <v>671</v>
      </c>
      <c r="J101" s="4" t="s">
        <v>672</v>
      </c>
      <c r="K101" s="71" t="s">
        <v>673</v>
      </c>
      <c r="L101" s="4" t="s">
        <v>1068</v>
      </c>
      <c r="M101" s="78" t="s">
        <v>171</v>
      </c>
      <c r="N101" s="5">
        <v>44.308028</v>
      </c>
      <c r="O101" s="5">
        <v>22.5680646</v>
      </c>
      <c r="P101" s="5">
        <v>44.3</v>
      </c>
      <c r="Q101" s="5">
        <v>22.603999999999999</v>
      </c>
      <c r="R101" s="4">
        <v>10</v>
      </c>
      <c r="S101"/>
      <c r="T101" s="56" t="s">
        <v>817</v>
      </c>
      <c r="U101" s="4">
        <v>321</v>
      </c>
      <c r="V101"/>
      <c r="W101"/>
      <c r="X101"/>
      <c r="Y101"/>
      <c r="Z101"/>
      <c r="AA101" s="4">
        <v>1300</v>
      </c>
      <c r="AB101"/>
      <c r="AC101" s="57">
        <v>0.46199455130733802</v>
      </c>
      <c r="AD101"/>
      <c r="AE101" s="4">
        <v>1984</v>
      </c>
      <c r="AF101"/>
      <c r="AG101" s="4" t="s">
        <v>1069</v>
      </c>
      <c r="AH101" s="4">
        <v>3891</v>
      </c>
      <c r="AI101" s="5">
        <v>44.305433000000001</v>
      </c>
      <c r="AJ101" s="6">
        <v>22.563907</v>
      </c>
      <c r="AK101" s="58">
        <v>868</v>
      </c>
      <c r="AL101"/>
      <c r="AM101"/>
      <c r="AN101"/>
      <c r="AO101"/>
      <c r="AP101" s="56">
        <v>35</v>
      </c>
      <c r="AQ101"/>
      <c r="AR101" s="56">
        <v>8700</v>
      </c>
      <c r="AS101"/>
      <c r="AT101"/>
      <c r="AU101"/>
      <c r="AV101" s="4" t="s">
        <v>129</v>
      </c>
      <c r="AW101" s="4" t="s">
        <v>608</v>
      </c>
      <c r="AX101"/>
      <c r="AY101"/>
      <c r="AZ101"/>
      <c r="BA101" s="4" t="s">
        <v>639</v>
      </c>
      <c r="BB101" s="60">
        <v>72.023385000000005</v>
      </c>
      <c r="BC101" s="4" t="s">
        <v>1070</v>
      </c>
      <c r="BD101" s="4" t="s">
        <v>1071</v>
      </c>
      <c r="BE101" s="4" t="s">
        <v>677</v>
      </c>
      <c r="BF101"/>
      <c r="BG101"/>
      <c r="BH101" s="57" t="s">
        <v>614</v>
      </c>
      <c r="BI101"/>
      <c r="BJ101" s="72">
        <v>224.37191588785001</v>
      </c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25">
      <c r="A102" s="4" t="s">
        <v>368</v>
      </c>
      <c r="B102" s="4" t="s">
        <v>599</v>
      </c>
      <c r="C102" s="54" t="s">
        <v>599</v>
      </c>
      <c r="D102" s="76" t="s">
        <v>632</v>
      </c>
      <c r="E102" s="77" t="s">
        <v>632</v>
      </c>
      <c r="F102" s="70" t="s">
        <v>633</v>
      </c>
      <c r="G102" s="4">
        <v>93</v>
      </c>
      <c r="H102" s="55" t="s">
        <v>651</v>
      </c>
      <c r="I102" s="4" t="s">
        <v>652</v>
      </c>
      <c r="J102" s="4" t="s">
        <v>653</v>
      </c>
      <c r="K102"/>
      <c r="L102" s="4" t="s">
        <v>368</v>
      </c>
      <c r="M102"/>
      <c r="N102" s="5">
        <v>59.617114999999998</v>
      </c>
      <c r="O102" s="5">
        <v>7.8564309999999997</v>
      </c>
      <c r="P102" s="5">
        <v>59.617114999999998</v>
      </c>
      <c r="Q102" s="5">
        <v>7.8564309999999997</v>
      </c>
      <c r="R102" s="4">
        <v>3</v>
      </c>
      <c r="S102"/>
      <c r="T102" s="56" t="s">
        <v>619</v>
      </c>
      <c r="U102" s="4">
        <v>300</v>
      </c>
      <c r="V102"/>
      <c r="W102"/>
      <c r="X102"/>
      <c r="Y102"/>
      <c r="Z102"/>
      <c r="AA102" s="4">
        <v>1017</v>
      </c>
      <c r="AB102"/>
      <c r="AC102" s="57">
        <v>0.38672142368240903</v>
      </c>
      <c r="AD102"/>
      <c r="AE102" s="4">
        <v>1964</v>
      </c>
      <c r="AF102"/>
      <c r="AG102" s="4" t="s">
        <v>369</v>
      </c>
      <c r="AH102" s="49"/>
      <c r="AI102" s="5">
        <v>59.70317</v>
      </c>
      <c r="AJ102" s="6">
        <v>7.9030300000000002</v>
      </c>
      <c r="AK102" s="58">
        <v>2360</v>
      </c>
      <c r="AL102" s="4" t="s">
        <v>317</v>
      </c>
      <c r="AM102"/>
      <c r="AN102" s="6">
        <v>59.609687000000001</v>
      </c>
      <c r="AO102" s="6">
        <v>7.8543219999999998</v>
      </c>
      <c r="AP102" s="56">
        <v>278</v>
      </c>
      <c r="AQ102"/>
      <c r="AR102"/>
      <c r="AS102"/>
      <c r="AT102"/>
      <c r="AU102"/>
      <c r="AV102"/>
      <c r="AW102"/>
      <c r="AX102"/>
      <c r="AY102"/>
      <c r="AZ102"/>
      <c r="BA102" s="4" t="s">
        <v>639</v>
      </c>
      <c r="BB102" s="60">
        <v>1555.40166</v>
      </c>
      <c r="BC102" s="4" t="s">
        <v>1072</v>
      </c>
      <c r="BD102" s="4" t="s">
        <v>1073</v>
      </c>
      <c r="BE102"/>
      <c r="BF102" s="4" t="s">
        <v>1074</v>
      </c>
      <c r="BG102"/>
      <c r="BH102" s="57" t="s">
        <v>614</v>
      </c>
      <c r="BI102"/>
      <c r="BJ102" s="72">
        <v>5184.6722</v>
      </c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25">
      <c r="A103" s="50" t="s">
        <v>370</v>
      </c>
      <c r="B103" s="4" t="s">
        <v>599</v>
      </c>
      <c r="C103" s="54" t="s">
        <v>599</v>
      </c>
      <c r="D103" s="76" t="s">
        <v>632</v>
      </c>
      <c r="E103" s="89" t="s">
        <v>632</v>
      </c>
      <c r="F103" s="70" t="s">
        <v>633</v>
      </c>
      <c r="G103" s="4">
        <v>94</v>
      </c>
      <c r="H103" s="55" t="s">
        <v>723</v>
      </c>
      <c r="I103" s="50" t="s">
        <v>724</v>
      </c>
      <c r="J103" s="50" t="s">
        <v>696</v>
      </c>
      <c r="K103" s="101"/>
      <c r="L103" s="100" t="s">
        <v>370</v>
      </c>
      <c r="M103" s="50" t="s">
        <v>371</v>
      </c>
      <c r="N103" s="5">
        <v>63.539774000000001</v>
      </c>
      <c r="O103" s="5">
        <v>16.761382999999999</v>
      </c>
      <c r="P103" s="5">
        <v>63.548000000000002</v>
      </c>
      <c r="Q103" s="5">
        <v>16.643000000000001</v>
      </c>
      <c r="R103" s="4">
        <v>3</v>
      </c>
      <c r="S103" s="50"/>
      <c r="T103" s="56" t="s">
        <v>619</v>
      </c>
      <c r="U103" s="4">
        <v>296</v>
      </c>
      <c r="V103"/>
      <c r="W103"/>
      <c r="X103" s="50"/>
      <c r="Y103"/>
      <c r="Z103" s="50"/>
      <c r="AA103" s="50">
        <v>970</v>
      </c>
      <c r="AB103"/>
      <c r="AC103" s="57">
        <v>0.37383379272496298</v>
      </c>
      <c r="AD103"/>
      <c r="AE103" s="50">
        <v>1954</v>
      </c>
      <c r="AF103" s="50"/>
      <c r="AG103" s="50" t="s">
        <v>372</v>
      </c>
      <c r="AH103" s="49"/>
      <c r="AI103" s="5">
        <v>63.563923000000003</v>
      </c>
      <c r="AJ103" s="6">
        <v>16.650549999999999</v>
      </c>
      <c r="AK103" s="58">
        <v>0</v>
      </c>
      <c r="AL103" s="50" t="s">
        <v>1075</v>
      </c>
      <c r="AM103"/>
      <c r="AN103"/>
      <c r="AO103"/>
      <c r="AP103" s="56">
        <v>99</v>
      </c>
      <c r="AQ103"/>
      <c r="AR103"/>
      <c r="AS103"/>
      <c r="AT103"/>
      <c r="AU103" s="50"/>
      <c r="AV103" s="50"/>
      <c r="AW103" s="50"/>
      <c r="AX103" s="50"/>
      <c r="AY103" s="50"/>
      <c r="AZ103" s="50"/>
      <c r="BA103" s="4" t="s">
        <v>639</v>
      </c>
      <c r="BB103" s="60">
        <v>0</v>
      </c>
      <c r="BC103" s="103" t="s">
        <v>1076</v>
      </c>
      <c r="BD103" s="50" t="s">
        <v>1077</v>
      </c>
      <c r="BE103" s="50"/>
      <c r="BF103" s="50" t="s">
        <v>1078</v>
      </c>
      <c r="BG103"/>
      <c r="BH103" s="57" t="s">
        <v>614</v>
      </c>
      <c r="BI103"/>
      <c r="BJ103" s="72">
        <v>0</v>
      </c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25">
      <c r="A104" s="30" t="s">
        <v>373</v>
      </c>
      <c r="B104" s="4" t="s">
        <v>599</v>
      </c>
      <c r="C104" s="54" t="s">
        <v>599</v>
      </c>
      <c r="D104" s="4" t="s">
        <v>632</v>
      </c>
      <c r="E104" s="70" t="s">
        <v>632</v>
      </c>
      <c r="F104" s="70" t="s">
        <v>633</v>
      </c>
      <c r="G104" s="4">
        <v>95</v>
      </c>
      <c r="H104" s="55" t="s">
        <v>634</v>
      </c>
      <c r="I104" s="4" t="s">
        <v>635</v>
      </c>
      <c r="J104" s="4" t="s">
        <v>636</v>
      </c>
      <c r="K104" s="74" t="s">
        <v>637</v>
      </c>
      <c r="L104" s="4" t="s">
        <v>999</v>
      </c>
      <c r="M104" s="7" t="s">
        <v>162</v>
      </c>
      <c r="N104" s="5">
        <v>46.033152000000001</v>
      </c>
      <c r="O104" s="5">
        <v>7.3079099999999997</v>
      </c>
      <c r="P104" s="5">
        <v>46.033152000000001</v>
      </c>
      <c r="Q104" s="5">
        <v>7.3079099999999997</v>
      </c>
      <c r="R104" s="4">
        <v>6</v>
      </c>
      <c r="S104"/>
      <c r="T104" s="56" t="s">
        <v>638</v>
      </c>
      <c r="U104" s="4">
        <v>290</v>
      </c>
      <c r="V104"/>
      <c r="W104"/>
      <c r="X104"/>
      <c r="Y104"/>
      <c r="Z104"/>
      <c r="AA104" s="4">
        <v>733.95299999999997</v>
      </c>
      <c r="AB104"/>
      <c r="AC104" s="57">
        <v>0.28871462625976502</v>
      </c>
      <c r="AD104"/>
      <c r="AE104" s="4" t="s">
        <v>775</v>
      </c>
      <c r="AF104"/>
      <c r="AG104" s="4" t="s">
        <v>163</v>
      </c>
      <c r="AH104" s="4">
        <v>3371</v>
      </c>
      <c r="AI104" s="5">
        <v>46.080326999999997</v>
      </c>
      <c r="AJ104" s="6">
        <v>7.4032600000000004</v>
      </c>
      <c r="AK104" s="58">
        <v>400</v>
      </c>
      <c r="AL104"/>
      <c r="AM104"/>
      <c r="AN104"/>
      <c r="AO104"/>
      <c r="AP104" s="56">
        <v>874</v>
      </c>
      <c r="AQ104"/>
      <c r="AR104" s="56">
        <v>45</v>
      </c>
      <c r="AS104"/>
      <c r="AT104"/>
      <c r="AU104"/>
      <c r="AV104"/>
      <c r="AW104" s="4" t="s">
        <v>608</v>
      </c>
      <c r="AX104"/>
      <c r="AY104"/>
      <c r="AZ104"/>
      <c r="BA104" s="4" t="s">
        <v>639</v>
      </c>
      <c r="BB104" s="60">
        <v>828.81420000000003</v>
      </c>
      <c r="BC104" s="71" t="s">
        <v>1079</v>
      </c>
      <c r="BD104" s="4" t="s">
        <v>1080</v>
      </c>
      <c r="BE104"/>
      <c r="BF104"/>
      <c r="BG104"/>
      <c r="BH104" s="57" t="s">
        <v>614</v>
      </c>
      <c r="BI104"/>
      <c r="BJ104" s="72">
        <v>2857.98</v>
      </c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25">
      <c r="A105" s="4" t="s">
        <v>374</v>
      </c>
      <c r="B105" s="4" t="s">
        <v>599</v>
      </c>
      <c r="C105" s="54" t="s">
        <v>599</v>
      </c>
      <c r="D105" s="4" t="s">
        <v>600</v>
      </c>
      <c r="E105" s="70" t="s">
        <v>600</v>
      </c>
      <c r="F105" s="70" t="s">
        <v>601</v>
      </c>
      <c r="G105" s="4">
        <v>96</v>
      </c>
      <c r="H105" s="55" t="s">
        <v>797</v>
      </c>
      <c r="I105" s="4" t="s">
        <v>798</v>
      </c>
      <c r="J105" s="4" t="s">
        <v>884</v>
      </c>
      <c r="K105" s="26" t="s">
        <v>885</v>
      </c>
      <c r="L105" s="4" t="s">
        <v>374</v>
      </c>
      <c r="M105" s="26"/>
      <c r="N105" s="5">
        <v>47.209373999999997</v>
      </c>
      <c r="O105" s="5">
        <v>11.005618</v>
      </c>
      <c r="P105" s="5">
        <v>47.209373999999997</v>
      </c>
      <c r="Q105" s="5">
        <v>11.005618</v>
      </c>
      <c r="R105" s="4">
        <v>2</v>
      </c>
      <c r="S105" s="26">
        <v>2</v>
      </c>
      <c r="T105" s="56" t="s">
        <v>619</v>
      </c>
      <c r="U105" s="4">
        <v>289</v>
      </c>
      <c r="V105" s="4">
        <v>250</v>
      </c>
      <c r="W105"/>
      <c r="X105"/>
      <c r="Y105"/>
      <c r="Z105" s="26">
        <v>12.6</v>
      </c>
      <c r="AA105" s="4">
        <v>55.5</v>
      </c>
      <c r="AB105"/>
      <c r="AC105" s="57">
        <v>2.19075430631245E-2</v>
      </c>
      <c r="AD105"/>
      <c r="AE105" s="4">
        <v>1981</v>
      </c>
      <c r="AF105" s="56"/>
      <c r="AG105" s="4" t="s">
        <v>375</v>
      </c>
      <c r="AH105" s="4">
        <v>3295</v>
      </c>
      <c r="AI105" s="5">
        <v>47.197916999999997</v>
      </c>
      <c r="AJ105" s="6">
        <v>11.02125</v>
      </c>
      <c r="AK105" s="58">
        <v>60</v>
      </c>
      <c r="AL105" s="4" t="s">
        <v>271</v>
      </c>
      <c r="AM105"/>
      <c r="AN105" s="6">
        <v>47.212035</v>
      </c>
      <c r="AO105" s="6">
        <v>11.000964</v>
      </c>
      <c r="AP105" s="56">
        <v>380</v>
      </c>
      <c r="AQ105" s="59">
        <v>2.69</v>
      </c>
      <c r="AR105"/>
      <c r="AS105"/>
      <c r="AT105"/>
      <c r="AU105" s="4">
        <v>132</v>
      </c>
      <c r="AV105"/>
      <c r="AW105"/>
      <c r="AX105"/>
      <c r="AY105"/>
      <c r="AZ105" s="100" t="s">
        <v>1081</v>
      </c>
      <c r="BA105" s="4" t="s">
        <v>621</v>
      </c>
      <c r="BB105" s="60">
        <v>3.6414</v>
      </c>
      <c r="BC105" s="26" t="s">
        <v>886</v>
      </c>
      <c r="BD105" s="4" t="s">
        <v>887</v>
      </c>
      <c r="BE105" s="4" t="s">
        <v>783</v>
      </c>
      <c r="BF105"/>
      <c r="BG105"/>
      <c r="BH105" s="57" t="s">
        <v>614</v>
      </c>
      <c r="BI105"/>
      <c r="BJ105" s="72">
        <v>12.6</v>
      </c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25">
      <c r="A106" s="4" t="s">
        <v>376</v>
      </c>
      <c r="B106" s="4" t="s">
        <v>599</v>
      </c>
      <c r="C106" s="54" t="s">
        <v>599</v>
      </c>
      <c r="D106" s="4" t="s">
        <v>600</v>
      </c>
      <c r="E106" s="70" t="s">
        <v>600</v>
      </c>
      <c r="F106" s="70" t="s">
        <v>601</v>
      </c>
      <c r="G106" s="4">
        <v>97</v>
      </c>
      <c r="H106" s="55" t="s">
        <v>651</v>
      </c>
      <c r="I106" s="4" t="s">
        <v>652</v>
      </c>
      <c r="J106" s="4" t="s">
        <v>772</v>
      </c>
      <c r="K106" s="4" t="s">
        <v>221</v>
      </c>
      <c r="L106" s="4" t="s">
        <v>221</v>
      </c>
      <c r="M106" s="7" t="s">
        <v>221</v>
      </c>
      <c r="N106" s="5">
        <v>60.883144999999999</v>
      </c>
      <c r="O106" s="5">
        <v>7.2483139999999997</v>
      </c>
      <c r="P106" s="5">
        <v>60.883144999999999</v>
      </c>
      <c r="Q106" s="5">
        <v>7.2483139999999997</v>
      </c>
      <c r="R106" s="4">
        <v>2</v>
      </c>
      <c r="S106" s="4">
        <v>2</v>
      </c>
      <c r="T106" s="56" t="s">
        <v>619</v>
      </c>
      <c r="U106" s="4">
        <v>270</v>
      </c>
      <c r="V106" s="4">
        <v>270</v>
      </c>
      <c r="W106"/>
      <c r="X106"/>
      <c r="Y106"/>
      <c r="Z106"/>
      <c r="AA106" s="4">
        <v>350</v>
      </c>
      <c r="AB106" s="4">
        <v>285</v>
      </c>
      <c r="AC106" s="57">
        <v>0.147877743132135</v>
      </c>
      <c r="AD106" s="57">
        <v>0.12041473369331</v>
      </c>
      <c r="AE106" s="4">
        <v>1975</v>
      </c>
      <c r="AF106"/>
      <c r="AG106" s="4" t="s">
        <v>377</v>
      </c>
      <c r="AH106" s="4">
        <v>3107</v>
      </c>
      <c r="AI106" s="5">
        <v>60.805292999999999</v>
      </c>
      <c r="AJ106" s="6">
        <v>7.7497199999999999</v>
      </c>
      <c r="AK106" s="58">
        <v>448</v>
      </c>
      <c r="AL106" s="4" t="s">
        <v>393</v>
      </c>
      <c r="AM106"/>
      <c r="AN106" s="6">
        <v>60.790472000000001</v>
      </c>
      <c r="AO106" s="6">
        <v>7.5625</v>
      </c>
      <c r="AP106" s="56">
        <v>400</v>
      </c>
      <c r="AQ106" s="59">
        <v>9.44</v>
      </c>
      <c r="AR106" s="56">
        <v>79</v>
      </c>
      <c r="AS106"/>
      <c r="AT106"/>
      <c r="AU106"/>
      <c r="AV106"/>
      <c r="AW106" s="4" t="s">
        <v>775</v>
      </c>
      <c r="AX106"/>
      <c r="AY106"/>
      <c r="AZ106"/>
      <c r="BA106" s="4" t="s">
        <v>609</v>
      </c>
      <c r="BB106" s="60">
        <v>9.44</v>
      </c>
      <c r="BC106" s="4" t="s">
        <v>776</v>
      </c>
      <c r="BD106" s="4" t="s">
        <v>777</v>
      </c>
      <c r="BE106" s="4" t="s">
        <v>1082</v>
      </c>
      <c r="BF106" s="4" t="s">
        <v>1083</v>
      </c>
      <c r="BG106"/>
      <c r="BH106" s="57" t="s">
        <v>614</v>
      </c>
      <c r="BI106"/>
      <c r="BJ106" s="72">
        <v>34.962962962962997</v>
      </c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25">
      <c r="A107" s="4" t="s">
        <v>143</v>
      </c>
      <c r="B107" s="4" t="s">
        <v>599</v>
      </c>
      <c r="C107" s="54" t="s">
        <v>599</v>
      </c>
      <c r="D107" s="76" t="s">
        <v>668</v>
      </c>
      <c r="E107" s="89" t="s">
        <v>668</v>
      </c>
      <c r="F107" s="70" t="s">
        <v>669</v>
      </c>
      <c r="G107" s="4">
        <v>98</v>
      </c>
      <c r="H107" s="55" t="s">
        <v>751</v>
      </c>
      <c r="I107" s="4" t="s">
        <v>752</v>
      </c>
      <c r="J107" s="4" t="s">
        <v>753</v>
      </c>
      <c r="K107"/>
      <c r="L107" s="4" t="s">
        <v>143</v>
      </c>
      <c r="M107" s="7" t="s">
        <v>212</v>
      </c>
      <c r="N107" s="5">
        <v>56.740499999999997</v>
      </c>
      <c r="O107" s="5">
        <v>24.711300000000001</v>
      </c>
      <c r="P107" s="5">
        <v>56.758000000000003</v>
      </c>
      <c r="Q107" s="5">
        <v>24.711300000000001</v>
      </c>
      <c r="R107" s="4">
        <v>7</v>
      </c>
      <c r="S107"/>
      <c r="T107" s="56" t="s">
        <v>817</v>
      </c>
      <c r="U107" s="4">
        <v>264.10000000000002</v>
      </c>
      <c r="V107"/>
      <c r="W107"/>
      <c r="X107"/>
      <c r="Y107"/>
      <c r="Z107"/>
      <c r="AA107" s="4">
        <v>551.4</v>
      </c>
      <c r="AB107"/>
      <c r="AC107" s="57">
        <v>0.238175395056267</v>
      </c>
      <c r="AD107"/>
      <c r="AE107" s="4">
        <v>1940</v>
      </c>
      <c r="AF107" s="4">
        <v>2001</v>
      </c>
      <c r="AG107" s="4" t="s">
        <v>143</v>
      </c>
      <c r="AH107" s="4">
        <v>3736</v>
      </c>
      <c r="AI107" s="5">
        <v>56.737166000000002</v>
      </c>
      <c r="AJ107" s="6">
        <v>24.713374000000002</v>
      </c>
      <c r="AK107" s="58">
        <v>157</v>
      </c>
      <c r="AL107" s="4" t="s">
        <v>212</v>
      </c>
      <c r="AM107"/>
      <c r="AN107"/>
      <c r="AO107"/>
      <c r="AP107" s="56">
        <v>14</v>
      </c>
      <c r="AQ107"/>
      <c r="AR107"/>
      <c r="AS107"/>
      <c r="AT107"/>
      <c r="AU107"/>
      <c r="AV107" s="4" t="s">
        <v>1084</v>
      </c>
      <c r="AW107"/>
      <c r="AX107"/>
      <c r="AY107"/>
      <c r="AZ107" s="74"/>
      <c r="BA107" s="4" t="s">
        <v>639</v>
      </c>
      <c r="BB107" s="60">
        <v>5.2109085000000004</v>
      </c>
      <c r="BC107" s="4" t="s">
        <v>755</v>
      </c>
      <c r="BD107" s="4" t="s">
        <v>1085</v>
      </c>
      <c r="BE107" s="4" t="s">
        <v>1086</v>
      </c>
      <c r="BF107"/>
      <c r="BG107"/>
      <c r="BH107" s="57" t="s">
        <v>614</v>
      </c>
      <c r="BI107"/>
      <c r="BJ107" s="72">
        <v>19.730815978795899</v>
      </c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25">
      <c r="A108" s="4" t="s">
        <v>146</v>
      </c>
      <c r="B108" s="4" t="s">
        <v>599</v>
      </c>
      <c r="C108" s="54" t="s">
        <v>599</v>
      </c>
      <c r="D108" s="4" t="s">
        <v>632</v>
      </c>
      <c r="E108" s="70" t="s">
        <v>668</v>
      </c>
      <c r="F108" s="70" t="s">
        <v>669</v>
      </c>
      <c r="G108" s="4">
        <v>99</v>
      </c>
      <c r="H108" s="55" t="s">
        <v>642</v>
      </c>
      <c r="I108" s="4" t="s">
        <v>643</v>
      </c>
      <c r="J108"/>
      <c r="K108"/>
      <c r="L108"/>
      <c r="M108" s="7" t="s">
        <v>365</v>
      </c>
      <c r="N108" s="5">
        <v>41.242384000000001</v>
      </c>
      <c r="O108" s="5">
        <v>0.43075999999999998</v>
      </c>
      <c r="P108" s="5">
        <v>41.265000000000001</v>
      </c>
      <c r="Q108" s="5">
        <v>0.435</v>
      </c>
      <c r="R108" s="4">
        <v>4</v>
      </c>
      <c r="S108"/>
      <c r="T108" s="56" t="s">
        <v>817</v>
      </c>
      <c r="U108" s="4">
        <v>262.8</v>
      </c>
      <c r="V108"/>
      <c r="W108"/>
      <c r="X108"/>
      <c r="Y108"/>
      <c r="Z108"/>
      <c r="AA108" s="4">
        <v>287.3</v>
      </c>
      <c r="AB108"/>
      <c r="AC108" s="57">
        <v>0.12471215930096601</v>
      </c>
      <c r="AD108"/>
      <c r="AE108" s="4">
        <v>1969</v>
      </c>
      <c r="AF108"/>
      <c r="AG108" s="4" t="s">
        <v>146</v>
      </c>
      <c r="AH108" s="4">
        <v>3505</v>
      </c>
      <c r="AI108" s="5">
        <v>41.243912000000002</v>
      </c>
      <c r="AJ108" s="6">
        <v>0.43240800000000001</v>
      </c>
      <c r="AK108" s="58">
        <v>206.9</v>
      </c>
      <c r="AL108"/>
      <c r="AM108"/>
      <c r="AN108"/>
      <c r="AO108"/>
      <c r="AP108" s="56">
        <v>27</v>
      </c>
      <c r="AQ108"/>
      <c r="AR108" s="56">
        <v>900</v>
      </c>
      <c r="AS108"/>
      <c r="AT108"/>
      <c r="AU108"/>
      <c r="AV108"/>
      <c r="AW108"/>
      <c r="AX108"/>
      <c r="AY108"/>
      <c r="AZ108"/>
      <c r="BA108" s="4" t="s">
        <v>639</v>
      </c>
      <c r="BB108" s="60">
        <v>13.243720724999999</v>
      </c>
      <c r="BC108" s="4" t="s">
        <v>1087</v>
      </c>
      <c r="BD108" s="4" t="s">
        <v>1088</v>
      </c>
      <c r="BE108"/>
      <c r="BF108"/>
      <c r="BG108"/>
      <c r="BH108" s="57" t="s">
        <v>614</v>
      </c>
      <c r="BI108"/>
      <c r="BJ108" s="72">
        <v>50.394675513698601</v>
      </c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ht="11.25" customHeight="1" x14ac:dyDescent="0.25">
      <c r="A109" s="4" t="s">
        <v>380</v>
      </c>
      <c r="B109" s="4" t="s">
        <v>599</v>
      </c>
      <c r="C109" s="54" t="s">
        <v>599</v>
      </c>
      <c r="D109" s="4" t="s">
        <v>632</v>
      </c>
      <c r="E109" s="70" t="s">
        <v>632</v>
      </c>
      <c r="F109" s="70" t="s">
        <v>633</v>
      </c>
      <c r="G109" s="4">
        <v>100</v>
      </c>
      <c r="H109" s="55" t="s">
        <v>634</v>
      </c>
      <c r="I109" s="4" t="s">
        <v>635</v>
      </c>
      <c r="J109" s="4" t="s">
        <v>1055</v>
      </c>
      <c r="K109" s="4" t="s">
        <v>1089</v>
      </c>
      <c r="L109" s="4" t="s">
        <v>1089</v>
      </c>
      <c r="M109" s="7" t="s">
        <v>358</v>
      </c>
      <c r="N109" s="5">
        <v>46.702100000000002</v>
      </c>
      <c r="O109" s="5">
        <v>8.2353000000000005</v>
      </c>
      <c r="P109" s="5">
        <v>46.702100000000002</v>
      </c>
      <c r="Q109" s="5">
        <v>8.2353000000000005</v>
      </c>
      <c r="R109" s="4">
        <v>5</v>
      </c>
      <c r="S109"/>
      <c r="T109" s="56" t="s">
        <v>638</v>
      </c>
      <c r="U109" s="30">
        <v>393</v>
      </c>
      <c r="V109"/>
      <c r="W109"/>
      <c r="X109"/>
      <c r="Y109"/>
      <c r="Z109"/>
      <c r="AA109" s="4">
        <v>700</v>
      </c>
      <c r="AB109"/>
      <c r="AC109" s="57">
        <v>0.31315286780922702</v>
      </c>
      <c r="AD109"/>
      <c r="AE109" s="4">
        <v>1942</v>
      </c>
      <c r="AF109" s="4">
        <v>2007</v>
      </c>
      <c r="AG109" s="4" t="s">
        <v>381</v>
      </c>
      <c r="AH109" s="4">
        <v>3319</v>
      </c>
      <c r="AI109" s="5">
        <v>46.612082999999998</v>
      </c>
      <c r="AJ109" s="6">
        <v>8.3220829999999992</v>
      </c>
      <c r="AK109" s="58">
        <v>14</v>
      </c>
      <c r="AL109"/>
      <c r="AM109"/>
      <c r="AN109"/>
      <c r="AO109"/>
      <c r="AP109" s="56">
        <v>664</v>
      </c>
      <c r="AQ109"/>
      <c r="AR109" s="56">
        <v>46.5</v>
      </c>
      <c r="AS109"/>
      <c r="AT109"/>
      <c r="AU109"/>
      <c r="AV109"/>
      <c r="AW109" s="4" t="s">
        <v>608</v>
      </c>
      <c r="AX109"/>
      <c r="AY109"/>
      <c r="AZ109" s="74"/>
      <c r="BA109" s="4" t="s">
        <v>639</v>
      </c>
      <c r="BB109" s="60">
        <v>22.038492000000002</v>
      </c>
      <c r="BC109" s="71" t="s">
        <v>1090</v>
      </c>
      <c r="BD109" s="71" t="s">
        <v>1091</v>
      </c>
      <c r="BE109" s="4" t="s">
        <v>1057</v>
      </c>
      <c r="BF109" s="4" t="s">
        <v>1092</v>
      </c>
      <c r="BG109" s="59" t="s">
        <v>959</v>
      </c>
      <c r="BH109" s="57" t="s">
        <v>614</v>
      </c>
      <c r="BI109"/>
      <c r="BJ109" s="80">
        <v>544.75370992366402</v>
      </c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s="38" customFormat="1" ht="12.75" x14ac:dyDescent="0.2">
      <c r="A110" s="38" t="s">
        <v>382</v>
      </c>
      <c r="C110" s="54" t="s">
        <v>599</v>
      </c>
      <c r="D110" s="43"/>
      <c r="E110" s="104"/>
      <c r="F110" s="82" t="s">
        <v>633</v>
      </c>
      <c r="G110" s="43">
        <v>100</v>
      </c>
      <c r="H110" s="55" t="s">
        <v>634</v>
      </c>
      <c r="I110" s="43" t="s">
        <v>635</v>
      </c>
      <c r="J110" s="43"/>
      <c r="K110" s="43"/>
      <c r="L110" s="43"/>
      <c r="M110" s="39"/>
      <c r="N110" s="40"/>
      <c r="O110" s="40"/>
      <c r="P110" s="40"/>
      <c r="Q110" s="40"/>
      <c r="R110" s="43"/>
      <c r="S110" s="43"/>
      <c r="T110" s="105"/>
      <c r="U110" s="43"/>
      <c r="V110" s="43"/>
      <c r="W110" s="43"/>
      <c r="X110" s="43"/>
      <c r="Y110" s="105"/>
      <c r="Z110" s="43"/>
      <c r="AA110" s="43"/>
      <c r="AB110" s="43"/>
      <c r="AC110" s="106"/>
      <c r="AD110" s="106"/>
      <c r="AE110" s="43"/>
      <c r="AF110" s="43"/>
      <c r="AG110" s="21" t="s">
        <v>383</v>
      </c>
      <c r="AH110" s="43">
        <v>3320</v>
      </c>
      <c r="AI110" s="40">
        <v>46.581969999999998</v>
      </c>
      <c r="AJ110" s="42">
        <v>8.3313690000000005</v>
      </c>
      <c r="AK110" s="107">
        <v>27</v>
      </c>
      <c r="AL110" s="43"/>
      <c r="AM110" s="43"/>
      <c r="AN110" s="42"/>
      <c r="AO110" s="42"/>
      <c r="AP110" s="105"/>
      <c r="AQ110" s="108"/>
      <c r="AR110" s="105"/>
      <c r="AS110" s="105"/>
      <c r="AT110" s="105"/>
      <c r="AU110" s="43"/>
      <c r="AV110" s="43"/>
      <c r="AW110" s="43"/>
      <c r="AX110" s="43"/>
      <c r="AY110" s="43"/>
      <c r="AZ110" s="43"/>
      <c r="BA110" s="4" t="s">
        <v>639</v>
      </c>
      <c r="BB110" s="60">
        <v>42.502806</v>
      </c>
      <c r="BC110" s="117" t="s">
        <v>959</v>
      </c>
      <c r="BD110" s="117"/>
      <c r="BE110" s="43"/>
      <c r="BF110" s="43"/>
      <c r="BG110" s="108"/>
      <c r="BH110" s="57" t="s">
        <v>614</v>
      </c>
      <c r="BI110" s="43"/>
      <c r="BJ110" s="72"/>
    </row>
    <row r="111" spans="1:1024" s="38" customFormat="1" ht="12.75" x14ac:dyDescent="0.2">
      <c r="A111" s="38" t="s">
        <v>382</v>
      </c>
      <c r="C111" s="54" t="s">
        <v>599</v>
      </c>
      <c r="D111" s="43"/>
      <c r="E111" s="104"/>
      <c r="F111" s="82" t="s">
        <v>633</v>
      </c>
      <c r="G111" s="43">
        <v>100</v>
      </c>
      <c r="H111" s="55" t="s">
        <v>634</v>
      </c>
      <c r="I111" s="43" t="s">
        <v>635</v>
      </c>
      <c r="J111" s="43"/>
      <c r="K111" s="43"/>
      <c r="L111" s="43"/>
      <c r="M111" s="39"/>
      <c r="N111" s="40"/>
      <c r="O111" s="40"/>
      <c r="P111" s="40"/>
      <c r="Q111" s="40"/>
      <c r="R111" s="43"/>
      <c r="S111" s="43"/>
      <c r="T111" s="105"/>
      <c r="U111" s="43"/>
      <c r="V111" s="43"/>
      <c r="W111" s="43"/>
      <c r="X111" s="43"/>
      <c r="Y111" s="105"/>
      <c r="Z111" s="43"/>
      <c r="AA111" s="43"/>
      <c r="AB111" s="43"/>
      <c r="AC111" s="106"/>
      <c r="AD111" s="106"/>
      <c r="AE111" s="43"/>
      <c r="AF111" s="43"/>
      <c r="AG111" s="21" t="s">
        <v>384</v>
      </c>
      <c r="AH111" s="43">
        <v>3323</v>
      </c>
      <c r="AI111" s="40">
        <v>46.547083000000001</v>
      </c>
      <c r="AJ111" s="42">
        <v>8.2712500000000002</v>
      </c>
      <c r="AK111" s="107">
        <v>95</v>
      </c>
      <c r="AL111" s="43"/>
      <c r="AM111" s="43"/>
      <c r="AN111" s="42"/>
      <c r="AO111" s="42"/>
      <c r="AP111" s="105"/>
      <c r="AQ111" s="108"/>
      <c r="AR111" s="105"/>
      <c r="AS111" s="105"/>
      <c r="AT111" s="105"/>
      <c r="AU111" s="43"/>
      <c r="AV111" s="43"/>
      <c r="AW111" s="43"/>
      <c r="AX111" s="43"/>
      <c r="AY111" s="43"/>
      <c r="AZ111" s="43"/>
      <c r="BA111" s="4" t="s">
        <v>639</v>
      </c>
      <c r="BB111" s="60">
        <v>149.54691</v>
      </c>
      <c r="BC111" s="117" t="s">
        <v>959</v>
      </c>
      <c r="BD111" s="117"/>
      <c r="BE111" s="43"/>
      <c r="BF111" s="43"/>
      <c r="BG111" s="108"/>
      <c r="BH111" s="57" t="s">
        <v>614</v>
      </c>
      <c r="BI111" s="43"/>
      <c r="BJ111" s="72"/>
    </row>
    <row r="112" spans="1:1024" x14ac:dyDescent="0.25">
      <c r="A112" s="4" t="s">
        <v>144</v>
      </c>
      <c r="B112" s="4" t="s">
        <v>599</v>
      </c>
      <c r="C112" s="54" t="s">
        <v>599</v>
      </c>
      <c r="D112" s="76" t="s">
        <v>668</v>
      </c>
      <c r="E112" s="70" t="s">
        <v>632</v>
      </c>
      <c r="F112" s="70" t="s">
        <v>633</v>
      </c>
      <c r="G112" s="4">
        <v>101</v>
      </c>
      <c r="H112" s="55" t="s">
        <v>660</v>
      </c>
      <c r="I112" s="4" t="s">
        <v>661</v>
      </c>
      <c r="J112" s="4" t="s">
        <v>978</v>
      </c>
      <c r="K112"/>
      <c r="L112"/>
      <c r="M112"/>
      <c r="N112" s="5">
        <v>46.485100000000003</v>
      </c>
      <c r="O112" s="5">
        <v>10.353351999999999</v>
      </c>
      <c r="P112" s="5">
        <v>46.485100000000003</v>
      </c>
      <c r="Q112" s="5">
        <v>10.353351999999999</v>
      </c>
      <c r="R112" s="4">
        <v>6</v>
      </c>
      <c r="S112"/>
      <c r="T112" s="56" t="s">
        <v>638</v>
      </c>
      <c r="U112" s="4">
        <v>226</v>
      </c>
      <c r="V112"/>
      <c r="W112"/>
      <c r="X112"/>
      <c r="Y112"/>
      <c r="Z112"/>
      <c r="AA112" s="4">
        <v>385.3</v>
      </c>
      <c r="AB112"/>
      <c r="AC112" s="57">
        <v>0.19448634002249199</v>
      </c>
      <c r="AD112"/>
      <c r="AE112" s="4">
        <v>1956</v>
      </c>
      <c r="AF112"/>
      <c r="AG112" s="4" t="s">
        <v>385</v>
      </c>
      <c r="AH112" s="4">
        <v>3312</v>
      </c>
      <c r="AI112" s="5">
        <v>46.517659999999999</v>
      </c>
      <c r="AJ112" s="6">
        <v>10.31837</v>
      </c>
      <c r="AK112" s="58">
        <v>187</v>
      </c>
      <c r="AL112" s="4" t="s">
        <v>319</v>
      </c>
      <c r="AM112"/>
      <c r="AN112" s="6">
        <v>46.328836000000003</v>
      </c>
      <c r="AO112" s="6">
        <v>10.24729</v>
      </c>
      <c r="AP112" s="56">
        <v>646.70000000000005</v>
      </c>
      <c r="AQ112"/>
      <c r="AR112"/>
      <c r="AS112"/>
      <c r="AT112"/>
      <c r="AU112"/>
      <c r="AV112"/>
      <c r="AW112"/>
      <c r="AX112"/>
      <c r="AY112"/>
      <c r="AZ112" s="4" t="s">
        <v>1093</v>
      </c>
      <c r="BA112" s="4" t="s">
        <v>639</v>
      </c>
      <c r="BB112" s="60">
        <v>286.701672675</v>
      </c>
      <c r="BC112" s="79" t="s">
        <v>1094</v>
      </c>
      <c r="BD112" s="4" t="s">
        <v>1095</v>
      </c>
      <c r="BE112" s="4" t="s">
        <v>1096</v>
      </c>
      <c r="BF112"/>
      <c r="BG112"/>
      <c r="BH112" s="57" t="s">
        <v>614</v>
      </c>
      <c r="BI112"/>
      <c r="BJ112" s="72">
        <v>1268.59147201327</v>
      </c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25">
      <c r="A113" s="4" t="s">
        <v>386</v>
      </c>
      <c r="B113" s="4" t="s">
        <v>599</v>
      </c>
      <c r="C113" s="54" t="s">
        <v>599</v>
      </c>
      <c r="D113" s="76" t="s">
        <v>632</v>
      </c>
      <c r="E113" s="77" t="s">
        <v>632</v>
      </c>
      <c r="F113" s="70" t="s">
        <v>633</v>
      </c>
      <c r="G113" s="4">
        <v>102</v>
      </c>
      <c r="H113" s="55" t="s">
        <v>651</v>
      </c>
      <c r="I113" s="4" t="s">
        <v>652</v>
      </c>
      <c r="J113" s="4" t="s">
        <v>772</v>
      </c>
      <c r="K113" s="4" t="s">
        <v>221</v>
      </c>
      <c r="L113" s="4" t="s">
        <v>221</v>
      </c>
      <c r="M113" s="7" t="s">
        <v>221</v>
      </c>
      <c r="N113" s="5">
        <v>60.874955999999997</v>
      </c>
      <c r="O113" s="5">
        <v>7.3222529999999999</v>
      </c>
      <c r="P113" s="5">
        <v>60.874955999999997</v>
      </c>
      <c r="Q113" s="5">
        <v>7.3222529999999999</v>
      </c>
      <c r="R113" s="4">
        <v>3</v>
      </c>
      <c r="S113"/>
      <c r="T113" s="56" t="s">
        <v>775</v>
      </c>
      <c r="U113" s="4">
        <v>174</v>
      </c>
      <c r="V113"/>
      <c r="W113"/>
      <c r="X113"/>
      <c r="Y113"/>
      <c r="Z113"/>
      <c r="AA113" s="4">
        <v>396</v>
      </c>
      <c r="AB113"/>
      <c r="AC113" s="57">
        <v>0.259623781538389</v>
      </c>
      <c r="AD113"/>
      <c r="AE113" s="4">
        <v>1982</v>
      </c>
      <c r="AF113"/>
      <c r="AG113" s="4" t="s">
        <v>387</v>
      </c>
      <c r="AH113" s="49"/>
      <c r="AI113" s="5">
        <v>60.704036000000002</v>
      </c>
      <c r="AJ113" s="6">
        <v>7.4916669999999996</v>
      </c>
      <c r="AK113" s="58">
        <v>199</v>
      </c>
      <c r="AL113" s="4" t="s">
        <v>222</v>
      </c>
      <c r="AM113" s="4">
        <v>3104</v>
      </c>
      <c r="AN113" s="6">
        <v>60.817414999999997</v>
      </c>
      <c r="AO113" s="6">
        <v>7.2543680000000004</v>
      </c>
      <c r="AP113" s="56">
        <v>295</v>
      </c>
      <c r="AQ113"/>
      <c r="AR113"/>
      <c r="AS113"/>
      <c r="AT113"/>
      <c r="AU113"/>
      <c r="AV113" s="4" t="s">
        <v>376</v>
      </c>
      <c r="AW113" s="4" t="s">
        <v>1097</v>
      </c>
      <c r="AX113"/>
      <c r="AY113"/>
      <c r="AZ113"/>
      <c r="BA113" s="4" t="s">
        <v>639</v>
      </c>
      <c r="BB113" s="60">
        <v>139.17487875</v>
      </c>
      <c r="BC113" s="79" t="s">
        <v>776</v>
      </c>
      <c r="BD113" s="79" t="s">
        <v>777</v>
      </c>
      <c r="BE113" s="79" t="s">
        <v>1098</v>
      </c>
      <c r="BF113" s="79" t="s">
        <v>1099</v>
      </c>
      <c r="BG113"/>
      <c r="BH113" s="57" t="s">
        <v>614</v>
      </c>
      <c r="BI113"/>
      <c r="BJ113" s="80">
        <v>7039.3022609375003</v>
      </c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s="38" customFormat="1" x14ac:dyDescent="0.2">
      <c r="A114" s="38" t="s">
        <v>388</v>
      </c>
      <c r="C114" s="54" t="s">
        <v>599</v>
      </c>
      <c r="D114" s="43"/>
      <c r="E114" s="104"/>
      <c r="F114" s="82" t="s">
        <v>633</v>
      </c>
      <c r="G114" s="43">
        <v>102</v>
      </c>
      <c r="H114" s="55" t="s">
        <v>651</v>
      </c>
      <c r="I114" s="43" t="s">
        <v>652</v>
      </c>
      <c r="J114" s="43"/>
      <c r="K114" s="43"/>
      <c r="L114" s="43"/>
      <c r="M114" s="39"/>
      <c r="N114" s="40"/>
      <c r="O114" s="40"/>
      <c r="P114" s="40"/>
      <c r="Q114" s="40"/>
      <c r="R114" s="43"/>
      <c r="S114" s="43"/>
      <c r="T114" s="105"/>
      <c r="U114" s="43"/>
      <c r="V114" s="43"/>
      <c r="W114" s="43"/>
      <c r="X114" s="43"/>
      <c r="Y114" s="105"/>
      <c r="Z114" s="43"/>
      <c r="AA114" s="43"/>
      <c r="AB114" s="43"/>
      <c r="AC114" s="106"/>
      <c r="AD114" s="106"/>
      <c r="AE114" s="43"/>
      <c r="AF114" s="43"/>
      <c r="AG114" s="21" t="s">
        <v>389</v>
      </c>
      <c r="AH114" s="43">
        <v>3167</v>
      </c>
      <c r="AI114" s="40">
        <v>59.155174000000002</v>
      </c>
      <c r="AJ114" s="42">
        <v>6.8926600000000002</v>
      </c>
      <c r="AK114" s="107">
        <v>1400</v>
      </c>
      <c r="AL114" s="43"/>
      <c r="AM114" s="43"/>
      <c r="AN114" s="42"/>
      <c r="AO114" s="42"/>
      <c r="AP114" s="105"/>
      <c r="AQ114" s="108"/>
      <c r="AR114" s="105"/>
      <c r="AS114" s="105"/>
      <c r="AT114" s="105"/>
      <c r="AU114" s="43"/>
      <c r="AV114" s="43"/>
      <c r="AW114" s="43"/>
      <c r="AX114" s="43"/>
      <c r="AY114" s="43"/>
      <c r="AZ114" s="43"/>
      <c r="BA114" s="4" t="s">
        <v>639</v>
      </c>
      <c r="BB114" s="60">
        <v>979.11974999999995</v>
      </c>
      <c r="BC114" s="111" t="s">
        <v>1100</v>
      </c>
      <c r="BD114" s="111" t="s">
        <v>1101</v>
      </c>
      <c r="BE114" s="43"/>
      <c r="BF114" s="43"/>
      <c r="BG114" s="108"/>
      <c r="BH114" s="57" t="s">
        <v>614</v>
      </c>
      <c r="BI114" s="43"/>
      <c r="BJ114" s="72"/>
    </row>
    <row r="115" spans="1:1024" x14ac:dyDescent="0.25">
      <c r="A115" s="38" t="s">
        <v>388</v>
      </c>
      <c r="B115" s="38"/>
      <c r="C115" s="54" t="s">
        <v>599</v>
      </c>
      <c r="D115" s="43"/>
      <c r="E115" s="104"/>
      <c r="F115" s="82" t="s">
        <v>633</v>
      </c>
      <c r="G115" s="43">
        <v>102</v>
      </c>
      <c r="H115" s="55" t="s">
        <v>651</v>
      </c>
      <c r="I115" s="43" t="s">
        <v>652</v>
      </c>
      <c r="J115" s="43"/>
      <c r="K115" s="43"/>
      <c r="L115" s="43"/>
      <c r="M115" s="39"/>
      <c r="N115" s="40"/>
      <c r="O115" s="40"/>
      <c r="P115" s="40"/>
      <c r="Q115" s="40"/>
      <c r="R115" s="43"/>
      <c r="S115" s="43"/>
      <c r="T115" s="105"/>
      <c r="U115" s="43"/>
      <c r="V115" s="43"/>
      <c r="W115" s="43"/>
      <c r="X115" s="43"/>
      <c r="Y115" s="105"/>
      <c r="Z115" s="43"/>
      <c r="AA115" s="43"/>
      <c r="AB115" s="43"/>
      <c r="AC115" s="106"/>
      <c r="AD115" s="106"/>
      <c r="AE115" s="43"/>
      <c r="AF115" s="43"/>
      <c r="AG115" s="21" t="s">
        <v>177</v>
      </c>
      <c r="AH115" s="43">
        <v>3111</v>
      </c>
      <c r="AI115" s="40">
        <v>60.552734999999998</v>
      </c>
      <c r="AJ115" s="42">
        <v>7.126417</v>
      </c>
      <c r="AK115" s="107">
        <v>142.30000000000001</v>
      </c>
      <c r="AL115" s="43"/>
      <c r="AM115" s="43"/>
      <c r="AN115" s="42"/>
      <c r="AO115" s="42"/>
      <c r="AP115" s="105"/>
      <c r="AQ115" s="108"/>
      <c r="AR115" s="105"/>
      <c r="AS115" s="105"/>
      <c r="AT115" s="105"/>
      <c r="AU115" s="43"/>
      <c r="AV115" s="43"/>
      <c r="AW115" s="43"/>
      <c r="AX115" s="43"/>
      <c r="AY115" s="43"/>
      <c r="AZ115" s="43"/>
      <c r="BA115" s="4" t="s">
        <v>639</v>
      </c>
      <c r="BB115" s="60">
        <v>99.520528874999997</v>
      </c>
      <c r="BC115" s="117" t="s">
        <v>1102</v>
      </c>
      <c r="BD115" s="117"/>
      <c r="BE115" s="43"/>
      <c r="BF115" s="43"/>
      <c r="BG115" s="108"/>
      <c r="BH115" s="57" t="s">
        <v>614</v>
      </c>
      <c r="BI115" s="43"/>
      <c r="BJ115" s="72"/>
    </row>
    <row r="116" spans="1:1024" x14ac:dyDescent="0.25">
      <c r="A116" s="38" t="s">
        <v>388</v>
      </c>
      <c r="B116" s="38"/>
      <c r="C116" s="54" t="s">
        <v>599</v>
      </c>
      <c r="D116" s="43"/>
      <c r="E116" s="104"/>
      <c r="F116" s="82" t="s">
        <v>633</v>
      </c>
      <c r="G116" s="43">
        <v>102</v>
      </c>
      <c r="H116" s="55" t="s">
        <v>651</v>
      </c>
      <c r="I116" s="43" t="s">
        <v>652</v>
      </c>
      <c r="J116" s="43"/>
      <c r="K116" s="43"/>
      <c r="L116" s="43"/>
      <c r="M116" s="39"/>
      <c r="N116" s="40"/>
      <c r="O116" s="40"/>
      <c r="P116" s="40"/>
      <c r="Q116" s="40"/>
      <c r="R116" s="43"/>
      <c r="S116" s="43"/>
      <c r="T116" s="105"/>
      <c r="U116" s="43"/>
      <c r="V116" s="43"/>
      <c r="W116" s="43"/>
      <c r="X116" s="43"/>
      <c r="Y116" s="105"/>
      <c r="Z116" s="43"/>
      <c r="AA116" s="43"/>
      <c r="AB116" s="43"/>
      <c r="AC116" s="106"/>
      <c r="AD116" s="106"/>
      <c r="AE116" s="43"/>
      <c r="AF116" s="43"/>
      <c r="AG116" s="21" t="s">
        <v>390</v>
      </c>
      <c r="AH116" s="49"/>
      <c r="AI116" s="40">
        <v>60.793399999999998</v>
      </c>
      <c r="AJ116" s="42">
        <v>7.4774000000000003</v>
      </c>
      <c r="AK116" s="107">
        <v>4.2500000000000003E-2</v>
      </c>
      <c r="AL116" s="43"/>
      <c r="AM116" s="43"/>
      <c r="AN116" s="42"/>
      <c r="AO116" s="42"/>
      <c r="AP116" s="105"/>
      <c r="AQ116" s="108"/>
      <c r="AR116" s="105"/>
      <c r="AS116" s="105"/>
      <c r="AT116" s="105"/>
      <c r="AU116" s="43"/>
      <c r="AV116" s="43"/>
      <c r="AW116" s="43"/>
      <c r="AX116" s="43"/>
      <c r="AY116" s="43"/>
      <c r="AZ116" s="43"/>
      <c r="BA116" s="4" t="s">
        <v>639</v>
      </c>
      <c r="BB116" s="60">
        <v>2.9723278124999999E-2</v>
      </c>
      <c r="BC116" s="117" t="s">
        <v>1103</v>
      </c>
      <c r="BD116" s="117"/>
      <c r="BE116" s="43"/>
      <c r="BF116" s="43"/>
      <c r="BG116" s="108"/>
      <c r="BH116" s="57" t="s">
        <v>614</v>
      </c>
      <c r="BI116" s="43"/>
      <c r="BJ116" s="72"/>
    </row>
    <row r="117" spans="1:1024" x14ac:dyDescent="0.25">
      <c r="A117" s="38" t="s">
        <v>388</v>
      </c>
      <c r="B117" s="38"/>
      <c r="C117" s="54" t="s">
        <v>599</v>
      </c>
      <c r="D117" s="43"/>
      <c r="E117" s="104"/>
      <c r="F117" s="82" t="s">
        <v>633</v>
      </c>
      <c r="G117" s="43">
        <v>102</v>
      </c>
      <c r="H117" s="55" t="s">
        <v>651</v>
      </c>
      <c r="I117" s="43" t="s">
        <v>652</v>
      </c>
      <c r="J117" s="43"/>
      <c r="K117" s="43"/>
      <c r="L117" s="43"/>
      <c r="M117" s="39"/>
      <c r="N117" s="40"/>
      <c r="O117" s="40"/>
      <c r="P117" s="40"/>
      <c r="Q117" s="40"/>
      <c r="R117" s="43"/>
      <c r="S117" s="43"/>
      <c r="T117" s="105"/>
      <c r="U117" s="43"/>
      <c r="V117" s="43"/>
      <c r="W117" s="43"/>
      <c r="X117" s="43"/>
      <c r="Y117" s="105"/>
      <c r="Z117" s="43"/>
      <c r="AA117" s="43"/>
      <c r="AB117" s="43"/>
      <c r="AC117" s="106"/>
      <c r="AD117" s="106"/>
      <c r="AE117" s="43"/>
      <c r="AF117" s="43"/>
      <c r="AG117" s="21" t="s">
        <v>391</v>
      </c>
      <c r="AH117" s="49"/>
      <c r="AI117" s="40"/>
      <c r="AJ117" s="42"/>
      <c r="AK117" s="107"/>
      <c r="AL117" s="43"/>
      <c r="AM117" s="43"/>
      <c r="AN117" s="42"/>
      <c r="AO117" s="42"/>
      <c r="AP117" s="105"/>
      <c r="AQ117" s="108"/>
      <c r="AR117" s="105"/>
      <c r="AS117" s="105"/>
      <c r="AT117" s="105"/>
      <c r="AU117" s="43"/>
      <c r="AV117" s="43"/>
      <c r="AW117" s="43"/>
      <c r="AX117" s="43"/>
      <c r="AY117" s="43"/>
      <c r="AZ117" s="43"/>
      <c r="BA117" s="4" t="s">
        <v>639</v>
      </c>
      <c r="BB117" s="60">
        <v>0</v>
      </c>
      <c r="BC117" s="43"/>
      <c r="BD117" s="43"/>
      <c r="BE117" s="43"/>
      <c r="BF117" s="43"/>
      <c r="BG117" s="108"/>
      <c r="BH117" s="57" t="s">
        <v>614</v>
      </c>
      <c r="BI117" s="43"/>
      <c r="BJ117" s="72"/>
    </row>
    <row r="118" spans="1:1024" x14ac:dyDescent="0.25">
      <c r="A118" s="38" t="s">
        <v>388</v>
      </c>
      <c r="B118" s="38"/>
      <c r="C118" s="54" t="s">
        <v>599</v>
      </c>
      <c r="D118" s="43"/>
      <c r="E118" s="104"/>
      <c r="F118" s="82" t="s">
        <v>633</v>
      </c>
      <c r="G118" s="43">
        <v>102</v>
      </c>
      <c r="H118" s="55" t="s">
        <v>651</v>
      </c>
      <c r="I118" s="43" t="s">
        <v>652</v>
      </c>
      <c r="J118" s="43"/>
      <c r="K118" s="43"/>
      <c r="L118" s="43"/>
      <c r="M118" s="39"/>
      <c r="N118" s="40"/>
      <c r="O118" s="40"/>
      <c r="P118" s="40"/>
      <c r="Q118" s="40"/>
      <c r="R118" s="43"/>
      <c r="S118" s="43"/>
      <c r="T118" s="105"/>
      <c r="U118" s="43"/>
      <c r="V118" s="43"/>
      <c r="W118" s="43"/>
      <c r="X118" s="43"/>
      <c r="Y118" s="105"/>
      <c r="Z118" s="43"/>
      <c r="AA118" s="43"/>
      <c r="AB118" s="43"/>
      <c r="AC118" s="106"/>
      <c r="AD118" s="106"/>
      <c r="AE118" s="43"/>
      <c r="AF118" s="43"/>
      <c r="AG118" s="21" t="s">
        <v>392</v>
      </c>
      <c r="AH118" s="49"/>
      <c r="AI118" s="40"/>
      <c r="AJ118" s="42"/>
      <c r="AK118" s="107"/>
      <c r="AL118" s="43"/>
      <c r="AM118" s="43"/>
      <c r="AN118" s="42"/>
      <c r="AO118" s="42"/>
      <c r="AP118" s="105"/>
      <c r="AQ118" s="108"/>
      <c r="AR118" s="105"/>
      <c r="AS118" s="105"/>
      <c r="AT118" s="105"/>
      <c r="AU118" s="43"/>
      <c r="AV118" s="43"/>
      <c r="AW118" s="43"/>
      <c r="AX118" s="43"/>
      <c r="AY118" s="43"/>
      <c r="AZ118" s="43"/>
      <c r="BA118" s="4" t="s">
        <v>639</v>
      </c>
      <c r="BB118" s="60">
        <v>0</v>
      </c>
      <c r="BC118" s="43" t="s">
        <v>1104</v>
      </c>
      <c r="BD118" s="43"/>
      <c r="BE118" s="43"/>
      <c r="BF118" s="43"/>
      <c r="BG118" s="108"/>
      <c r="BH118" s="57" t="s">
        <v>614</v>
      </c>
      <c r="BI118" s="43"/>
      <c r="BJ118" s="72"/>
    </row>
    <row r="119" spans="1:1024" x14ac:dyDescent="0.25">
      <c r="A119" s="38" t="s">
        <v>388</v>
      </c>
      <c r="B119" s="38"/>
      <c r="C119" s="54" t="s">
        <v>599</v>
      </c>
      <c r="D119" s="43"/>
      <c r="E119" s="104"/>
      <c r="F119" s="82" t="s">
        <v>633</v>
      </c>
      <c r="G119" s="43">
        <v>102</v>
      </c>
      <c r="H119" s="55" t="s">
        <v>651</v>
      </c>
      <c r="I119" s="43" t="s">
        <v>652</v>
      </c>
      <c r="J119" s="43"/>
      <c r="K119" s="43"/>
      <c r="L119" s="43"/>
      <c r="M119" s="39"/>
      <c r="N119" s="40"/>
      <c r="O119" s="40"/>
      <c r="P119" s="40"/>
      <c r="Q119" s="40"/>
      <c r="R119" s="43"/>
      <c r="S119" s="43"/>
      <c r="T119" s="105"/>
      <c r="U119" s="43"/>
      <c r="V119" s="43"/>
      <c r="W119" s="43"/>
      <c r="X119" s="43"/>
      <c r="Y119" s="105"/>
      <c r="Z119" s="43"/>
      <c r="AA119" s="43"/>
      <c r="AB119" s="43"/>
      <c r="AC119" s="106"/>
      <c r="AD119" s="106"/>
      <c r="AE119" s="43"/>
      <c r="AF119" s="43"/>
      <c r="AG119" s="21" t="s">
        <v>393</v>
      </c>
      <c r="AH119" s="49"/>
      <c r="AI119" s="40">
        <v>60.790472000000001</v>
      </c>
      <c r="AJ119" s="42">
        <v>7.5625</v>
      </c>
      <c r="AK119" s="107">
        <v>10</v>
      </c>
      <c r="AL119" s="43"/>
      <c r="AM119" s="43"/>
      <c r="AN119" s="42"/>
      <c r="AO119" s="42"/>
      <c r="AP119" s="105"/>
      <c r="AQ119" s="108"/>
      <c r="AR119" s="105"/>
      <c r="AS119" s="105"/>
      <c r="AT119" s="105"/>
      <c r="AU119" s="43"/>
      <c r="AV119" s="43"/>
      <c r="AW119" s="43"/>
      <c r="AX119" s="43"/>
      <c r="AY119" s="43"/>
      <c r="AZ119" s="43"/>
      <c r="BA119" s="4" t="s">
        <v>639</v>
      </c>
      <c r="BB119" s="60">
        <v>6.9937125</v>
      </c>
      <c r="BC119" s="43"/>
      <c r="BD119" s="43"/>
      <c r="BE119" s="117"/>
      <c r="BF119" s="43"/>
      <c r="BG119" s="108"/>
      <c r="BH119" s="57" t="s">
        <v>614</v>
      </c>
      <c r="BI119" s="43"/>
      <c r="BJ119" s="72"/>
    </row>
    <row r="120" spans="1:1024" x14ac:dyDescent="0.25">
      <c r="A120" s="4" t="s">
        <v>394</v>
      </c>
      <c r="B120" s="4" t="s">
        <v>599</v>
      </c>
      <c r="C120" s="54" t="s">
        <v>599</v>
      </c>
      <c r="D120" s="76" t="s">
        <v>632</v>
      </c>
      <c r="E120" s="77" t="s">
        <v>632</v>
      </c>
      <c r="F120" s="70" t="s">
        <v>633</v>
      </c>
      <c r="G120" s="4">
        <v>103</v>
      </c>
      <c r="H120" s="55" t="s">
        <v>651</v>
      </c>
      <c r="I120" s="4" t="s">
        <v>652</v>
      </c>
      <c r="J120" s="4" t="s">
        <v>653</v>
      </c>
      <c r="K120" s="4" t="s">
        <v>654</v>
      </c>
      <c r="L120" s="4" t="s">
        <v>655</v>
      </c>
      <c r="M120" s="7" t="s">
        <v>167</v>
      </c>
      <c r="N120" s="5">
        <v>58.616660000000003</v>
      </c>
      <c r="O120" s="5">
        <v>6.0833329999999997</v>
      </c>
      <c r="P120" s="5">
        <v>58.616660000000003</v>
      </c>
      <c r="Q120" s="5">
        <v>6.1050000000000004</v>
      </c>
      <c r="R120" s="4">
        <v>2</v>
      </c>
      <c r="S120"/>
      <c r="T120" s="56" t="s">
        <v>619</v>
      </c>
      <c r="U120" s="4">
        <v>160</v>
      </c>
      <c r="V120"/>
      <c r="W120"/>
      <c r="X120"/>
      <c r="Y120"/>
      <c r="Z120"/>
      <c r="AA120" s="4">
        <v>583</v>
      </c>
      <c r="AB120"/>
      <c r="AC120" s="57">
        <v>0.41566849190052502</v>
      </c>
      <c r="AD120"/>
      <c r="AE120" s="4">
        <v>1980</v>
      </c>
      <c r="AF120"/>
      <c r="AG120" s="4" t="s">
        <v>395</v>
      </c>
      <c r="AH120" s="49"/>
      <c r="AI120" s="5">
        <v>59.496032999999997</v>
      </c>
      <c r="AJ120" s="6">
        <v>6.5395159999999999</v>
      </c>
      <c r="AK120" s="58">
        <v>44</v>
      </c>
      <c r="AL120"/>
      <c r="AM120"/>
      <c r="AN120"/>
      <c r="AO120"/>
      <c r="AP120" s="56">
        <v>68.5</v>
      </c>
      <c r="AQ120"/>
      <c r="AR120"/>
      <c r="AS120"/>
      <c r="AT120"/>
      <c r="AU120"/>
      <c r="AV120" s="4" t="s">
        <v>242</v>
      </c>
      <c r="AW120" s="4" t="s">
        <v>608</v>
      </c>
      <c r="AX120"/>
      <c r="AY120"/>
      <c r="AZ120" s="74"/>
      <c r="BA120" s="4" t="s">
        <v>639</v>
      </c>
      <c r="BB120" s="60">
        <v>7.1454405000000003</v>
      </c>
      <c r="BC120" s="4" t="s">
        <v>656</v>
      </c>
      <c r="BD120"/>
      <c r="BE120"/>
      <c r="BF120"/>
      <c r="BG120"/>
      <c r="BH120" s="57" t="s">
        <v>614</v>
      </c>
      <c r="BI120"/>
      <c r="BJ120" s="72">
        <v>44.659003124999998</v>
      </c>
    </row>
    <row r="121" spans="1:1024" x14ac:dyDescent="0.25">
      <c r="A121" s="4" t="s">
        <v>302</v>
      </c>
      <c r="B121" s="4" t="s">
        <v>599</v>
      </c>
      <c r="C121" s="54" t="s">
        <v>599</v>
      </c>
      <c r="D121" s="4" t="s">
        <v>600</v>
      </c>
      <c r="E121" s="70" t="s">
        <v>600</v>
      </c>
      <c r="F121" s="70" t="s">
        <v>601</v>
      </c>
      <c r="G121" s="4">
        <v>104</v>
      </c>
      <c r="H121" s="55" t="s">
        <v>660</v>
      </c>
      <c r="I121" s="4" t="s">
        <v>661</v>
      </c>
      <c r="J121" s="4" t="s">
        <v>662</v>
      </c>
      <c r="K121"/>
      <c r="L121" s="4" t="s">
        <v>940</v>
      </c>
      <c r="M121" s="26"/>
      <c r="N121" s="5">
        <v>42.511240000000001</v>
      </c>
      <c r="O121" s="5">
        <v>13.410589999999999</v>
      </c>
      <c r="P121" s="5">
        <v>42.511240000000001</v>
      </c>
      <c r="Q121" s="5">
        <v>13.410589999999999</v>
      </c>
      <c r="R121" s="4">
        <v>3</v>
      </c>
      <c r="S121" s="4">
        <v>3</v>
      </c>
      <c r="T121" s="56" t="s">
        <v>619</v>
      </c>
      <c r="U121" s="4">
        <v>141</v>
      </c>
      <c r="V121" s="4">
        <v>141</v>
      </c>
      <c r="W121"/>
      <c r="X121"/>
      <c r="Y121"/>
      <c r="Z121"/>
      <c r="AA121" s="4">
        <v>70.459999999999994</v>
      </c>
      <c r="AB121"/>
      <c r="AC121" s="57">
        <v>5.7006195762803698E-2</v>
      </c>
      <c r="AD121"/>
      <c r="AE121" s="4">
        <v>1949</v>
      </c>
      <c r="AF121"/>
      <c r="AG121" s="4" t="s">
        <v>396</v>
      </c>
      <c r="AH121" s="48">
        <v>3477</v>
      </c>
      <c r="AI121" s="5">
        <v>42.532933999999997</v>
      </c>
      <c r="AJ121" s="6">
        <v>13.387402</v>
      </c>
      <c r="AK121" s="58">
        <v>217</v>
      </c>
      <c r="AL121" s="4" t="s">
        <v>302</v>
      </c>
      <c r="AM121"/>
      <c r="AN121" s="6">
        <v>42.507601999999999</v>
      </c>
      <c r="AO121" s="6">
        <v>13.405393</v>
      </c>
      <c r="AP121" s="56">
        <v>287.5</v>
      </c>
      <c r="AQ121"/>
      <c r="AR121" s="56">
        <v>61.8</v>
      </c>
      <c r="AS121"/>
      <c r="AT121"/>
      <c r="AU121" s="4">
        <v>32.5</v>
      </c>
      <c r="AV121"/>
      <c r="AW121"/>
      <c r="AX121"/>
      <c r="AY121"/>
      <c r="AZ121"/>
      <c r="BA121" s="4" t="s">
        <v>639</v>
      </c>
      <c r="BB121" s="60">
        <v>147.905165625</v>
      </c>
      <c r="BC121" s="4" t="s">
        <v>943</v>
      </c>
      <c r="BD121" s="4" t="s">
        <v>1105</v>
      </c>
      <c r="BE121" s="4" t="s">
        <v>783</v>
      </c>
      <c r="BF121" s="79" t="s">
        <v>1106</v>
      </c>
      <c r="BG121"/>
      <c r="BH121" s="57" t="s">
        <v>614</v>
      </c>
      <c r="BI121"/>
      <c r="BJ121" s="72">
        <v>1048.97280585106</v>
      </c>
    </row>
    <row r="122" spans="1:1024" x14ac:dyDescent="0.25">
      <c r="A122" s="4" t="s">
        <v>397</v>
      </c>
      <c r="B122" s="4" t="s">
        <v>599</v>
      </c>
      <c r="C122" s="54" t="s">
        <v>599</v>
      </c>
      <c r="D122" s="4" t="s">
        <v>600</v>
      </c>
      <c r="E122" s="70" t="s">
        <v>600</v>
      </c>
      <c r="F122" s="70" t="s">
        <v>601</v>
      </c>
      <c r="G122" s="4">
        <v>105</v>
      </c>
      <c r="H122" s="55" t="s">
        <v>660</v>
      </c>
      <c r="I122" s="71" t="s">
        <v>661</v>
      </c>
      <c r="J122" s="74" t="s">
        <v>662</v>
      </c>
      <c r="K122" s="71" t="s">
        <v>663</v>
      </c>
      <c r="L122" s="4" t="s">
        <v>663</v>
      </c>
      <c r="M122"/>
      <c r="N122" s="5">
        <v>44.224722</v>
      </c>
      <c r="O122" s="5">
        <v>7.3861109999999996</v>
      </c>
      <c r="P122"/>
      <c r="Q122"/>
      <c r="R122" s="4">
        <v>1</v>
      </c>
      <c r="S122" s="4">
        <v>1</v>
      </c>
      <c r="T122" s="56" t="s">
        <v>619</v>
      </c>
      <c r="U122" s="4">
        <v>133.66999999999999</v>
      </c>
      <c r="V122" s="4">
        <v>125</v>
      </c>
      <c r="W122"/>
      <c r="X122"/>
      <c r="Y122"/>
      <c r="Z122"/>
      <c r="AA122" s="4">
        <v>115.555555555556</v>
      </c>
      <c r="AB122"/>
      <c r="AC122" s="57">
        <v>9.8617823974235394E-2</v>
      </c>
      <c r="AD122"/>
      <c r="AE122" s="4">
        <v>1982</v>
      </c>
      <c r="AF122"/>
      <c r="AG122" s="4" t="s">
        <v>398</v>
      </c>
      <c r="AH122" s="49"/>
      <c r="AI122" s="5">
        <v>44.176062000000002</v>
      </c>
      <c r="AJ122" s="6">
        <v>7.3428610000000001</v>
      </c>
      <c r="AK122" s="58">
        <v>1.2</v>
      </c>
      <c r="AL122" s="4" t="s">
        <v>664</v>
      </c>
      <c r="AM122"/>
      <c r="AN122" s="6">
        <v>44.222800999999997</v>
      </c>
      <c r="AO122" s="6">
        <v>7.3893139999999997</v>
      </c>
      <c r="AP122" s="56">
        <v>598</v>
      </c>
      <c r="AQ122" s="59">
        <v>2</v>
      </c>
      <c r="AR122" s="56">
        <v>128</v>
      </c>
      <c r="AS122"/>
      <c r="AT122"/>
      <c r="AU122" s="4">
        <v>120</v>
      </c>
      <c r="AV122"/>
      <c r="AW122" s="4" t="s">
        <v>608</v>
      </c>
      <c r="AX122"/>
      <c r="AY122"/>
      <c r="AZ122" s="74"/>
      <c r="BA122" s="4" t="s">
        <v>609</v>
      </c>
      <c r="BB122" s="60">
        <v>2</v>
      </c>
      <c r="BC122" s="71" t="s">
        <v>665</v>
      </c>
      <c r="BD122" s="4" t="s">
        <v>666</v>
      </c>
      <c r="BE122"/>
      <c r="BF122"/>
      <c r="BG122"/>
      <c r="BH122" s="57" t="s">
        <v>614</v>
      </c>
      <c r="BI122"/>
      <c r="BJ122" s="72">
        <v>14.962220393506399</v>
      </c>
    </row>
    <row r="123" spans="1:1024" x14ac:dyDescent="0.25">
      <c r="A123" s="4" t="s">
        <v>399</v>
      </c>
      <c r="B123" s="4" t="s">
        <v>599</v>
      </c>
      <c r="C123" s="54" t="s">
        <v>599</v>
      </c>
      <c r="D123" s="4" t="s">
        <v>632</v>
      </c>
      <c r="E123" s="70" t="s">
        <v>632</v>
      </c>
      <c r="F123" s="70" t="s">
        <v>633</v>
      </c>
      <c r="G123" s="4">
        <v>106</v>
      </c>
      <c r="H123" s="55" t="s">
        <v>602</v>
      </c>
      <c r="I123" s="4" t="s">
        <v>603</v>
      </c>
      <c r="J123" s="4" t="s">
        <v>604</v>
      </c>
      <c r="K123"/>
      <c r="L123" s="4" t="s">
        <v>1061</v>
      </c>
      <c r="M123" s="7" t="s">
        <v>362</v>
      </c>
      <c r="N123" s="5">
        <v>45.503785000000001</v>
      </c>
      <c r="O123" s="5">
        <v>6.9256219999999997</v>
      </c>
      <c r="P123"/>
      <c r="Q123"/>
      <c r="R123" s="4">
        <v>3</v>
      </c>
      <c r="S123"/>
      <c r="T123" s="56" t="s">
        <v>619</v>
      </c>
      <c r="U123" s="4">
        <v>96</v>
      </c>
      <c r="V123"/>
      <c r="W123"/>
      <c r="X123"/>
      <c r="Y123"/>
      <c r="Z123"/>
      <c r="AA123"/>
      <c r="AB123"/>
      <c r="AC123"/>
      <c r="AD123"/>
      <c r="AE123"/>
      <c r="AF123"/>
      <c r="AG123" s="4" t="s">
        <v>363</v>
      </c>
      <c r="AH123" s="4">
        <v>3398</v>
      </c>
      <c r="AI123" s="5">
        <v>45.493203000000001</v>
      </c>
      <c r="AJ123" s="6">
        <v>6.9330059999999998</v>
      </c>
      <c r="AK123" s="58">
        <v>230</v>
      </c>
      <c r="AL123"/>
      <c r="AM123"/>
      <c r="AN123"/>
      <c r="AO123"/>
      <c r="AP123" s="56">
        <v>233</v>
      </c>
      <c r="AQ123"/>
      <c r="AR123"/>
      <c r="AS123"/>
      <c r="AT123"/>
      <c r="AU123"/>
      <c r="AV123"/>
      <c r="AW123"/>
      <c r="AX123"/>
      <c r="AY123"/>
      <c r="AZ123" s="4" t="s">
        <v>1062</v>
      </c>
      <c r="BA123" s="4" t="s">
        <v>639</v>
      </c>
      <c r="BB123" s="60">
        <v>127.04849249999999</v>
      </c>
      <c r="BC123" s="4" t="s">
        <v>1063</v>
      </c>
      <c r="BD123" s="4" t="s">
        <v>1064</v>
      </c>
      <c r="BE123"/>
      <c r="BF123"/>
      <c r="BG123"/>
      <c r="BH123" s="57" t="s">
        <v>614</v>
      </c>
      <c r="BI123"/>
      <c r="BJ123" s="72">
        <v>1323.4217968749999</v>
      </c>
    </row>
    <row r="124" spans="1:1024" s="4" customFormat="1" ht="15" customHeight="1" x14ac:dyDescent="0.25">
      <c r="A124" s="4" t="s">
        <v>8</v>
      </c>
      <c r="B124"/>
      <c r="D124" s="4" t="s">
        <v>1107</v>
      </c>
      <c r="E124" s="4" t="s">
        <v>668</v>
      </c>
      <c r="F124"/>
      <c r="G124" s="4">
        <v>107</v>
      </c>
      <c r="H124" s="55" t="s">
        <v>615</v>
      </c>
      <c r="I124" s="4" t="s">
        <v>1108</v>
      </c>
      <c r="J124" s="4" t="s">
        <v>1109</v>
      </c>
      <c r="K124"/>
      <c r="L124"/>
      <c r="M124" s="4" t="s">
        <v>400</v>
      </c>
      <c r="N124" s="5">
        <v>52.912924999999902</v>
      </c>
      <c r="O124" s="5">
        <v>-1.20495660000005</v>
      </c>
      <c r="P124" s="5">
        <v>52.942999999999998</v>
      </c>
      <c r="Q124" s="5">
        <v>-1.1739999999999999</v>
      </c>
      <c r="R124"/>
      <c r="S124"/>
      <c r="T124"/>
      <c r="U124" s="4">
        <v>1.66</v>
      </c>
      <c r="V124"/>
      <c r="W124"/>
      <c r="X124"/>
      <c r="Y124"/>
      <c r="Z124"/>
      <c r="AA124" s="4">
        <v>5.26</v>
      </c>
      <c r="AB124"/>
      <c r="AC124"/>
      <c r="AD124"/>
      <c r="AE124"/>
      <c r="AF124"/>
      <c r="AG124"/>
      <c r="AH124"/>
      <c r="AI124" s="5">
        <v>52.942999999999998</v>
      </c>
      <c r="AJ124" s="5">
        <v>-1.1739999999999999</v>
      </c>
      <c r="AK124" s="118"/>
      <c r="AL124"/>
      <c r="AM124"/>
      <c r="AN124"/>
      <c r="AO124"/>
      <c r="AP124"/>
      <c r="AQ124"/>
      <c r="AR124" s="56">
        <v>60</v>
      </c>
      <c r="AS124" s="56">
        <v>0</v>
      </c>
      <c r="AT124"/>
      <c r="AU124"/>
      <c r="AV124"/>
      <c r="AW124"/>
      <c r="AX124"/>
      <c r="AY124"/>
      <c r="AZ124"/>
      <c r="BA124"/>
      <c r="BB124"/>
      <c r="BC124" s="4" t="s">
        <v>1110</v>
      </c>
      <c r="BD124" s="4" t="s">
        <v>1111</v>
      </c>
      <c r="BE124"/>
      <c r="BF124"/>
      <c r="BG124"/>
      <c r="BH124"/>
      <c r="BI124"/>
      <c r="BJ124"/>
    </row>
    <row r="125" spans="1:1024" x14ac:dyDescent="0.25">
      <c r="A125" s="4" t="s">
        <v>9</v>
      </c>
      <c r="B125"/>
      <c r="C125"/>
      <c r="D125" s="4" t="s">
        <v>668</v>
      </c>
      <c r="E125"/>
      <c r="F125"/>
      <c r="G125" s="4">
        <v>108</v>
      </c>
      <c r="H125" s="55" t="s">
        <v>797</v>
      </c>
      <c r="I125" s="4" t="s">
        <v>798</v>
      </c>
      <c r="J125" s="4" t="s">
        <v>799</v>
      </c>
      <c r="K125"/>
      <c r="L125" s="4" t="s">
        <v>1112</v>
      </c>
      <c r="M125" s="7" t="s">
        <v>402</v>
      </c>
      <c r="N125" s="5">
        <v>48.383000000000003</v>
      </c>
      <c r="O125" s="5">
        <v>15.85</v>
      </c>
      <c r="P125" s="5">
        <v>48.383000000000003</v>
      </c>
      <c r="Q125" s="5">
        <v>15.85</v>
      </c>
      <c r="R125" s="4">
        <v>9</v>
      </c>
      <c r="S125"/>
      <c r="T125" s="56" t="s">
        <v>817</v>
      </c>
      <c r="U125" s="4">
        <v>328</v>
      </c>
      <c r="V125"/>
      <c r="W125"/>
      <c r="X125"/>
      <c r="Y125"/>
      <c r="Z125"/>
      <c r="AA125" s="4">
        <v>2004.1959999999999</v>
      </c>
      <c r="AB125"/>
      <c r="AC125"/>
      <c r="AD125"/>
      <c r="AE125"/>
      <c r="AF125"/>
      <c r="AG125" s="4" t="s">
        <v>403</v>
      </c>
      <c r="AH125"/>
      <c r="AI125" s="5">
        <v>48.383000000000003</v>
      </c>
      <c r="AJ125" s="5">
        <v>15.85</v>
      </c>
      <c r="AK125" s="107">
        <v>93</v>
      </c>
      <c r="AL125"/>
      <c r="AM125"/>
      <c r="AN125"/>
      <c r="AO125"/>
      <c r="AP125" s="56">
        <v>15</v>
      </c>
      <c r="AQ125"/>
      <c r="AR125" s="56">
        <v>2700</v>
      </c>
      <c r="AS125" s="56">
        <v>9.5679012345679002</v>
      </c>
      <c r="AT125" s="56">
        <v>3</v>
      </c>
      <c r="AU125"/>
      <c r="AV125" s="4" t="s">
        <v>1113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</row>
    <row r="126" spans="1:1024" x14ac:dyDescent="0.25">
      <c r="A126" s="4" t="s">
        <v>10</v>
      </c>
      <c r="B126"/>
      <c r="C126"/>
      <c r="D126" s="43" t="s">
        <v>668</v>
      </c>
      <c r="E126"/>
      <c r="F126"/>
      <c r="G126" s="4">
        <v>109</v>
      </c>
      <c r="H126" s="55" t="s">
        <v>602</v>
      </c>
      <c r="I126" s="4" t="s">
        <v>603</v>
      </c>
      <c r="J126" s="4" t="s">
        <v>604</v>
      </c>
      <c r="K126"/>
      <c r="L126" s="4" t="s">
        <v>1114</v>
      </c>
      <c r="M126" s="7" t="s">
        <v>404</v>
      </c>
      <c r="N126" s="5">
        <v>45.151000000000003</v>
      </c>
      <c r="O126" s="5">
        <v>2.0099999999999998</v>
      </c>
      <c r="P126" s="5">
        <v>45.151000000000003</v>
      </c>
      <c r="Q126" s="5">
        <v>2.0099999999999998</v>
      </c>
      <c r="R126" s="4">
        <v>3</v>
      </c>
      <c r="S126"/>
      <c r="T126" s="56" t="s">
        <v>817</v>
      </c>
      <c r="U126" s="4">
        <v>290</v>
      </c>
      <c r="V126"/>
      <c r="W126"/>
      <c r="X126"/>
      <c r="Y126"/>
      <c r="Z126"/>
      <c r="AA126" s="4">
        <v>590.63300000000004</v>
      </c>
      <c r="AB126"/>
      <c r="AC126"/>
      <c r="AD126"/>
      <c r="AE126" s="4">
        <v>1952</v>
      </c>
      <c r="AF126"/>
      <c r="AG126" s="4" t="s">
        <v>1115</v>
      </c>
      <c r="AH126" s="4">
        <v>3413</v>
      </c>
      <c r="AI126" s="5">
        <v>45.162492999999998</v>
      </c>
      <c r="AJ126" s="6">
        <v>2.0088240000000002</v>
      </c>
      <c r="AK126" s="107">
        <v>187</v>
      </c>
      <c r="AL126"/>
      <c r="AM126"/>
      <c r="AN126"/>
      <c r="AO126"/>
      <c r="AP126" s="56">
        <v>75</v>
      </c>
      <c r="AQ126"/>
      <c r="AR126" s="119">
        <v>533</v>
      </c>
      <c r="AS126" s="56">
        <v>97.456743798207199</v>
      </c>
      <c r="AT126" s="56">
        <v>5</v>
      </c>
      <c r="AU126"/>
      <c r="AV126"/>
      <c r="AW126"/>
      <c r="AX126"/>
      <c r="AY126"/>
      <c r="AZ126"/>
      <c r="BA126"/>
      <c r="BB126"/>
      <c r="BC126" s="4" t="s">
        <v>1116</v>
      </c>
      <c r="BD126" s="4" t="s">
        <v>1117</v>
      </c>
      <c r="BE126"/>
      <c r="BF126"/>
      <c r="BG126"/>
      <c r="BH126"/>
      <c r="BI126"/>
      <c r="BJ126"/>
    </row>
    <row r="127" spans="1:1024" x14ac:dyDescent="0.25">
      <c r="A127" s="4" t="s">
        <v>11</v>
      </c>
      <c r="B127"/>
      <c r="C127"/>
      <c r="D127" s="4" t="s">
        <v>668</v>
      </c>
      <c r="E127"/>
      <c r="F127"/>
      <c r="G127" s="4">
        <v>110</v>
      </c>
      <c r="H127" s="55" t="s">
        <v>797</v>
      </c>
      <c r="I127" s="4" t="s">
        <v>798</v>
      </c>
      <c r="J127" s="4" t="s">
        <v>799</v>
      </c>
      <c r="K127"/>
      <c r="L127" s="4" t="s">
        <v>11</v>
      </c>
      <c r="M127" s="7" t="s">
        <v>402</v>
      </c>
      <c r="N127" s="5">
        <v>48.3553</v>
      </c>
      <c r="O127" s="5">
        <v>16.2424</v>
      </c>
      <c r="P127" s="5">
        <v>48.3553</v>
      </c>
      <c r="Q127" s="5">
        <v>16.2424</v>
      </c>
      <c r="R127" s="4">
        <v>9</v>
      </c>
      <c r="S127"/>
      <c r="T127" s="56" t="s">
        <v>817</v>
      </c>
      <c r="U127" s="4">
        <v>293</v>
      </c>
      <c r="V127"/>
      <c r="W127"/>
      <c r="X127"/>
      <c r="Y127"/>
      <c r="Z127"/>
      <c r="AA127" s="4">
        <v>1717.3</v>
      </c>
      <c r="AB127"/>
      <c r="AC127"/>
      <c r="AD127"/>
      <c r="AE127" s="4">
        <v>1985</v>
      </c>
      <c r="AF127"/>
      <c r="AG127" s="4" t="s">
        <v>11</v>
      </c>
      <c r="AH127"/>
      <c r="AI127" s="5">
        <v>48.3553</v>
      </c>
      <c r="AJ127" s="5">
        <v>16.2424</v>
      </c>
      <c r="AK127" s="118">
        <v>87</v>
      </c>
      <c r="AL127"/>
      <c r="AM127"/>
      <c r="AN127"/>
      <c r="AO127"/>
      <c r="AP127" s="56">
        <v>10.9</v>
      </c>
      <c r="AQ127"/>
      <c r="AR127" s="56">
        <v>3150</v>
      </c>
      <c r="AS127" s="56">
        <v>7.6719576719576699</v>
      </c>
      <c r="AT127" s="56">
        <v>3</v>
      </c>
      <c r="AU127"/>
      <c r="AV127" s="4" t="s">
        <v>1112</v>
      </c>
      <c r="AW127"/>
      <c r="AX127"/>
      <c r="AY127" s="4" t="s">
        <v>1118</v>
      </c>
      <c r="AZ127" s="4" t="s">
        <v>1119</v>
      </c>
      <c r="BA127"/>
      <c r="BB127"/>
      <c r="BC127"/>
      <c r="BD127"/>
      <c r="BE127"/>
      <c r="BF127"/>
      <c r="BG127"/>
      <c r="BH127"/>
      <c r="BI127"/>
      <c r="BJ127"/>
    </row>
    <row r="128" spans="1:1024" x14ac:dyDescent="0.25">
      <c r="A128" s="4" t="s">
        <v>12</v>
      </c>
      <c r="B128"/>
      <c r="C128"/>
      <c r="D128" s="4" t="s">
        <v>668</v>
      </c>
      <c r="E128"/>
      <c r="F128"/>
      <c r="G128" s="4">
        <v>111</v>
      </c>
      <c r="H128" s="55" t="s">
        <v>797</v>
      </c>
      <c r="I128" s="4" t="s">
        <v>798</v>
      </c>
      <c r="J128" s="4" t="s">
        <v>799</v>
      </c>
      <c r="K128"/>
      <c r="L128" s="4" t="s">
        <v>12</v>
      </c>
      <c r="M128" s="7" t="s">
        <v>407</v>
      </c>
      <c r="N128" s="5">
        <v>48.385300000000001</v>
      </c>
      <c r="O128" s="5">
        <v>14.023</v>
      </c>
      <c r="P128" s="5">
        <v>48.385300000000001</v>
      </c>
      <c r="Q128" s="5">
        <v>14.023</v>
      </c>
      <c r="R128" s="4">
        <v>4</v>
      </c>
      <c r="S128"/>
      <c r="T128" s="56" t="s">
        <v>817</v>
      </c>
      <c r="U128" s="4">
        <v>287</v>
      </c>
      <c r="V128"/>
      <c r="W128"/>
      <c r="X128"/>
      <c r="Y128"/>
      <c r="Z128"/>
      <c r="AA128" s="4">
        <v>1686</v>
      </c>
      <c r="AB128"/>
      <c r="AC128"/>
      <c r="AD128"/>
      <c r="AE128" s="4">
        <v>1964</v>
      </c>
      <c r="AF128"/>
      <c r="AG128" s="4" t="s">
        <v>12</v>
      </c>
      <c r="AH128"/>
      <c r="AI128" s="5">
        <v>48.385300000000001</v>
      </c>
      <c r="AJ128" s="5">
        <v>14.023</v>
      </c>
      <c r="AK128" s="107">
        <v>114</v>
      </c>
      <c r="AL128"/>
      <c r="AM128"/>
      <c r="AN128"/>
      <c r="AO128"/>
      <c r="AP128" s="56">
        <v>14.9</v>
      </c>
      <c r="AQ128"/>
      <c r="AR128" s="56">
        <v>2480</v>
      </c>
      <c r="AS128" s="56">
        <v>12.768817204301101</v>
      </c>
      <c r="AT128" s="56">
        <v>4</v>
      </c>
      <c r="AU128"/>
      <c r="AV128" s="4" t="s">
        <v>1120</v>
      </c>
      <c r="AW128"/>
      <c r="AX128"/>
      <c r="AY128"/>
      <c r="AZ128" s="4" t="s">
        <v>1121</v>
      </c>
      <c r="BA128"/>
      <c r="BB128"/>
      <c r="BC128" s="4" t="s">
        <v>1122</v>
      </c>
      <c r="BD128" s="4" t="s">
        <v>1123</v>
      </c>
      <c r="BE128"/>
      <c r="BF128"/>
      <c r="BG128"/>
      <c r="BH128"/>
      <c r="BI128"/>
      <c r="BJ128"/>
    </row>
    <row r="129" spans="1:62" x14ac:dyDescent="0.25">
      <c r="A129" s="4" t="s">
        <v>13</v>
      </c>
      <c r="B129"/>
      <c r="C129"/>
      <c r="D129" s="4" t="s">
        <v>668</v>
      </c>
      <c r="E129"/>
      <c r="F129"/>
      <c r="G129" s="4">
        <v>112</v>
      </c>
      <c r="H129" s="55" t="s">
        <v>651</v>
      </c>
      <c r="I129" s="4" t="s">
        <v>652</v>
      </c>
      <c r="J129" s="4" t="s">
        <v>1124</v>
      </c>
      <c r="K129"/>
      <c r="L129" s="4" t="s">
        <v>1125</v>
      </c>
      <c r="M129" s="7" t="s">
        <v>409</v>
      </c>
      <c r="N129" s="5">
        <v>59.579470499999999</v>
      </c>
      <c r="O129" s="5">
        <v>11.1018297</v>
      </c>
      <c r="P129" s="5">
        <v>59.573</v>
      </c>
      <c r="Q129" s="5">
        <v>11.295999999999999</v>
      </c>
      <c r="R129" s="4">
        <v>4</v>
      </c>
      <c r="S129"/>
      <c r="T129" s="56" t="s">
        <v>817</v>
      </c>
      <c r="U129" s="4">
        <v>230</v>
      </c>
      <c r="V129"/>
      <c r="W129"/>
      <c r="X129"/>
      <c r="Y129"/>
      <c r="Z129"/>
      <c r="AA129" s="4">
        <v>1265</v>
      </c>
      <c r="AB129"/>
      <c r="AC129"/>
      <c r="AD129"/>
      <c r="AE129" s="4">
        <v>1963</v>
      </c>
      <c r="AF129"/>
      <c r="AG129"/>
      <c r="AH129" s="4">
        <v>3151</v>
      </c>
      <c r="AI129" s="5">
        <v>59.579470499999999</v>
      </c>
      <c r="AJ129" s="5">
        <v>11.1018297</v>
      </c>
      <c r="AK129" s="118"/>
      <c r="AL129"/>
      <c r="AM129"/>
      <c r="AN129"/>
      <c r="AO129"/>
      <c r="AP129" s="56">
        <v>26.5</v>
      </c>
      <c r="AQ129"/>
      <c r="AR129" s="56">
        <v>1025</v>
      </c>
      <c r="AS129" s="56">
        <v>0</v>
      </c>
      <c r="AT129"/>
      <c r="AU129"/>
      <c r="AV129" s="4" t="s">
        <v>1126</v>
      </c>
      <c r="AW129"/>
      <c r="AX129"/>
      <c r="AY129"/>
      <c r="AZ129"/>
      <c r="BA129"/>
      <c r="BB129"/>
      <c r="BC129" s="120" t="s">
        <v>1127</v>
      </c>
      <c r="BD129"/>
      <c r="BE129"/>
      <c r="BF129"/>
      <c r="BG129"/>
      <c r="BH129"/>
      <c r="BI129"/>
      <c r="BJ129"/>
    </row>
    <row r="130" spans="1:62" x14ac:dyDescent="0.25">
      <c r="A130" s="4" t="s">
        <v>14</v>
      </c>
      <c r="B130"/>
      <c r="C130"/>
      <c r="D130" s="4" t="s">
        <v>668</v>
      </c>
      <c r="E130"/>
      <c r="F130"/>
      <c r="G130" s="4">
        <v>113</v>
      </c>
      <c r="H130" s="55" t="s">
        <v>651</v>
      </c>
      <c r="I130" s="4" t="s">
        <v>652</v>
      </c>
      <c r="J130" s="4" t="s">
        <v>1128</v>
      </c>
      <c r="K130"/>
      <c r="L130" s="4" t="s">
        <v>1129</v>
      </c>
      <c r="M130" s="7" t="s">
        <v>409</v>
      </c>
      <c r="N130" s="5">
        <v>59.637092000000003</v>
      </c>
      <c r="O130" s="5">
        <v>11.15521</v>
      </c>
      <c r="P130" s="5">
        <v>59.634999999999998</v>
      </c>
      <c r="Q130" s="5">
        <v>11.3</v>
      </c>
      <c r="R130" s="4">
        <v>13</v>
      </c>
      <c r="S130"/>
      <c r="T130" s="56" t="s">
        <v>619</v>
      </c>
      <c r="U130" s="4">
        <v>108</v>
      </c>
      <c r="V130"/>
      <c r="W130"/>
      <c r="X130"/>
      <c r="Y130"/>
      <c r="Z130"/>
      <c r="AA130" s="4">
        <v>350</v>
      </c>
      <c r="AB130"/>
      <c r="AC130"/>
      <c r="AD130"/>
      <c r="AE130"/>
      <c r="AF130"/>
      <c r="AG130" s="4" t="s">
        <v>411</v>
      </c>
      <c r="AH130" s="4">
        <v>3150</v>
      </c>
      <c r="AI130" s="5">
        <v>59.641722999999999</v>
      </c>
      <c r="AJ130" s="6">
        <v>11.158891000000001</v>
      </c>
      <c r="AK130" s="58">
        <v>3.3639999999999998E-3</v>
      </c>
      <c r="AL130"/>
      <c r="AM130"/>
      <c r="AN130"/>
      <c r="AO130"/>
      <c r="AP130" s="56">
        <v>14</v>
      </c>
      <c r="AQ130"/>
      <c r="AR130" s="56">
        <v>650</v>
      </c>
      <c r="AS130" s="56">
        <v>1.4376068376068399E-3</v>
      </c>
      <c r="AT130" s="56">
        <v>1</v>
      </c>
      <c r="AU130"/>
      <c r="AV130"/>
      <c r="AW130"/>
      <c r="AX130"/>
      <c r="AY130" s="4" t="s">
        <v>1130</v>
      </c>
      <c r="AZ130"/>
      <c r="BA130"/>
      <c r="BB130"/>
      <c r="BC130" s="4" t="s">
        <v>1131</v>
      </c>
      <c r="BD130" s="4" t="s">
        <v>1132</v>
      </c>
      <c r="BE130"/>
      <c r="BF130"/>
      <c r="BG130"/>
      <c r="BH130"/>
      <c r="BI130"/>
      <c r="BJ130"/>
    </row>
    <row r="131" spans="1:62" x14ac:dyDescent="0.25">
      <c r="A131" s="4" t="s">
        <v>15</v>
      </c>
      <c r="B131"/>
      <c r="C131"/>
      <c r="D131" s="4" t="s">
        <v>668</v>
      </c>
      <c r="E131"/>
      <c r="F131"/>
      <c r="G131" s="4">
        <v>114</v>
      </c>
      <c r="H131" s="55" t="s">
        <v>651</v>
      </c>
      <c r="I131" s="4" t="s">
        <v>652</v>
      </c>
      <c r="J131" s="4" t="s">
        <v>1128</v>
      </c>
      <c r="K131"/>
      <c r="L131" s="4" t="s">
        <v>1129</v>
      </c>
      <c r="M131" s="7" t="s">
        <v>409</v>
      </c>
      <c r="N131" s="5">
        <v>59.636935000000001</v>
      </c>
      <c r="O131" s="5">
        <v>11.157029</v>
      </c>
      <c r="P131" s="5">
        <v>59.633000000000003</v>
      </c>
      <c r="Q131" s="5">
        <v>11.301</v>
      </c>
      <c r="R131" s="4">
        <v>1</v>
      </c>
      <c r="S131"/>
      <c r="T131" s="56" t="s">
        <v>817</v>
      </c>
      <c r="U131" s="4">
        <v>100</v>
      </c>
      <c r="V131"/>
      <c r="W131"/>
      <c r="X131"/>
      <c r="Y131"/>
      <c r="Z131"/>
      <c r="AA131" s="4">
        <v>550</v>
      </c>
      <c r="AB131"/>
      <c r="AC131"/>
      <c r="AD131"/>
      <c r="AE131"/>
      <c r="AF131"/>
      <c r="AG131" s="4" t="s">
        <v>411</v>
      </c>
      <c r="AH131" s="4">
        <v>3150</v>
      </c>
      <c r="AI131" s="5">
        <v>59.641722999999999</v>
      </c>
      <c r="AJ131" s="6">
        <v>11.158891000000001</v>
      </c>
      <c r="AK131" s="58">
        <v>3.3639999999999998E-3</v>
      </c>
      <c r="AL131"/>
      <c r="AM131"/>
      <c r="AN131"/>
      <c r="AO131"/>
      <c r="AP131" s="56">
        <v>20</v>
      </c>
      <c r="AQ131"/>
      <c r="AR131" s="56">
        <v>630</v>
      </c>
      <c r="AS131" s="56">
        <v>1.4832451499118199E-3</v>
      </c>
      <c r="AT131" s="56">
        <v>1</v>
      </c>
      <c r="AU131"/>
      <c r="AV131"/>
      <c r="AW131"/>
      <c r="AX131"/>
      <c r="AY131" s="4" t="s">
        <v>1130</v>
      </c>
      <c r="AZ131"/>
      <c r="BA131"/>
      <c r="BB131"/>
      <c r="BC131" s="4" t="s">
        <v>1131</v>
      </c>
      <c r="BD131" s="4" t="s">
        <v>1132</v>
      </c>
      <c r="BE131"/>
      <c r="BF131"/>
      <c r="BG131"/>
      <c r="BH131"/>
      <c r="BI131"/>
      <c r="BJ131"/>
    </row>
    <row r="132" spans="1:62" x14ac:dyDescent="0.25">
      <c r="A132" s="4" t="s">
        <v>16</v>
      </c>
      <c r="B132"/>
      <c r="C132"/>
      <c r="D132" s="4" t="s">
        <v>668</v>
      </c>
      <c r="E132"/>
      <c r="F132"/>
      <c r="G132" s="4">
        <v>115</v>
      </c>
      <c r="H132" s="55" t="s">
        <v>651</v>
      </c>
      <c r="I132" s="4" t="s">
        <v>652</v>
      </c>
      <c r="J132" s="4" t="s">
        <v>1124</v>
      </c>
      <c r="K132"/>
      <c r="L132" s="4" t="s">
        <v>1133</v>
      </c>
      <c r="M132" s="7" t="s">
        <v>409</v>
      </c>
      <c r="N132" s="5">
        <v>59.54224</v>
      </c>
      <c r="O132" s="5">
        <v>11.170379000000001</v>
      </c>
      <c r="P132" s="5">
        <v>59.527999999999999</v>
      </c>
      <c r="Q132" s="5">
        <v>11.295</v>
      </c>
      <c r="R132" s="4">
        <v>11</v>
      </c>
      <c r="S132"/>
      <c r="T132" s="56" t="s">
        <v>1134</v>
      </c>
      <c r="U132" s="4">
        <v>215</v>
      </c>
      <c r="V132"/>
      <c r="W132"/>
      <c r="X132"/>
      <c r="Y132"/>
      <c r="Z132"/>
      <c r="AA132" s="4">
        <v>1350</v>
      </c>
      <c r="AB132"/>
      <c r="AC132"/>
      <c r="AD132"/>
      <c r="AE132"/>
      <c r="AF132"/>
      <c r="AG132" s="4" t="s">
        <v>16</v>
      </c>
      <c r="AH132" s="4">
        <v>3154</v>
      </c>
      <c r="AI132" s="5">
        <v>59.538822000000003</v>
      </c>
      <c r="AJ132" s="6">
        <v>11.169855999999999</v>
      </c>
      <c r="AK132" s="118"/>
      <c r="AL132"/>
      <c r="AM132"/>
      <c r="AN132"/>
      <c r="AO132"/>
      <c r="AP132" s="56">
        <v>28.5</v>
      </c>
      <c r="AQ132"/>
      <c r="AR132" s="56">
        <v>950</v>
      </c>
      <c r="AS132" s="56">
        <v>0</v>
      </c>
      <c r="AT132"/>
      <c r="AU132"/>
      <c r="AV132" s="4" t="s">
        <v>13</v>
      </c>
      <c r="AW132"/>
      <c r="AX132"/>
      <c r="AY132" s="4" t="s">
        <v>1135</v>
      </c>
      <c r="AZ132"/>
      <c r="BA132"/>
      <c r="BB132"/>
      <c r="BC132" s="120" t="s">
        <v>1136</v>
      </c>
      <c r="BD132"/>
      <c r="BE132"/>
      <c r="BF132"/>
      <c r="BG132"/>
      <c r="BH132"/>
      <c r="BI132"/>
      <c r="BJ132"/>
    </row>
    <row r="133" spans="1:62" x14ac:dyDescent="0.25">
      <c r="A133" s="4" t="s">
        <v>17</v>
      </c>
      <c r="B133"/>
      <c r="C133"/>
      <c r="D133" s="4" t="s">
        <v>668</v>
      </c>
      <c r="E133"/>
      <c r="F133"/>
      <c r="G133" s="4">
        <v>116</v>
      </c>
      <c r="H133" s="55" t="s">
        <v>828</v>
      </c>
      <c r="I133" s="4" t="s">
        <v>829</v>
      </c>
      <c r="J133" s="4" t="s">
        <v>1137</v>
      </c>
      <c r="K133"/>
      <c r="L133" s="4" t="s">
        <v>1138</v>
      </c>
      <c r="M133" s="7" t="s">
        <v>165</v>
      </c>
      <c r="N133" s="5">
        <v>41.160499999999999</v>
      </c>
      <c r="O133" s="5">
        <v>-7.3742000000000001</v>
      </c>
      <c r="P133" s="5">
        <v>41.173999999999999</v>
      </c>
      <c r="Q133" s="5">
        <v>7.3819999999999997</v>
      </c>
      <c r="R133" s="4">
        <v>3</v>
      </c>
      <c r="S133"/>
      <c r="T133" s="56" t="s">
        <v>817</v>
      </c>
      <c r="U133" s="4">
        <v>240</v>
      </c>
      <c r="V133"/>
      <c r="W133"/>
      <c r="X133"/>
      <c r="Y133"/>
      <c r="Z133"/>
      <c r="AA133" s="4">
        <v>610.70000000000005</v>
      </c>
      <c r="AB133"/>
      <c r="AC133"/>
      <c r="AD133"/>
      <c r="AE133" s="4">
        <v>1976</v>
      </c>
      <c r="AF133"/>
      <c r="AG133" s="4" t="s">
        <v>17</v>
      </c>
      <c r="AH133" s="4">
        <v>2736</v>
      </c>
      <c r="AI133" s="5">
        <v>41.158334000000004</v>
      </c>
      <c r="AJ133" s="6">
        <v>-7.3741110000000001</v>
      </c>
      <c r="AK133" s="58">
        <v>13.04</v>
      </c>
      <c r="AL133"/>
      <c r="AM133"/>
      <c r="AN133"/>
      <c r="AO133"/>
      <c r="AP133" s="56">
        <v>23.5</v>
      </c>
      <c r="AQ133"/>
      <c r="AR133" s="56">
        <v>1080</v>
      </c>
      <c r="AS133" s="56">
        <v>3.3539094650205801</v>
      </c>
      <c r="AT133" s="56">
        <v>2</v>
      </c>
      <c r="AU133"/>
      <c r="AV133" s="4" t="s">
        <v>27</v>
      </c>
      <c r="AW133"/>
      <c r="AX133" s="4">
        <v>18000</v>
      </c>
      <c r="AY133"/>
      <c r="AZ133" s="4" t="s">
        <v>1139</v>
      </c>
      <c r="BA133"/>
      <c r="BB133"/>
      <c r="BC133" s="120" t="s">
        <v>1140</v>
      </c>
      <c r="BD133" s="4" t="s">
        <v>1141</v>
      </c>
      <c r="BE133"/>
      <c r="BF133"/>
      <c r="BG133"/>
      <c r="BH133"/>
      <c r="BI133"/>
      <c r="BJ133"/>
    </row>
    <row r="134" spans="1:62" x14ac:dyDescent="0.25">
      <c r="A134" s="4" t="s">
        <v>18</v>
      </c>
      <c r="B134"/>
      <c r="C134"/>
      <c r="D134" s="4" t="s">
        <v>668</v>
      </c>
      <c r="E134"/>
      <c r="F134"/>
      <c r="G134" s="4">
        <v>117</v>
      </c>
      <c r="H134" s="55" t="s">
        <v>797</v>
      </c>
      <c r="I134" s="4" t="s">
        <v>798</v>
      </c>
      <c r="J134" s="4" t="s">
        <v>799</v>
      </c>
      <c r="K134"/>
      <c r="L134" s="4" t="s">
        <v>1142</v>
      </c>
      <c r="M134" s="7" t="s">
        <v>414</v>
      </c>
      <c r="N134" s="5">
        <v>48.190226000000003</v>
      </c>
      <c r="O134" s="5">
        <v>15.069516999999999</v>
      </c>
      <c r="P134" s="5">
        <v>48.190226000000003</v>
      </c>
      <c r="Q134" s="5">
        <v>15.069516999999999</v>
      </c>
      <c r="R134" s="4">
        <v>7</v>
      </c>
      <c r="S134"/>
      <c r="T134" s="56" t="s">
        <v>817</v>
      </c>
      <c r="U134" s="4">
        <v>236.5</v>
      </c>
      <c r="V134"/>
      <c r="W134"/>
      <c r="X134"/>
      <c r="Y134"/>
      <c r="Z134"/>
      <c r="AA134" s="4">
        <v>1336</v>
      </c>
      <c r="AB134"/>
      <c r="AC134"/>
      <c r="AD134"/>
      <c r="AE134" s="4">
        <v>1959</v>
      </c>
      <c r="AF134"/>
      <c r="AG134" s="4" t="s">
        <v>415</v>
      </c>
      <c r="AH134"/>
      <c r="AI134" s="5">
        <v>48.194071000000001</v>
      </c>
      <c r="AJ134" s="6">
        <v>15.064691</v>
      </c>
      <c r="AK134" s="58">
        <v>74</v>
      </c>
      <c r="AL134"/>
      <c r="AM134"/>
      <c r="AN134"/>
      <c r="AO134"/>
      <c r="AP134" s="56">
        <v>10.9</v>
      </c>
      <c r="AQ134"/>
      <c r="AR134" s="56">
        <v>2650</v>
      </c>
      <c r="AS134" s="56">
        <v>7.7568134171907799</v>
      </c>
      <c r="AT134" s="56">
        <v>3</v>
      </c>
      <c r="AU134"/>
      <c r="AV134" s="4" t="s">
        <v>1143</v>
      </c>
      <c r="AW134"/>
      <c r="AX134"/>
      <c r="AY134"/>
      <c r="AZ134" s="4" t="s">
        <v>1144</v>
      </c>
      <c r="BA134"/>
      <c r="BB134"/>
      <c r="BC134" s="120" t="s">
        <v>1145</v>
      </c>
      <c r="BD134" s="120" t="s">
        <v>1146</v>
      </c>
      <c r="BE134"/>
      <c r="BF134"/>
      <c r="BG134"/>
      <c r="BH134"/>
      <c r="BI134"/>
      <c r="BJ134"/>
    </row>
    <row r="135" spans="1:62" x14ac:dyDescent="0.25">
      <c r="A135" s="4" t="s">
        <v>19</v>
      </c>
      <c r="B135"/>
      <c r="C135"/>
      <c r="D135" s="4" t="s">
        <v>668</v>
      </c>
      <c r="E135"/>
      <c r="F135"/>
      <c r="G135" s="4">
        <v>118</v>
      </c>
      <c r="H135" s="55" t="s">
        <v>1147</v>
      </c>
      <c r="I135" s="4" t="s">
        <v>1148</v>
      </c>
      <c r="J135" s="4" t="s">
        <v>1149</v>
      </c>
      <c r="K135"/>
      <c r="L135" s="4" t="s">
        <v>19</v>
      </c>
      <c r="M135" s="7" t="s">
        <v>416</v>
      </c>
      <c r="N135" s="5">
        <v>61.166899999999998</v>
      </c>
      <c r="O135" s="5">
        <v>28.7745</v>
      </c>
      <c r="P135" s="5">
        <v>61.183999999999997</v>
      </c>
      <c r="Q135" s="5">
        <v>28.702000000000002</v>
      </c>
      <c r="R135" s="4">
        <v>7</v>
      </c>
      <c r="S135"/>
      <c r="T135" s="56" t="s">
        <v>1150</v>
      </c>
      <c r="U135" s="4">
        <v>192</v>
      </c>
      <c r="V135"/>
      <c r="W135"/>
      <c r="X135"/>
      <c r="Y135"/>
      <c r="Z135"/>
      <c r="AA135" s="4">
        <v>1000</v>
      </c>
      <c r="AB135"/>
      <c r="AC135"/>
      <c r="AD135"/>
      <c r="AE135" s="4">
        <v>1928</v>
      </c>
      <c r="AF135"/>
      <c r="AG135" s="4" t="s">
        <v>417</v>
      </c>
      <c r="AH135"/>
      <c r="AI135" s="5">
        <v>61.177598000000003</v>
      </c>
      <c r="AJ135" s="6">
        <v>28.785125000000001</v>
      </c>
      <c r="AK135" s="118"/>
      <c r="AL135"/>
      <c r="AM135"/>
      <c r="AN135"/>
      <c r="AO135"/>
      <c r="AP135" s="56">
        <v>24</v>
      </c>
      <c r="AQ135"/>
      <c r="AR135" s="56">
        <v>930</v>
      </c>
      <c r="AS135" s="56">
        <v>0</v>
      </c>
      <c r="AT135"/>
      <c r="AU135"/>
      <c r="AV135" s="4" t="s">
        <v>1151</v>
      </c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</row>
    <row r="136" spans="1:62" x14ac:dyDescent="0.25">
      <c r="A136" s="4" t="s">
        <v>20</v>
      </c>
      <c r="B136"/>
      <c r="C136"/>
      <c r="D136" s="4" t="s">
        <v>668</v>
      </c>
      <c r="E136"/>
      <c r="F136"/>
      <c r="G136" s="4">
        <v>119</v>
      </c>
      <c r="H136" s="55" t="s">
        <v>1147</v>
      </c>
      <c r="I136" s="4" t="s">
        <v>1148</v>
      </c>
      <c r="J136" s="4" t="s">
        <v>1149</v>
      </c>
      <c r="K136"/>
      <c r="L136"/>
      <c r="M136" s="7" t="s">
        <v>416</v>
      </c>
      <c r="N136" s="5">
        <v>61.210436000000001</v>
      </c>
      <c r="O136" s="5">
        <v>28.784040000000001</v>
      </c>
      <c r="P136" s="5">
        <v>61.18</v>
      </c>
      <c r="Q136" s="5">
        <v>28.731000000000002</v>
      </c>
      <c r="R136" s="4">
        <v>4</v>
      </c>
      <c r="S136"/>
      <c r="T136" s="56" t="s">
        <v>1152</v>
      </c>
      <c r="U136" s="4">
        <v>62</v>
      </c>
      <c r="V136"/>
      <c r="W136"/>
      <c r="X136"/>
      <c r="Y136"/>
      <c r="Z136"/>
      <c r="AA136" s="4">
        <v>300</v>
      </c>
      <c r="AB136"/>
      <c r="AC136"/>
      <c r="AD136"/>
      <c r="AE136"/>
      <c r="AF136"/>
      <c r="AG136" s="4" t="s">
        <v>418</v>
      </c>
      <c r="AH136"/>
      <c r="AI136" s="5">
        <v>61.229278999999998</v>
      </c>
      <c r="AJ136" s="6">
        <v>28.794222000000001</v>
      </c>
      <c r="AK136" s="118"/>
      <c r="AL136"/>
      <c r="AM136"/>
      <c r="AN136"/>
      <c r="AO136"/>
      <c r="AP136" s="56">
        <v>7.8</v>
      </c>
      <c r="AQ136"/>
      <c r="AR136" s="56">
        <v>940</v>
      </c>
      <c r="AS136" s="56">
        <v>0</v>
      </c>
      <c r="AT136"/>
      <c r="AU136"/>
      <c r="AV136" s="4" t="s">
        <v>19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</row>
    <row r="137" spans="1:62" x14ac:dyDescent="0.25">
      <c r="A137" s="4" t="s">
        <v>21</v>
      </c>
      <c r="B137"/>
      <c r="C137"/>
      <c r="D137" s="4" t="s">
        <v>668</v>
      </c>
      <c r="E137"/>
      <c r="F137"/>
      <c r="G137" s="4">
        <v>120</v>
      </c>
      <c r="H137" s="55" t="s">
        <v>723</v>
      </c>
      <c r="I137" s="4" t="s">
        <v>724</v>
      </c>
      <c r="J137" s="4" t="s">
        <v>653</v>
      </c>
      <c r="K137"/>
      <c r="L137" s="4" t="s">
        <v>21</v>
      </c>
      <c r="M137" s="7" t="s">
        <v>419</v>
      </c>
      <c r="N137" s="5">
        <v>64.018632999999994</v>
      </c>
      <c r="O137" s="5">
        <v>19.5609</v>
      </c>
      <c r="P137" s="5">
        <v>64.447999999999993</v>
      </c>
      <c r="Q137" s="5">
        <v>19.079999999999998</v>
      </c>
      <c r="R137" s="4">
        <v>3</v>
      </c>
      <c r="S137"/>
      <c r="T137" s="56" t="s">
        <v>619</v>
      </c>
      <c r="U137" s="4">
        <v>223</v>
      </c>
      <c r="V137"/>
      <c r="W137"/>
      <c r="X137"/>
      <c r="Y137"/>
      <c r="Z137"/>
      <c r="AA137" s="4">
        <v>970</v>
      </c>
      <c r="AB137"/>
      <c r="AC137"/>
      <c r="AD137"/>
      <c r="AE137" s="4">
        <v>1957</v>
      </c>
      <c r="AF137"/>
      <c r="AG137" s="4" t="s">
        <v>21</v>
      </c>
      <c r="AH137"/>
      <c r="AI137" s="5">
        <v>64.046442999999996</v>
      </c>
      <c r="AJ137" s="6">
        <v>19.554891999999999</v>
      </c>
      <c r="AK137" s="118"/>
      <c r="AL137"/>
      <c r="AM137"/>
      <c r="AN137"/>
      <c r="AO137"/>
      <c r="AP137" s="56">
        <v>55</v>
      </c>
      <c r="AQ137"/>
      <c r="AR137"/>
      <c r="AS137"/>
      <c r="AT137"/>
      <c r="AU137"/>
      <c r="AV137"/>
      <c r="AW137"/>
      <c r="AX137"/>
      <c r="AY137"/>
      <c r="AZ137"/>
      <c r="BA137"/>
      <c r="BB137"/>
      <c r="BC137" s="121" t="s">
        <v>1153</v>
      </c>
      <c r="BD137"/>
      <c r="BE137"/>
      <c r="BF137"/>
      <c r="BG137"/>
      <c r="BH137"/>
      <c r="BI137"/>
      <c r="BJ137"/>
    </row>
    <row r="138" spans="1:62" x14ac:dyDescent="0.25">
      <c r="A138" s="4" t="s">
        <v>22</v>
      </c>
      <c r="B138"/>
      <c r="C138"/>
      <c r="D138" s="4" t="s">
        <v>668</v>
      </c>
      <c r="E138"/>
      <c r="F138"/>
      <c r="G138" s="4">
        <v>121</v>
      </c>
      <c r="H138" s="55" t="s">
        <v>602</v>
      </c>
      <c r="I138" s="4" t="s">
        <v>603</v>
      </c>
      <c r="J138" s="4" t="s">
        <v>1154</v>
      </c>
      <c r="K138"/>
      <c r="L138" s="4" t="s">
        <v>1155</v>
      </c>
      <c r="M138" s="7" t="s">
        <v>162</v>
      </c>
      <c r="N138" s="5">
        <v>43.824249000000002</v>
      </c>
      <c r="O138" s="5">
        <v>4.6432260000000003</v>
      </c>
      <c r="P138" s="5">
        <v>43.824249000000002</v>
      </c>
      <c r="Q138" s="5">
        <v>4.6432260000000003</v>
      </c>
      <c r="R138" s="4">
        <v>6</v>
      </c>
      <c r="S138"/>
      <c r="T138" s="56" t="s">
        <v>1156</v>
      </c>
      <c r="U138" s="4">
        <v>210</v>
      </c>
      <c r="V138"/>
      <c r="W138"/>
      <c r="X138"/>
      <c r="Y138"/>
      <c r="Z138"/>
      <c r="AA138" s="4">
        <v>1300</v>
      </c>
      <c r="AB138"/>
      <c r="AC138"/>
      <c r="AD138"/>
      <c r="AE138"/>
      <c r="AF138"/>
      <c r="AG138"/>
      <c r="AH138"/>
      <c r="AI138" s="5">
        <v>43.824249000000002</v>
      </c>
      <c r="AJ138" s="5">
        <v>4.6432260000000003</v>
      </c>
      <c r="AK138" s="107">
        <v>70</v>
      </c>
      <c r="AL138"/>
      <c r="AM138"/>
      <c r="AN138"/>
      <c r="AO138"/>
      <c r="AP138" s="56">
        <v>13.5</v>
      </c>
      <c r="AQ138"/>
      <c r="AR138"/>
      <c r="AS138"/>
      <c r="AT138"/>
      <c r="AU138"/>
      <c r="AV138"/>
      <c r="AW138"/>
      <c r="AX138"/>
      <c r="AY138"/>
      <c r="AZ138"/>
      <c r="BA138"/>
      <c r="BB138"/>
      <c r="BC138" s="120" t="s">
        <v>1157</v>
      </c>
      <c r="BD138"/>
      <c r="BE138"/>
      <c r="BF138"/>
      <c r="BG138"/>
      <c r="BH138"/>
      <c r="BI138"/>
      <c r="BJ138"/>
    </row>
    <row r="139" spans="1:62" x14ac:dyDescent="0.25">
      <c r="A139" s="4" t="s">
        <v>23</v>
      </c>
      <c r="B139"/>
      <c r="C139"/>
      <c r="D139" s="4" t="s">
        <v>1107</v>
      </c>
      <c r="E139" s="4" t="s">
        <v>668</v>
      </c>
      <c r="F139"/>
      <c r="G139" s="4">
        <v>122</v>
      </c>
      <c r="H139" s="55" t="s">
        <v>797</v>
      </c>
      <c r="I139" s="4" t="s">
        <v>798</v>
      </c>
      <c r="J139" s="4" t="s">
        <v>799</v>
      </c>
      <c r="K139"/>
      <c r="L139" s="4" t="s">
        <v>1158</v>
      </c>
      <c r="M139" s="7" t="s">
        <v>171</v>
      </c>
      <c r="N139" s="5">
        <v>48.167831</v>
      </c>
      <c r="O139" s="5">
        <v>14.694679000000001</v>
      </c>
      <c r="P139" s="5">
        <v>48.186999999999998</v>
      </c>
      <c r="Q139" s="5">
        <v>14.694679000000001</v>
      </c>
      <c r="R139" s="4">
        <v>6</v>
      </c>
      <c r="S139"/>
      <c r="T139" s="56" t="s">
        <v>817</v>
      </c>
      <c r="U139" s="4">
        <v>210</v>
      </c>
      <c r="V139"/>
      <c r="W139"/>
      <c r="X139"/>
      <c r="Y139"/>
      <c r="Z139"/>
      <c r="AA139" s="4">
        <v>1342.26</v>
      </c>
      <c r="AB139"/>
      <c r="AC139"/>
      <c r="AD139"/>
      <c r="AE139" s="4">
        <v>1969</v>
      </c>
      <c r="AF139"/>
      <c r="AG139" s="4" t="s">
        <v>422</v>
      </c>
      <c r="AH139"/>
      <c r="AI139" s="5">
        <v>48.167831</v>
      </c>
      <c r="AJ139" s="5">
        <v>14.694679000000001</v>
      </c>
      <c r="AK139" s="58">
        <v>52.5</v>
      </c>
      <c r="AL139"/>
      <c r="AM139"/>
      <c r="AN139"/>
      <c r="AO139"/>
      <c r="AP139" s="56">
        <v>10.8</v>
      </c>
      <c r="AQ139"/>
      <c r="AR139" s="56">
        <v>2700</v>
      </c>
      <c r="AS139" s="56">
        <v>5.4012345679012403</v>
      </c>
      <c r="AT139" s="56">
        <v>3</v>
      </c>
      <c r="AU139"/>
      <c r="AV139"/>
      <c r="AW139"/>
      <c r="AX139" s="4" t="s">
        <v>1159</v>
      </c>
      <c r="AY139"/>
      <c r="AZ139"/>
      <c r="BA139"/>
      <c r="BB139"/>
      <c r="BC139"/>
      <c r="BD139"/>
      <c r="BE139"/>
      <c r="BF139"/>
      <c r="BG139"/>
      <c r="BH139"/>
      <c r="BI139"/>
      <c r="BJ139"/>
    </row>
    <row r="140" spans="1:62" x14ac:dyDescent="0.25">
      <c r="A140" s="4" t="s">
        <v>24</v>
      </c>
      <c r="B140"/>
      <c r="C140"/>
      <c r="D140" s="4" t="s">
        <v>668</v>
      </c>
      <c r="E140"/>
      <c r="F140"/>
      <c r="G140" s="4">
        <v>123</v>
      </c>
      <c r="H140" s="55" t="s">
        <v>828</v>
      </c>
      <c r="I140" s="4" t="s">
        <v>829</v>
      </c>
      <c r="J140" s="4" t="s">
        <v>830</v>
      </c>
      <c r="K140"/>
      <c r="L140" s="4" t="s">
        <v>1160</v>
      </c>
      <c r="M140" s="7" t="s">
        <v>165</v>
      </c>
      <c r="N140" s="5">
        <v>41.085766</v>
      </c>
      <c r="O140" s="5">
        <v>-8.1306659999999997</v>
      </c>
      <c r="P140" s="5">
        <v>41.085766</v>
      </c>
      <c r="Q140" s="5">
        <v>-8.1306659999999997</v>
      </c>
      <c r="R140" s="4">
        <v>3</v>
      </c>
      <c r="S140"/>
      <c r="T140" s="56" t="s">
        <v>817</v>
      </c>
      <c r="U140" s="4">
        <v>201</v>
      </c>
      <c r="V140"/>
      <c r="W140"/>
      <c r="X140"/>
      <c r="Y140"/>
      <c r="Z140"/>
      <c r="AA140" s="4">
        <v>806.1</v>
      </c>
      <c r="AB140"/>
      <c r="AC140"/>
      <c r="AD140"/>
      <c r="AE140" s="4">
        <v>1971</v>
      </c>
      <c r="AF140"/>
      <c r="AG140" s="4" t="s">
        <v>24</v>
      </c>
      <c r="AH140" s="4">
        <v>2742</v>
      </c>
      <c r="AI140" s="5">
        <v>41.089070999999997</v>
      </c>
      <c r="AJ140" s="6">
        <v>-8.1172009999999997</v>
      </c>
      <c r="AK140" s="58">
        <v>15.6</v>
      </c>
      <c r="AL140"/>
      <c r="AM140"/>
      <c r="AN140"/>
      <c r="AO140"/>
      <c r="AP140" s="56">
        <v>28.5</v>
      </c>
      <c r="AQ140"/>
      <c r="AR140" s="56">
        <v>870</v>
      </c>
      <c r="AS140" s="56">
        <v>4.9808429118773896</v>
      </c>
      <c r="AT140" s="56">
        <v>3</v>
      </c>
      <c r="AU140"/>
      <c r="AV140" s="4" t="s">
        <v>1161</v>
      </c>
      <c r="AW140"/>
      <c r="AX140" s="4">
        <v>22000</v>
      </c>
      <c r="AY140"/>
      <c r="AZ140" s="4" t="s">
        <v>1162</v>
      </c>
      <c r="BA140"/>
      <c r="BB140"/>
      <c r="BC140" s="120" t="s">
        <v>1163</v>
      </c>
      <c r="BD140"/>
      <c r="BE140"/>
      <c r="BF140"/>
      <c r="BG140"/>
      <c r="BH140"/>
      <c r="BI140"/>
      <c r="BJ140"/>
    </row>
    <row r="141" spans="1:62" x14ac:dyDescent="0.25">
      <c r="A141" s="4" t="s">
        <v>25</v>
      </c>
      <c r="B141"/>
      <c r="C141"/>
      <c r="D141" s="4" t="s">
        <v>668</v>
      </c>
      <c r="E141"/>
      <c r="F141"/>
      <c r="G141" s="4">
        <v>124</v>
      </c>
      <c r="H141" s="55" t="s">
        <v>602</v>
      </c>
      <c r="I141" s="4" t="s">
        <v>603</v>
      </c>
      <c r="J141" s="4" t="s">
        <v>1154</v>
      </c>
      <c r="K141"/>
      <c r="L141" s="4" t="s">
        <v>25</v>
      </c>
      <c r="M141" s="7" t="s">
        <v>162</v>
      </c>
      <c r="N141" s="5">
        <v>44.823999999999998</v>
      </c>
      <c r="O141" s="5">
        <v>4.8109999999999999</v>
      </c>
      <c r="P141" s="5">
        <v>44.823999999999998</v>
      </c>
      <c r="Q141" s="5">
        <v>4.8109999999999999</v>
      </c>
      <c r="R141" s="4">
        <v>6</v>
      </c>
      <c r="S141"/>
      <c r="T141" s="56" t="s">
        <v>817</v>
      </c>
      <c r="U141" s="4">
        <v>198</v>
      </c>
      <c r="V141"/>
      <c r="W141"/>
      <c r="X141"/>
      <c r="Y141"/>
      <c r="Z141"/>
      <c r="AA141" s="4">
        <v>1211</v>
      </c>
      <c r="AB141"/>
      <c r="AC141"/>
      <c r="AD141"/>
      <c r="AE141"/>
      <c r="AF141"/>
      <c r="AG141"/>
      <c r="AH141"/>
      <c r="AI141" s="5">
        <v>44.823999999999998</v>
      </c>
      <c r="AJ141" s="5">
        <v>4.8109999999999999</v>
      </c>
      <c r="AK141" s="118"/>
      <c r="AL141"/>
      <c r="AM141"/>
      <c r="AN141"/>
      <c r="AO141"/>
      <c r="AP141" s="56">
        <v>11.82</v>
      </c>
      <c r="AQ141"/>
      <c r="AR141"/>
      <c r="AS141"/>
      <c r="AT141"/>
      <c r="AU141"/>
      <c r="AV141"/>
      <c r="AW141"/>
      <c r="AX141"/>
      <c r="AY141"/>
      <c r="AZ141"/>
      <c r="BA141"/>
      <c r="BB141"/>
      <c r="BC141" s="79" t="s">
        <v>1164</v>
      </c>
      <c r="BD141" s="4" t="s">
        <v>1165</v>
      </c>
      <c r="BE141"/>
      <c r="BF141"/>
      <c r="BG141"/>
      <c r="BH141"/>
      <c r="BI141"/>
      <c r="BJ141"/>
    </row>
    <row r="142" spans="1:62" x14ac:dyDescent="0.25">
      <c r="A142" s="4" t="s">
        <v>26</v>
      </c>
      <c r="B142"/>
      <c r="C142"/>
      <c r="D142" s="4" t="s">
        <v>668</v>
      </c>
      <c r="E142"/>
      <c r="F142"/>
      <c r="G142" s="4">
        <v>125</v>
      </c>
      <c r="H142" s="55" t="s">
        <v>797</v>
      </c>
      <c r="I142" s="4" t="s">
        <v>798</v>
      </c>
      <c r="J142" s="4" t="s">
        <v>799</v>
      </c>
      <c r="K142"/>
      <c r="L142" s="4" t="s">
        <v>1166</v>
      </c>
      <c r="M142" s="7" t="s">
        <v>402</v>
      </c>
      <c r="N142" s="5">
        <v>48.224857999999998</v>
      </c>
      <c r="O142" s="5">
        <v>15.304427</v>
      </c>
      <c r="P142" s="5">
        <v>48.224857999999998</v>
      </c>
      <c r="Q142" s="5">
        <v>15.304427</v>
      </c>
      <c r="R142" s="4">
        <v>9</v>
      </c>
      <c r="S142"/>
      <c r="T142" s="56" t="s">
        <v>817</v>
      </c>
      <c r="U142" s="4">
        <v>187</v>
      </c>
      <c r="V142"/>
      <c r="W142"/>
      <c r="X142"/>
      <c r="Y142"/>
      <c r="Z142"/>
      <c r="AA142" s="4">
        <v>1235</v>
      </c>
      <c r="AB142"/>
      <c r="AC142"/>
      <c r="AD142"/>
      <c r="AE142"/>
      <c r="AF142"/>
      <c r="AG142" s="4" t="s">
        <v>1113</v>
      </c>
      <c r="AH142"/>
      <c r="AI142" s="5">
        <v>48.223728999999999</v>
      </c>
      <c r="AJ142" s="6">
        <v>15.293526999999999</v>
      </c>
      <c r="AK142" s="107">
        <v>45</v>
      </c>
      <c r="AL142"/>
      <c r="AM142"/>
      <c r="AN142"/>
      <c r="AO142"/>
      <c r="AP142" s="56">
        <v>9.6</v>
      </c>
      <c r="AQ142"/>
      <c r="AR142" s="56">
        <v>2700</v>
      </c>
      <c r="AS142" s="56">
        <v>4.6296296296296298</v>
      </c>
      <c r="AT142" s="56">
        <v>2</v>
      </c>
      <c r="AU142"/>
      <c r="AV142" s="4" t="s">
        <v>18</v>
      </c>
      <c r="AW142"/>
      <c r="AX142"/>
      <c r="AY142"/>
      <c r="AZ142" s="4" t="s">
        <v>1167</v>
      </c>
      <c r="BA142"/>
      <c r="BB142"/>
      <c r="BC142"/>
      <c r="BD142"/>
      <c r="BE142"/>
      <c r="BF142"/>
      <c r="BG142"/>
      <c r="BH142"/>
      <c r="BI142"/>
      <c r="BJ142"/>
    </row>
    <row r="143" spans="1:62" x14ac:dyDescent="0.25">
      <c r="A143" s="4" t="s">
        <v>27</v>
      </c>
      <c r="B143"/>
      <c r="C143"/>
      <c r="D143" s="4" t="s">
        <v>668</v>
      </c>
      <c r="E143"/>
      <c r="F143"/>
      <c r="G143" s="4">
        <v>126</v>
      </c>
      <c r="H143" s="55" t="s">
        <v>828</v>
      </c>
      <c r="I143" s="4" t="s">
        <v>829</v>
      </c>
      <c r="J143" s="4" t="s">
        <v>830</v>
      </c>
      <c r="K143"/>
      <c r="L143" s="4" t="s">
        <v>1168</v>
      </c>
      <c r="M143" s="7" t="s">
        <v>165</v>
      </c>
      <c r="N143" s="5">
        <v>41.135260000000002</v>
      </c>
      <c r="O143" s="5">
        <v>-7.1138620000000001</v>
      </c>
      <c r="P143" s="5">
        <v>41.135260000000002</v>
      </c>
      <c r="Q143" s="5">
        <v>-7.1138620000000001</v>
      </c>
      <c r="R143" s="4">
        <v>3</v>
      </c>
      <c r="S143"/>
      <c r="T143" s="56" t="s">
        <v>817</v>
      </c>
      <c r="U143" s="4">
        <v>186</v>
      </c>
      <c r="V143"/>
      <c r="W143"/>
      <c r="X143"/>
      <c r="Y143"/>
      <c r="Z143"/>
      <c r="AA143" s="4">
        <v>408.4</v>
      </c>
      <c r="AB143"/>
      <c r="AC143"/>
      <c r="AD143"/>
      <c r="AE143" s="4">
        <v>1983</v>
      </c>
      <c r="AF143"/>
      <c r="AG143" s="4" t="s">
        <v>1169</v>
      </c>
      <c r="AH143" s="4">
        <v>2739</v>
      </c>
      <c r="AI143" s="5">
        <v>41.135551</v>
      </c>
      <c r="AJ143" s="6">
        <v>-7.0998289999999997</v>
      </c>
      <c r="AK143" s="58">
        <v>12</v>
      </c>
      <c r="AL143"/>
      <c r="AM143"/>
      <c r="AN143"/>
      <c r="AO143"/>
      <c r="AP143" s="56">
        <v>18.55</v>
      </c>
      <c r="AQ143"/>
      <c r="AR143" s="56">
        <v>1170</v>
      </c>
      <c r="AS143" s="56">
        <v>2.8490028490028498</v>
      </c>
      <c r="AT143" s="56">
        <v>2</v>
      </c>
      <c r="AU143"/>
      <c r="AV143" s="43" t="s">
        <v>1170</v>
      </c>
      <c r="AW143"/>
      <c r="AX143" s="4">
        <v>15000</v>
      </c>
      <c r="AY143"/>
      <c r="AZ143"/>
      <c r="BA143"/>
      <c r="BB143"/>
      <c r="BC143" s="120" t="s">
        <v>1171</v>
      </c>
      <c r="BD143" s="120" t="s">
        <v>1172</v>
      </c>
      <c r="BE143"/>
      <c r="BF143"/>
      <c r="BG143"/>
      <c r="BH143"/>
      <c r="BI143"/>
      <c r="BJ143"/>
    </row>
    <row r="144" spans="1:62" x14ac:dyDescent="0.25">
      <c r="A144" s="4" t="s">
        <v>28</v>
      </c>
      <c r="B144"/>
      <c r="C144"/>
      <c r="D144" s="4" t="s">
        <v>668</v>
      </c>
      <c r="E144"/>
      <c r="F144"/>
      <c r="G144" s="4">
        <v>127</v>
      </c>
      <c r="H144" s="55" t="s">
        <v>602</v>
      </c>
      <c r="I144" s="4" t="s">
        <v>603</v>
      </c>
      <c r="J144" s="4" t="s">
        <v>1154</v>
      </c>
      <c r="K144"/>
      <c r="L144" s="4" t="s">
        <v>1173</v>
      </c>
      <c r="M144" s="7" t="s">
        <v>162</v>
      </c>
      <c r="N144" s="5">
        <v>45.011000000000003</v>
      </c>
      <c r="O144" s="5">
        <v>4.8390000000000004</v>
      </c>
      <c r="P144" s="5">
        <v>45.011000000000003</v>
      </c>
      <c r="Q144" s="5">
        <v>4.8179999999999996</v>
      </c>
      <c r="R144" s="4">
        <v>6</v>
      </c>
      <c r="S144"/>
      <c r="T144" s="56" t="s">
        <v>817</v>
      </c>
      <c r="U144" s="4">
        <v>180</v>
      </c>
      <c r="V144"/>
      <c r="W144"/>
      <c r="X144"/>
      <c r="Y144"/>
      <c r="Z144"/>
      <c r="AA144" s="4">
        <v>1082</v>
      </c>
      <c r="AB144"/>
      <c r="AC144"/>
      <c r="AD144"/>
      <c r="AE144" s="4">
        <v>1968</v>
      </c>
      <c r="AF144"/>
      <c r="AG144"/>
      <c r="AH144"/>
      <c r="AI144" s="5">
        <v>45.011000000000003</v>
      </c>
      <c r="AJ144" s="5">
        <v>4.8390000000000004</v>
      </c>
      <c r="AK144"/>
      <c r="AL144"/>
      <c r="AM144"/>
      <c r="AN144"/>
      <c r="AO144"/>
      <c r="AP144" s="56">
        <v>11.7</v>
      </c>
      <c r="AQ144"/>
      <c r="AR144"/>
      <c r="AS144"/>
      <c r="AT144"/>
      <c r="AU144"/>
      <c r="AV144" s="4" t="s">
        <v>1174</v>
      </c>
      <c r="AW144"/>
      <c r="AX144"/>
      <c r="AY144"/>
      <c r="AZ144"/>
      <c r="BA144"/>
      <c r="BB144"/>
      <c r="BC144" s="4" t="s">
        <v>1164</v>
      </c>
      <c r="BD144"/>
      <c r="BE144"/>
      <c r="BF144"/>
      <c r="BG144"/>
      <c r="BH144"/>
      <c r="BI144"/>
      <c r="BJ144"/>
    </row>
    <row r="145" spans="1:62" x14ac:dyDescent="0.25">
      <c r="A145" s="4" t="s">
        <v>29</v>
      </c>
      <c r="B145"/>
      <c r="C145"/>
      <c r="D145" s="4" t="s">
        <v>668</v>
      </c>
      <c r="E145"/>
      <c r="F145"/>
      <c r="G145" s="4">
        <v>128</v>
      </c>
      <c r="H145" s="55" t="s">
        <v>828</v>
      </c>
      <c r="I145" s="4" t="s">
        <v>829</v>
      </c>
      <c r="J145" s="4" t="s">
        <v>830</v>
      </c>
      <c r="K145"/>
      <c r="L145" s="4" t="s">
        <v>1175</v>
      </c>
      <c r="M145" s="7" t="s">
        <v>165</v>
      </c>
      <c r="N145" s="5">
        <v>41.146099999999997</v>
      </c>
      <c r="O145" s="5">
        <v>-7.74</v>
      </c>
      <c r="P145" s="5">
        <v>41.146099999999997</v>
      </c>
      <c r="Q145" s="5">
        <v>-7.74</v>
      </c>
      <c r="R145" s="4">
        <v>3</v>
      </c>
      <c r="S145"/>
      <c r="T145" s="56" t="s">
        <v>817</v>
      </c>
      <c r="U145" s="4">
        <v>180</v>
      </c>
      <c r="V145"/>
      <c r="W145"/>
      <c r="X145"/>
      <c r="Y145"/>
      <c r="Z145"/>
      <c r="AA145" s="4">
        <v>581.1</v>
      </c>
      <c r="AB145"/>
      <c r="AC145"/>
      <c r="AD145"/>
      <c r="AE145" s="4">
        <v>1973</v>
      </c>
      <c r="AF145"/>
      <c r="AG145" s="4" t="s">
        <v>1176</v>
      </c>
      <c r="AH145" s="4">
        <v>2738</v>
      </c>
      <c r="AI145" s="5">
        <v>41.145085000000002</v>
      </c>
      <c r="AJ145" s="6">
        <v>-7.733517</v>
      </c>
      <c r="AK145" s="58">
        <v>12</v>
      </c>
      <c r="AL145"/>
      <c r="AM145"/>
      <c r="AN145"/>
      <c r="AO145"/>
      <c r="AP145" s="56">
        <v>23.75</v>
      </c>
      <c r="AQ145"/>
      <c r="AR145" s="56">
        <v>948</v>
      </c>
      <c r="AS145" s="56">
        <v>3.5161744022503498</v>
      </c>
      <c r="AT145" s="56">
        <v>2</v>
      </c>
      <c r="AU145"/>
      <c r="AV145" s="4" t="s">
        <v>17</v>
      </c>
      <c r="AW145"/>
      <c r="AX145" s="4">
        <v>21980</v>
      </c>
      <c r="AY145"/>
      <c r="AZ145" s="4" t="s">
        <v>1177</v>
      </c>
      <c r="BA145"/>
      <c r="BB145"/>
      <c r="BC145" s="4" t="s">
        <v>1178</v>
      </c>
      <c r="BD145"/>
      <c r="BE145"/>
      <c r="BF145"/>
      <c r="BG145"/>
      <c r="BH145"/>
      <c r="BI145"/>
      <c r="BJ145"/>
    </row>
    <row r="146" spans="1:62" x14ac:dyDescent="0.25">
      <c r="A146" s="4" t="s">
        <v>30</v>
      </c>
      <c r="B146"/>
      <c r="C146"/>
      <c r="D146" s="4" t="s">
        <v>1107</v>
      </c>
      <c r="E146" s="4" t="s">
        <v>668</v>
      </c>
      <c r="F146"/>
      <c r="G146" s="4">
        <v>129</v>
      </c>
      <c r="H146" s="55" t="s">
        <v>797</v>
      </c>
      <c r="I146" s="4" t="s">
        <v>798</v>
      </c>
      <c r="J146" s="4" t="s">
        <v>799</v>
      </c>
      <c r="K146"/>
      <c r="L146" s="4" t="s">
        <v>1179</v>
      </c>
      <c r="M146" s="7" t="s">
        <v>171</v>
      </c>
      <c r="N146" s="5">
        <v>48.316630000000004</v>
      </c>
      <c r="O146" s="5">
        <v>14.151199999999999</v>
      </c>
      <c r="P146" s="5">
        <v>48.316630000000004</v>
      </c>
      <c r="Q146" s="5">
        <v>14.151199999999999</v>
      </c>
      <c r="R146" s="4">
        <v>9</v>
      </c>
      <c r="S146"/>
      <c r="T146" s="56" t="s">
        <v>817</v>
      </c>
      <c r="U146" s="4">
        <v>179</v>
      </c>
      <c r="V146"/>
      <c r="W146"/>
      <c r="X146"/>
      <c r="Y146"/>
      <c r="Z146"/>
      <c r="AA146" s="4">
        <v>1153</v>
      </c>
      <c r="AB146"/>
      <c r="AC146"/>
      <c r="AD146"/>
      <c r="AE146" s="4">
        <v>1975</v>
      </c>
      <c r="AF146"/>
      <c r="AG146" s="4" t="s">
        <v>429</v>
      </c>
      <c r="AH146"/>
      <c r="AI146" s="5">
        <v>48.322786999999998</v>
      </c>
      <c r="AJ146" s="6">
        <v>14.162621</v>
      </c>
      <c r="AK146" s="107">
        <v>34</v>
      </c>
      <c r="AL146"/>
      <c r="AM146"/>
      <c r="AN146"/>
      <c r="AO146"/>
      <c r="AP146" s="56">
        <v>10.5</v>
      </c>
      <c r="AQ146"/>
      <c r="AR146" s="56">
        <v>2250</v>
      </c>
      <c r="AS146" s="56">
        <v>4.19753086419753</v>
      </c>
      <c r="AT146" s="56">
        <v>2</v>
      </c>
      <c r="AU146"/>
      <c r="AV146" s="4" t="s">
        <v>12</v>
      </c>
      <c r="AW146"/>
      <c r="AX146"/>
      <c r="AY146"/>
      <c r="AZ146" s="4" t="s">
        <v>1180</v>
      </c>
      <c r="BA146"/>
      <c r="BB146"/>
      <c r="BC146" s="122" t="s">
        <v>1181</v>
      </c>
      <c r="BD146" s="122" t="s">
        <v>1182</v>
      </c>
      <c r="BE146" s="120" t="s">
        <v>1183</v>
      </c>
      <c r="BF146" s="120" t="s">
        <v>1184</v>
      </c>
      <c r="BG146"/>
      <c r="BH146"/>
      <c r="BI146"/>
      <c r="BJ146"/>
    </row>
    <row r="147" spans="1:62" x14ac:dyDescent="0.25">
      <c r="A147" s="4" t="s">
        <v>31</v>
      </c>
      <c r="B147"/>
      <c r="C147"/>
      <c r="D147" s="4" t="s">
        <v>668</v>
      </c>
      <c r="E147"/>
      <c r="F147"/>
      <c r="G147" s="4">
        <v>130</v>
      </c>
      <c r="H147" s="55" t="e">
        <v>#N/A</v>
      </c>
      <c r="I147"/>
      <c r="J147" s="4" t="s">
        <v>604</v>
      </c>
      <c r="K147"/>
      <c r="L147" s="4" t="s">
        <v>31</v>
      </c>
      <c r="M147" s="7" t="s">
        <v>162</v>
      </c>
      <c r="N147" s="5">
        <v>48.685315000000003</v>
      </c>
      <c r="O147" s="5">
        <v>7.9144199999999998</v>
      </c>
      <c r="P147" s="5">
        <v>48.698999999999998</v>
      </c>
      <c r="Q147" s="5">
        <v>7.9370000000000003</v>
      </c>
      <c r="R147" s="4">
        <v>4</v>
      </c>
      <c r="S147"/>
      <c r="T147" s="56" t="s">
        <v>1156</v>
      </c>
      <c r="U147" s="4">
        <v>100</v>
      </c>
      <c r="V147"/>
      <c r="W147"/>
      <c r="X147"/>
      <c r="Y147"/>
      <c r="Z147"/>
      <c r="AA147" s="4">
        <v>656</v>
      </c>
      <c r="AB147"/>
      <c r="AC147"/>
      <c r="AD147"/>
      <c r="AE147" s="4">
        <v>1974</v>
      </c>
      <c r="AF147"/>
      <c r="AG147"/>
      <c r="AH147"/>
      <c r="AI147" s="5">
        <v>48.698999999999998</v>
      </c>
      <c r="AJ147" s="5">
        <v>7.9370000000000003</v>
      </c>
      <c r="AK147" s="107"/>
      <c r="AL147"/>
      <c r="AM147"/>
      <c r="AN147"/>
      <c r="AO147"/>
      <c r="AP147" s="56">
        <v>11.4</v>
      </c>
      <c r="AQ147"/>
      <c r="AR147" s="56">
        <v>1100</v>
      </c>
      <c r="AS147" s="56">
        <v>0</v>
      </c>
      <c r="AT147"/>
      <c r="AU147"/>
      <c r="AV147"/>
      <c r="AW147"/>
      <c r="AX147"/>
      <c r="AY147"/>
      <c r="AZ147"/>
      <c r="BA147"/>
      <c r="BB147"/>
      <c r="BC147" s="123" t="s">
        <v>1185</v>
      </c>
      <c r="BD147" s="120" t="s">
        <v>1186</v>
      </c>
      <c r="BE147" s="120"/>
      <c r="BF147" s="120"/>
      <c r="BG147"/>
      <c r="BH147"/>
      <c r="BI147"/>
      <c r="BJ147"/>
    </row>
    <row r="148" spans="1:62" x14ac:dyDescent="0.25">
      <c r="A148" s="4" t="s">
        <v>32</v>
      </c>
      <c r="B148"/>
      <c r="C148"/>
      <c r="D148" s="4" t="s">
        <v>668</v>
      </c>
      <c r="E148"/>
      <c r="F148"/>
      <c r="G148" s="4">
        <v>131</v>
      </c>
      <c r="H148" s="55" t="s">
        <v>602</v>
      </c>
      <c r="I148" s="4" t="s">
        <v>603</v>
      </c>
      <c r="J148" s="4" t="s">
        <v>604</v>
      </c>
      <c r="K148"/>
      <c r="L148" s="4" t="s">
        <v>32</v>
      </c>
      <c r="M148" s="7" t="s">
        <v>162</v>
      </c>
      <c r="N148" s="5">
        <v>48.526353999999998</v>
      </c>
      <c r="O148" s="5">
        <v>7.796538</v>
      </c>
      <c r="P148" s="5">
        <v>48.526353999999998</v>
      </c>
      <c r="Q148" s="5">
        <v>7.796538</v>
      </c>
      <c r="R148" s="4">
        <v>6</v>
      </c>
      <c r="S148"/>
      <c r="T148" s="56" t="s">
        <v>1156</v>
      </c>
      <c r="U148" s="4">
        <v>150</v>
      </c>
      <c r="V148"/>
      <c r="W148"/>
      <c r="X148"/>
      <c r="Y148"/>
      <c r="Z148"/>
      <c r="AA148"/>
      <c r="AB148"/>
      <c r="AC148"/>
      <c r="AD148"/>
      <c r="AE148" s="4">
        <v>1970</v>
      </c>
      <c r="AF148"/>
      <c r="AG148"/>
      <c r="AH148"/>
      <c r="AI148" s="5">
        <v>48.526353999999998</v>
      </c>
      <c r="AJ148" s="5">
        <v>7.796538</v>
      </c>
      <c r="AK148"/>
      <c r="AL148"/>
      <c r="AM148"/>
      <c r="AN148"/>
      <c r="AO148"/>
      <c r="AP148" s="56">
        <v>13.25</v>
      </c>
      <c r="AQ148"/>
      <c r="AR148"/>
      <c r="AS148"/>
      <c r="AT148"/>
      <c r="AU148"/>
      <c r="AV148"/>
      <c r="AW148"/>
      <c r="AX148"/>
      <c r="AY148"/>
      <c r="AZ148"/>
      <c r="BA148"/>
      <c r="BB148"/>
      <c r="BC148" s="123" t="s">
        <v>1185</v>
      </c>
      <c r="BD148"/>
      <c r="BE148"/>
      <c r="BF148"/>
      <c r="BG148"/>
      <c r="BH148"/>
      <c r="BI148"/>
      <c r="BJ148"/>
    </row>
    <row r="149" spans="1:62" x14ac:dyDescent="0.25">
      <c r="A149" s="4" t="s">
        <v>33</v>
      </c>
      <c r="B149"/>
      <c r="C149"/>
      <c r="D149" s="4" t="s">
        <v>668</v>
      </c>
      <c r="E149"/>
      <c r="F149"/>
      <c r="G149" s="4">
        <v>132</v>
      </c>
      <c r="H149" s="55" t="s">
        <v>602</v>
      </c>
      <c r="I149" s="4" t="s">
        <v>603</v>
      </c>
      <c r="J149" s="4" t="s">
        <v>604</v>
      </c>
      <c r="K149"/>
      <c r="L149" s="4" t="s">
        <v>33</v>
      </c>
      <c r="M149" s="7" t="s">
        <v>162</v>
      </c>
      <c r="N149" s="5">
        <v>48.404242000000004</v>
      </c>
      <c r="O149" s="5">
        <v>7.7283189999999999</v>
      </c>
      <c r="P149" s="5">
        <v>48.404242000000004</v>
      </c>
      <c r="Q149" s="5">
        <v>7.7283189999999999</v>
      </c>
      <c r="R149" s="4">
        <v>6</v>
      </c>
      <c r="S149"/>
      <c r="T149" s="56" t="s">
        <v>1156</v>
      </c>
      <c r="U149" s="4">
        <v>140</v>
      </c>
      <c r="V149"/>
      <c r="W149"/>
      <c r="X149"/>
      <c r="Y149"/>
      <c r="Z149"/>
      <c r="AA149"/>
      <c r="AB149"/>
      <c r="AC149"/>
      <c r="AD149"/>
      <c r="AE149" s="4">
        <v>1967</v>
      </c>
      <c r="AF149"/>
      <c r="AG149"/>
      <c r="AH149"/>
      <c r="AI149" s="5">
        <v>48.404242000000004</v>
      </c>
      <c r="AJ149" s="5">
        <v>7.7283189999999999</v>
      </c>
      <c r="AK149"/>
      <c r="AL149"/>
      <c r="AM149"/>
      <c r="AN149"/>
      <c r="AO149"/>
      <c r="AP149" s="56">
        <v>11.75</v>
      </c>
      <c r="AQ149"/>
      <c r="AR149"/>
      <c r="AS149"/>
      <c r="AT149"/>
      <c r="AU149"/>
      <c r="AV149" s="4" t="s">
        <v>32</v>
      </c>
      <c r="AW149"/>
      <c r="AX149"/>
      <c r="AY149"/>
      <c r="AZ149"/>
      <c r="BA149"/>
      <c r="BB149"/>
      <c r="BC149" s="123" t="s">
        <v>1185</v>
      </c>
      <c r="BD149"/>
      <c r="BE149"/>
      <c r="BF149"/>
      <c r="BG149"/>
      <c r="BH149"/>
      <c r="BI149"/>
      <c r="BJ149"/>
    </row>
    <row r="150" spans="1:62" x14ac:dyDescent="0.25">
      <c r="A150" s="4" t="s">
        <v>34</v>
      </c>
      <c r="B150"/>
      <c r="C150"/>
      <c r="D150" s="4" t="s">
        <v>668</v>
      </c>
      <c r="E150"/>
      <c r="F150"/>
      <c r="G150" s="4">
        <v>133</v>
      </c>
      <c r="H150" s="55" t="s">
        <v>602</v>
      </c>
      <c r="I150" s="4" t="s">
        <v>603</v>
      </c>
      <c r="J150" s="4" t="s">
        <v>604</v>
      </c>
      <c r="K150"/>
      <c r="L150" s="4" t="s">
        <v>34</v>
      </c>
      <c r="M150" s="7" t="s">
        <v>162</v>
      </c>
      <c r="N150" s="5">
        <v>48.284678</v>
      </c>
      <c r="O150" s="5">
        <v>7.677619</v>
      </c>
      <c r="P150" s="5">
        <v>48.284678</v>
      </c>
      <c r="Q150" s="5">
        <v>7.677619</v>
      </c>
      <c r="R150" s="4">
        <v>4</v>
      </c>
      <c r="S150"/>
      <c r="T150" s="56" t="s">
        <v>817</v>
      </c>
      <c r="U150" s="4">
        <v>150</v>
      </c>
      <c r="V150"/>
      <c r="W150"/>
      <c r="X150"/>
      <c r="Y150"/>
      <c r="Z150"/>
      <c r="AA150"/>
      <c r="AB150"/>
      <c r="AC150"/>
      <c r="AD150"/>
      <c r="AE150" s="4">
        <v>1963</v>
      </c>
      <c r="AF150"/>
      <c r="AG150"/>
      <c r="AH150"/>
      <c r="AI150" s="5">
        <v>48.284678</v>
      </c>
      <c r="AJ150" s="5">
        <v>7.677619</v>
      </c>
      <c r="AK150"/>
      <c r="AL150"/>
      <c r="AM150"/>
      <c r="AN150"/>
      <c r="AO150"/>
      <c r="AP150" s="56">
        <v>13.3</v>
      </c>
      <c r="AQ150"/>
      <c r="AR150"/>
      <c r="AS150"/>
      <c r="AT150"/>
      <c r="AU150"/>
      <c r="AV150" s="4" t="s">
        <v>33</v>
      </c>
      <c r="AW150"/>
      <c r="AX150"/>
      <c r="AY150"/>
      <c r="AZ150"/>
      <c r="BA150"/>
      <c r="BB150"/>
      <c r="BC150" s="123" t="s">
        <v>1185</v>
      </c>
      <c r="BD150"/>
      <c r="BE150"/>
      <c r="BF150"/>
      <c r="BG150"/>
      <c r="BH150"/>
      <c r="BI150"/>
      <c r="BJ150"/>
    </row>
    <row r="151" spans="1:62" x14ac:dyDescent="0.25">
      <c r="A151" s="4" t="s">
        <v>35</v>
      </c>
      <c r="B151"/>
      <c r="C151"/>
      <c r="D151" s="4" t="s">
        <v>668</v>
      </c>
      <c r="E151"/>
      <c r="F151"/>
      <c r="G151" s="4">
        <v>134</v>
      </c>
      <c r="H151" s="55" t="s">
        <v>602</v>
      </c>
      <c r="I151" s="4" t="s">
        <v>603</v>
      </c>
      <c r="J151" s="4" t="s">
        <v>604</v>
      </c>
      <c r="K151"/>
      <c r="L151" s="4" t="s">
        <v>35</v>
      </c>
      <c r="M151" s="7" t="s">
        <v>162</v>
      </c>
      <c r="N151" s="5">
        <v>48.154176999999997</v>
      </c>
      <c r="O151" s="5">
        <v>7.5899000000000001</v>
      </c>
      <c r="P151" s="5">
        <v>48.164999999999999</v>
      </c>
      <c r="Q151" s="5">
        <v>7.6239999999999997</v>
      </c>
      <c r="R151" s="4">
        <v>4</v>
      </c>
      <c r="S151"/>
      <c r="T151" s="56" t="s">
        <v>817</v>
      </c>
      <c r="U151" s="4">
        <v>150</v>
      </c>
      <c r="V151"/>
      <c r="W151"/>
      <c r="X151"/>
      <c r="Y151"/>
      <c r="Z151"/>
      <c r="AA151"/>
      <c r="AB151"/>
      <c r="AC151"/>
      <c r="AD151"/>
      <c r="AE151" s="4">
        <v>1961</v>
      </c>
      <c r="AF151"/>
      <c r="AG151"/>
      <c r="AH151"/>
      <c r="AI151" s="5">
        <v>48.164999999999999</v>
      </c>
      <c r="AJ151" s="5">
        <v>7.6239999999999997</v>
      </c>
      <c r="AK151"/>
      <c r="AL151"/>
      <c r="AM151"/>
      <c r="AN151"/>
      <c r="AO151"/>
      <c r="AP151" s="56">
        <v>13.2</v>
      </c>
      <c r="AQ151"/>
      <c r="AR151"/>
      <c r="AS151"/>
      <c r="AT151"/>
      <c r="AU151"/>
      <c r="AV151" s="4" t="s">
        <v>34</v>
      </c>
      <c r="AW151"/>
      <c r="AX151"/>
      <c r="AY151"/>
      <c r="AZ151"/>
      <c r="BA151"/>
      <c r="BB151"/>
      <c r="BC151" s="123" t="s">
        <v>1185</v>
      </c>
      <c r="BD151"/>
      <c r="BE151"/>
      <c r="BF151"/>
      <c r="BG151"/>
      <c r="BH151"/>
      <c r="BI151"/>
      <c r="BJ151"/>
    </row>
    <row r="152" spans="1:62" x14ac:dyDescent="0.25">
      <c r="A152" s="4" t="s">
        <v>36</v>
      </c>
      <c r="B152"/>
      <c r="C152"/>
      <c r="D152" s="4" t="s">
        <v>668</v>
      </c>
      <c r="E152"/>
      <c r="F152"/>
      <c r="G152" s="4">
        <v>135</v>
      </c>
      <c r="H152" s="55" t="s">
        <v>602</v>
      </c>
      <c r="I152" s="4" t="s">
        <v>603</v>
      </c>
      <c r="J152" s="4" t="s">
        <v>604</v>
      </c>
      <c r="K152"/>
      <c r="L152" s="4" t="s">
        <v>36</v>
      </c>
      <c r="M152" s="7" t="s">
        <v>162</v>
      </c>
      <c r="N152" s="5">
        <v>48.020471999999998</v>
      </c>
      <c r="O152" s="5">
        <v>7.5739039999999997</v>
      </c>
      <c r="P152" s="5">
        <v>48.020471999999998</v>
      </c>
      <c r="Q152" s="5">
        <v>7.5739039999999997</v>
      </c>
      <c r="R152" s="4">
        <v>4</v>
      </c>
      <c r="S152"/>
      <c r="T152" s="56" t="s">
        <v>817</v>
      </c>
      <c r="U152" s="4">
        <v>140</v>
      </c>
      <c r="V152"/>
      <c r="W152"/>
      <c r="X152"/>
      <c r="Y152"/>
      <c r="Z152"/>
      <c r="AA152"/>
      <c r="AB152"/>
      <c r="AC152"/>
      <c r="AD152"/>
      <c r="AE152" s="4">
        <v>1959</v>
      </c>
      <c r="AF152"/>
      <c r="AG152"/>
      <c r="AH152"/>
      <c r="AI152" s="5">
        <v>48.020471999999998</v>
      </c>
      <c r="AJ152" s="5">
        <v>7.5739039999999997</v>
      </c>
      <c r="AK152"/>
      <c r="AL152"/>
      <c r="AM152"/>
      <c r="AN152"/>
      <c r="AO152"/>
      <c r="AP152" s="56">
        <v>12.3</v>
      </c>
      <c r="AQ152"/>
      <c r="AR152"/>
      <c r="AS152"/>
      <c r="AT152"/>
      <c r="AU152"/>
      <c r="AV152" s="4" t="s">
        <v>35</v>
      </c>
      <c r="AW152"/>
      <c r="AX152"/>
      <c r="AY152"/>
      <c r="AZ152"/>
      <c r="BA152"/>
      <c r="BB152"/>
      <c r="BC152" s="123" t="s">
        <v>1185</v>
      </c>
      <c r="BD152"/>
      <c r="BE152"/>
      <c r="BF152"/>
      <c r="BG152"/>
      <c r="BH152"/>
      <c r="BI152"/>
      <c r="BJ152"/>
    </row>
    <row r="153" spans="1:62" x14ac:dyDescent="0.25">
      <c r="A153" s="4" t="s">
        <v>37</v>
      </c>
      <c r="B153"/>
      <c r="C153"/>
      <c r="D153" s="4" t="s">
        <v>668</v>
      </c>
      <c r="E153"/>
      <c r="F153"/>
      <c r="G153" s="4">
        <v>136</v>
      </c>
      <c r="H153" s="55" t="s">
        <v>602</v>
      </c>
      <c r="I153" s="4" t="s">
        <v>603</v>
      </c>
      <c r="J153" s="4" t="s">
        <v>604</v>
      </c>
      <c r="K153"/>
      <c r="L153" s="4" t="s">
        <v>37</v>
      </c>
      <c r="M153" s="7" t="s">
        <v>162</v>
      </c>
      <c r="N153" s="5">
        <v>47.914999999999999</v>
      </c>
      <c r="O153" s="5">
        <v>7.5709999999999997</v>
      </c>
      <c r="P153" s="5">
        <v>47.89</v>
      </c>
      <c r="Q153" s="5">
        <v>7.5709999999999997</v>
      </c>
      <c r="R153" s="4">
        <v>4</v>
      </c>
      <c r="S153"/>
      <c r="T153" s="56" t="s">
        <v>817</v>
      </c>
      <c r="U153" s="4">
        <v>180</v>
      </c>
      <c r="V153"/>
      <c r="W153"/>
      <c r="X153"/>
      <c r="Y153"/>
      <c r="Z153"/>
      <c r="AA153" s="4">
        <v>1020</v>
      </c>
      <c r="AB153"/>
      <c r="AC153"/>
      <c r="AD153"/>
      <c r="AE153" s="4">
        <v>1956</v>
      </c>
      <c r="AF153"/>
      <c r="AG153"/>
      <c r="AH153"/>
      <c r="AI153" s="5">
        <v>47.89</v>
      </c>
      <c r="AJ153" s="5">
        <v>7.5709999999999997</v>
      </c>
      <c r="AK153"/>
      <c r="AL153"/>
      <c r="AM153"/>
      <c r="AN153"/>
      <c r="AO153"/>
      <c r="AP153" s="56">
        <v>15.7</v>
      </c>
      <c r="AQ153"/>
      <c r="AR153"/>
      <c r="AS153"/>
      <c r="AT153"/>
      <c r="AU153"/>
      <c r="AV153" s="4" t="s">
        <v>36</v>
      </c>
      <c r="AW153"/>
      <c r="AX153"/>
      <c r="AY153"/>
      <c r="AZ153"/>
      <c r="BA153"/>
      <c r="BB153"/>
      <c r="BC153" s="123" t="s">
        <v>1185</v>
      </c>
      <c r="BD153"/>
      <c r="BE153"/>
      <c r="BF153"/>
      <c r="BG153"/>
      <c r="BH153"/>
      <c r="BI153"/>
      <c r="BJ153"/>
    </row>
    <row r="154" spans="1:62" x14ac:dyDescent="0.25">
      <c r="A154" s="4" t="s">
        <v>38</v>
      </c>
      <c r="B154"/>
      <c r="C154"/>
      <c r="D154" s="4" t="s">
        <v>668</v>
      </c>
      <c r="E154"/>
      <c r="F154"/>
      <c r="G154" s="4">
        <v>137</v>
      </c>
      <c r="H154" s="55" t="s">
        <v>602</v>
      </c>
      <c r="I154" s="4" t="s">
        <v>603</v>
      </c>
      <c r="J154" s="4" t="s">
        <v>604</v>
      </c>
      <c r="K154"/>
      <c r="L154" s="4" t="s">
        <v>1187</v>
      </c>
      <c r="M154" s="7" t="s">
        <v>162</v>
      </c>
      <c r="N154" s="5">
        <v>47.774312000000002</v>
      </c>
      <c r="O154" s="5">
        <v>7.5223789999999999</v>
      </c>
      <c r="P154" s="5">
        <v>47.774312000000002</v>
      </c>
      <c r="Q154" s="5">
        <v>7.5223789999999999</v>
      </c>
      <c r="R154" s="4">
        <v>4</v>
      </c>
      <c r="S154"/>
      <c r="T154" s="56" t="s">
        <v>817</v>
      </c>
      <c r="U154" s="4">
        <v>160</v>
      </c>
      <c r="V154"/>
      <c r="W154"/>
      <c r="X154"/>
      <c r="Y154"/>
      <c r="Z154"/>
      <c r="AA154"/>
      <c r="AB154"/>
      <c r="AC154"/>
      <c r="AD154"/>
      <c r="AE154" s="4">
        <v>1952</v>
      </c>
      <c r="AF154"/>
      <c r="AG154"/>
      <c r="AH154"/>
      <c r="AI154" s="5">
        <v>47.774312000000002</v>
      </c>
      <c r="AJ154" s="5">
        <v>7.5223789999999999</v>
      </c>
      <c r="AK154"/>
      <c r="AL154"/>
      <c r="AM154"/>
      <c r="AN154"/>
      <c r="AO154"/>
      <c r="AP154" s="56">
        <v>15.5</v>
      </c>
      <c r="AQ154"/>
      <c r="AR154"/>
      <c r="AS154"/>
      <c r="AT154"/>
      <c r="AU154"/>
      <c r="AV154" s="4" t="s">
        <v>37</v>
      </c>
      <c r="AW154"/>
      <c r="AX154"/>
      <c r="AY154"/>
      <c r="AZ154"/>
      <c r="BA154"/>
      <c r="BB154"/>
      <c r="BC154" s="123" t="s">
        <v>1185</v>
      </c>
      <c r="BD154"/>
      <c r="BE154"/>
      <c r="BF154"/>
      <c r="BG154"/>
      <c r="BH154"/>
      <c r="BI154"/>
      <c r="BJ154"/>
    </row>
    <row r="155" spans="1:62" x14ac:dyDescent="0.25">
      <c r="A155" s="4" t="s">
        <v>39</v>
      </c>
      <c r="B155"/>
      <c r="C155"/>
      <c r="D155" s="4" t="s">
        <v>668</v>
      </c>
      <c r="E155"/>
      <c r="F155"/>
      <c r="G155" s="4">
        <v>138</v>
      </c>
      <c r="H155" s="55" t="s">
        <v>602</v>
      </c>
      <c r="I155" s="4" t="s">
        <v>603</v>
      </c>
      <c r="J155" s="4" t="s">
        <v>604</v>
      </c>
      <c r="K155"/>
      <c r="L155" s="4" t="s">
        <v>39</v>
      </c>
      <c r="M155" s="7" t="s">
        <v>162</v>
      </c>
      <c r="N155" s="5">
        <v>47.655372</v>
      </c>
      <c r="O155" s="5">
        <v>7.5191654999999997</v>
      </c>
      <c r="P155" s="5">
        <v>47.655372</v>
      </c>
      <c r="Q155" s="5">
        <v>7.5191654999999997</v>
      </c>
      <c r="R155" s="4">
        <v>6</v>
      </c>
      <c r="S155"/>
      <c r="T155" s="56" t="s">
        <v>1188</v>
      </c>
      <c r="U155" s="4">
        <v>160</v>
      </c>
      <c r="V155"/>
      <c r="W155"/>
      <c r="X155"/>
      <c r="Y155"/>
      <c r="Z155"/>
      <c r="AA155" s="4">
        <v>900</v>
      </c>
      <c r="AB155"/>
      <c r="AC155"/>
      <c r="AD155"/>
      <c r="AE155" s="4">
        <v>1932</v>
      </c>
      <c r="AF155"/>
      <c r="AG155"/>
      <c r="AH155"/>
      <c r="AI155" s="5">
        <v>47.655372</v>
      </c>
      <c r="AJ155" s="5">
        <v>7.5191654999999997</v>
      </c>
      <c r="AK155" s="58">
        <v>9</v>
      </c>
      <c r="AL155"/>
      <c r="AM155"/>
      <c r="AN155"/>
      <c r="AO155"/>
      <c r="AP155" s="56">
        <v>14.2</v>
      </c>
      <c r="AQ155"/>
      <c r="AR155" s="56">
        <v>1500</v>
      </c>
      <c r="AS155" s="56">
        <v>1.6666666666666701</v>
      </c>
      <c r="AT155" s="56">
        <v>2</v>
      </c>
      <c r="AU155"/>
      <c r="AV155" s="4" t="s">
        <v>38</v>
      </c>
      <c r="AW155"/>
      <c r="AX155"/>
      <c r="AY155"/>
      <c r="AZ155" s="4" t="s">
        <v>1189</v>
      </c>
      <c r="BA155"/>
      <c r="BB155"/>
      <c r="BC155" s="123" t="s">
        <v>1185</v>
      </c>
      <c r="BD155"/>
      <c r="BE155"/>
      <c r="BF155"/>
      <c r="BG155"/>
      <c r="BH155"/>
      <c r="BI155"/>
      <c r="BJ155"/>
    </row>
    <row r="156" spans="1:62" x14ac:dyDescent="0.25">
      <c r="A156" s="4" t="s">
        <v>439</v>
      </c>
      <c r="B156"/>
      <c r="C156"/>
      <c r="D156" s="4" t="s">
        <v>668</v>
      </c>
      <c r="E156"/>
      <c r="F156"/>
      <c r="G156" s="4">
        <v>139</v>
      </c>
      <c r="H156" s="55" t="s">
        <v>828</v>
      </c>
      <c r="I156" s="4" t="s">
        <v>829</v>
      </c>
      <c r="J156" s="4" t="s">
        <v>830</v>
      </c>
      <c r="K156"/>
      <c r="L156" s="4" t="s">
        <v>1190</v>
      </c>
      <c r="M156" s="7" t="s">
        <v>205</v>
      </c>
      <c r="N156" s="7">
        <v>39.543278999999998</v>
      </c>
      <c r="O156" s="5">
        <v>-7.8025630000000001</v>
      </c>
      <c r="P156" s="24"/>
      <c r="Q156" s="24"/>
      <c r="R156" s="4">
        <v>3</v>
      </c>
      <c r="S156"/>
      <c r="T156" s="56" t="s">
        <v>817</v>
      </c>
      <c r="U156" s="4">
        <v>132</v>
      </c>
      <c r="V156"/>
      <c r="W156"/>
      <c r="X156"/>
      <c r="Y156"/>
      <c r="Z156"/>
      <c r="AA156" s="4">
        <v>357.9</v>
      </c>
      <c r="AB156"/>
      <c r="AC156"/>
      <c r="AD156"/>
      <c r="AE156" s="4">
        <v>1974</v>
      </c>
      <c r="AF156"/>
      <c r="AG156" s="4" t="s">
        <v>439</v>
      </c>
      <c r="AH156"/>
      <c r="AI156" s="5">
        <v>39.545949</v>
      </c>
      <c r="AJ156" s="6">
        <v>-7.7950140000000001</v>
      </c>
      <c r="AK156" s="58">
        <v>21</v>
      </c>
      <c r="AL156"/>
      <c r="AM156"/>
      <c r="AN156"/>
      <c r="AO156"/>
      <c r="AP156" s="56">
        <v>23.3</v>
      </c>
      <c r="AQ156"/>
      <c r="AR156" s="56">
        <v>750</v>
      </c>
      <c r="AS156" s="56">
        <v>7.7777777777777803</v>
      </c>
      <c r="AT156" s="56">
        <v>3</v>
      </c>
      <c r="AU156"/>
      <c r="AV156"/>
      <c r="AW156"/>
      <c r="AX156" s="4">
        <v>16500</v>
      </c>
      <c r="AY156"/>
      <c r="AZ156"/>
      <c r="BA156"/>
      <c r="BB156"/>
      <c r="BC156" s="120" t="s">
        <v>1191</v>
      </c>
      <c r="BD156"/>
      <c r="BE156"/>
      <c r="BF156"/>
      <c r="BG156"/>
      <c r="BH156"/>
      <c r="BI156"/>
      <c r="BJ156"/>
    </row>
    <row r="157" spans="1:62" x14ac:dyDescent="0.25">
      <c r="A157" s="4" t="s">
        <v>40</v>
      </c>
      <c r="B157"/>
      <c r="C157"/>
      <c r="D157" s="4" t="s">
        <v>668</v>
      </c>
      <c r="E157"/>
      <c r="F157"/>
      <c r="G157" s="4">
        <v>140</v>
      </c>
      <c r="H157" s="55" t="s">
        <v>1192</v>
      </c>
      <c r="I157" s="4" t="s">
        <v>1193</v>
      </c>
      <c r="J157" s="4" t="s">
        <v>1194</v>
      </c>
      <c r="K157"/>
      <c r="L157" s="4" t="s">
        <v>40</v>
      </c>
      <c r="M157" s="7" t="s">
        <v>441</v>
      </c>
      <c r="N157" s="7">
        <v>46.402769999999997</v>
      </c>
      <c r="O157" s="5">
        <v>16.033688000000001</v>
      </c>
      <c r="P157" s="7">
        <v>46.386000000000003</v>
      </c>
      <c r="Q157" s="5">
        <v>16.033688000000001</v>
      </c>
      <c r="R157" s="4">
        <v>2</v>
      </c>
      <c r="S157"/>
      <c r="T157" s="56" t="s">
        <v>817</v>
      </c>
      <c r="U157" s="4">
        <v>116</v>
      </c>
      <c r="V157"/>
      <c r="W157"/>
      <c r="X157"/>
      <c r="Y157"/>
      <c r="Z157"/>
      <c r="AA157" s="4">
        <v>548</v>
      </c>
      <c r="AB157"/>
      <c r="AC157"/>
      <c r="AD157"/>
      <c r="AE157" s="4">
        <v>1978</v>
      </c>
      <c r="AF157"/>
      <c r="AG157" s="4" t="s">
        <v>442</v>
      </c>
      <c r="AH157"/>
      <c r="AI157" s="5">
        <v>46.389659999999999</v>
      </c>
      <c r="AJ157" s="6">
        <v>15.920439999999999</v>
      </c>
      <c r="AK157" s="58">
        <v>4.5</v>
      </c>
      <c r="AL157"/>
      <c r="AM157"/>
      <c r="AN157"/>
      <c r="AO157"/>
      <c r="AP157" s="56">
        <v>29</v>
      </c>
      <c r="AQ157"/>
      <c r="AR157" s="56">
        <v>500</v>
      </c>
      <c r="AS157" s="56">
        <v>2.5</v>
      </c>
      <c r="AT157" s="56">
        <v>2</v>
      </c>
      <c r="AU157"/>
      <c r="AV157"/>
      <c r="AW157"/>
      <c r="AX157" s="4">
        <v>4200</v>
      </c>
      <c r="AY157"/>
      <c r="AZ157"/>
      <c r="BA157"/>
      <c r="BB157"/>
      <c r="BC157" s="120" t="s">
        <v>1195</v>
      </c>
      <c r="BD157"/>
      <c r="BE157"/>
      <c r="BF157"/>
      <c r="BG157"/>
      <c r="BH157"/>
      <c r="BI157"/>
      <c r="BJ157"/>
    </row>
    <row r="158" spans="1:62" x14ac:dyDescent="0.25">
      <c r="A158" s="4" t="s">
        <v>41</v>
      </c>
      <c r="B158"/>
      <c r="C158"/>
      <c r="D158" s="4" t="s">
        <v>668</v>
      </c>
      <c r="E158"/>
      <c r="F158"/>
      <c r="G158" s="4">
        <v>141</v>
      </c>
      <c r="H158" s="55" t="s">
        <v>1192</v>
      </c>
      <c r="I158" s="4" t="s">
        <v>1193</v>
      </c>
      <c r="J158" s="4" t="s">
        <v>1194</v>
      </c>
      <c r="K158"/>
      <c r="L158" s="4" t="s">
        <v>1196</v>
      </c>
      <c r="M158" s="7" t="s">
        <v>441</v>
      </c>
      <c r="N158" s="7">
        <v>46.388199999999998</v>
      </c>
      <c r="O158" s="5">
        <v>15.9267</v>
      </c>
      <c r="P158" s="7">
        <v>46.388199999999998</v>
      </c>
      <c r="Q158" s="5">
        <v>15.9267</v>
      </c>
      <c r="R158" s="4">
        <v>2</v>
      </c>
      <c r="S158"/>
      <c r="T158"/>
      <c r="U158" s="4">
        <v>0.77500000000000002</v>
      </c>
      <c r="V158"/>
      <c r="W158"/>
      <c r="X158"/>
      <c r="Y158"/>
      <c r="Z158"/>
      <c r="AA158" s="4">
        <v>4.74</v>
      </c>
      <c r="AB158"/>
      <c r="AC158"/>
      <c r="AD158"/>
      <c r="AE158" s="4">
        <v>2012</v>
      </c>
      <c r="AF158"/>
      <c r="AG158" s="4" t="s">
        <v>442</v>
      </c>
      <c r="AH158"/>
      <c r="AI158" s="5">
        <v>46.389659999999999</v>
      </c>
      <c r="AJ158" s="6">
        <v>15.920439999999999</v>
      </c>
      <c r="AK158" s="58" t="s">
        <v>1197</v>
      </c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 s="4" t="s">
        <v>1198</v>
      </c>
      <c r="BA158"/>
      <c r="BB158"/>
      <c r="BC158" s="120" t="s">
        <v>1199</v>
      </c>
      <c r="BD158"/>
      <c r="BE158"/>
      <c r="BF158"/>
      <c r="BG158"/>
      <c r="BH158"/>
      <c r="BI158"/>
      <c r="BJ158"/>
    </row>
    <row r="159" spans="1:62" x14ac:dyDescent="0.25">
      <c r="A159" s="4" t="s">
        <v>42</v>
      </c>
      <c r="B159"/>
      <c r="C159"/>
      <c r="D159" s="4" t="s">
        <v>668</v>
      </c>
      <c r="E159"/>
      <c r="F159"/>
      <c r="G159" s="4">
        <v>142</v>
      </c>
      <c r="H159" s="55" t="s">
        <v>1192</v>
      </c>
      <c r="I159" s="4" t="s">
        <v>1193</v>
      </c>
      <c r="J159" s="4" t="s">
        <v>1194</v>
      </c>
      <c r="K159"/>
      <c r="L159" s="4" t="s">
        <v>42</v>
      </c>
      <c r="M159" s="7" t="s">
        <v>441</v>
      </c>
      <c r="N159" s="7">
        <v>46.448</v>
      </c>
      <c r="O159" s="5">
        <v>15.787000000000001</v>
      </c>
      <c r="P159" s="7">
        <v>46.448</v>
      </c>
      <c r="Q159" s="5">
        <v>15.787000000000001</v>
      </c>
      <c r="R159" s="4">
        <v>2</v>
      </c>
      <c r="S159"/>
      <c r="T159" s="56" t="s">
        <v>817</v>
      </c>
      <c r="U159" s="4">
        <v>126</v>
      </c>
      <c r="V159"/>
      <c r="W159"/>
      <c r="X159"/>
      <c r="Y159"/>
      <c r="Z159"/>
      <c r="AA159" s="4">
        <v>577</v>
      </c>
      <c r="AB159"/>
      <c r="AC159"/>
      <c r="AD159"/>
      <c r="AE159" s="4">
        <v>1969</v>
      </c>
      <c r="AF159"/>
      <c r="AG159" s="4" t="s">
        <v>443</v>
      </c>
      <c r="AH159"/>
      <c r="AI159" s="5">
        <v>46.558875</v>
      </c>
      <c r="AJ159" s="6">
        <v>15.671343</v>
      </c>
      <c r="AK159" s="58">
        <v>4.5</v>
      </c>
      <c r="AL159"/>
      <c r="AM159"/>
      <c r="AN159"/>
      <c r="AO159"/>
      <c r="AP159" s="56">
        <v>33</v>
      </c>
      <c r="AQ159"/>
      <c r="AR159" s="56">
        <v>530</v>
      </c>
      <c r="AS159" s="56">
        <v>2.35849056603774</v>
      </c>
      <c r="AT159" s="56">
        <v>2</v>
      </c>
      <c r="AU159"/>
      <c r="AV159"/>
      <c r="AW159"/>
      <c r="AX159" s="4">
        <v>4200</v>
      </c>
      <c r="AY159"/>
      <c r="AZ159"/>
      <c r="BA159"/>
      <c r="BB159"/>
      <c r="BC159" s="120" t="s">
        <v>1200</v>
      </c>
      <c r="BD159"/>
      <c r="BE159"/>
      <c r="BF159"/>
      <c r="BG159"/>
      <c r="BH159"/>
      <c r="BI159"/>
      <c r="BJ159"/>
    </row>
    <row r="160" spans="1:62" x14ac:dyDescent="0.25">
      <c r="A160" s="4" t="s">
        <v>43</v>
      </c>
      <c r="B160"/>
      <c r="C160"/>
      <c r="D160" s="4" t="s">
        <v>668</v>
      </c>
      <c r="E160"/>
      <c r="F160"/>
      <c r="G160" s="4">
        <v>143</v>
      </c>
      <c r="H160" s="55" t="s">
        <v>1192</v>
      </c>
      <c r="I160" s="4" t="s">
        <v>1193</v>
      </c>
      <c r="J160" s="4" t="s">
        <v>1194</v>
      </c>
      <c r="K160"/>
      <c r="L160" s="4" t="s">
        <v>1201</v>
      </c>
      <c r="M160" s="7" t="s">
        <v>441</v>
      </c>
      <c r="N160" s="7">
        <v>46.560290999999999</v>
      </c>
      <c r="O160" s="5">
        <v>15.674084000000001</v>
      </c>
      <c r="P160" s="7">
        <v>46.560290999999999</v>
      </c>
      <c r="Q160" s="5">
        <v>15.674084000000001</v>
      </c>
      <c r="R160"/>
      <c r="S160"/>
      <c r="T160"/>
      <c r="U160" s="4">
        <v>2.2599999999999998</v>
      </c>
      <c r="V160"/>
      <c r="W160"/>
      <c r="X160"/>
      <c r="Y160"/>
      <c r="Z160"/>
      <c r="AA160"/>
      <c r="AB160"/>
      <c r="AC160"/>
      <c r="AD160"/>
      <c r="AE160"/>
      <c r="AF160"/>
      <c r="AG160" s="4" t="s">
        <v>443</v>
      </c>
      <c r="AH160"/>
      <c r="AI160" s="5">
        <v>46.558875</v>
      </c>
      <c r="AJ160" s="6">
        <v>15.671343</v>
      </c>
      <c r="AK160" s="58" t="s">
        <v>1197</v>
      </c>
      <c r="AL160"/>
      <c r="AM160"/>
      <c r="AN160"/>
      <c r="AO160"/>
      <c r="AP160"/>
      <c r="AQ160"/>
      <c r="AR160" s="56">
        <v>30</v>
      </c>
      <c r="AS160"/>
      <c r="AT160"/>
      <c r="AU160"/>
      <c r="AV160"/>
      <c r="AW160"/>
      <c r="AX160"/>
      <c r="AY160"/>
      <c r="AZ160" s="4" t="s">
        <v>1202</v>
      </c>
      <c r="BA160"/>
      <c r="BB160"/>
      <c r="BC160" s="120" t="s">
        <v>1203</v>
      </c>
      <c r="BD160"/>
      <c r="BE160"/>
      <c r="BF160"/>
      <c r="BG160"/>
      <c r="BH160"/>
      <c r="BI160"/>
      <c r="BJ160"/>
    </row>
    <row r="161" spans="1:62" x14ac:dyDescent="0.25">
      <c r="A161" s="4" t="s">
        <v>44</v>
      </c>
      <c r="B161"/>
      <c r="C161"/>
      <c r="D161" s="4" t="s">
        <v>668</v>
      </c>
      <c r="E161"/>
      <c r="F161"/>
      <c r="G161" s="4">
        <v>144</v>
      </c>
      <c r="H161" s="55" t="s">
        <v>1192</v>
      </c>
      <c r="I161" s="4" t="s">
        <v>1193</v>
      </c>
      <c r="J161" s="4" t="s">
        <v>1194</v>
      </c>
      <c r="K161"/>
      <c r="L161" s="4" t="s">
        <v>1204</v>
      </c>
      <c r="M161" s="7" t="s">
        <v>441</v>
      </c>
      <c r="N161" s="7">
        <v>46.569200000000002</v>
      </c>
      <c r="O161" s="5">
        <v>15.6043</v>
      </c>
      <c r="P161" s="7">
        <v>46.569200000000002</v>
      </c>
      <c r="Q161" s="5">
        <v>15.6043</v>
      </c>
      <c r="R161" s="4">
        <v>3</v>
      </c>
      <c r="S161"/>
      <c r="T161" s="56" t="s">
        <v>817</v>
      </c>
      <c r="U161" s="4">
        <v>60</v>
      </c>
      <c r="V161"/>
      <c r="W161"/>
      <c r="X161"/>
      <c r="Y161"/>
      <c r="Z161"/>
      <c r="AA161" s="4">
        <v>270</v>
      </c>
      <c r="AB161"/>
      <c r="AC161"/>
      <c r="AD161"/>
      <c r="AE161"/>
      <c r="AF161"/>
      <c r="AG161" s="4" t="s">
        <v>444</v>
      </c>
      <c r="AH161"/>
      <c r="AI161" s="5">
        <v>46.567351000000002</v>
      </c>
      <c r="AJ161" s="6">
        <v>15.597804</v>
      </c>
      <c r="AK161" s="58">
        <v>2.1</v>
      </c>
      <c r="AL161"/>
      <c r="AM161"/>
      <c r="AN161"/>
      <c r="AO161"/>
      <c r="AP161" s="56">
        <v>14.2</v>
      </c>
      <c r="AQ161"/>
      <c r="AR161" s="56">
        <v>550</v>
      </c>
      <c r="AS161" s="56">
        <v>1.0606060606060601</v>
      </c>
      <c r="AT161" s="56">
        <v>2</v>
      </c>
      <c r="AU161"/>
      <c r="AV161" s="4" t="s">
        <v>1205</v>
      </c>
      <c r="AW161"/>
      <c r="AX161" s="4">
        <v>5600</v>
      </c>
      <c r="AY161"/>
      <c r="AZ161"/>
      <c r="BA161"/>
      <c r="BB161"/>
      <c r="BC161" s="4" t="s">
        <v>1206</v>
      </c>
      <c r="BD161"/>
      <c r="BE161"/>
      <c r="BF161"/>
      <c r="BG161"/>
      <c r="BH161"/>
      <c r="BI161"/>
      <c r="BJ161"/>
    </row>
    <row r="162" spans="1:62" x14ac:dyDescent="0.25">
      <c r="A162" s="4" t="s">
        <v>45</v>
      </c>
      <c r="B162"/>
      <c r="C162"/>
      <c r="D162" s="4" t="s">
        <v>668</v>
      </c>
      <c r="E162"/>
      <c r="F162"/>
      <c r="G162" s="4">
        <v>145</v>
      </c>
      <c r="H162" s="55" t="s">
        <v>1192</v>
      </c>
      <c r="I162" s="4" t="s">
        <v>1193</v>
      </c>
      <c r="J162" s="4" t="s">
        <v>1194</v>
      </c>
      <c r="K162"/>
      <c r="L162" s="4" t="s">
        <v>1207</v>
      </c>
      <c r="M162" s="7" t="s">
        <v>441</v>
      </c>
      <c r="N162" s="7">
        <v>46.558900000000001</v>
      </c>
      <c r="O162" s="5">
        <v>15.456</v>
      </c>
      <c r="P162" s="7">
        <v>46.558900000000001</v>
      </c>
      <c r="Q162" s="5">
        <v>15.456</v>
      </c>
      <c r="R162" s="4">
        <v>3</v>
      </c>
      <c r="S162"/>
      <c r="T162" s="56" t="s">
        <v>817</v>
      </c>
      <c r="U162" s="4">
        <v>58</v>
      </c>
      <c r="V162"/>
      <c r="W162"/>
      <c r="X162"/>
      <c r="Y162"/>
      <c r="Z162"/>
      <c r="AA162" s="4">
        <v>260</v>
      </c>
      <c r="AB162"/>
      <c r="AC162"/>
      <c r="AD162"/>
      <c r="AE162"/>
      <c r="AF162"/>
      <c r="AG162" s="4" t="s">
        <v>445</v>
      </c>
      <c r="AH162"/>
      <c r="AI162" s="5">
        <v>46.560048000000002</v>
      </c>
      <c r="AJ162" s="6">
        <v>15.456825</v>
      </c>
      <c r="AK162" s="58">
        <v>0.9</v>
      </c>
      <c r="AL162"/>
      <c r="AM162"/>
      <c r="AN162"/>
      <c r="AO162"/>
      <c r="AP162" s="56">
        <v>14.6</v>
      </c>
      <c r="AQ162"/>
      <c r="AR162" s="56">
        <v>550</v>
      </c>
      <c r="AS162" s="56">
        <v>0.45454545454545497</v>
      </c>
      <c r="AT162" s="56">
        <v>1</v>
      </c>
      <c r="AU162"/>
      <c r="AV162" s="4" t="s">
        <v>1208</v>
      </c>
      <c r="AW162"/>
      <c r="AX162" s="4">
        <v>4800</v>
      </c>
      <c r="AY162"/>
      <c r="AZ162" s="4" t="s">
        <v>1209</v>
      </c>
      <c r="BA162"/>
      <c r="BB162"/>
      <c r="BC162" s="120" t="s">
        <v>1210</v>
      </c>
      <c r="BD162"/>
      <c r="BE162"/>
      <c r="BF162"/>
      <c r="BG162"/>
      <c r="BH162"/>
      <c r="BI162"/>
      <c r="BJ162"/>
    </row>
    <row r="163" spans="1:62" x14ac:dyDescent="0.25">
      <c r="A163" s="4" t="s">
        <v>46</v>
      </c>
      <c r="B163"/>
      <c r="C163"/>
      <c r="D163" s="4" t="s">
        <v>668</v>
      </c>
      <c r="E163"/>
      <c r="F163"/>
      <c r="G163" s="4">
        <v>146</v>
      </c>
      <c r="H163" s="55" t="s">
        <v>1192</v>
      </c>
      <c r="I163" s="4" t="s">
        <v>1193</v>
      </c>
      <c r="J163" s="4" t="s">
        <v>1194</v>
      </c>
      <c r="K163"/>
      <c r="L163" s="4" t="s">
        <v>46</v>
      </c>
      <c r="M163" s="7" t="s">
        <v>441</v>
      </c>
      <c r="N163" s="7">
        <v>46.576900000000002</v>
      </c>
      <c r="O163" s="5">
        <v>15.405200000000001</v>
      </c>
      <c r="P163" s="5">
        <v>46.594999999999999</v>
      </c>
      <c r="Q163" s="5">
        <v>15.405200000000001</v>
      </c>
      <c r="R163" s="4">
        <v>3</v>
      </c>
      <c r="S163"/>
      <c r="T163" s="56" t="s">
        <v>817</v>
      </c>
      <c r="U163" s="4">
        <v>73.2</v>
      </c>
      <c r="V163"/>
      <c r="W163"/>
      <c r="X163"/>
      <c r="Y163"/>
      <c r="Z163"/>
      <c r="AA163" s="4">
        <v>305</v>
      </c>
      <c r="AB163"/>
      <c r="AC163"/>
      <c r="AD163"/>
      <c r="AE163" s="4">
        <v>1960</v>
      </c>
      <c r="AF163"/>
      <c r="AG163" s="4" t="s">
        <v>446</v>
      </c>
      <c r="AH163"/>
      <c r="AI163" s="5">
        <v>46.580634000000003</v>
      </c>
      <c r="AJ163" s="6">
        <v>15.403701</v>
      </c>
      <c r="AK163" s="58">
        <v>1.4</v>
      </c>
      <c r="AL163"/>
      <c r="AM163"/>
      <c r="AN163"/>
      <c r="AO163"/>
      <c r="AP163" s="56">
        <v>17.420000000000002</v>
      </c>
      <c r="AQ163"/>
      <c r="AR163" s="56">
        <v>550</v>
      </c>
      <c r="AS163" s="56">
        <v>0.70707070707070696</v>
      </c>
      <c r="AT163" s="56">
        <v>1</v>
      </c>
      <c r="AU163"/>
      <c r="AV163" s="4" t="s">
        <v>47</v>
      </c>
      <c r="AW163"/>
      <c r="AX163" s="4">
        <v>5800</v>
      </c>
      <c r="AY163"/>
      <c r="AZ163" s="4" t="s">
        <v>1211</v>
      </c>
      <c r="BA163"/>
      <c r="BB163"/>
      <c r="BC163" s="120" t="s">
        <v>1212</v>
      </c>
      <c r="BD163"/>
      <c r="BE163"/>
      <c r="BF163"/>
      <c r="BG163"/>
      <c r="BH163"/>
      <c r="BI163"/>
      <c r="BJ163"/>
    </row>
    <row r="164" spans="1:62" x14ac:dyDescent="0.25">
      <c r="A164" s="4" t="s">
        <v>47</v>
      </c>
      <c r="B164"/>
      <c r="C164"/>
      <c r="D164" s="4" t="s">
        <v>668</v>
      </c>
      <c r="E164"/>
      <c r="F164"/>
      <c r="G164" s="4">
        <v>147</v>
      </c>
      <c r="H164" s="55" t="s">
        <v>1192</v>
      </c>
      <c r="I164" s="4" t="s">
        <v>1193</v>
      </c>
      <c r="J164" s="4" t="s">
        <v>1194</v>
      </c>
      <c r="K164"/>
      <c r="L164" s="4" t="s">
        <v>47</v>
      </c>
      <c r="M164" s="7" t="s">
        <v>441</v>
      </c>
      <c r="N164" s="7">
        <v>46.587600000000002</v>
      </c>
      <c r="O164" s="5">
        <v>15.275499999999999</v>
      </c>
      <c r="P164" s="7">
        <v>46.587600000000002</v>
      </c>
      <c r="Q164" s="5">
        <v>15.275499999999999</v>
      </c>
      <c r="R164" s="4">
        <v>3</v>
      </c>
      <c r="S164"/>
      <c r="T164" s="56" t="s">
        <v>817</v>
      </c>
      <c r="U164" s="4">
        <v>72.3</v>
      </c>
      <c r="V164"/>
      <c r="W164"/>
      <c r="X164"/>
      <c r="Y164"/>
      <c r="Z164"/>
      <c r="AA164" s="4">
        <v>297</v>
      </c>
      <c r="AB164"/>
      <c r="AC164"/>
      <c r="AD164"/>
      <c r="AE164" s="4">
        <v>1956</v>
      </c>
      <c r="AF164"/>
      <c r="AG164" s="4" t="s">
        <v>47</v>
      </c>
      <c r="AH164" s="4">
        <v>3835</v>
      </c>
      <c r="AI164" s="5">
        <v>46.580044000000001</v>
      </c>
      <c r="AJ164" s="6">
        <v>15.40354</v>
      </c>
      <c r="AK164" s="58">
        <v>2.2000000000000002</v>
      </c>
      <c r="AL164"/>
      <c r="AM164"/>
      <c r="AN164"/>
      <c r="AO164"/>
      <c r="AP164" s="56">
        <v>17.399999999999999</v>
      </c>
      <c r="AQ164"/>
      <c r="AR164" s="56">
        <v>550</v>
      </c>
      <c r="AS164" s="56">
        <v>1.1111111111111101</v>
      </c>
      <c r="AT164" s="56">
        <v>2</v>
      </c>
      <c r="AU164"/>
      <c r="AV164" s="4" t="s">
        <v>48</v>
      </c>
      <c r="AW164"/>
      <c r="AX164" s="4">
        <v>5800</v>
      </c>
      <c r="AY164"/>
      <c r="AZ164"/>
      <c r="BA164"/>
      <c r="BB164"/>
      <c r="BC164" s="120" t="s">
        <v>1213</v>
      </c>
      <c r="BD164"/>
      <c r="BE164"/>
      <c r="BF164"/>
      <c r="BG164"/>
      <c r="BH164"/>
      <c r="BI164"/>
      <c r="BJ164"/>
    </row>
    <row r="165" spans="1:62" x14ac:dyDescent="0.25">
      <c r="A165" s="4" t="s">
        <v>48</v>
      </c>
      <c r="B165"/>
      <c r="C165"/>
      <c r="D165" s="4" t="s">
        <v>668</v>
      </c>
      <c r="E165"/>
      <c r="F165"/>
      <c r="G165" s="4">
        <v>148</v>
      </c>
      <c r="H165" s="55" t="s">
        <v>1192</v>
      </c>
      <c r="I165" s="4" t="s">
        <v>1193</v>
      </c>
      <c r="J165" s="4" t="s">
        <v>1194</v>
      </c>
      <c r="K165"/>
      <c r="L165" s="4" t="s">
        <v>1214</v>
      </c>
      <c r="M165" s="7" t="s">
        <v>441</v>
      </c>
      <c r="N165" s="7">
        <v>46.593299999999999</v>
      </c>
      <c r="O165" s="5">
        <v>15.1523</v>
      </c>
      <c r="P165" s="7">
        <v>46.593299999999999</v>
      </c>
      <c r="Q165" s="5">
        <v>15.1523</v>
      </c>
      <c r="R165" s="4">
        <v>3</v>
      </c>
      <c r="S165"/>
      <c r="T165" s="56" t="s">
        <v>817</v>
      </c>
      <c r="U165" s="4">
        <v>55.6</v>
      </c>
      <c r="V165"/>
      <c r="W165"/>
      <c r="X165"/>
      <c r="Y165"/>
      <c r="Z165"/>
      <c r="AA165" s="4">
        <v>247</v>
      </c>
      <c r="AB165"/>
      <c r="AC165"/>
      <c r="AD165"/>
      <c r="AE165" s="4">
        <v>1953</v>
      </c>
      <c r="AF165"/>
      <c r="AG165" s="4" t="s">
        <v>48</v>
      </c>
      <c r="AH165" s="4">
        <v>3834</v>
      </c>
      <c r="AI165" s="5">
        <v>46.591664000000002</v>
      </c>
      <c r="AJ165" s="6">
        <v>15.143259</v>
      </c>
      <c r="AK165" s="58">
        <v>1.8</v>
      </c>
      <c r="AL165"/>
      <c r="AM165"/>
      <c r="AN165"/>
      <c r="AO165"/>
      <c r="AP165" s="56">
        <v>13.73</v>
      </c>
      <c r="AQ165"/>
      <c r="AR165" s="56">
        <v>550</v>
      </c>
      <c r="AS165" s="56">
        <v>0.90909090909090895</v>
      </c>
      <c r="AT165" s="56">
        <v>1</v>
      </c>
      <c r="AU165"/>
      <c r="AV165" s="4" t="s">
        <v>49</v>
      </c>
      <c r="AW165"/>
      <c r="AX165" s="4">
        <v>5600</v>
      </c>
      <c r="AY165"/>
      <c r="AZ165"/>
      <c r="BA165"/>
      <c r="BB165"/>
      <c r="BC165" s="120" t="s">
        <v>1215</v>
      </c>
      <c r="BD165"/>
      <c r="BE165"/>
      <c r="BF165"/>
      <c r="BG165"/>
      <c r="BH165"/>
      <c r="BI165"/>
      <c r="BJ165"/>
    </row>
    <row r="166" spans="1:62" x14ac:dyDescent="0.25">
      <c r="A166" s="4" t="s">
        <v>49</v>
      </c>
      <c r="B166"/>
      <c r="C166"/>
      <c r="D166" s="4" t="s">
        <v>668</v>
      </c>
      <c r="E166"/>
      <c r="F166"/>
      <c r="G166" s="4">
        <v>149</v>
      </c>
      <c r="H166" s="55" t="s">
        <v>1192</v>
      </c>
      <c r="I166" s="4" t="s">
        <v>1193</v>
      </c>
      <c r="J166" s="4" t="s">
        <v>1194</v>
      </c>
      <c r="K166"/>
      <c r="L166" s="4" t="s">
        <v>49</v>
      </c>
      <c r="M166" s="7" t="s">
        <v>441</v>
      </c>
      <c r="N166" s="5">
        <v>46.586599999999997</v>
      </c>
      <c r="O166" s="5">
        <v>15.018800000000001</v>
      </c>
      <c r="P166" s="5">
        <v>46.586599999999997</v>
      </c>
      <c r="Q166" s="5">
        <v>15.018800000000001</v>
      </c>
      <c r="R166" s="4">
        <v>3</v>
      </c>
      <c r="S166"/>
      <c r="T166" s="56" t="s">
        <v>817</v>
      </c>
      <c r="U166" s="4">
        <v>26.2</v>
      </c>
      <c r="V166"/>
      <c r="W166"/>
      <c r="X166"/>
      <c r="Y166"/>
      <c r="Z166"/>
      <c r="AA166" s="4">
        <v>142</v>
      </c>
      <c r="AB166"/>
      <c r="AC166"/>
      <c r="AD166"/>
      <c r="AE166" s="4">
        <v>1944</v>
      </c>
      <c r="AF166"/>
      <c r="AG166" s="4" t="s">
        <v>49</v>
      </c>
      <c r="AH166"/>
      <c r="AI166" s="5">
        <v>46.584232</v>
      </c>
      <c r="AJ166" s="6">
        <v>15.014867000000001</v>
      </c>
      <c r="AK166" s="124">
        <v>5.6</v>
      </c>
      <c r="AL166"/>
      <c r="AM166"/>
      <c r="AN166"/>
      <c r="AO166"/>
      <c r="AP166" s="56">
        <v>8.94</v>
      </c>
      <c r="AQ166"/>
      <c r="AR166" s="56">
        <v>420</v>
      </c>
      <c r="AS166" s="56">
        <v>3.7037037037037002</v>
      </c>
      <c r="AT166" s="56">
        <v>2</v>
      </c>
      <c r="AU166"/>
      <c r="AV166" s="4" t="s">
        <v>1216</v>
      </c>
      <c r="AW166"/>
      <c r="AX166" s="4">
        <v>5400</v>
      </c>
      <c r="AY166"/>
      <c r="AZ166" s="4" t="s">
        <v>1217</v>
      </c>
      <c r="BA166"/>
      <c r="BB166"/>
      <c r="BC166" s="4" t="s">
        <v>1218</v>
      </c>
      <c r="BD166"/>
      <c r="BE166"/>
      <c r="BF166"/>
      <c r="BG166"/>
      <c r="BH166"/>
      <c r="BI166"/>
      <c r="BJ166"/>
    </row>
    <row r="167" spans="1:62" x14ac:dyDescent="0.25">
      <c r="A167" s="4" t="s">
        <v>50</v>
      </c>
      <c r="B167"/>
      <c r="C167"/>
      <c r="D167" s="4" t="s">
        <v>668</v>
      </c>
      <c r="E167"/>
      <c r="F167"/>
      <c r="G167" s="4">
        <v>150</v>
      </c>
      <c r="H167" s="55" t="s">
        <v>602</v>
      </c>
      <c r="I167" s="4" t="s">
        <v>603</v>
      </c>
      <c r="J167" s="4" t="s">
        <v>1154</v>
      </c>
      <c r="K167"/>
      <c r="L167" s="4" t="s">
        <v>1219</v>
      </c>
      <c r="M167" s="7" t="s">
        <v>162</v>
      </c>
      <c r="N167" s="5">
        <v>44.095999999999997</v>
      </c>
      <c r="O167" s="5">
        <v>4.7240000000000002</v>
      </c>
      <c r="P167" s="5">
        <v>44.095999999999997</v>
      </c>
      <c r="Q167" s="5">
        <v>4.7240000000000002</v>
      </c>
      <c r="R167" s="4">
        <v>6</v>
      </c>
      <c r="S167"/>
      <c r="T167" s="56" t="s">
        <v>1156</v>
      </c>
      <c r="U167" s="4">
        <v>156</v>
      </c>
      <c r="V167"/>
      <c r="W167"/>
      <c r="X167"/>
      <c r="Y167"/>
      <c r="Z167"/>
      <c r="AA167" s="4">
        <v>843</v>
      </c>
      <c r="AB167"/>
      <c r="AC167"/>
      <c r="AD167"/>
      <c r="AE167" s="4">
        <v>1975</v>
      </c>
      <c r="AF167"/>
      <c r="AG167"/>
      <c r="AH167"/>
      <c r="AI167" s="5">
        <v>44.116306999999999</v>
      </c>
      <c r="AJ167" s="6">
        <v>4.7122339999999996</v>
      </c>
      <c r="AK167" s="124"/>
      <c r="AL167"/>
      <c r="AM167"/>
      <c r="AN167"/>
      <c r="AO167"/>
      <c r="AP167" s="56">
        <v>8.6</v>
      </c>
      <c r="AQ167"/>
      <c r="AR167" s="56">
        <v>2280</v>
      </c>
      <c r="AS167" s="56">
        <v>0</v>
      </c>
      <c r="AT167"/>
      <c r="AU167"/>
      <c r="AV167"/>
      <c r="AW167"/>
      <c r="AX167"/>
      <c r="AY167"/>
      <c r="AZ167"/>
      <c r="BA167"/>
      <c r="BB167"/>
      <c r="BC167" s="4" t="s">
        <v>1164</v>
      </c>
      <c r="BD167"/>
      <c r="BE167"/>
      <c r="BF167"/>
      <c r="BG167"/>
      <c r="BH167"/>
      <c r="BI167"/>
      <c r="BJ167"/>
    </row>
    <row r="168" spans="1:62" x14ac:dyDescent="0.25">
      <c r="A168" s="4" t="s">
        <v>51</v>
      </c>
      <c r="B168"/>
      <c r="C168"/>
      <c r="D168" s="4" t="s">
        <v>668</v>
      </c>
      <c r="E168"/>
      <c r="F168"/>
      <c r="G168" s="4">
        <v>151</v>
      </c>
      <c r="H168" s="55" t="s">
        <v>821</v>
      </c>
      <c r="I168" s="4" t="s">
        <v>822</v>
      </c>
      <c r="J168" s="4" t="s">
        <v>1220</v>
      </c>
      <c r="K168"/>
      <c r="L168"/>
      <c r="M168" s="7" t="s">
        <v>451</v>
      </c>
      <c r="N168" s="5">
        <v>52.656399999999998</v>
      </c>
      <c r="O168" s="5">
        <v>19.133900000000001</v>
      </c>
      <c r="P168" s="5">
        <v>52.656399999999998</v>
      </c>
      <c r="Q168" s="5">
        <v>19.133900000000001</v>
      </c>
      <c r="R168" s="4">
        <v>6</v>
      </c>
      <c r="S168"/>
      <c r="T168" s="56" t="s">
        <v>817</v>
      </c>
      <c r="U168" s="4">
        <v>160.19999999999999</v>
      </c>
      <c r="V168"/>
      <c r="W168"/>
      <c r="X168"/>
      <c r="Y168" s="56">
        <v>12</v>
      </c>
      <c r="Z168"/>
      <c r="AA168" s="4">
        <v>739</v>
      </c>
      <c r="AB168"/>
      <c r="AC168"/>
      <c r="AD168"/>
      <c r="AE168"/>
      <c r="AF168"/>
      <c r="AG168" s="4" t="s">
        <v>452</v>
      </c>
      <c r="AH168" s="4">
        <v>3742</v>
      </c>
      <c r="AI168" s="5">
        <v>52.65681</v>
      </c>
      <c r="AJ168" s="6">
        <v>19.166765000000002</v>
      </c>
      <c r="AK168" s="107">
        <v>53.003533568904601</v>
      </c>
      <c r="AL168"/>
      <c r="AM168"/>
      <c r="AN168"/>
      <c r="AO168"/>
      <c r="AP168" s="56">
        <v>8.8000000000000007</v>
      </c>
      <c r="AQ168"/>
      <c r="AR168" s="56">
        <v>2100</v>
      </c>
      <c r="AS168" s="56">
        <v>7.01104941387627</v>
      </c>
      <c r="AT168" s="56">
        <v>3</v>
      </c>
      <c r="AU168"/>
      <c r="AV168"/>
      <c r="AW168"/>
      <c r="AX168"/>
      <c r="AY168"/>
      <c r="AZ168" s="4" t="s">
        <v>1221</v>
      </c>
      <c r="BA168"/>
      <c r="BB168"/>
      <c r="BC168" s="120" t="s">
        <v>1222</v>
      </c>
      <c r="BD168" s="120" t="s">
        <v>1223</v>
      </c>
      <c r="BE168"/>
      <c r="BF168"/>
      <c r="BG168"/>
      <c r="BH168"/>
      <c r="BI168"/>
      <c r="BJ168"/>
    </row>
    <row r="169" spans="1:62" x14ac:dyDescent="0.25">
      <c r="A169" s="4" t="s">
        <v>52</v>
      </c>
      <c r="B169"/>
      <c r="C169"/>
      <c r="D169" s="43" t="s">
        <v>668</v>
      </c>
      <c r="E169" s="4" t="s">
        <v>1224</v>
      </c>
      <c r="F169"/>
      <c r="G169" s="4">
        <v>152</v>
      </c>
      <c r="H169" s="55" t="s">
        <v>602</v>
      </c>
      <c r="I169" s="4" t="s">
        <v>603</v>
      </c>
      <c r="J169" s="4" t="s">
        <v>1225</v>
      </c>
      <c r="K169"/>
      <c r="L169" s="4" t="s">
        <v>1226</v>
      </c>
      <c r="M169" s="7" t="s">
        <v>404</v>
      </c>
      <c r="N169" s="5">
        <v>45.391534</v>
      </c>
      <c r="O169" s="5">
        <v>2.3645499999999999</v>
      </c>
      <c r="P169" s="5">
        <v>45.38</v>
      </c>
      <c r="Q169" s="5">
        <v>2.4620000000000002</v>
      </c>
      <c r="R169" s="4">
        <v>5</v>
      </c>
      <c r="S169"/>
      <c r="T169" s="56" t="s">
        <v>619</v>
      </c>
      <c r="U169" s="4">
        <v>272</v>
      </c>
      <c r="V169"/>
      <c r="W169"/>
      <c r="X169"/>
      <c r="Y169"/>
      <c r="Z169"/>
      <c r="AA169" s="4">
        <v>338</v>
      </c>
      <c r="AB169"/>
      <c r="AC169"/>
      <c r="AD169"/>
      <c r="AE169" s="4">
        <v>1935</v>
      </c>
      <c r="AF169"/>
      <c r="AG169" s="4" t="s">
        <v>453</v>
      </c>
      <c r="AH169"/>
      <c r="AI169" s="5">
        <v>45.397877000000001</v>
      </c>
      <c r="AJ169" s="6">
        <v>2.3629190000000002</v>
      </c>
      <c r="AK169" s="58">
        <v>47</v>
      </c>
      <c r="AL169"/>
      <c r="AM169"/>
      <c r="AN169"/>
      <c r="AO169"/>
      <c r="AP169" s="56">
        <v>82</v>
      </c>
      <c r="AQ169"/>
      <c r="AR169"/>
      <c r="AS169"/>
      <c r="AT169"/>
      <c r="AU169"/>
      <c r="AV169"/>
      <c r="AW169"/>
      <c r="AX169"/>
      <c r="AY169"/>
      <c r="AZ169"/>
      <c r="BA169"/>
      <c r="BB169"/>
      <c r="BC169" s="120" t="s">
        <v>1227</v>
      </c>
      <c r="BD169"/>
      <c r="BE169"/>
      <c r="BF169"/>
      <c r="BG169"/>
      <c r="BH169"/>
      <c r="BI169"/>
      <c r="BJ169"/>
    </row>
    <row r="170" spans="1:62" x14ac:dyDescent="0.25">
      <c r="A170" s="4" t="s">
        <v>53</v>
      </c>
      <c r="B170"/>
      <c r="C170"/>
      <c r="D170" s="4" t="s">
        <v>668</v>
      </c>
      <c r="E170"/>
      <c r="F170"/>
      <c r="G170" s="4">
        <v>153</v>
      </c>
      <c r="H170" s="55" t="s">
        <v>694</v>
      </c>
      <c r="I170" s="4" t="s">
        <v>695</v>
      </c>
      <c r="J170" s="4" t="s">
        <v>1228</v>
      </c>
      <c r="K170"/>
      <c r="L170"/>
      <c r="M170" s="7" t="s">
        <v>454</v>
      </c>
      <c r="N170" s="5">
        <v>48.832481999999999</v>
      </c>
      <c r="O170" s="5">
        <v>8.1113800000000005</v>
      </c>
      <c r="P170" s="5">
        <v>48.853000000000002</v>
      </c>
      <c r="Q170" s="5">
        <v>8.1113800000000005</v>
      </c>
      <c r="R170" s="4">
        <v>5</v>
      </c>
      <c r="S170"/>
      <c r="T170" s="56" t="s">
        <v>1229</v>
      </c>
      <c r="U170" s="4">
        <v>148</v>
      </c>
      <c r="V170"/>
      <c r="W170"/>
      <c r="X170"/>
      <c r="Y170"/>
      <c r="Z170"/>
      <c r="AA170" s="4">
        <v>870</v>
      </c>
      <c r="AB170"/>
      <c r="AC170"/>
      <c r="AD170"/>
      <c r="AE170" s="4" t="s">
        <v>1230</v>
      </c>
      <c r="AF170"/>
      <c r="AG170" s="4" t="s">
        <v>455</v>
      </c>
      <c r="AH170"/>
      <c r="AI170" s="5">
        <v>48.821106999999998</v>
      </c>
      <c r="AJ170" s="6">
        <v>8.1059359999999998</v>
      </c>
      <c r="AK170" s="118"/>
      <c r="AL170"/>
      <c r="AM170"/>
      <c r="AN170"/>
      <c r="AO170"/>
      <c r="AP170" s="56">
        <v>11</v>
      </c>
      <c r="AQ170"/>
      <c r="AR170" s="56">
        <v>1500</v>
      </c>
      <c r="AS170" s="56">
        <v>0</v>
      </c>
      <c r="AT170"/>
      <c r="AU170"/>
      <c r="AV170"/>
      <c r="AW170"/>
      <c r="AX170"/>
      <c r="AY170"/>
      <c r="AZ170"/>
      <c r="BA170"/>
      <c r="BB170"/>
      <c r="BC170" s="120" t="s">
        <v>1186</v>
      </c>
      <c r="BD170"/>
      <c r="BE170"/>
      <c r="BF170"/>
      <c r="BG170"/>
      <c r="BH170"/>
      <c r="BI170"/>
      <c r="BJ170"/>
    </row>
    <row r="171" spans="1:62" x14ac:dyDescent="0.25">
      <c r="A171" s="4" t="s">
        <v>54</v>
      </c>
      <c r="B171"/>
      <c r="C171"/>
      <c r="D171" s="4" t="s">
        <v>668</v>
      </c>
      <c r="E171"/>
      <c r="F171"/>
      <c r="G171" s="4">
        <v>154</v>
      </c>
      <c r="H171" s="55" t="s">
        <v>602</v>
      </c>
      <c r="I171" s="4" t="s">
        <v>603</v>
      </c>
      <c r="J171" s="4" t="s">
        <v>1154</v>
      </c>
      <c r="K171"/>
      <c r="L171"/>
      <c r="M171" s="7" t="s">
        <v>454</v>
      </c>
      <c r="N171" s="5">
        <v>44.675975000000001</v>
      </c>
      <c r="O171" s="5">
        <v>4.7880416666666603</v>
      </c>
      <c r="P171" s="5">
        <v>44.509</v>
      </c>
      <c r="Q171" s="5">
        <v>4.7249999999999996</v>
      </c>
      <c r="R171" s="4">
        <v>6</v>
      </c>
      <c r="S171"/>
      <c r="T171" s="56" t="s">
        <v>817</v>
      </c>
      <c r="U171" s="4">
        <v>215</v>
      </c>
      <c r="V171"/>
      <c r="W171"/>
      <c r="X171"/>
      <c r="Y171"/>
      <c r="Z171"/>
      <c r="AA171" s="4">
        <v>1177</v>
      </c>
      <c r="AB171"/>
      <c r="AC171"/>
      <c r="AD171"/>
      <c r="AE171" s="4">
        <v>1960</v>
      </c>
      <c r="AF171"/>
      <c r="AG171"/>
      <c r="AH171"/>
      <c r="AI171" s="5">
        <v>44.509</v>
      </c>
      <c r="AJ171" s="5">
        <v>4.7249999999999996</v>
      </c>
      <c r="AK171"/>
      <c r="AL171"/>
      <c r="AM171"/>
      <c r="AN171"/>
      <c r="AO171"/>
      <c r="AP171" s="56">
        <v>11.7</v>
      </c>
      <c r="AQ171"/>
      <c r="AR171" s="56">
        <v>2230</v>
      </c>
      <c r="AS171"/>
      <c r="AT171"/>
      <c r="AU171"/>
      <c r="AV171"/>
      <c r="AW171"/>
      <c r="AX171"/>
      <c r="AY171"/>
      <c r="AZ171"/>
      <c r="BA171"/>
      <c r="BB171"/>
      <c r="BC171" s="4" t="s">
        <v>1231</v>
      </c>
      <c r="BD171"/>
      <c r="BE171"/>
      <c r="BF171"/>
      <c r="BG171"/>
      <c r="BH171"/>
      <c r="BI171"/>
      <c r="BJ171"/>
    </row>
    <row r="172" spans="1:62" x14ac:dyDescent="0.25">
      <c r="A172" s="4" t="s">
        <v>55</v>
      </c>
      <c r="B172"/>
      <c r="C172"/>
      <c r="D172" s="4" t="s">
        <v>668</v>
      </c>
      <c r="E172"/>
      <c r="F172"/>
      <c r="G172" s="4">
        <v>155</v>
      </c>
      <c r="H172" s="55" t="s">
        <v>723</v>
      </c>
      <c r="I172" s="4" t="s">
        <v>724</v>
      </c>
      <c r="J172" s="4" t="s">
        <v>653</v>
      </c>
      <c r="K172"/>
      <c r="L172" s="7" t="s">
        <v>1232</v>
      </c>
      <c r="M172"/>
      <c r="N172" s="5">
        <v>64.749761000000007</v>
      </c>
      <c r="O172" s="5">
        <v>20.866282999999999</v>
      </c>
      <c r="P172" s="5">
        <v>64.697999999999993</v>
      </c>
      <c r="Q172" s="5">
        <v>20.866282999999999</v>
      </c>
      <c r="R172" s="4">
        <v>2</v>
      </c>
      <c r="S172"/>
      <c r="T172" s="56" t="s">
        <v>817</v>
      </c>
      <c r="U172" s="4">
        <v>140</v>
      </c>
      <c r="V172"/>
      <c r="W172"/>
      <c r="X172"/>
      <c r="Y172"/>
      <c r="Z172"/>
      <c r="AA172" s="4">
        <v>600</v>
      </c>
      <c r="AB172"/>
      <c r="AC172"/>
      <c r="AD172"/>
      <c r="AE172" s="4">
        <v>1962</v>
      </c>
      <c r="AF172"/>
      <c r="AG172"/>
      <c r="AH172"/>
      <c r="AI172" s="5">
        <v>64.697999999999993</v>
      </c>
      <c r="AJ172" s="5">
        <v>20.866282999999999</v>
      </c>
      <c r="AK172" s="58">
        <v>12</v>
      </c>
      <c r="AL172"/>
      <c r="AM172"/>
      <c r="AN172" s="6">
        <v>64.749055999999996</v>
      </c>
      <c r="AO172" s="6">
        <v>20.851386000000002</v>
      </c>
      <c r="AP172" s="56">
        <v>50</v>
      </c>
      <c r="AQ172"/>
      <c r="AR172"/>
      <c r="AS172"/>
      <c r="AT172"/>
      <c r="AU172"/>
      <c r="AV172"/>
      <c r="AW172"/>
      <c r="AX172"/>
      <c r="AY172" s="4" t="s">
        <v>1233</v>
      </c>
      <c r="AZ172" s="4" t="s">
        <v>1234</v>
      </c>
      <c r="BA172"/>
      <c r="BB172"/>
      <c r="BC172" s="120" t="s">
        <v>1235</v>
      </c>
      <c r="BD172"/>
      <c r="BE172"/>
      <c r="BF172"/>
      <c r="BG172"/>
      <c r="BH172"/>
      <c r="BI172"/>
      <c r="BJ172"/>
    </row>
    <row r="173" spans="1:62" x14ac:dyDescent="0.25">
      <c r="A173" s="4" t="s">
        <v>56</v>
      </c>
      <c r="B173"/>
      <c r="C173"/>
      <c r="D173" s="4" t="s">
        <v>1107</v>
      </c>
      <c r="E173" s="4" t="s">
        <v>668</v>
      </c>
      <c r="F173"/>
      <c r="G173" s="4">
        <v>156</v>
      </c>
      <c r="H173" s="55" t="s">
        <v>797</v>
      </c>
      <c r="I173" s="4" t="s">
        <v>798</v>
      </c>
      <c r="J173" s="4" t="s">
        <v>799</v>
      </c>
      <c r="K173"/>
      <c r="L173" s="4" t="s">
        <v>1236</v>
      </c>
      <c r="M173" s="7" t="s">
        <v>171</v>
      </c>
      <c r="N173" s="5">
        <v>48.176600000000001</v>
      </c>
      <c r="O173" s="5">
        <v>16.481400000000001</v>
      </c>
      <c r="P173" s="5">
        <v>48.176600000000001</v>
      </c>
      <c r="Q173" s="5">
        <v>16.481400000000001</v>
      </c>
      <c r="R173" s="4">
        <v>6</v>
      </c>
      <c r="S173"/>
      <c r="T173" s="56" t="s">
        <v>1237</v>
      </c>
      <c r="U173" s="4">
        <v>172</v>
      </c>
      <c r="V173"/>
      <c r="W173"/>
      <c r="X173"/>
      <c r="Y173"/>
      <c r="Z173"/>
      <c r="AA173" s="4">
        <v>1052</v>
      </c>
      <c r="AB173"/>
      <c r="AC173"/>
      <c r="AD173"/>
      <c r="AE173" s="4">
        <v>1998</v>
      </c>
      <c r="AF173"/>
      <c r="AG173" s="4" t="s">
        <v>56</v>
      </c>
      <c r="AH173"/>
      <c r="AI173" s="5">
        <v>48.194929999999999</v>
      </c>
      <c r="AJ173" s="6">
        <v>16.453142</v>
      </c>
      <c r="AK173" s="107">
        <v>55</v>
      </c>
      <c r="AL173"/>
      <c r="AM173"/>
      <c r="AN173"/>
      <c r="AO173"/>
      <c r="AP173" s="56">
        <v>8.6</v>
      </c>
      <c r="AQ173"/>
      <c r="AR173" s="56">
        <v>3000</v>
      </c>
      <c r="AS173" s="56">
        <v>5.0925925925925899</v>
      </c>
      <c r="AT173" s="56">
        <v>3</v>
      </c>
      <c r="AU173"/>
      <c r="AV173" s="4" t="s">
        <v>11</v>
      </c>
      <c r="AW173"/>
      <c r="AX173"/>
      <c r="AY173"/>
      <c r="AZ173"/>
      <c r="BA173"/>
      <c r="BB173"/>
      <c r="BC173" s="120" t="s">
        <v>1238</v>
      </c>
      <c r="BD173"/>
      <c r="BE173"/>
      <c r="BF173"/>
      <c r="BG173"/>
      <c r="BH173"/>
      <c r="BI173"/>
      <c r="BJ173"/>
    </row>
    <row r="174" spans="1:62" x14ac:dyDescent="0.25">
      <c r="A174" s="4" t="s">
        <v>57</v>
      </c>
      <c r="B174"/>
      <c r="C174"/>
      <c r="D174" s="4" t="s">
        <v>668</v>
      </c>
      <c r="E174"/>
      <c r="F174"/>
      <c r="G174" s="4">
        <v>157</v>
      </c>
      <c r="H174" s="55" t="s">
        <v>694</v>
      </c>
      <c r="I174" s="4" t="s">
        <v>695</v>
      </c>
      <c r="J174"/>
      <c r="K174"/>
      <c r="L174"/>
      <c r="M174"/>
      <c r="N174" s="5">
        <v>47.570706000000001</v>
      </c>
      <c r="O174" s="5">
        <v>7.8120250000000002</v>
      </c>
      <c r="P174" s="5">
        <v>47.570706000000001</v>
      </c>
      <c r="Q174" s="5">
        <v>7.8120250000000002</v>
      </c>
      <c r="R174" s="4">
        <v>4</v>
      </c>
      <c r="S174"/>
      <c r="T174" s="56" t="s">
        <v>1239</v>
      </c>
      <c r="U174" s="4">
        <v>100</v>
      </c>
      <c r="V174"/>
      <c r="W174"/>
      <c r="X174"/>
      <c r="Y174"/>
      <c r="Z174"/>
      <c r="AA174" s="4">
        <v>600</v>
      </c>
      <c r="AB174"/>
      <c r="AC174"/>
      <c r="AD174"/>
      <c r="AE174"/>
      <c r="AF174"/>
      <c r="AG174"/>
      <c r="AH174"/>
      <c r="AI174" s="5">
        <v>47.570706000000001</v>
      </c>
      <c r="AJ174" s="5">
        <v>7.8120250000000002</v>
      </c>
      <c r="AK174"/>
      <c r="AL174"/>
      <c r="AM174"/>
      <c r="AN174"/>
      <c r="AO174"/>
      <c r="AP174" s="56">
        <v>7.7</v>
      </c>
      <c r="AQ174"/>
      <c r="AR174" s="56">
        <v>1500</v>
      </c>
      <c r="AS174" s="56">
        <v>0</v>
      </c>
      <c r="AT174"/>
      <c r="AU174"/>
      <c r="AV174" s="4" t="s">
        <v>1240</v>
      </c>
      <c r="AW174"/>
      <c r="AX174" s="4">
        <v>5400</v>
      </c>
      <c r="AY174"/>
      <c r="AZ174"/>
      <c r="BA174"/>
      <c r="BB174"/>
      <c r="BC174" s="120" t="s">
        <v>1241</v>
      </c>
      <c r="BD174"/>
      <c r="BE174"/>
      <c r="BF174"/>
      <c r="BG174"/>
      <c r="BH174"/>
      <c r="BI174"/>
      <c r="BJ174"/>
    </row>
    <row r="175" spans="1:62" x14ac:dyDescent="0.25">
      <c r="A175" s="4" t="s">
        <v>58</v>
      </c>
      <c r="B175"/>
      <c r="C175"/>
      <c r="D175" s="4" t="s">
        <v>668</v>
      </c>
      <c r="E175"/>
      <c r="F175"/>
      <c r="G175" s="4">
        <v>158</v>
      </c>
      <c r="H175" s="55" t="s">
        <v>828</v>
      </c>
      <c r="I175" s="4" t="s">
        <v>829</v>
      </c>
      <c r="J175" s="4" t="s">
        <v>830</v>
      </c>
      <c r="K175"/>
      <c r="L175" s="4" t="s">
        <v>1242</v>
      </c>
      <c r="M175" s="7" t="s">
        <v>165</v>
      </c>
      <c r="N175" s="5">
        <v>41.071599999999997</v>
      </c>
      <c r="O175" s="5">
        <v>-8.4860000000000007</v>
      </c>
      <c r="P175" s="5">
        <v>41.071599999999997</v>
      </c>
      <c r="Q175" s="5">
        <v>-8.4860000000000007</v>
      </c>
      <c r="R175" s="4">
        <v>3</v>
      </c>
      <c r="S175"/>
      <c r="T175" s="56" t="s">
        <v>817</v>
      </c>
      <c r="U175" s="4">
        <v>117</v>
      </c>
      <c r="V175"/>
      <c r="W175"/>
      <c r="X175"/>
      <c r="Y175"/>
      <c r="Z175"/>
      <c r="AA175" s="4">
        <v>360</v>
      </c>
      <c r="AB175"/>
      <c r="AC175"/>
      <c r="AD175"/>
      <c r="AE175" s="30">
        <v>1985</v>
      </c>
      <c r="AF175"/>
      <c r="AG175" s="4" t="s">
        <v>58</v>
      </c>
      <c r="AH175" s="4">
        <v>2737</v>
      </c>
      <c r="AI175" s="5">
        <v>41.075274999999998</v>
      </c>
      <c r="AJ175" s="6">
        <v>-8.4723900000000008</v>
      </c>
      <c r="AK175" s="58">
        <v>22.5</v>
      </c>
      <c r="AL175"/>
      <c r="AM175"/>
      <c r="AN175"/>
      <c r="AO175"/>
      <c r="AP175" s="56">
        <v>9.6999999999999993</v>
      </c>
      <c r="AQ175"/>
      <c r="AR175" s="56">
        <v>1350</v>
      </c>
      <c r="AS175" s="56">
        <v>4.6296296296296298</v>
      </c>
      <c r="AT175" s="56">
        <v>2</v>
      </c>
      <c r="AU175"/>
      <c r="AV175" s="4" t="s">
        <v>24</v>
      </c>
      <c r="AW175"/>
      <c r="AX175" s="4">
        <v>26000</v>
      </c>
      <c r="AY175" s="4" t="s">
        <v>1233</v>
      </c>
      <c r="AZ175" s="4" t="s">
        <v>1243</v>
      </c>
      <c r="BA175"/>
      <c r="BB175"/>
      <c r="BC175" s="4" t="s">
        <v>1244</v>
      </c>
      <c r="BD175"/>
      <c r="BE175"/>
      <c r="BF175"/>
      <c r="BG175"/>
      <c r="BH175"/>
      <c r="BI175"/>
      <c r="BJ175"/>
    </row>
    <row r="176" spans="1:62" x14ac:dyDescent="0.25">
      <c r="A176" s="125" t="s">
        <v>59</v>
      </c>
      <c r="B176" s="125"/>
      <c r="C176" s="126"/>
      <c r="D176" s="125" t="s">
        <v>668</v>
      </c>
      <c r="E176" s="125"/>
      <c r="F176" s="125"/>
      <c r="G176" s="4">
        <v>159</v>
      </c>
      <c r="H176" s="55" t="s">
        <v>660</v>
      </c>
      <c r="I176" s="125" t="s">
        <v>661</v>
      </c>
      <c r="J176" s="125" t="s">
        <v>978</v>
      </c>
      <c r="K176" s="125"/>
      <c r="L176" s="125" t="s">
        <v>1245</v>
      </c>
      <c r="M176" s="127" t="s">
        <v>461</v>
      </c>
      <c r="N176" s="128">
        <v>39.177849000000002</v>
      </c>
      <c r="O176" s="128">
        <v>16.782357000000001</v>
      </c>
      <c r="P176" s="128">
        <v>39.177849000000002</v>
      </c>
      <c r="Q176" s="128">
        <v>16.782357000000001</v>
      </c>
      <c r="R176" s="125">
        <v>3</v>
      </c>
      <c r="S176" s="125"/>
      <c r="T176" s="129" t="s">
        <v>638</v>
      </c>
      <c r="U176" s="125">
        <v>213.5</v>
      </c>
      <c r="V176" s="125"/>
      <c r="W176" s="125"/>
      <c r="X176" s="125"/>
      <c r="Y176" s="129"/>
      <c r="Z176" s="125"/>
      <c r="AA176" s="125"/>
      <c r="AB176" s="125"/>
      <c r="AC176" s="130"/>
      <c r="AD176" s="130"/>
      <c r="AE176" s="125">
        <v>1927</v>
      </c>
      <c r="AF176"/>
      <c r="AG176" s="4" t="s">
        <v>59</v>
      </c>
      <c r="AH176"/>
      <c r="AI176" s="5">
        <v>39.177849000000002</v>
      </c>
      <c r="AJ176" s="5">
        <v>16.782357000000001</v>
      </c>
      <c r="AK176"/>
      <c r="AL176"/>
      <c r="AM176"/>
      <c r="AN176"/>
      <c r="AO176"/>
      <c r="AP176" s="119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</row>
    <row r="177" spans="1:62" s="4" customFormat="1" x14ac:dyDescent="0.25">
      <c r="A177" s="4" t="s">
        <v>60</v>
      </c>
      <c r="B177"/>
      <c r="C177"/>
      <c r="D177" s="4" t="s">
        <v>668</v>
      </c>
      <c r="E177"/>
      <c r="F177"/>
      <c r="G177" s="4">
        <v>160</v>
      </c>
      <c r="H177" s="55" t="s">
        <v>660</v>
      </c>
      <c r="I177" s="4" t="s">
        <v>661</v>
      </c>
      <c r="J177" s="4" t="s">
        <v>1246</v>
      </c>
      <c r="K177"/>
      <c r="L177"/>
      <c r="M177" s="7" t="s">
        <v>191</v>
      </c>
      <c r="N177" s="5">
        <v>46.063479000000001</v>
      </c>
      <c r="O177" s="5">
        <v>10.350269000000001</v>
      </c>
      <c r="P177" s="5">
        <v>46.063479000000001</v>
      </c>
      <c r="Q177" s="5">
        <v>10.350269000000001</v>
      </c>
      <c r="R177" s="4">
        <v>3</v>
      </c>
      <c r="S177"/>
      <c r="T177"/>
      <c r="U177" s="4">
        <v>72</v>
      </c>
      <c r="V177"/>
      <c r="W177"/>
      <c r="X177"/>
      <c r="Y177"/>
      <c r="Z177"/>
      <c r="AA177"/>
      <c r="AB177"/>
      <c r="AC177"/>
      <c r="AD177"/>
      <c r="AE177" s="4">
        <v>1950</v>
      </c>
      <c r="AF177"/>
      <c r="AG177" s="4" t="s">
        <v>463</v>
      </c>
      <c r="AH177"/>
      <c r="AI177" s="5">
        <v>46.063479000000001</v>
      </c>
      <c r="AJ177" s="5">
        <v>10.350269000000001</v>
      </c>
      <c r="AK177"/>
      <c r="AL177"/>
      <c r="AM177"/>
      <c r="AN177"/>
      <c r="AO177"/>
      <c r="AQ177"/>
      <c r="AR177"/>
      <c r="AS177"/>
      <c r="AT177"/>
      <c r="AU177"/>
      <c r="AV177" s="4" t="s">
        <v>1247</v>
      </c>
      <c r="AW177"/>
      <c r="AX177"/>
      <c r="AY177"/>
      <c r="AZ177" s="4" t="s">
        <v>1248</v>
      </c>
      <c r="BA177"/>
      <c r="BB177"/>
      <c r="BC177"/>
      <c r="BD177"/>
      <c r="BE177"/>
      <c r="BF177"/>
      <c r="BG177"/>
      <c r="BH177"/>
      <c r="BI177"/>
      <c r="BJ177"/>
    </row>
    <row r="178" spans="1:62" x14ac:dyDescent="0.25">
      <c r="A178" s="4" t="s">
        <v>61</v>
      </c>
      <c r="B178"/>
      <c r="C178"/>
      <c r="D178" s="4" t="s">
        <v>668</v>
      </c>
      <c r="E178" s="4" t="s">
        <v>1249</v>
      </c>
      <c r="F178"/>
      <c r="G178" s="4">
        <v>161</v>
      </c>
      <c r="H178" s="55" t="s">
        <v>723</v>
      </c>
      <c r="I178" s="4" t="s">
        <v>724</v>
      </c>
      <c r="J178" s="4" t="s">
        <v>653</v>
      </c>
      <c r="K178"/>
      <c r="L178" s="4" t="s">
        <v>1250</v>
      </c>
      <c r="M178"/>
      <c r="N178" s="5">
        <v>64.444000000000003</v>
      </c>
      <c r="O178" s="5">
        <v>15.538</v>
      </c>
      <c r="P178" s="5">
        <v>64.444000000000003</v>
      </c>
      <c r="Q178" s="5">
        <v>15.538</v>
      </c>
      <c r="R178"/>
      <c r="S178"/>
      <c r="T178" s="56" t="s">
        <v>619</v>
      </c>
      <c r="U178" s="4">
        <v>130</v>
      </c>
      <c r="V178"/>
      <c r="W178"/>
      <c r="X178"/>
      <c r="Y178"/>
      <c r="Z178"/>
      <c r="AA178" s="4">
        <v>428</v>
      </c>
      <c r="AB178"/>
      <c r="AC178"/>
      <c r="AD178"/>
      <c r="AE178"/>
      <c r="AF178"/>
      <c r="AG178"/>
      <c r="AH178"/>
      <c r="AI178" s="5">
        <v>64.444000000000003</v>
      </c>
      <c r="AJ178" s="5">
        <v>15.538</v>
      </c>
      <c r="AK178"/>
      <c r="AL178"/>
      <c r="AM178"/>
      <c r="AN178"/>
      <c r="AO178"/>
      <c r="AP178" s="131">
        <v>113</v>
      </c>
      <c r="AQ178"/>
      <c r="AR178"/>
      <c r="AS178"/>
      <c r="AT178"/>
      <c r="AU178"/>
      <c r="AV178"/>
      <c r="AW178"/>
      <c r="AX178"/>
      <c r="AY178"/>
      <c r="AZ178"/>
      <c r="BA178"/>
      <c r="BB178"/>
      <c r="BC178" s="4" t="s">
        <v>1251</v>
      </c>
      <c r="BD178"/>
      <c r="BE178"/>
      <c r="BF178"/>
      <c r="BG178"/>
      <c r="BH178"/>
      <c r="BI178"/>
      <c r="BJ178"/>
    </row>
    <row r="179" spans="1:62" x14ac:dyDescent="0.25">
      <c r="A179" s="10" t="s">
        <v>62</v>
      </c>
      <c r="B179"/>
      <c r="C179"/>
      <c r="D179" s="4" t="s">
        <v>1107</v>
      </c>
      <c r="E179" s="4" t="s">
        <v>668</v>
      </c>
      <c r="F179"/>
      <c r="G179" s="4">
        <v>162</v>
      </c>
      <c r="H179" s="55" t="s">
        <v>723</v>
      </c>
      <c r="I179" s="4" t="s">
        <v>724</v>
      </c>
      <c r="J179" s="4" t="s">
        <v>696</v>
      </c>
      <c r="K179"/>
      <c r="L179"/>
      <c r="M179" s="7" t="s">
        <v>465</v>
      </c>
      <c r="N179" s="5">
        <v>60.563817999999998</v>
      </c>
      <c r="O179" s="5">
        <v>17.442136999999999</v>
      </c>
      <c r="P179" s="5">
        <v>60.555999999999997</v>
      </c>
      <c r="Q179" s="5">
        <v>17.393000000000001</v>
      </c>
      <c r="R179" s="4">
        <v>5</v>
      </c>
      <c r="S179"/>
      <c r="T179" s="56" t="s">
        <v>619</v>
      </c>
      <c r="U179" s="4">
        <v>125</v>
      </c>
      <c r="V179"/>
      <c r="W179"/>
      <c r="X179"/>
      <c r="Y179"/>
      <c r="Z179"/>
      <c r="AA179" s="4">
        <v>510</v>
      </c>
      <c r="AB179"/>
      <c r="AC179"/>
      <c r="AD179"/>
      <c r="AE179"/>
      <c r="AF179"/>
      <c r="AG179" s="4" t="s">
        <v>1252</v>
      </c>
      <c r="AH179"/>
      <c r="AI179" s="5">
        <v>60.556730000000002</v>
      </c>
      <c r="AJ179" s="6">
        <v>17.437663000000001</v>
      </c>
      <c r="AK179"/>
      <c r="AL179"/>
      <c r="AM179"/>
      <c r="AN179"/>
      <c r="AO179"/>
      <c r="AP179" s="56">
        <v>23</v>
      </c>
      <c r="AQ179"/>
      <c r="AR179" s="56">
        <v>1865</v>
      </c>
      <c r="AS179" s="56">
        <v>0</v>
      </c>
      <c r="AT179"/>
      <c r="AU179"/>
      <c r="AV179"/>
      <c r="AW179"/>
      <c r="AX179"/>
      <c r="AY179"/>
      <c r="AZ179"/>
      <c r="BA179"/>
      <c r="BB179"/>
      <c r="BC179" s="4" t="s">
        <v>1253</v>
      </c>
      <c r="BD179"/>
      <c r="BE179"/>
      <c r="BF179"/>
      <c r="BG179"/>
      <c r="BH179"/>
      <c r="BI179"/>
      <c r="BJ179"/>
    </row>
    <row r="180" spans="1:62" x14ac:dyDescent="0.25">
      <c r="A180" s="4" t="s">
        <v>63</v>
      </c>
      <c r="B180"/>
      <c r="C180"/>
      <c r="D180" s="4" t="s">
        <v>1107</v>
      </c>
      <c r="E180" s="4" t="s">
        <v>668</v>
      </c>
      <c r="F180"/>
      <c r="G180" s="4">
        <v>163</v>
      </c>
      <c r="H180" s="55" t="s">
        <v>634</v>
      </c>
      <c r="I180" s="4" t="s">
        <v>635</v>
      </c>
      <c r="J180" s="4" t="s">
        <v>1254</v>
      </c>
      <c r="K180"/>
      <c r="L180" s="4" t="s">
        <v>1255</v>
      </c>
      <c r="M180" s="7" t="s">
        <v>467</v>
      </c>
      <c r="N180" s="5">
        <v>46.364865999999999</v>
      </c>
      <c r="O180" s="5">
        <v>8.9289959999999997</v>
      </c>
      <c r="P180" s="5">
        <v>46.364865999999999</v>
      </c>
      <c r="Q180" s="5">
        <v>8.9289959999999997</v>
      </c>
      <c r="R180" s="4">
        <v>3</v>
      </c>
      <c r="S180"/>
      <c r="T180" s="56" t="s">
        <v>619</v>
      </c>
      <c r="U180" s="4">
        <v>141</v>
      </c>
      <c r="V180"/>
      <c r="W180"/>
      <c r="X180"/>
      <c r="Y180"/>
      <c r="Z180"/>
      <c r="AA180" s="4">
        <v>380</v>
      </c>
      <c r="AB180"/>
      <c r="AC180"/>
      <c r="AD180"/>
      <c r="AE180" s="4">
        <v>1967</v>
      </c>
      <c r="AF180"/>
      <c r="AG180" s="4" t="s">
        <v>468</v>
      </c>
      <c r="AH180"/>
      <c r="AI180" s="5">
        <v>46.360968</v>
      </c>
      <c r="AJ180" s="6">
        <v>8.9240530000000007</v>
      </c>
      <c r="AK180" s="58">
        <v>0.4</v>
      </c>
      <c r="AL180"/>
      <c r="AM180"/>
      <c r="AN180"/>
      <c r="AO180"/>
      <c r="AP180" s="56">
        <v>304</v>
      </c>
      <c r="AQ180"/>
      <c r="AR180" s="56">
        <v>54</v>
      </c>
      <c r="AS180" s="56">
        <v>2.0576131687242798</v>
      </c>
      <c r="AT180" s="56">
        <v>2</v>
      </c>
      <c r="AU180"/>
      <c r="AV180" s="4" t="s">
        <v>1256</v>
      </c>
      <c r="AW180"/>
      <c r="AX180"/>
      <c r="AY180"/>
      <c r="AZ180"/>
      <c r="BA180"/>
      <c r="BB180"/>
      <c r="BC180" s="120" t="s">
        <v>1257</v>
      </c>
      <c r="BD180"/>
      <c r="BE180"/>
      <c r="BF180"/>
      <c r="BG180"/>
      <c r="BH180"/>
      <c r="BI180"/>
      <c r="BJ180"/>
    </row>
    <row r="181" spans="1:62" x14ac:dyDescent="0.25">
      <c r="A181" s="11" t="s">
        <v>64</v>
      </c>
      <c r="B181" s="11"/>
      <c r="C181" s="132"/>
      <c r="D181" s="11"/>
      <c r="E181" s="11" t="s">
        <v>668</v>
      </c>
      <c r="F181" s="11"/>
      <c r="G181" s="11">
        <v>163</v>
      </c>
      <c r="H181" s="133" t="s">
        <v>634</v>
      </c>
      <c r="I181" s="11" t="s">
        <v>635</v>
      </c>
      <c r="J181" s="11"/>
      <c r="K181" s="11"/>
      <c r="L181" s="11" t="s">
        <v>1258</v>
      </c>
      <c r="M181" s="52"/>
      <c r="N181" s="12"/>
      <c r="O181" s="12"/>
      <c r="P181" s="12"/>
      <c r="Q181" s="12"/>
      <c r="R181" s="11"/>
      <c r="S181" s="11"/>
      <c r="T181" s="131"/>
      <c r="U181" s="11"/>
      <c r="V181" s="11"/>
      <c r="W181" s="11"/>
      <c r="X181" s="11"/>
      <c r="Y181" s="131"/>
      <c r="Z181" s="11"/>
      <c r="AA181" s="11"/>
      <c r="AB181" s="11"/>
      <c r="AC181" s="134"/>
      <c r="AD181" s="134"/>
      <c r="AE181" s="11"/>
      <c r="AF181" s="11"/>
      <c r="AG181" s="11" t="s">
        <v>469</v>
      </c>
      <c r="AH181" s="11"/>
      <c r="AI181" s="12">
        <v>46.437857000000001</v>
      </c>
      <c r="AJ181" s="13">
        <v>8.8422129999999992</v>
      </c>
      <c r="AK181" s="135">
        <v>0.06</v>
      </c>
      <c r="AL181" s="11"/>
      <c r="AM181" s="49"/>
      <c r="AN181" s="13"/>
      <c r="AO181" s="13"/>
      <c r="AP181" s="131"/>
      <c r="AQ181" s="136"/>
      <c r="AR181" s="131"/>
      <c r="AS181"/>
      <c r="AT181"/>
      <c r="AU181" s="11"/>
      <c r="AV181" s="11"/>
      <c r="AW181" s="11"/>
      <c r="AX181" s="11"/>
      <c r="AY181" s="11"/>
      <c r="AZ181" s="11"/>
      <c r="BA181" s="11"/>
      <c r="BB181" s="137"/>
      <c r="BC181" s="120" t="s">
        <v>1257</v>
      </c>
      <c r="BD181"/>
      <c r="BE181"/>
      <c r="BF181"/>
      <c r="BG181"/>
      <c r="BH181"/>
      <c r="BI181"/>
      <c r="BJ181"/>
    </row>
    <row r="182" spans="1:62" x14ac:dyDescent="0.25">
      <c r="A182" s="4" t="s">
        <v>65</v>
      </c>
      <c r="B182"/>
      <c r="C182"/>
      <c r="D182" s="4" t="s">
        <v>1107</v>
      </c>
      <c r="E182" s="4" t="s">
        <v>668</v>
      </c>
      <c r="F182"/>
      <c r="G182" s="4">
        <v>164</v>
      </c>
      <c r="H182" s="55" t="s">
        <v>634</v>
      </c>
      <c r="I182" s="4" t="s">
        <v>635</v>
      </c>
      <c r="J182" s="4" t="s">
        <v>1254</v>
      </c>
      <c r="K182"/>
      <c r="L182" s="4" t="s">
        <v>1258</v>
      </c>
      <c r="M182" s="7" t="s">
        <v>467</v>
      </c>
      <c r="N182" s="5">
        <v>46.438796000000004</v>
      </c>
      <c r="O182" s="5">
        <v>8.8421009999999995</v>
      </c>
      <c r="P182" s="5">
        <v>46.438796000000004</v>
      </c>
      <c r="Q182" s="5">
        <v>8.8421009999999995</v>
      </c>
      <c r="R182" s="4">
        <v>3</v>
      </c>
      <c r="S182"/>
      <c r="T182" s="56" t="s">
        <v>619</v>
      </c>
      <c r="U182" s="4">
        <v>72</v>
      </c>
      <c r="V182"/>
      <c r="W182"/>
      <c r="X182"/>
      <c r="Y182"/>
      <c r="Z182"/>
      <c r="AA182" s="4">
        <v>300</v>
      </c>
      <c r="AB182"/>
      <c r="AC182"/>
      <c r="AD182"/>
      <c r="AE182" s="4">
        <v>1932</v>
      </c>
      <c r="AF182"/>
      <c r="AG182" s="4" t="s">
        <v>470</v>
      </c>
      <c r="AH182"/>
      <c r="AI182" s="5">
        <v>46.492513000000002</v>
      </c>
      <c r="AJ182" s="6">
        <v>8.7373820000000002</v>
      </c>
      <c r="AK182" s="58">
        <v>0.13</v>
      </c>
      <c r="AL182"/>
      <c r="AM182"/>
      <c r="AN182"/>
      <c r="AO182"/>
      <c r="AP182" s="56">
        <v>341</v>
      </c>
      <c r="AQ182"/>
      <c r="AR182" s="56">
        <v>24</v>
      </c>
      <c r="AS182" s="56">
        <v>1.50462962962963</v>
      </c>
      <c r="AT182" s="56">
        <v>2</v>
      </c>
      <c r="AU182"/>
      <c r="AV182" s="4" t="s">
        <v>66</v>
      </c>
      <c r="AW182"/>
      <c r="AX182"/>
      <c r="AY182"/>
      <c r="AZ182"/>
      <c r="BA182"/>
      <c r="BB182"/>
      <c r="BC182" s="120" t="s">
        <v>1259</v>
      </c>
      <c r="BD182" s="120" t="s">
        <v>1260</v>
      </c>
      <c r="BE182"/>
      <c r="BF182"/>
      <c r="BG182"/>
      <c r="BH182"/>
      <c r="BI182"/>
      <c r="BJ182"/>
    </row>
    <row r="183" spans="1:62" x14ac:dyDescent="0.25">
      <c r="A183" s="4" t="s">
        <v>66</v>
      </c>
      <c r="B183"/>
      <c r="C183"/>
      <c r="D183" s="4" t="s">
        <v>1107</v>
      </c>
      <c r="E183" s="4" t="s">
        <v>1261</v>
      </c>
      <c r="F183"/>
      <c r="G183" s="4">
        <v>165</v>
      </c>
      <c r="H183" s="55" t="s">
        <v>634</v>
      </c>
      <c r="I183" s="4" t="s">
        <v>635</v>
      </c>
      <c r="J183" s="4" t="s">
        <v>1254</v>
      </c>
      <c r="K183"/>
      <c r="L183"/>
      <c r="M183"/>
      <c r="N183" s="5">
        <v>46.490349000000002</v>
      </c>
      <c r="O183" s="5">
        <v>8.7359919999999995</v>
      </c>
      <c r="P183" s="5">
        <v>46.49</v>
      </c>
      <c r="Q183" s="5">
        <v>8.7579999999999991</v>
      </c>
      <c r="R183" s="4">
        <v>1</v>
      </c>
      <c r="S183"/>
      <c r="T183" s="56">
        <v>1</v>
      </c>
      <c r="U183" s="4">
        <v>10</v>
      </c>
      <c r="V183"/>
      <c r="W183"/>
      <c r="X183"/>
      <c r="Y183"/>
      <c r="Z183"/>
      <c r="AA183" s="4">
        <v>7</v>
      </c>
      <c r="AB183"/>
      <c r="AC183"/>
      <c r="AD183"/>
      <c r="AE183"/>
      <c r="AF183"/>
      <c r="AG183" s="4" t="s">
        <v>471</v>
      </c>
      <c r="AH183" s="49"/>
      <c r="AI183" s="5">
        <v>46.480013999999997</v>
      </c>
      <c r="AJ183" s="6">
        <v>8.7203440000000008</v>
      </c>
      <c r="AK183" s="58">
        <v>9</v>
      </c>
      <c r="AL183"/>
      <c r="AM183"/>
      <c r="AN183"/>
      <c r="AO183"/>
      <c r="AP183" s="56">
        <v>850</v>
      </c>
      <c r="AQ183"/>
      <c r="AR183" s="56">
        <v>1.6</v>
      </c>
      <c r="AS183" s="56">
        <v>1562.5</v>
      </c>
      <c r="AT183" s="56">
        <v>6</v>
      </c>
      <c r="AU183"/>
      <c r="AV183"/>
      <c r="AW183"/>
      <c r="AX183"/>
      <c r="AY183"/>
      <c r="AZ183" s="4" t="s">
        <v>1262</v>
      </c>
      <c r="BA183"/>
      <c r="BB183"/>
      <c r="BC183" s="120" t="s">
        <v>1263</v>
      </c>
      <c r="BD183"/>
      <c r="BE183"/>
      <c r="BF183"/>
      <c r="BG183"/>
      <c r="BH183"/>
      <c r="BI183"/>
      <c r="BJ183"/>
    </row>
    <row r="184" spans="1:62" x14ac:dyDescent="0.25">
      <c r="A184" s="4" t="s">
        <v>67</v>
      </c>
      <c r="B184"/>
      <c r="C184"/>
      <c r="D184" s="4" t="s">
        <v>1107</v>
      </c>
      <c r="E184" s="4" t="s">
        <v>1264</v>
      </c>
      <c r="F184"/>
      <c r="G184" s="4">
        <v>166</v>
      </c>
      <c r="H184" s="55" t="s">
        <v>634</v>
      </c>
      <c r="I184" s="4" t="s">
        <v>635</v>
      </c>
      <c r="J184" s="4" t="s">
        <v>1265</v>
      </c>
      <c r="K184"/>
      <c r="L184" s="4" t="s">
        <v>1266</v>
      </c>
      <c r="M184" s="7" t="s">
        <v>472</v>
      </c>
      <c r="N184" s="5">
        <v>46.384869999999999</v>
      </c>
      <c r="O184" s="5">
        <v>7.7566110000000004</v>
      </c>
      <c r="P184" s="5">
        <v>46.302</v>
      </c>
      <c r="Q184" s="5">
        <v>7.7566110000000004</v>
      </c>
      <c r="R184" s="4">
        <v>2</v>
      </c>
      <c r="S184"/>
      <c r="T184" s="56" t="s">
        <v>638</v>
      </c>
      <c r="U184" s="4">
        <v>122</v>
      </c>
      <c r="V184"/>
      <c r="W184"/>
      <c r="X184"/>
      <c r="Y184"/>
      <c r="Z184"/>
      <c r="AA184" s="4">
        <v>330</v>
      </c>
      <c r="AB184"/>
      <c r="AC184"/>
      <c r="AD184"/>
      <c r="AE184" s="4">
        <v>1976</v>
      </c>
      <c r="AF184"/>
      <c r="AG184" s="4" t="s">
        <v>473</v>
      </c>
      <c r="AH184" s="49"/>
      <c r="AI184" s="5">
        <v>46.387542000000003</v>
      </c>
      <c r="AJ184" s="6">
        <v>7.7564869999999999</v>
      </c>
      <c r="AK184" s="58">
        <v>1.89</v>
      </c>
      <c r="AL184"/>
      <c r="AM184"/>
      <c r="AN184"/>
      <c r="AO184"/>
      <c r="AP184" s="56">
        <v>67</v>
      </c>
      <c r="AQ184"/>
      <c r="AR184" s="131">
        <v>21.5</v>
      </c>
      <c r="AS184" s="56">
        <v>24.418604651162799</v>
      </c>
      <c r="AT184" s="56">
        <v>4</v>
      </c>
      <c r="AU184"/>
      <c r="AV184"/>
      <c r="AW184"/>
      <c r="AX184"/>
      <c r="AY184"/>
      <c r="AZ184"/>
      <c r="BA184"/>
      <c r="BB184"/>
      <c r="BC184" s="120" t="s">
        <v>1267</v>
      </c>
      <c r="BD184" s="120" t="s">
        <v>1268</v>
      </c>
      <c r="BE184"/>
      <c r="BF184"/>
      <c r="BG184"/>
      <c r="BH184"/>
      <c r="BI184"/>
      <c r="BJ184"/>
    </row>
    <row r="185" spans="1:62" x14ac:dyDescent="0.25">
      <c r="A185" s="4" t="s">
        <v>68</v>
      </c>
      <c r="B185"/>
      <c r="C185"/>
      <c r="D185" s="4" t="s">
        <v>1107</v>
      </c>
      <c r="E185" s="4" t="s">
        <v>668</v>
      </c>
      <c r="F185"/>
      <c r="G185" s="4">
        <v>167</v>
      </c>
      <c r="H185" s="55" t="e">
        <v>#N/A</v>
      </c>
      <c r="I185" s="4" t="s">
        <v>1269</v>
      </c>
      <c r="J185" s="4" t="s">
        <v>1270</v>
      </c>
      <c r="K185"/>
      <c r="L185" s="4" t="s">
        <v>57</v>
      </c>
      <c r="M185" s="7" t="s">
        <v>454</v>
      </c>
      <c r="N185" s="5">
        <v>47.585875999999999</v>
      </c>
      <c r="O185" s="5">
        <v>7.8332730000000002</v>
      </c>
      <c r="P185" s="5">
        <v>47.570999999999998</v>
      </c>
      <c r="Q185" s="5">
        <v>7.8390000000000004</v>
      </c>
      <c r="R185" s="4">
        <v>4</v>
      </c>
      <c r="S185"/>
      <c r="T185" s="56" t="s">
        <v>817</v>
      </c>
      <c r="U185" s="4">
        <v>120</v>
      </c>
      <c r="V185"/>
      <c r="W185"/>
      <c r="X185"/>
      <c r="Y185"/>
      <c r="Z185"/>
      <c r="AA185" s="4">
        <v>760</v>
      </c>
      <c r="AB185"/>
      <c r="AC185"/>
      <c r="AD185"/>
      <c r="AE185" s="4">
        <v>1931</v>
      </c>
      <c r="AF185"/>
      <c r="AG185"/>
      <c r="AH185"/>
      <c r="AI185" s="5">
        <v>47.582808</v>
      </c>
      <c r="AJ185" s="6">
        <v>7.845504</v>
      </c>
      <c r="AK185" s="118"/>
      <c r="AL185"/>
      <c r="AM185"/>
      <c r="AN185"/>
      <c r="AO185"/>
      <c r="AP185" s="56">
        <v>10</v>
      </c>
      <c r="AQ185"/>
      <c r="AR185" s="56">
        <v>1450</v>
      </c>
      <c r="AS185" s="56">
        <v>0</v>
      </c>
      <c r="AT185"/>
      <c r="AU185"/>
      <c r="AV185"/>
      <c r="AW185"/>
      <c r="AX185"/>
      <c r="AY185"/>
      <c r="AZ185"/>
      <c r="BA185"/>
      <c r="BB185"/>
      <c r="BC185" s="120" t="s">
        <v>1186</v>
      </c>
      <c r="BD185" s="120" t="s">
        <v>1271</v>
      </c>
      <c r="BE185"/>
      <c r="BF185"/>
      <c r="BG185"/>
      <c r="BH185"/>
      <c r="BI185"/>
      <c r="BJ185"/>
    </row>
    <row r="186" spans="1:62" x14ac:dyDescent="0.25">
      <c r="A186" s="4" t="s">
        <v>69</v>
      </c>
      <c r="B186"/>
      <c r="C186"/>
      <c r="D186" s="4" t="s">
        <v>1107</v>
      </c>
      <c r="E186" s="4" t="s">
        <v>668</v>
      </c>
      <c r="F186"/>
      <c r="G186" s="4">
        <v>168</v>
      </c>
      <c r="H186" s="55" t="e">
        <v>#N/A</v>
      </c>
      <c r="I186" s="4" t="s">
        <v>1269</v>
      </c>
      <c r="J186" s="4" t="s">
        <v>1272</v>
      </c>
      <c r="K186"/>
      <c r="L186" s="4" t="s">
        <v>69</v>
      </c>
      <c r="M186" s="7" t="s">
        <v>454</v>
      </c>
      <c r="N186" s="5">
        <v>47.556662000000003</v>
      </c>
      <c r="O186" s="5">
        <v>8.0477209999999992</v>
      </c>
      <c r="P186" s="5">
        <v>47.556662000000003</v>
      </c>
      <c r="Q186" s="5">
        <v>8.0477209999999992</v>
      </c>
      <c r="R186" s="4">
        <v>10</v>
      </c>
      <c r="S186"/>
      <c r="T186" s="56" t="s">
        <v>1273</v>
      </c>
      <c r="U186" s="4">
        <v>110</v>
      </c>
      <c r="V186"/>
      <c r="W186"/>
      <c r="X186"/>
      <c r="Y186"/>
      <c r="Z186"/>
      <c r="AA186" s="4">
        <v>7</v>
      </c>
      <c r="AB186"/>
      <c r="AC186"/>
      <c r="AD186"/>
      <c r="AE186"/>
      <c r="AF186"/>
      <c r="AG186" s="4" t="s">
        <v>69</v>
      </c>
      <c r="AH186"/>
      <c r="AI186" s="5">
        <v>47.556893000000002</v>
      </c>
      <c r="AJ186" s="6">
        <v>8.0496099999999995</v>
      </c>
      <c r="AK186" s="118"/>
      <c r="AL186"/>
      <c r="AM186"/>
      <c r="AN186"/>
      <c r="AO186"/>
      <c r="AP186" s="56">
        <v>10</v>
      </c>
      <c r="AQ186"/>
      <c r="AR186" s="56">
        <v>1370</v>
      </c>
      <c r="AS186" s="56">
        <v>0</v>
      </c>
      <c r="AT186"/>
      <c r="AU186"/>
      <c r="AV186" s="4" t="s">
        <v>1274</v>
      </c>
      <c r="AW186"/>
      <c r="AX186"/>
      <c r="AY186"/>
      <c r="AZ186"/>
      <c r="BA186"/>
      <c r="BB186"/>
      <c r="BC186" s="120" t="s">
        <v>1275</v>
      </c>
      <c r="BD186"/>
      <c r="BE186"/>
      <c r="BF186"/>
      <c r="BG186"/>
      <c r="BH186"/>
      <c r="BI186"/>
      <c r="BJ186"/>
    </row>
    <row r="187" spans="1:62" x14ac:dyDescent="0.25">
      <c r="A187" s="4" t="s">
        <v>70</v>
      </c>
      <c r="B187"/>
      <c r="C187"/>
      <c r="D187" s="4" t="s">
        <v>1107</v>
      </c>
      <c r="E187" s="4" t="s">
        <v>668</v>
      </c>
      <c r="F187"/>
      <c r="G187" s="4">
        <v>169</v>
      </c>
      <c r="H187" s="55" t="s">
        <v>634</v>
      </c>
      <c r="I187" s="4" t="s">
        <v>635</v>
      </c>
      <c r="J187" s="4" t="s">
        <v>1276</v>
      </c>
      <c r="K187"/>
      <c r="L187" s="4" t="s">
        <v>1277</v>
      </c>
      <c r="M187" s="7" t="s">
        <v>454</v>
      </c>
      <c r="N187" s="5">
        <v>47.557633000000003</v>
      </c>
      <c r="O187" s="5">
        <v>7.9568349999999999</v>
      </c>
      <c r="P187" s="5">
        <v>47.557633000000003</v>
      </c>
      <c r="Q187" s="5">
        <v>7.9568349999999999</v>
      </c>
      <c r="R187" s="4">
        <v>4</v>
      </c>
      <c r="S187"/>
      <c r="T187" s="56" t="s">
        <v>817</v>
      </c>
      <c r="U187" s="4">
        <v>73.599999999999994</v>
      </c>
      <c r="V187"/>
      <c r="W187"/>
      <c r="X187"/>
      <c r="Y187"/>
      <c r="Z187"/>
      <c r="AA187" s="4">
        <v>485</v>
      </c>
      <c r="AB187"/>
      <c r="AC187"/>
      <c r="AD187"/>
      <c r="AE187"/>
      <c r="AF187"/>
      <c r="AG187" s="4" t="s">
        <v>70</v>
      </c>
      <c r="AH187"/>
      <c r="AI187" s="5">
        <v>47.557633000000003</v>
      </c>
      <c r="AJ187" s="5">
        <v>7.9568349999999999</v>
      </c>
      <c r="AK187"/>
      <c r="AL187"/>
      <c r="AM187"/>
      <c r="AN187"/>
      <c r="AO187"/>
      <c r="AP187" s="56">
        <v>6.5</v>
      </c>
      <c r="AQ187"/>
      <c r="AR187" s="56">
        <v>1450</v>
      </c>
      <c r="AS187" s="56">
        <v>0</v>
      </c>
      <c r="AT187"/>
      <c r="AU187"/>
      <c r="AV187" s="4" t="s">
        <v>1278</v>
      </c>
      <c r="AW187"/>
      <c r="AX187"/>
      <c r="AY187"/>
      <c r="AZ187"/>
      <c r="BA187"/>
      <c r="BB187"/>
      <c r="BC187" s="120" t="s">
        <v>1279</v>
      </c>
      <c r="BD187" s="4" t="s">
        <v>1186</v>
      </c>
      <c r="BE187"/>
      <c r="BF187"/>
      <c r="BG187"/>
      <c r="BH187"/>
      <c r="BI187"/>
      <c r="BJ187"/>
    </row>
    <row r="188" spans="1:62" x14ac:dyDescent="0.25">
      <c r="A188" s="138" t="s">
        <v>71</v>
      </c>
      <c r="B188" s="30"/>
      <c r="C188" s="91"/>
      <c r="D188" s="8" t="s">
        <v>1107</v>
      </c>
      <c r="E188" s="8" t="s">
        <v>668</v>
      </c>
      <c r="F188"/>
      <c r="G188" s="4">
        <v>170</v>
      </c>
      <c r="H188" s="55" t="e">
        <v>#N/A</v>
      </c>
      <c r="I188" s="4" t="s">
        <v>1280</v>
      </c>
      <c r="J188"/>
      <c r="K188"/>
      <c r="L188" s="4" t="s">
        <v>1281</v>
      </c>
      <c r="M188" s="7" t="s">
        <v>454</v>
      </c>
      <c r="N188" s="5">
        <v>47.585842514913999</v>
      </c>
      <c r="O188" s="5">
        <v>8.1332363248657202</v>
      </c>
      <c r="P188" s="5">
        <v>47.585842514913999</v>
      </c>
      <c r="Q188" s="5">
        <v>8.1332363248657202</v>
      </c>
      <c r="R188" s="4">
        <v>3</v>
      </c>
      <c r="S188"/>
      <c r="T188" s="56" t="s">
        <v>817</v>
      </c>
      <c r="U188" s="4">
        <v>84</v>
      </c>
      <c r="V188"/>
      <c r="W188"/>
      <c r="X188"/>
      <c r="Y188"/>
      <c r="Z188"/>
      <c r="AA188" s="4">
        <v>580</v>
      </c>
      <c r="AB188"/>
      <c r="AC188"/>
      <c r="AD188"/>
      <c r="AE188"/>
      <c r="AF188"/>
      <c r="AG188"/>
      <c r="AH188"/>
      <c r="AI188" s="5">
        <v>47.586179442384299</v>
      </c>
      <c r="AJ188" s="6">
        <v>8.1333221554723405</v>
      </c>
      <c r="AK188" s="58">
        <v>1</v>
      </c>
      <c r="AL188"/>
      <c r="AM188"/>
      <c r="AN188"/>
      <c r="AO188"/>
      <c r="AP188" s="56">
        <v>9.14</v>
      </c>
      <c r="AQ188"/>
      <c r="AR188" s="56">
        <v>1100</v>
      </c>
      <c r="AS188" s="56">
        <v>0.25252525252525199</v>
      </c>
      <c r="AT188" s="56">
        <v>1</v>
      </c>
      <c r="AU188"/>
      <c r="AV188"/>
      <c r="AW188"/>
      <c r="AX188"/>
      <c r="AY188"/>
      <c r="AZ188"/>
      <c r="BA188"/>
      <c r="BB188"/>
      <c r="BC188" s="120" t="s">
        <v>1282</v>
      </c>
      <c r="BD188" s="120" t="s">
        <v>1283</v>
      </c>
      <c r="BE188" s="120" t="s">
        <v>1284</v>
      </c>
      <c r="BF188"/>
      <c r="BG188"/>
      <c r="BH188"/>
      <c r="BI188"/>
      <c r="BJ188"/>
    </row>
    <row r="189" spans="1:62" x14ac:dyDescent="0.25">
      <c r="A189" s="4" t="s">
        <v>72</v>
      </c>
      <c r="B189"/>
      <c r="C189"/>
      <c r="D189" s="4" t="s">
        <v>1107</v>
      </c>
      <c r="E189" s="4" t="s">
        <v>668</v>
      </c>
      <c r="F189"/>
      <c r="G189" s="4">
        <v>171</v>
      </c>
      <c r="H189" s="55" t="e">
        <v>#N/A</v>
      </c>
      <c r="I189" s="4" t="s">
        <v>1280</v>
      </c>
      <c r="J189" s="4" t="s">
        <v>1285</v>
      </c>
      <c r="K189"/>
      <c r="L189" s="4" t="s">
        <v>72</v>
      </c>
      <c r="M189" s="7" t="s">
        <v>454</v>
      </c>
      <c r="N189" s="5">
        <v>47.570303867969102</v>
      </c>
      <c r="O189" s="5">
        <v>8.3381785512756306</v>
      </c>
      <c r="P189" s="5">
        <v>47.570303867969102</v>
      </c>
      <c r="Q189" s="5">
        <v>8.3381785512756306</v>
      </c>
      <c r="R189" s="4">
        <v>2</v>
      </c>
      <c r="S189"/>
      <c r="T189" s="56" t="s">
        <v>817</v>
      </c>
      <c r="U189" s="4">
        <v>38</v>
      </c>
      <c r="V189"/>
      <c r="W189"/>
      <c r="X189"/>
      <c r="Y189"/>
      <c r="Z189"/>
      <c r="AA189" s="4">
        <v>2.5000000000000001E-4</v>
      </c>
      <c r="AB189"/>
      <c r="AC189"/>
      <c r="AD189"/>
      <c r="AE189" s="4">
        <v>1942</v>
      </c>
      <c r="AF189"/>
      <c r="AG189" s="4" t="s">
        <v>72</v>
      </c>
      <c r="AH189"/>
      <c r="AI189" s="5">
        <v>47.570303867969102</v>
      </c>
      <c r="AJ189" s="5">
        <v>8.3381785512756306</v>
      </c>
      <c r="AK189"/>
      <c r="AL189"/>
      <c r="AM189"/>
      <c r="AN189"/>
      <c r="AO189"/>
      <c r="AP189" s="56">
        <v>8</v>
      </c>
      <c r="AQ189"/>
      <c r="AR189" s="56">
        <v>560</v>
      </c>
      <c r="AS189" s="56">
        <v>0</v>
      </c>
      <c r="AT189"/>
      <c r="AU189"/>
      <c r="AV189"/>
      <c r="AW189"/>
      <c r="AX189"/>
      <c r="AY189"/>
      <c r="AZ189"/>
      <c r="BA189"/>
      <c r="BB189"/>
      <c r="BC189" s="4" t="s">
        <v>1186</v>
      </c>
      <c r="BD189" s="4" t="s">
        <v>1286</v>
      </c>
      <c r="BE189"/>
      <c r="BF189"/>
      <c r="BG189"/>
      <c r="BH189"/>
      <c r="BI189"/>
      <c r="BJ189"/>
    </row>
    <row r="190" spans="1:62" x14ac:dyDescent="0.25">
      <c r="A190" s="4" t="s">
        <v>73</v>
      </c>
      <c r="B190"/>
      <c r="C190"/>
      <c r="D190" s="4" t="s">
        <v>1107</v>
      </c>
      <c r="E190" s="4" t="s">
        <v>668</v>
      </c>
      <c r="F190"/>
      <c r="G190" s="4">
        <v>172</v>
      </c>
      <c r="H190" s="55" t="s">
        <v>634</v>
      </c>
      <c r="I190" s="4" t="s">
        <v>635</v>
      </c>
      <c r="J190" s="4" t="s">
        <v>1287</v>
      </c>
      <c r="K190"/>
      <c r="L190" s="4" t="s">
        <v>1288</v>
      </c>
      <c r="M190" s="7" t="s">
        <v>454</v>
      </c>
      <c r="N190" s="5">
        <v>46.192995699999997</v>
      </c>
      <c r="O190" s="5">
        <v>6.0287940000000599</v>
      </c>
      <c r="P190" s="5">
        <v>46.192995699999997</v>
      </c>
      <c r="Q190" s="5">
        <v>6.0287940000000599</v>
      </c>
      <c r="R190" s="4">
        <v>4</v>
      </c>
      <c r="S190"/>
      <c r="T190" s="56" t="s">
        <v>1150</v>
      </c>
      <c r="U190" s="4">
        <v>100</v>
      </c>
      <c r="V190"/>
      <c r="W190"/>
      <c r="X190"/>
      <c r="Y190"/>
      <c r="Z190"/>
      <c r="AA190" s="4">
        <v>466</v>
      </c>
      <c r="AB190"/>
      <c r="AC190"/>
      <c r="AD190"/>
      <c r="AE190"/>
      <c r="AF190"/>
      <c r="AG190" s="4" t="s">
        <v>479</v>
      </c>
      <c r="AH190"/>
      <c r="AI190" s="5">
        <v>46.195174746765097</v>
      </c>
      <c r="AJ190" s="6">
        <v>6.0287597896240097</v>
      </c>
      <c r="AK190" s="58">
        <v>13</v>
      </c>
      <c r="AL190"/>
      <c r="AM190"/>
      <c r="AN190"/>
      <c r="AO190"/>
      <c r="AP190" s="56">
        <v>20</v>
      </c>
      <c r="AQ190"/>
      <c r="AR190" s="56">
        <v>510</v>
      </c>
      <c r="AS190" s="56">
        <v>7.08061002178649</v>
      </c>
      <c r="AT190" s="56">
        <v>3</v>
      </c>
      <c r="AU190"/>
      <c r="AV190" s="4" t="s">
        <v>1289</v>
      </c>
      <c r="AW190"/>
      <c r="AX190"/>
      <c r="AY190" s="4" t="s">
        <v>1233</v>
      </c>
      <c r="AZ190"/>
      <c r="BA190"/>
      <c r="BB190"/>
      <c r="BC190" s="120" t="s">
        <v>1290</v>
      </c>
      <c r="BD190" s="121" t="s">
        <v>1291</v>
      </c>
      <c r="BE190"/>
      <c r="BF190"/>
      <c r="BG190"/>
      <c r="BH190"/>
      <c r="BI190"/>
      <c r="BJ190"/>
    </row>
    <row r="191" spans="1:62" x14ac:dyDescent="0.25">
      <c r="A191" s="4" t="s">
        <v>74</v>
      </c>
      <c r="B191"/>
      <c r="C191"/>
      <c r="D191" s="4" t="s">
        <v>1107</v>
      </c>
      <c r="E191" s="4" t="s">
        <v>668</v>
      </c>
      <c r="F191"/>
      <c r="G191" s="4">
        <v>173</v>
      </c>
      <c r="H191" s="55" t="e">
        <v>#N/A</v>
      </c>
      <c r="I191" s="4" t="s">
        <v>1269</v>
      </c>
      <c r="J191" s="4" t="s">
        <v>1292</v>
      </c>
      <c r="K191"/>
      <c r="L191" s="4" t="s">
        <v>74</v>
      </c>
      <c r="M191" s="7" t="s">
        <v>454</v>
      </c>
      <c r="N191" s="5">
        <v>47.537440882946903</v>
      </c>
      <c r="O191" s="5">
        <v>7.7075436832092201</v>
      </c>
      <c r="P191" s="5">
        <v>47.537440882946903</v>
      </c>
      <c r="Q191" s="5">
        <v>7.7075436832092201</v>
      </c>
      <c r="R191" s="4">
        <v>9</v>
      </c>
      <c r="S191"/>
      <c r="T191" s="56" t="s">
        <v>1293</v>
      </c>
      <c r="U191" s="4">
        <v>32</v>
      </c>
      <c r="V191"/>
      <c r="W191"/>
      <c r="X191"/>
      <c r="Y191"/>
      <c r="Z191"/>
      <c r="AA191" s="4">
        <v>200</v>
      </c>
      <c r="AB191"/>
      <c r="AC191"/>
      <c r="AD191"/>
      <c r="AE191" s="4">
        <v>1983</v>
      </c>
      <c r="AF191"/>
      <c r="AG191" s="4" t="s">
        <v>480</v>
      </c>
      <c r="AH191"/>
      <c r="AI191" s="5">
        <v>47.5393680261258</v>
      </c>
      <c r="AJ191" s="6">
        <v>7.7120544076751596</v>
      </c>
      <c r="AK191"/>
      <c r="AL191"/>
      <c r="AM191"/>
      <c r="AN191"/>
      <c r="AO191"/>
      <c r="AP191" s="56">
        <v>5.6</v>
      </c>
      <c r="AQ191"/>
      <c r="AR191" s="56">
        <v>750</v>
      </c>
      <c r="AS191" s="56">
        <v>0</v>
      </c>
      <c r="AT191"/>
      <c r="AU191"/>
      <c r="AV191" s="4" t="s">
        <v>57</v>
      </c>
      <c r="AW191"/>
      <c r="AX191"/>
      <c r="AY191" s="4" t="s">
        <v>1233</v>
      </c>
      <c r="AZ191"/>
      <c r="BA191"/>
      <c r="BB191"/>
      <c r="BC191" s="120" t="s">
        <v>1294</v>
      </c>
      <c r="BD191" s="121" t="s">
        <v>1295</v>
      </c>
      <c r="BE191"/>
      <c r="BF191"/>
      <c r="BG191"/>
      <c r="BH191"/>
      <c r="BI191"/>
      <c r="BJ191"/>
    </row>
    <row r="192" spans="1:62" x14ac:dyDescent="0.25">
      <c r="A192" s="4" t="s">
        <v>75</v>
      </c>
      <c r="B192"/>
      <c r="C192"/>
      <c r="D192" s="4" t="s">
        <v>1107</v>
      </c>
      <c r="E192" s="4" t="s">
        <v>668</v>
      </c>
      <c r="F192"/>
      <c r="G192" s="4">
        <v>174</v>
      </c>
      <c r="H192" s="55" t="e">
        <v>#N/A</v>
      </c>
      <c r="I192" s="4" t="s">
        <v>1269</v>
      </c>
      <c r="J192" s="4" t="s">
        <v>1272</v>
      </c>
      <c r="K192"/>
      <c r="L192" s="4" t="s">
        <v>75</v>
      </c>
      <c r="M192" s="7" t="s">
        <v>454</v>
      </c>
      <c r="N192" s="5">
        <v>47.536883666353802</v>
      </c>
      <c r="O192" s="5">
        <v>7.7098549962829503</v>
      </c>
      <c r="P192" s="5">
        <v>47.536883666353802</v>
      </c>
      <c r="Q192" s="5">
        <v>7.7098549962829503</v>
      </c>
      <c r="R192" s="4">
        <v>11</v>
      </c>
      <c r="S192"/>
      <c r="T192" s="56" t="s">
        <v>1296</v>
      </c>
      <c r="U192" s="4">
        <v>38.5</v>
      </c>
      <c r="V192"/>
      <c r="W192"/>
      <c r="X192"/>
      <c r="Y192"/>
      <c r="Z192"/>
      <c r="AA192" s="4">
        <v>255</v>
      </c>
      <c r="AB192"/>
      <c r="AC192"/>
      <c r="AD192"/>
      <c r="AE192" s="4">
        <v>1912</v>
      </c>
      <c r="AF192"/>
      <c r="AG192" s="4" t="s">
        <v>481</v>
      </c>
      <c r="AH192"/>
      <c r="AI192" s="5">
        <v>47.5393680261258</v>
      </c>
      <c r="AJ192" s="6">
        <v>7.7120544076751596</v>
      </c>
      <c r="AK192"/>
      <c r="AL192"/>
      <c r="AM192"/>
      <c r="AN192"/>
      <c r="AO192"/>
      <c r="AP192" s="56">
        <v>5.6</v>
      </c>
      <c r="AQ192"/>
      <c r="AR192" s="56">
        <v>750</v>
      </c>
      <c r="AS192" s="56">
        <v>0</v>
      </c>
      <c r="AT192"/>
      <c r="AU192"/>
      <c r="AV192" s="4" t="s">
        <v>57</v>
      </c>
      <c r="AW192"/>
      <c r="AX192"/>
      <c r="AY192" s="4" t="s">
        <v>1233</v>
      </c>
      <c r="AZ192"/>
      <c r="BA192"/>
      <c r="BB192"/>
      <c r="BC192" s="121" t="s">
        <v>1297</v>
      </c>
      <c r="BD192" s="121" t="s">
        <v>1295</v>
      </c>
      <c r="BE192"/>
      <c r="BF192"/>
      <c r="BG192"/>
      <c r="BH192"/>
      <c r="BI192"/>
      <c r="BJ192"/>
    </row>
    <row r="193" spans="1:62" x14ac:dyDescent="0.25">
      <c r="A193" s="4" t="s">
        <v>76</v>
      </c>
      <c r="B193"/>
      <c r="C193"/>
      <c r="D193" s="4" t="s">
        <v>1107</v>
      </c>
      <c r="E193" s="4" t="s">
        <v>668</v>
      </c>
      <c r="F193"/>
      <c r="G193" s="4">
        <v>175</v>
      </c>
      <c r="H193" s="55" t="s">
        <v>634</v>
      </c>
      <c r="I193" s="4" t="s">
        <v>635</v>
      </c>
      <c r="J193" s="4" t="s">
        <v>1298</v>
      </c>
      <c r="K193"/>
      <c r="L193" s="4" t="s">
        <v>1299</v>
      </c>
      <c r="M193" s="7" t="s">
        <v>454</v>
      </c>
      <c r="N193" s="5">
        <v>47.559925900000003</v>
      </c>
      <c r="O193" s="5">
        <v>7.6263016000000299</v>
      </c>
      <c r="P193" s="5">
        <v>47.559925900000003</v>
      </c>
      <c r="Q193" s="5">
        <v>7.6263016000000299</v>
      </c>
      <c r="R193" s="4">
        <v>4</v>
      </c>
      <c r="S193"/>
      <c r="T193" s="56" t="s">
        <v>817</v>
      </c>
      <c r="U193" s="4">
        <v>100</v>
      </c>
      <c r="V193"/>
      <c r="W193"/>
      <c r="X193"/>
      <c r="Y193"/>
      <c r="Z193"/>
      <c r="AA193" s="4">
        <v>570</v>
      </c>
      <c r="AB193"/>
      <c r="AC193"/>
      <c r="AD193"/>
      <c r="AE193" s="4">
        <v>1954</v>
      </c>
      <c r="AF193"/>
      <c r="AG193" s="4" t="s">
        <v>76</v>
      </c>
      <c r="AH193"/>
      <c r="AI193" s="5">
        <v>47.561322257549797</v>
      </c>
      <c r="AJ193" s="6">
        <v>7.6324755194946103</v>
      </c>
      <c r="AK193"/>
      <c r="AL193"/>
      <c r="AM193"/>
      <c r="AN193"/>
      <c r="AO193"/>
      <c r="AP193" s="56">
        <v>6.82</v>
      </c>
      <c r="AQ193"/>
      <c r="AR193" s="56">
        <v>1600</v>
      </c>
      <c r="AS193" s="56">
        <v>0</v>
      </c>
      <c r="AT193"/>
      <c r="AU193"/>
      <c r="AV193" s="4" t="s">
        <v>1300</v>
      </c>
      <c r="AW193"/>
      <c r="AX193"/>
      <c r="AY193" s="4" t="s">
        <v>1233</v>
      </c>
      <c r="AZ193"/>
      <c r="BA193"/>
      <c r="BB193"/>
      <c r="BC193" s="120" t="s">
        <v>1301</v>
      </c>
      <c r="BD193" s="120" t="s">
        <v>1302</v>
      </c>
      <c r="BE193"/>
      <c r="BF193"/>
      <c r="BG193"/>
      <c r="BH193"/>
      <c r="BI193"/>
      <c r="BJ193"/>
    </row>
    <row r="194" spans="1:62" x14ac:dyDescent="0.25">
      <c r="A194" s="4" t="s">
        <v>77</v>
      </c>
      <c r="B194"/>
      <c r="C194"/>
      <c r="D194" s="4" t="s">
        <v>1107</v>
      </c>
      <c r="E194" s="4" t="s">
        <v>668</v>
      </c>
      <c r="F194"/>
      <c r="G194" s="4">
        <v>176</v>
      </c>
      <c r="H194" s="55" t="s">
        <v>634</v>
      </c>
      <c r="I194" s="4" t="s">
        <v>635</v>
      </c>
      <c r="J194"/>
      <c r="K194"/>
      <c r="L194" s="4" t="s">
        <v>77</v>
      </c>
      <c r="M194" s="7" t="s">
        <v>454</v>
      </c>
      <c r="N194" s="53">
        <v>46.1846611</v>
      </c>
      <c r="O194" s="53">
        <v>7.0340763000000299</v>
      </c>
      <c r="P194" s="53">
        <v>46.1846611</v>
      </c>
      <c r="Q194" s="53">
        <v>7.0340763000000299</v>
      </c>
      <c r="R194" s="4">
        <v>3</v>
      </c>
      <c r="S194"/>
      <c r="T194" s="56" t="s">
        <v>817</v>
      </c>
      <c r="U194" s="4">
        <v>93</v>
      </c>
      <c r="V194"/>
      <c r="W194"/>
      <c r="X194"/>
      <c r="Y194"/>
      <c r="Z194"/>
      <c r="AA194" s="4">
        <v>402</v>
      </c>
      <c r="AB194"/>
      <c r="AC194"/>
      <c r="AD194"/>
      <c r="AE194" s="4">
        <v>1957</v>
      </c>
      <c r="AF194"/>
      <c r="AG194" s="4" t="s">
        <v>77</v>
      </c>
      <c r="AH194"/>
      <c r="AI194" s="5">
        <v>46.183722344701103</v>
      </c>
      <c r="AJ194" s="6">
        <v>7.0346571565460101</v>
      </c>
      <c r="AK194"/>
      <c r="AL194"/>
      <c r="AM194"/>
      <c r="AN194"/>
      <c r="AO194"/>
      <c r="AP194" s="56">
        <v>38</v>
      </c>
      <c r="AQ194"/>
      <c r="AR194" s="56">
        <v>220</v>
      </c>
      <c r="AS194" s="56">
        <v>0</v>
      </c>
      <c r="AT194"/>
      <c r="AU194"/>
      <c r="AV194"/>
      <c r="AW194"/>
      <c r="AX194"/>
      <c r="AY194" s="4" t="s">
        <v>1303</v>
      </c>
      <c r="AZ194"/>
      <c r="BA194"/>
      <c r="BB194"/>
      <c r="BC194" s="120" t="s">
        <v>1304</v>
      </c>
      <c r="BD194" s="120" t="s">
        <v>1305</v>
      </c>
      <c r="BE194" s="120" t="s">
        <v>1306</v>
      </c>
      <c r="BF194"/>
      <c r="BG194"/>
      <c r="BH194"/>
      <c r="BI194"/>
      <c r="BJ194"/>
    </row>
    <row r="195" spans="1:62" x14ac:dyDescent="0.25">
      <c r="A195" s="4" t="s">
        <v>78</v>
      </c>
      <c r="B195"/>
      <c r="C195"/>
      <c r="D195" s="4" t="s">
        <v>1107</v>
      </c>
      <c r="E195" s="4" t="s">
        <v>668</v>
      </c>
      <c r="F195"/>
      <c r="G195" s="4">
        <v>177</v>
      </c>
      <c r="H195" s="55" t="s">
        <v>797</v>
      </c>
      <c r="I195" s="4" t="s">
        <v>798</v>
      </c>
      <c r="J195" s="4" t="s">
        <v>799</v>
      </c>
      <c r="K195"/>
      <c r="L195" s="4" t="s">
        <v>1307</v>
      </c>
      <c r="M195" s="7" t="s">
        <v>171</v>
      </c>
      <c r="N195" s="5">
        <v>48.249094199999902</v>
      </c>
      <c r="O195" s="5">
        <v>14.4314005999999</v>
      </c>
      <c r="P195" s="5">
        <v>48.234999999999999</v>
      </c>
      <c r="Q195" s="5">
        <v>14.4314005999999</v>
      </c>
      <c r="R195" s="4">
        <v>9</v>
      </c>
      <c r="S195"/>
      <c r="T195" s="56" t="s">
        <v>817</v>
      </c>
      <c r="U195" s="4">
        <v>168</v>
      </c>
      <c r="V195"/>
      <c r="W195"/>
      <c r="X195"/>
      <c r="Y195"/>
      <c r="Z195"/>
      <c r="AA195" s="4">
        <v>1039</v>
      </c>
      <c r="AB195"/>
      <c r="AC195"/>
      <c r="AD195"/>
      <c r="AE195" s="4">
        <v>1980</v>
      </c>
      <c r="AF195"/>
      <c r="AG195"/>
      <c r="AH195"/>
      <c r="AI195" s="5">
        <v>48.251708296653597</v>
      </c>
      <c r="AJ195" s="6">
        <v>14.424067783984301</v>
      </c>
      <c r="AK195" s="135">
        <v>48</v>
      </c>
      <c r="AL195"/>
      <c r="AM195"/>
      <c r="AN195"/>
      <c r="AO195"/>
      <c r="AP195" s="56">
        <v>9.3000000000000007</v>
      </c>
      <c r="AQ195"/>
      <c r="AR195" s="56">
        <v>2475</v>
      </c>
      <c r="AS195" s="56">
        <v>5.3872053872053902</v>
      </c>
      <c r="AT195" s="56">
        <v>3</v>
      </c>
      <c r="AU195"/>
      <c r="AV195" s="4" t="s">
        <v>1308</v>
      </c>
      <c r="AW195"/>
      <c r="AX195"/>
      <c r="AY195" s="4" t="s">
        <v>1233</v>
      </c>
      <c r="AZ195"/>
      <c r="BA195"/>
      <c r="BB195"/>
      <c r="BC195" s="120" t="s">
        <v>1309</v>
      </c>
      <c r="BD195" s="120" t="s">
        <v>1310</v>
      </c>
      <c r="BE195" s="120"/>
      <c r="BF195"/>
      <c r="BG195"/>
      <c r="BH195"/>
      <c r="BI195"/>
      <c r="BJ195"/>
    </row>
    <row r="196" spans="1:62" ht="135" x14ac:dyDescent="0.25">
      <c r="A196" s="4" t="s">
        <v>79</v>
      </c>
      <c r="B196"/>
      <c r="C196"/>
      <c r="D196" s="4" t="s">
        <v>1107</v>
      </c>
      <c r="E196" s="4" t="s">
        <v>668</v>
      </c>
      <c r="F196"/>
      <c r="G196" s="4">
        <v>178</v>
      </c>
      <c r="H196" s="55" t="e">
        <v>#N/A</v>
      </c>
      <c r="I196" s="4" t="s">
        <v>1311</v>
      </c>
      <c r="J196" s="4" t="s">
        <v>799</v>
      </c>
      <c r="K196"/>
      <c r="L196" s="4" t="s">
        <v>1312</v>
      </c>
      <c r="M196" s="7" t="s">
        <v>171</v>
      </c>
      <c r="N196" s="5">
        <v>48.517058187802199</v>
      </c>
      <c r="O196" s="5">
        <v>13.706529450573701</v>
      </c>
      <c r="P196" s="5">
        <v>48.517058187802199</v>
      </c>
      <c r="Q196" s="5">
        <v>13.706529450573701</v>
      </c>
      <c r="R196" s="4">
        <v>5</v>
      </c>
      <c r="S196"/>
      <c r="T196" s="56" t="s">
        <v>817</v>
      </c>
      <c r="U196" s="4">
        <v>132</v>
      </c>
      <c r="V196"/>
      <c r="W196"/>
      <c r="X196"/>
      <c r="Y196"/>
      <c r="Z196"/>
      <c r="AA196" s="4">
        <v>850</v>
      </c>
      <c r="AB196"/>
      <c r="AC196"/>
      <c r="AD196"/>
      <c r="AE196" s="4">
        <v>1956</v>
      </c>
      <c r="AF196"/>
      <c r="AG196"/>
      <c r="AH196"/>
      <c r="AI196" s="5">
        <v>48.518874497898302</v>
      </c>
      <c r="AJ196" s="6">
        <v>13.702832508715799</v>
      </c>
      <c r="AK196"/>
      <c r="AL196"/>
      <c r="AM196"/>
      <c r="AN196"/>
      <c r="AO196"/>
      <c r="AP196" s="56">
        <v>9.7799999999999994</v>
      </c>
      <c r="AQ196"/>
      <c r="AR196" s="56">
        <v>1750</v>
      </c>
      <c r="AS196" s="56">
        <v>0</v>
      </c>
      <c r="AT196"/>
      <c r="AU196"/>
      <c r="AV196"/>
      <c r="AW196"/>
      <c r="AX196"/>
      <c r="AY196" s="4" t="s">
        <v>1233</v>
      </c>
      <c r="AZ196"/>
      <c r="BA196"/>
      <c r="BB196"/>
      <c r="BC196" s="120" t="s">
        <v>1313</v>
      </c>
      <c r="BD196" s="139" t="s">
        <v>1314</v>
      </c>
      <c r="BE196" s="120"/>
      <c r="BF196"/>
      <c r="BG196"/>
      <c r="BH196"/>
      <c r="BI196"/>
      <c r="BJ196"/>
    </row>
    <row r="197" spans="1:62" x14ac:dyDescent="0.25">
      <c r="A197" s="4" t="s">
        <v>80</v>
      </c>
      <c r="B197"/>
      <c r="C197"/>
      <c r="D197" s="4" t="s">
        <v>1107</v>
      </c>
      <c r="E197" s="4" t="s">
        <v>668</v>
      </c>
      <c r="F197"/>
      <c r="G197" s="4">
        <v>179</v>
      </c>
      <c r="H197" s="55" t="s">
        <v>723</v>
      </c>
      <c r="I197" s="4" t="s">
        <v>724</v>
      </c>
      <c r="J197" s="4" t="s">
        <v>696</v>
      </c>
      <c r="K197"/>
      <c r="L197" s="4" t="s">
        <v>1315</v>
      </c>
      <c r="M197" s="7" t="s">
        <v>486</v>
      </c>
      <c r="N197" s="5">
        <v>58.275062783053002</v>
      </c>
      <c r="O197" s="5">
        <v>12.2721959710906</v>
      </c>
      <c r="P197" s="5">
        <v>58.275062783053002</v>
      </c>
      <c r="Q197" s="5">
        <v>12.2721959710906</v>
      </c>
      <c r="R197" s="4">
        <v>10</v>
      </c>
      <c r="S197"/>
      <c r="T197" s="56" t="s">
        <v>619</v>
      </c>
      <c r="U197" s="4">
        <v>104</v>
      </c>
      <c r="V197"/>
      <c r="W197"/>
      <c r="X197"/>
      <c r="Y197"/>
      <c r="Z197"/>
      <c r="AA197" s="4">
        <v>1260</v>
      </c>
      <c r="AB197"/>
      <c r="AC197"/>
      <c r="AD197"/>
      <c r="AE197" s="4">
        <v>1921</v>
      </c>
      <c r="AF197"/>
      <c r="AG197"/>
      <c r="AH197"/>
      <c r="AI197" s="5">
        <v>58.304341950196601</v>
      </c>
      <c r="AJ197" s="5">
        <v>12.2974039090331</v>
      </c>
      <c r="AK197"/>
      <c r="AL197"/>
      <c r="AM197"/>
      <c r="AN197"/>
      <c r="AO197"/>
      <c r="AP197" s="56">
        <v>32</v>
      </c>
      <c r="AQ197"/>
      <c r="AR197" s="56">
        <v>280</v>
      </c>
      <c r="AS197" s="56">
        <v>0</v>
      </c>
      <c r="AT197"/>
      <c r="AU197"/>
      <c r="AV197" s="4" t="s">
        <v>1316</v>
      </c>
      <c r="AW197"/>
      <c r="AX197"/>
      <c r="AY197" s="4" t="s">
        <v>1317</v>
      </c>
      <c r="AZ197"/>
      <c r="BA197"/>
      <c r="BB197"/>
      <c r="BC197" s="120" t="s">
        <v>1318</v>
      </c>
      <c r="BD197" s="120" t="s">
        <v>1319</v>
      </c>
      <c r="BE197" s="120"/>
      <c r="BF197"/>
      <c r="BG197"/>
      <c r="BH197"/>
      <c r="BI197"/>
      <c r="BJ197"/>
    </row>
    <row r="198" spans="1:62" x14ac:dyDescent="0.25">
      <c r="A198" s="4" t="s">
        <v>81</v>
      </c>
      <c r="B198"/>
      <c r="C198"/>
      <c r="D198" s="4" t="s">
        <v>1107</v>
      </c>
      <c r="E198" s="4" t="s">
        <v>668</v>
      </c>
      <c r="F198"/>
      <c r="G198" s="4">
        <v>180</v>
      </c>
      <c r="H198" s="55" t="s">
        <v>723</v>
      </c>
      <c r="I198" s="4" t="s">
        <v>724</v>
      </c>
      <c r="J198" s="4" t="s">
        <v>696</v>
      </c>
      <c r="K198"/>
      <c r="L198" s="4" t="s">
        <v>1315</v>
      </c>
      <c r="M198" s="7" t="s">
        <v>486</v>
      </c>
      <c r="N198" s="5">
        <v>58.280358300000003</v>
      </c>
      <c r="O198" s="5">
        <v>12.2786677</v>
      </c>
      <c r="P198" s="5">
        <v>58.280358300000003</v>
      </c>
      <c r="Q198" s="5">
        <v>12.2786677</v>
      </c>
      <c r="R198" s="4">
        <v>3</v>
      </c>
      <c r="S198"/>
      <c r="T198" s="56" t="s">
        <v>817</v>
      </c>
      <c r="U198" s="4">
        <v>184</v>
      </c>
      <c r="V198"/>
      <c r="W198"/>
      <c r="X198"/>
      <c r="Y198"/>
      <c r="Z198"/>
      <c r="AA198" s="4">
        <v>1000</v>
      </c>
      <c r="AB198"/>
      <c r="AC198"/>
      <c r="AD198"/>
      <c r="AE198" s="4">
        <v>1943</v>
      </c>
      <c r="AF198"/>
      <c r="AG198"/>
      <c r="AH198"/>
      <c r="AI198" s="5">
        <v>58.304341950196601</v>
      </c>
      <c r="AJ198" s="5">
        <v>12.2974039090331</v>
      </c>
      <c r="AK198"/>
      <c r="AL198"/>
      <c r="AM198"/>
      <c r="AN198"/>
      <c r="AO198"/>
      <c r="AP198" s="56">
        <v>32</v>
      </c>
      <c r="AQ198"/>
      <c r="AR198" s="56">
        <v>640</v>
      </c>
      <c r="AS198" s="56">
        <v>0</v>
      </c>
      <c r="AT198"/>
      <c r="AU198"/>
      <c r="AV198" s="4" t="s">
        <v>1316</v>
      </c>
      <c r="AW198"/>
      <c r="AX198"/>
      <c r="AY198" s="4" t="s">
        <v>1317</v>
      </c>
      <c r="AZ198"/>
      <c r="BA198"/>
      <c r="BB198"/>
      <c r="BC198" s="120" t="s">
        <v>1320</v>
      </c>
      <c r="BD198" s="120" t="s">
        <v>1321</v>
      </c>
      <c r="BE198" s="120"/>
      <c r="BF198"/>
      <c r="BG198"/>
      <c r="BH198"/>
      <c r="BI198"/>
      <c r="BJ198"/>
    </row>
    <row r="199" spans="1:62" x14ac:dyDescent="0.25">
      <c r="A199" s="4" t="s">
        <v>82</v>
      </c>
      <c r="B199"/>
      <c r="C199"/>
      <c r="D199" s="4" t="s">
        <v>1107</v>
      </c>
      <c r="E199" s="4" t="s">
        <v>1322</v>
      </c>
      <c r="F199"/>
      <c r="G199" s="4">
        <v>181</v>
      </c>
      <c r="H199" s="55" t="s">
        <v>723</v>
      </c>
      <c r="I199" s="4" t="s">
        <v>724</v>
      </c>
      <c r="J199" s="4" t="s">
        <v>696</v>
      </c>
      <c r="K199"/>
      <c r="L199" s="4" t="s">
        <v>82</v>
      </c>
      <c r="M199" s="7" t="s">
        <v>486</v>
      </c>
      <c r="N199" s="5">
        <v>58.355627400000003</v>
      </c>
      <c r="O199" s="5">
        <v>12.373014799999901</v>
      </c>
      <c r="P199" s="5">
        <v>58.355627400000003</v>
      </c>
      <c r="Q199" s="5">
        <v>12.373014799999901</v>
      </c>
      <c r="R199" s="4">
        <v>3</v>
      </c>
      <c r="S199"/>
      <c r="T199" s="56" t="s">
        <v>817</v>
      </c>
      <c r="U199" s="4">
        <v>35</v>
      </c>
      <c r="V199"/>
      <c r="W199"/>
      <c r="X199"/>
      <c r="Y199"/>
      <c r="Z199"/>
      <c r="AA199" s="4">
        <v>165</v>
      </c>
      <c r="AB199"/>
      <c r="AC199"/>
      <c r="AD199"/>
      <c r="AE199" s="4">
        <v>1930</v>
      </c>
      <c r="AF199" s="4">
        <v>1989</v>
      </c>
      <c r="AG199" s="4" t="s">
        <v>489</v>
      </c>
      <c r="AH199"/>
      <c r="AI199" s="5">
        <v>58.454867832858</v>
      </c>
      <c r="AJ199" s="6">
        <v>12.4949844251386</v>
      </c>
      <c r="AK199" s="58">
        <v>9400</v>
      </c>
      <c r="AL199"/>
      <c r="AM199"/>
      <c r="AN199"/>
      <c r="AO199"/>
      <c r="AP199" s="56">
        <v>4.5999999999999996</v>
      </c>
      <c r="AQ199"/>
      <c r="AR199" s="56">
        <v>700</v>
      </c>
      <c r="AS199" s="56">
        <v>3730.1587301587301</v>
      </c>
      <c r="AT199" s="56">
        <v>6</v>
      </c>
      <c r="AU199"/>
      <c r="AV199"/>
      <c r="AW199"/>
      <c r="AX199"/>
      <c r="AY199" s="4" t="s">
        <v>1323</v>
      </c>
      <c r="AZ199"/>
      <c r="BA199"/>
      <c r="BB199"/>
      <c r="BC199" s="120" t="s">
        <v>1324</v>
      </c>
      <c r="BD199" s="120" t="s">
        <v>1325</v>
      </c>
      <c r="BE199" s="120" t="s">
        <v>1326</v>
      </c>
      <c r="BF199"/>
      <c r="BG199"/>
      <c r="BH199"/>
      <c r="BI199"/>
      <c r="BJ199"/>
    </row>
    <row r="200" spans="1:62" x14ac:dyDescent="0.25">
      <c r="A200" s="4" t="s">
        <v>83</v>
      </c>
      <c r="B200"/>
      <c r="C200"/>
      <c r="D200" s="4" t="s">
        <v>1107</v>
      </c>
      <c r="E200" s="4" t="s">
        <v>668</v>
      </c>
      <c r="F200"/>
      <c r="G200" s="4">
        <v>182</v>
      </c>
      <c r="H200" s="55" t="s">
        <v>723</v>
      </c>
      <c r="I200" s="4" t="s">
        <v>724</v>
      </c>
      <c r="J200" s="4" t="s">
        <v>696</v>
      </c>
      <c r="K200"/>
      <c r="L200" s="4" t="s">
        <v>83</v>
      </c>
      <c r="M200" s="7" t="s">
        <v>486</v>
      </c>
      <c r="N200" s="5">
        <v>58.135942060608102</v>
      </c>
      <c r="O200" s="5">
        <v>12.1200901511474</v>
      </c>
      <c r="P200" s="5">
        <v>58.135942060608102</v>
      </c>
      <c r="Q200" s="5">
        <v>12.1200901511474</v>
      </c>
      <c r="R200" s="4">
        <v>4</v>
      </c>
      <c r="S200"/>
      <c r="T200" s="56" t="s">
        <v>1327</v>
      </c>
      <c r="U200" s="4">
        <v>46</v>
      </c>
      <c r="V200"/>
      <c r="W200"/>
      <c r="X200"/>
      <c r="Y200"/>
      <c r="Z200"/>
      <c r="AA200" s="4">
        <v>210</v>
      </c>
      <c r="AB200"/>
      <c r="AC200"/>
      <c r="AD200"/>
      <c r="AE200" s="4">
        <v>1926</v>
      </c>
      <c r="AF200"/>
      <c r="AG200" s="4" t="s">
        <v>83</v>
      </c>
      <c r="AH200"/>
      <c r="AI200" s="5">
        <v>58.1381168985179</v>
      </c>
      <c r="AJ200" s="6">
        <v>12.121849680261199</v>
      </c>
      <c r="AK200" s="58">
        <v>3.4</v>
      </c>
      <c r="AL200"/>
      <c r="AM200"/>
      <c r="AN200"/>
      <c r="AO200"/>
      <c r="AP200" s="56">
        <v>6.5</v>
      </c>
      <c r="AQ200"/>
      <c r="AR200" s="56">
        <v>747</v>
      </c>
      <c r="AS200" s="56">
        <v>1.2643165253607</v>
      </c>
      <c r="AT200" s="56">
        <v>2</v>
      </c>
      <c r="AU200"/>
      <c r="AV200" s="4" t="s">
        <v>1328</v>
      </c>
      <c r="AW200"/>
      <c r="AX200"/>
      <c r="AY200" s="4" t="s">
        <v>1233</v>
      </c>
      <c r="AZ200"/>
      <c r="BA200"/>
      <c r="BB200"/>
      <c r="BC200" s="120" t="s">
        <v>1329</v>
      </c>
      <c r="BD200" s="120" t="s">
        <v>1330</v>
      </c>
      <c r="BE200" s="120"/>
      <c r="BF200"/>
      <c r="BG200"/>
      <c r="BH200"/>
      <c r="BI200"/>
      <c r="BJ200"/>
    </row>
    <row r="201" spans="1:62" x14ac:dyDescent="0.25">
      <c r="A201" s="4" t="s">
        <v>1331</v>
      </c>
      <c r="B201"/>
      <c r="C201"/>
      <c r="D201" s="4" t="s">
        <v>1107</v>
      </c>
      <c r="E201" s="4" t="s">
        <v>668</v>
      </c>
      <c r="F201"/>
      <c r="G201" s="4">
        <v>183</v>
      </c>
      <c r="H201" s="55" t="e">
        <v>#N/A</v>
      </c>
      <c r="I201" s="4" t="s">
        <v>1332</v>
      </c>
      <c r="J201" s="4" t="s">
        <v>653</v>
      </c>
      <c r="K201"/>
      <c r="L201" s="4" t="s">
        <v>1333</v>
      </c>
      <c r="M201"/>
      <c r="N201" s="5">
        <v>37.236666999999997</v>
      </c>
      <c r="O201" s="5">
        <v>35.019444</v>
      </c>
      <c r="P201" s="140"/>
      <c r="Q201" s="140"/>
      <c r="R201" s="4">
        <v>2</v>
      </c>
      <c r="S201"/>
      <c r="T201" s="56" t="s">
        <v>619</v>
      </c>
      <c r="U201" s="4">
        <v>20</v>
      </c>
      <c r="V201"/>
      <c r="W201"/>
      <c r="X201"/>
      <c r="Y201"/>
      <c r="Z201"/>
      <c r="AA201" s="4">
        <v>80</v>
      </c>
      <c r="AB201"/>
      <c r="AC201"/>
      <c r="AD201"/>
      <c r="AE201" s="4">
        <v>2010</v>
      </c>
      <c r="AF201"/>
      <c r="AG201"/>
      <c r="AH201"/>
      <c r="AI201" s="5">
        <v>37.275556000000002</v>
      </c>
      <c r="AJ201" s="6">
        <v>34.999443999999997</v>
      </c>
      <c r="AK201"/>
      <c r="AL201"/>
      <c r="AM201"/>
      <c r="AN201"/>
      <c r="AO201"/>
      <c r="AP201" s="56">
        <v>144</v>
      </c>
      <c r="AQ201"/>
      <c r="AR201" s="56">
        <v>16.5</v>
      </c>
      <c r="AS201" s="56">
        <v>0</v>
      </c>
      <c r="AT201"/>
      <c r="AU201"/>
      <c r="AV201"/>
      <c r="AW201"/>
      <c r="AX201"/>
      <c r="AY201" s="4" t="s">
        <v>1334</v>
      </c>
      <c r="AZ201"/>
      <c r="BA201"/>
      <c r="BB201"/>
      <c r="BC201" s="120" t="s">
        <v>1335</v>
      </c>
      <c r="BD201" s="120" t="s">
        <v>1336</v>
      </c>
      <c r="BE201" s="120"/>
      <c r="BF201"/>
      <c r="BG201"/>
      <c r="BH201"/>
      <c r="BI201"/>
      <c r="BJ201"/>
    </row>
    <row r="202" spans="1:62" x14ac:dyDescent="0.25">
      <c r="A202" s="4" t="s">
        <v>84</v>
      </c>
      <c r="B202"/>
      <c r="C202"/>
      <c r="D202" s="4" t="s">
        <v>668</v>
      </c>
      <c r="E202" s="10"/>
      <c r="F202"/>
      <c r="G202" s="4">
        <v>184</v>
      </c>
      <c r="H202" s="55" t="s">
        <v>651</v>
      </c>
      <c r="I202" s="4" t="s">
        <v>652</v>
      </c>
      <c r="J202" s="4" t="s">
        <v>1337</v>
      </c>
      <c r="K202"/>
      <c r="L202" s="4" t="s">
        <v>84</v>
      </c>
      <c r="M202" s="7" t="s">
        <v>491</v>
      </c>
      <c r="N202" s="5">
        <v>58.596327512817197</v>
      </c>
      <c r="O202" s="5">
        <v>8.7164068222045898</v>
      </c>
      <c r="P202" s="5">
        <v>58.597000000000001</v>
      </c>
      <c r="Q202" s="5">
        <v>8.6340000000000003</v>
      </c>
      <c r="R202" s="4">
        <v>8</v>
      </c>
      <c r="S202"/>
      <c r="T202" s="56" t="s">
        <v>619</v>
      </c>
      <c r="U202" s="4">
        <v>65</v>
      </c>
      <c r="V202"/>
      <c r="W202"/>
      <c r="X202"/>
      <c r="Y202"/>
      <c r="Z202"/>
      <c r="AA202" s="4">
        <v>400</v>
      </c>
      <c r="AB202"/>
      <c r="AC202"/>
      <c r="AD202"/>
      <c r="AE202" s="4">
        <v>1913</v>
      </c>
      <c r="AF202"/>
      <c r="AG202" s="4" t="s">
        <v>492</v>
      </c>
      <c r="AH202"/>
      <c r="AI202" s="5">
        <v>58.6116179765569</v>
      </c>
      <c r="AJ202" s="6">
        <v>8.7048012259765493</v>
      </c>
      <c r="AK202" s="118"/>
      <c r="AL202"/>
      <c r="AM202"/>
      <c r="AN202"/>
      <c r="AO202"/>
      <c r="AP202" s="56">
        <v>62</v>
      </c>
      <c r="AQ202"/>
      <c r="AR202" s="56">
        <v>125</v>
      </c>
      <c r="AS202" s="56">
        <v>0</v>
      </c>
      <c r="AT202"/>
      <c r="AU202"/>
      <c r="AV202"/>
      <c r="AW202"/>
      <c r="AX202"/>
      <c r="AY202" s="4" t="s">
        <v>1338</v>
      </c>
      <c r="AZ202"/>
      <c r="BA202"/>
      <c r="BB202"/>
      <c r="BC202" s="120" t="s">
        <v>1339</v>
      </c>
      <c r="BD202" s="120" t="s">
        <v>1340</v>
      </c>
      <c r="BE202" s="120"/>
      <c r="BF202"/>
      <c r="BG202"/>
      <c r="BH202"/>
      <c r="BI202"/>
      <c r="BJ202"/>
    </row>
    <row r="203" spans="1:62" x14ac:dyDescent="0.25">
      <c r="A203" s="4" t="s">
        <v>85</v>
      </c>
      <c r="B203"/>
      <c r="C203"/>
      <c r="D203" s="4" t="s">
        <v>668</v>
      </c>
      <c r="E203"/>
      <c r="F203"/>
      <c r="G203" s="4">
        <v>185</v>
      </c>
      <c r="H203" s="55" t="s">
        <v>651</v>
      </c>
      <c r="I203" s="4" t="s">
        <v>652</v>
      </c>
      <c r="J203" s="4" t="s">
        <v>1341</v>
      </c>
      <c r="K203"/>
      <c r="L203" s="4" t="s">
        <v>85</v>
      </c>
      <c r="M203" s="7" t="s">
        <v>493</v>
      </c>
      <c r="N203" s="53">
        <v>59.582120533536397</v>
      </c>
      <c r="O203" s="53">
        <v>9.2575386287353396</v>
      </c>
      <c r="P203" s="53">
        <v>59.539000000000001</v>
      </c>
      <c r="Q203" s="53">
        <v>9.2189999999999994</v>
      </c>
      <c r="R203" s="4">
        <v>2</v>
      </c>
      <c r="S203"/>
      <c r="T203" s="56" t="s">
        <v>619</v>
      </c>
      <c r="U203" s="4">
        <v>96</v>
      </c>
      <c r="V203"/>
      <c r="W203"/>
      <c r="X203"/>
      <c r="Y203"/>
      <c r="Z203"/>
      <c r="AA203" s="4">
        <v>541</v>
      </c>
      <c r="AB203"/>
      <c r="AC203"/>
      <c r="AD203"/>
      <c r="AE203" s="4">
        <v>1915</v>
      </c>
      <c r="AF203"/>
      <c r="AG203" s="4" t="s">
        <v>85</v>
      </c>
      <c r="AH203"/>
      <c r="AI203" s="5">
        <v>59.606500795848802</v>
      </c>
      <c r="AJ203" s="6">
        <v>9.2733007911010592</v>
      </c>
      <c r="AK203" s="118"/>
      <c r="AL203"/>
      <c r="AM203"/>
      <c r="AN203"/>
      <c r="AO203"/>
      <c r="AP203" s="56">
        <v>70</v>
      </c>
      <c r="AQ203"/>
      <c r="AR203"/>
      <c r="AS203"/>
      <c r="AT203"/>
      <c r="AU203"/>
      <c r="AV203"/>
      <c r="AW203"/>
      <c r="AX203"/>
      <c r="AY203" s="4" t="s">
        <v>1338</v>
      </c>
      <c r="AZ203"/>
      <c r="BA203"/>
      <c r="BB203"/>
      <c r="BC203" s="120" t="s">
        <v>1342</v>
      </c>
      <c r="BD203" s="120" t="s">
        <v>1343</v>
      </c>
      <c r="BE203"/>
      <c r="BF203"/>
      <c r="BG203"/>
      <c r="BH203"/>
      <c r="BI203"/>
      <c r="BJ203"/>
    </row>
    <row r="204" spans="1:62" x14ac:dyDescent="0.25">
      <c r="A204" s="4" t="s">
        <v>86</v>
      </c>
      <c r="B204"/>
      <c r="C204"/>
      <c r="D204" s="4" t="s">
        <v>668</v>
      </c>
      <c r="E204"/>
      <c r="F204"/>
      <c r="G204" s="4">
        <v>186</v>
      </c>
      <c r="H204" s="55" t="s">
        <v>651</v>
      </c>
      <c r="I204" s="4" t="s">
        <v>652</v>
      </c>
      <c r="J204" s="4" t="s">
        <v>1344</v>
      </c>
      <c r="K204"/>
      <c r="L204"/>
      <c r="M204" s="7" t="s">
        <v>495</v>
      </c>
      <c r="N204" s="5">
        <v>59.9703533143689</v>
      </c>
      <c r="O204" s="5">
        <v>9.9300588734331505</v>
      </c>
      <c r="P204" s="5">
        <v>59.9703533143689</v>
      </c>
      <c r="Q204" s="5">
        <v>9.9300588734331505</v>
      </c>
      <c r="R204" s="4">
        <v>4</v>
      </c>
      <c r="S204"/>
      <c r="T204" s="56" t="s">
        <v>619</v>
      </c>
      <c r="U204" s="4">
        <v>88</v>
      </c>
      <c r="V204"/>
      <c r="W204"/>
      <c r="X204"/>
      <c r="Y204"/>
      <c r="Z204"/>
      <c r="AA204" s="4">
        <v>590</v>
      </c>
      <c r="AB204"/>
      <c r="AC204"/>
      <c r="AD204"/>
      <c r="AE204" s="4">
        <v>1951</v>
      </c>
      <c r="AF204"/>
      <c r="AG204" s="4" t="s">
        <v>86</v>
      </c>
      <c r="AH204"/>
      <c r="AI204" s="5">
        <v>59.9703533143689</v>
      </c>
      <c r="AJ204" s="5">
        <v>9.9300588734331505</v>
      </c>
      <c r="AK204" s="118"/>
      <c r="AL204"/>
      <c r="AM204"/>
      <c r="AN204"/>
      <c r="AO204"/>
      <c r="AP204" s="56">
        <v>73.5</v>
      </c>
      <c r="AQ204"/>
      <c r="AR204" s="56">
        <v>150</v>
      </c>
      <c r="AS204" s="56">
        <v>0</v>
      </c>
      <c r="AT204"/>
      <c r="AU204"/>
      <c r="AV204"/>
      <c r="AW204"/>
      <c r="AX204"/>
      <c r="AY204" s="4" t="s">
        <v>1338</v>
      </c>
      <c r="AZ204"/>
      <c r="BA204"/>
      <c r="BB204"/>
      <c r="BC204" s="120" t="s">
        <v>1345</v>
      </c>
      <c r="BD204" s="120" t="s">
        <v>1346</v>
      </c>
      <c r="BE204"/>
      <c r="BF204"/>
      <c r="BG204"/>
      <c r="BH204"/>
      <c r="BI204"/>
      <c r="BJ204"/>
    </row>
    <row r="205" spans="1:62" x14ac:dyDescent="0.25">
      <c r="A205" s="4" t="s">
        <v>87</v>
      </c>
      <c r="B205"/>
      <c r="C205"/>
      <c r="D205" s="4" t="s">
        <v>668</v>
      </c>
      <c r="E205"/>
      <c r="F205"/>
      <c r="G205" s="4">
        <v>187</v>
      </c>
      <c r="H205" s="55" t="s">
        <v>651</v>
      </c>
      <c r="I205" s="4" t="s">
        <v>652</v>
      </c>
      <c r="J205" s="4" t="s">
        <v>1124</v>
      </c>
      <c r="K205"/>
      <c r="L205" s="4" t="s">
        <v>1347</v>
      </c>
      <c r="M205" s="7" t="s">
        <v>409</v>
      </c>
      <c r="N205" s="5">
        <v>59.276603351154101</v>
      </c>
      <c r="O205" s="5">
        <v>11.1339308381866</v>
      </c>
      <c r="P205" s="5">
        <v>59.293999999999997</v>
      </c>
      <c r="Q205" s="5">
        <v>11.038</v>
      </c>
      <c r="R205" s="4">
        <v>1</v>
      </c>
      <c r="S205"/>
      <c r="T205" s="56" t="s">
        <v>817</v>
      </c>
      <c r="U205" s="4">
        <v>80</v>
      </c>
      <c r="V205"/>
      <c r="W205"/>
      <c r="X205"/>
      <c r="Y205"/>
      <c r="Z205"/>
      <c r="AA205" s="4">
        <v>317</v>
      </c>
      <c r="AB205"/>
      <c r="AC205"/>
      <c r="AD205"/>
      <c r="AE205" s="4">
        <v>1978</v>
      </c>
      <c r="AF205"/>
      <c r="AG205"/>
      <c r="AH205"/>
      <c r="AI205" s="5">
        <v>59.277820177506896</v>
      </c>
      <c r="AJ205" s="6">
        <v>11.1341990590881</v>
      </c>
      <c r="AK205" s="118"/>
      <c r="AL205"/>
      <c r="AM205"/>
      <c r="AN205"/>
      <c r="AO205"/>
      <c r="AP205" s="56">
        <v>20.5</v>
      </c>
      <c r="AQ205"/>
      <c r="AR205" s="56">
        <v>425</v>
      </c>
      <c r="AS205" s="56">
        <v>0</v>
      </c>
      <c r="AT205"/>
      <c r="AU205"/>
      <c r="AV205"/>
      <c r="AW205"/>
      <c r="AX205"/>
      <c r="AY205" s="4" t="s">
        <v>1317</v>
      </c>
      <c r="AZ205"/>
      <c r="BA205"/>
      <c r="BB205"/>
      <c r="BC205" s="120" t="s">
        <v>1348</v>
      </c>
      <c r="BD205" s="120"/>
      <c r="BE205"/>
      <c r="BF205"/>
      <c r="BG205"/>
      <c r="BH205"/>
      <c r="BI205"/>
      <c r="BJ205"/>
    </row>
    <row r="206" spans="1:62" x14ac:dyDescent="0.25">
      <c r="A206" s="4" t="s">
        <v>88</v>
      </c>
      <c r="B206"/>
      <c r="C206"/>
      <c r="D206" s="4" t="s">
        <v>1107</v>
      </c>
      <c r="E206" s="4" t="s">
        <v>668</v>
      </c>
      <c r="F206"/>
      <c r="G206" s="4">
        <v>188</v>
      </c>
      <c r="H206" s="55" t="s">
        <v>651</v>
      </c>
      <c r="I206" s="4" t="s">
        <v>652</v>
      </c>
      <c r="J206" s="4" t="s">
        <v>1349</v>
      </c>
      <c r="K206"/>
      <c r="L206" s="4" t="s">
        <v>1347</v>
      </c>
      <c r="M206" s="7" t="s">
        <v>409</v>
      </c>
      <c r="N206" s="5">
        <v>59.276970596092099</v>
      </c>
      <c r="O206" s="5">
        <v>11.1317957998107</v>
      </c>
      <c r="P206" s="5">
        <v>59.293999999999997</v>
      </c>
      <c r="Q206" s="5">
        <v>11.038</v>
      </c>
      <c r="R206" s="4">
        <v>6</v>
      </c>
      <c r="S206"/>
      <c r="T206"/>
      <c r="U206" s="4">
        <v>31</v>
      </c>
      <c r="V206"/>
      <c r="W206"/>
      <c r="X206"/>
      <c r="Y206"/>
      <c r="Z206"/>
      <c r="AA206" s="4">
        <v>236</v>
      </c>
      <c r="AB206"/>
      <c r="AC206"/>
      <c r="AD206"/>
      <c r="AE206" s="4">
        <v>1898</v>
      </c>
      <c r="AF206"/>
      <c r="AG206"/>
      <c r="AH206"/>
      <c r="AI206" s="5">
        <v>59.277820177506896</v>
      </c>
      <c r="AJ206" s="6">
        <v>11.1341990590881</v>
      </c>
      <c r="AK206" s="118"/>
      <c r="AL206"/>
      <c r="AM206"/>
      <c r="AN206"/>
      <c r="AO206"/>
      <c r="AP206" s="56">
        <v>20.5</v>
      </c>
      <c r="AQ206"/>
      <c r="AR206" s="56">
        <v>1500</v>
      </c>
      <c r="AS206" s="56">
        <v>0</v>
      </c>
      <c r="AT206"/>
      <c r="AU206"/>
      <c r="AV206"/>
      <c r="AW206"/>
      <c r="AX206"/>
      <c r="AY206" s="4" t="s">
        <v>1317</v>
      </c>
      <c r="AZ206"/>
      <c r="BA206"/>
      <c r="BB206"/>
      <c r="BC206" s="120" t="s">
        <v>1350</v>
      </c>
      <c r="BD206" s="120"/>
      <c r="BE206"/>
      <c r="BF206"/>
      <c r="BG206"/>
      <c r="BH206"/>
      <c r="BI206"/>
      <c r="BJ206"/>
    </row>
    <row r="207" spans="1:62" x14ac:dyDescent="0.25">
      <c r="A207" s="4" t="s">
        <v>89</v>
      </c>
      <c r="B207"/>
      <c r="C207"/>
      <c r="D207" s="4" t="s">
        <v>1107</v>
      </c>
      <c r="E207" s="4" t="s">
        <v>668</v>
      </c>
      <c r="F207"/>
      <c r="G207" s="4">
        <v>189</v>
      </c>
      <c r="H207" s="55" t="s">
        <v>651</v>
      </c>
      <c r="I207" s="4" t="s">
        <v>652</v>
      </c>
      <c r="J207" s="4" t="s">
        <v>1124</v>
      </c>
      <c r="K207"/>
      <c r="L207" s="4" t="s">
        <v>1347</v>
      </c>
      <c r="M207" s="7" t="s">
        <v>409</v>
      </c>
      <c r="N207" s="5">
        <v>59.275951070444499</v>
      </c>
      <c r="O207" s="5">
        <v>11.1317743421386</v>
      </c>
      <c r="P207" s="5">
        <v>59.295000000000002</v>
      </c>
      <c r="Q207" s="5">
        <v>11.038</v>
      </c>
      <c r="R207" s="4">
        <v>4</v>
      </c>
      <c r="S207"/>
      <c r="T207" s="56" t="s">
        <v>619</v>
      </c>
      <c r="U207" s="4">
        <v>31</v>
      </c>
      <c r="V207"/>
      <c r="W207"/>
      <c r="X207"/>
      <c r="Y207"/>
      <c r="Z207"/>
      <c r="AA207" s="4">
        <v>145</v>
      </c>
      <c r="AB207"/>
      <c r="AC207"/>
      <c r="AD207"/>
      <c r="AE207" s="4">
        <v>1956</v>
      </c>
      <c r="AF207"/>
      <c r="AG207"/>
      <c r="AH207"/>
      <c r="AI207" s="5">
        <v>59.277820177506896</v>
      </c>
      <c r="AJ207" s="6">
        <v>11.1341990590881</v>
      </c>
      <c r="AK207" s="118"/>
      <c r="AL207"/>
      <c r="AM207"/>
      <c r="AN207"/>
      <c r="AO207"/>
      <c r="AP207" s="56">
        <v>20.5</v>
      </c>
      <c r="AQ207"/>
      <c r="AR207" s="56">
        <v>200</v>
      </c>
      <c r="AS207" s="56">
        <v>0</v>
      </c>
      <c r="AT207"/>
      <c r="AU207"/>
      <c r="AV207"/>
      <c r="AW207"/>
      <c r="AX207"/>
      <c r="AY207" s="4" t="s">
        <v>1317</v>
      </c>
      <c r="AZ207"/>
      <c r="BA207"/>
      <c r="BB207"/>
      <c r="BC207" s="120" t="s">
        <v>1351</v>
      </c>
      <c r="BD207" s="120"/>
      <c r="BE207"/>
      <c r="BF207"/>
      <c r="BG207"/>
      <c r="BH207"/>
      <c r="BI207"/>
      <c r="BJ207"/>
    </row>
    <row r="208" spans="1:62" x14ac:dyDescent="0.25">
      <c r="A208" s="4" t="s">
        <v>90</v>
      </c>
      <c r="B208"/>
      <c r="C208"/>
      <c r="D208" s="4" t="s">
        <v>668</v>
      </c>
      <c r="E208"/>
      <c r="F208"/>
      <c r="G208" s="4">
        <v>190</v>
      </c>
      <c r="H208" s="55" t="s">
        <v>651</v>
      </c>
      <c r="I208" s="4" t="s">
        <v>652</v>
      </c>
      <c r="J208" s="4" t="s">
        <v>1352</v>
      </c>
      <c r="K208"/>
      <c r="L208" s="4" t="s">
        <v>1353</v>
      </c>
      <c r="M208" s="7" t="s">
        <v>409</v>
      </c>
      <c r="N208" s="5">
        <v>60.027449099999899</v>
      </c>
      <c r="O208" s="6">
        <v>11.323277999999901</v>
      </c>
      <c r="P208" s="6">
        <v>60.024999999999999</v>
      </c>
      <c r="Q208" s="6">
        <v>11.356</v>
      </c>
      <c r="R208" s="4">
        <v>6</v>
      </c>
      <c r="S208"/>
      <c r="T208" s="56" t="s">
        <v>1354</v>
      </c>
      <c r="U208" s="4">
        <v>81</v>
      </c>
      <c r="V208"/>
      <c r="W208"/>
      <c r="X208"/>
      <c r="Y208"/>
      <c r="Z208"/>
      <c r="AA208" s="4">
        <v>280</v>
      </c>
      <c r="AB208"/>
      <c r="AC208"/>
      <c r="AD208"/>
      <c r="AE208" s="4">
        <v>1921</v>
      </c>
      <c r="AF208"/>
      <c r="AG208"/>
      <c r="AH208"/>
      <c r="AI208" s="5">
        <v>60.029291347304799</v>
      </c>
      <c r="AJ208" s="6">
        <v>11.323452616052201</v>
      </c>
      <c r="AK208"/>
      <c r="AL208"/>
      <c r="AM208"/>
      <c r="AN208"/>
      <c r="AO208"/>
      <c r="AP208" s="56">
        <v>12.3</v>
      </c>
      <c r="AQ208"/>
      <c r="AR208"/>
      <c r="AS208"/>
      <c r="AT208"/>
      <c r="AU208"/>
      <c r="AV208"/>
      <c r="AW208"/>
      <c r="AX208"/>
      <c r="AY208" s="4" t="s">
        <v>1233</v>
      </c>
      <c r="AZ208"/>
      <c r="BA208"/>
      <c r="BB208"/>
      <c r="BC208" s="120" t="s">
        <v>1355</v>
      </c>
      <c r="BD208" s="120"/>
      <c r="BE208"/>
      <c r="BF208"/>
      <c r="BG208"/>
      <c r="BH208"/>
      <c r="BI208"/>
      <c r="BJ208"/>
    </row>
    <row r="209" spans="1:62" x14ac:dyDescent="0.25">
      <c r="A209" s="4" t="s">
        <v>91</v>
      </c>
      <c r="B209"/>
      <c r="C209"/>
      <c r="D209" s="4" t="s">
        <v>668</v>
      </c>
      <c r="E209"/>
      <c r="F209"/>
      <c r="G209" s="4">
        <v>191</v>
      </c>
      <c r="H209" s="55" t="s">
        <v>651</v>
      </c>
      <c r="I209" s="4" t="s">
        <v>652</v>
      </c>
      <c r="J209" s="4" t="s">
        <v>1352</v>
      </c>
      <c r="K209"/>
      <c r="L209" s="4" t="s">
        <v>1353</v>
      </c>
      <c r="M209" s="7" t="s">
        <v>409</v>
      </c>
      <c r="N209" s="5">
        <v>60.029142777151399</v>
      </c>
      <c r="O209" s="6">
        <v>11.319662332534699</v>
      </c>
      <c r="P209" s="6">
        <v>60.029000000000003</v>
      </c>
      <c r="Q209" s="6">
        <v>11.349</v>
      </c>
      <c r="R209" s="4">
        <v>1</v>
      </c>
      <c r="S209"/>
      <c r="T209"/>
      <c r="U209" s="4">
        <v>44</v>
      </c>
      <c r="V209"/>
      <c r="W209"/>
      <c r="X209"/>
      <c r="Y209"/>
      <c r="Z209"/>
      <c r="AA209" s="4">
        <v>280</v>
      </c>
      <c r="AB209"/>
      <c r="AC209"/>
      <c r="AD209"/>
      <c r="AE209" s="4">
        <v>2016</v>
      </c>
      <c r="AF209"/>
      <c r="AG209"/>
      <c r="AH209"/>
      <c r="AI209" s="5">
        <v>60.029291347304799</v>
      </c>
      <c r="AJ209" s="6">
        <v>11.323452616052201</v>
      </c>
      <c r="AK209"/>
      <c r="AL209"/>
      <c r="AM209"/>
      <c r="AN209"/>
      <c r="AO209"/>
      <c r="AP209" s="56">
        <v>12.3</v>
      </c>
      <c r="AQ209"/>
      <c r="AR209" s="56">
        <v>400</v>
      </c>
      <c r="AS209" s="56">
        <v>0</v>
      </c>
      <c r="AT209"/>
      <c r="AU209"/>
      <c r="AV209"/>
      <c r="AW209"/>
      <c r="AX209"/>
      <c r="AY209" s="4" t="s">
        <v>1233</v>
      </c>
      <c r="AZ209"/>
      <c r="BA209"/>
      <c r="BB209"/>
      <c r="BC209" s="120" t="s">
        <v>1356</v>
      </c>
      <c r="BD209" s="120"/>
      <c r="BE209"/>
      <c r="BF209"/>
      <c r="BG209"/>
      <c r="BH209"/>
      <c r="BI209"/>
      <c r="BJ209"/>
    </row>
    <row r="210" spans="1:62" x14ac:dyDescent="0.25">
      <c r="A210" s="4" t="s">
        <v>92</v>
      </c>
      <c r="B210"/>
      <c r="C210"/>
      <c r="D210" s="4" t="s">
        <v>1107</v>
      </c>
      <c r="E210" s="4" t="s">
        <v>668</v>
      </c>
      <c r="F210"/>
      <c r="G210" s="4">
        <v>192</v>
      </c>
      <c r="H210" s="55" t="s">
        <v>651</v>
      </c>
      <c r="I210" s="4" t="s">
        <v>652</v>
      </c>
      <c r="J210" s="4" t="s">
        <v>1352</v>
      </c>
      <c r="K210"/>
      <c r="L210" s="4" t="s">
        <v>1357</v>
      </c>
      <c r="M210" s="7" t="s">
        <v>502</v>
      </c>
      <c r="N210" s="5">
        <v>59.9898206421216</v>
      </c>
      <c r="O210" s="5">
        <v>11.2653023246093</v>
      </c>
      <c r="P210" s="5">
        <v>59.9898206421216</v>
      </c>
      <c r="Q210" s="5">
        <v>11.2653023246093</v>
      </c>
      <c r="R210" s="4">
        <v>3</v>
      </c>
      <c r="S210"/>
      <c r="T210" s="56" t="s">
        <v>1358</v>
      </c>
      <c r="U210" s="4">
        <v>33</v>
      </c>
      <c r="V210"/>
      <c r="W210"/>
      <c r="X210"/>
      <c r="Y210"/>
      <c r="Z210"/>
      <c r="AA210" s="4">
        <v>170</v>
      </c>
      <c r="AB210"/>
      <c r="AC210"/>
      <c r="AD210"/>
      <c r="AE210" s="4">
        <v>1977</v>
      </c>
      <c r="AF210"/>
      <c r="AG210"/>
      <c r="AH210"/>
      <c r="AI210" s="5">
        <v>59.989713320573699</v>
      </c>
      <c r="AJ210" s="6">
        <v>11.268134737329</v>
      </c>
      <c r="AK210"/>
      <c r="AL210"/>
      <c r="AM210"/>
      <c r="AN210"/>
      <c r="AO210"/>
      <c r="AP210" s="56">
        <v>4.45</v>
      </c>
      <c r="AQ210"/>
      <c r="AR210" s="56">
        <v>875</v>
      </c>
      <c r="AS210" s="56">
        <v>0</v>
      </c>
      <c r="AT210"/>
      <c r="AU210"/>
      <c r="AV210" s="4" t="s">
        <v>1359</v>
      </c>
      <c r="AW210"/>
      <c r="AX210" s="4">
        <v>4200</v>
      </c>
      <c r="AY210" s="4" t="s">
        <v>1233</v>
      </c>
      <c r="AZ210"/>
      <c r="BA210"/>
      <c r="BB210"/>
      <c r="BC210" s="120" t="s">
        <v>1360</v>
      </c>
      <c r="BD210" s="120"/>
      <c r="BE210"/>
      <c r="BF210"/>
      <c r="BG210"/>
      <c r="BH210"/>
      <c r="BI210"/>
      <c r="BJ210"/>
    </row>
    <row r="211" spans="1:62" x14ac:dyDescent="0.25">
      <c r="A211" s="4" t="s">
        <v>93</v>
      </c>
      <c r="B211"/>
      <c r="C211"/>
      <c r="D211" s="4" t="s">
        <v>668</v>
      </c>
      <c r="E211" s="4" t="s">
        <v>1361</v>
      </c>
      <c r="F211"/>
      <c r="G211" s="4">
        <v>193</v>
      </c>
      <c r="H211" s="55" t="s">
        <v>751</v>
      </c>
      <c r="I211" s="4" t="s">
        <v>752</v>
      </c>
      <c r="J211" s="4" t="s">
        <v>1362</v>
      </c>
      <c r="K211"/>
      <c r="L211" s="4" t="s">
        <v>1363</v>
      </c>
      <c r="M211" s="7" t="s">
        <v>504</v>
      </c>
      <c r="N211" s="5">
        <v>54.874407377267197</v>
      </c>
      <c r="O211" s="5">
        <v>23.999958658205198</v>
      </c>
      <c r="P211" s="5">
        <v>54.874407377267197</v>
      </c>
      <c r="Q211" s="5">
        <v>23.999958658205198</v>
      </c>
      <c r="R211" s="4">
        <v>4</v>
      </c>
      <c r="S211"/>
      <c r="T211"/>
      <c r="U211" s="4">
        <v>100.8</v>
      </c>
      <c r="V211"/>
      <c r="W211"/>
      <c r="X211"/>
      <c r="Y211"/>
      <c r="Z211"/>
      <c r="AA211" s="4">
        <v>348.6</v>
      </c>
      <c r="AB211"/>
      <c r="AC211"/>
      <c r="AD211"/>
      <c r="AE211" s="4">
        <v>1959</v>
      </c>
      <c r="AF211"/>
      <c r="AG211" s="4" t="s">
        <v>505</v>
      </c>
      <c r="AH211" s="4">
        <v>3739</v>
      </c>
      <c r="AI211" s="5">
        <v>54.886849102516202</v>
      </c>
      <c r="AJ211" s="6">
        <v>24.040537266992001</v>
      </c>
      <c r="AK211" s="118">
        <v>462</v>
      </c>
      <c r="AL211"/>
      <c r="AM211"/>
      <c r="AN211"/>
      <c r="AO211"/>
      <c r="AP211" s="56">
        <v>20.100000000000001</v>
      </c>
      <c r="AQ211"/>
      <c r="AR211" s="56">
        <v>632</v>
      </c>
      <c r="AS211" s="56">
        <v>203.05907172995799</v>
      </c>
      <c r="AT211" s="56">
        <v>6</v>
      </c>
      <c r="AU211"/>
      <c r="AV211"/>
      <c r="AW211"/>
      <c r="AX211"/>
      <c r="AY211" s="4" t="s">
        <v>1364</v>
      </c>
      <c r="AZ211"/>
      <c r="BA211"/>
      <c r="BB211"/>
      <c r="BC211" s="120" t="s">
        <v>1365</v>
      </c>
      <c r="BD211" s="120" t="s">
        <v>1366</v>
      </c>
      <c r="BE211"/>
      <c r="BF211"/>
      <c r="BG211"/>
      <c r="BH211"/>
      <c r="BI211"/>
      <c r="BJ211"/>
    </row>
    <row r="212" spans="1:62" x14ac:dyDescent="0.25">
      <c r="A212" s="4" t="s">
        <v>94</v>
      </c>
      <c r="B212"/>
      <c r="C212"/>
      <c r="D212" s="4" t="s">
        <v>668</v>
      </c>
      <c r="E212"/>
      <c r="F212"/>
      <c r="G212" s="4">
        <v>194</v>
      </c>
      <c r="H212" s="55" t="s">
        <v>1367</v>
      </c>
      <c r="I212" s="4" t="s">
        <v>1368</v>
      </c>
      <c r="J212" s="4" t="s">
        <v>1369</v>
      </c>
      <c r="K212"/>
      <c r="L212" s="4" t="s">
        <v>94</v>
      </c>
      <c r="M212" s="7" t="s">
        <v>506</v>
      </c>
      <c r="N212" s="5">
        <v>52.705527610528399</v>
      </c>
      <c r="O212" s="5">
        <v>-8.6125455736328096</v>
      </c>
      <c r="P212" s="5">
        <v>52.695</v>
      </c>
      <c r="Q212" s="5">
        <v>-8.5449999999999999</v>
      </c>
      <c r="R212" s="4">
        <v>4</v>
      </c>
      <c r="S212"/>
      <c r="T212" s="56" t="s">
        <v>1370</v>
      </c>
      <c r="U212" s="4">
        <v>86</v>
      </c>
      <c r="V212"/>
      <c r="W212"/>
      <c r="X212"/>
      <c r="Y212"/>
      <c r="Z212"/>
      <c r="AA212" s="4">
        <v>332</v>
      </c>
      <c r="AB212"/>
      <c r="AC212"/>
      <c r="AD212"/>
      <c r="AE212"/>
      <c r="AF212"/>
      <c r="AG212"/>
      <c r="AH212"/>
      <c r="AI212" s="5">
        <v>52.771401371867803</v>
      </c>
      <c r="AJ212" s="6">
        <v>-8.4689878451172191</v>
      </c>
      <c r="AK212"/>
      <c r="AL212"/>
      <c r="AM212"/>
      <c r="AN212"/>
      <c r="AO212"/>
      <c r="AP212" s="56">
        <v>28.5</v>
      </c>
      <c r="AQ212"/>
      <c r="AR212" s="56">
        <v>400</v>
      </c>
      <c r="AS212" s="56">
        <v>0</v>
      </c>
      <c r="AT212"/>
      <c r="AU212"/>
      <c r="AV212"/>
      <c r="AW212"/>
      <c r="AX212"/>
      <c r="AY212" s="4" t="s">
        <v>1371</v>
      </c>
      <c r="AZ212" s="4" t="s">
        <v>1372</v>
      </c>
      <c r="BA212"/>
      <c r="BB212"/>
      <c r="BC212" s="121" t="s">
        <v>1373</v>
      </c>
      <c r="BD212" s="120" t="s">
        <v>1374</v>
      </c>
      <c r="BE212"/>
      <c r="BF212"/>
      <c r="BG212"/>
      <c r="BH212"/>
      <c r="BI212"/>
      <c r="BJ212"/>
    </row>
    <row r="213" spans="1:62" x14ac:dyDescent="0.25">
      <c r="A213" s="4" t="s">
        <v>95</v>
      </c>
      <c r="B213"/>
      <c r="C213"/>
      <c r="D213" s="4" t="s">
        <v>668</v>
      </c>
      <c r="E213"/>
      <c r="F213"/>
      <c r="G213" s="4">
        <v>195</v>
      </c>
      <c r="H213" s="55" t="s">
        <v>1367</v>
      </c>
      <c r="I213" s="4" t="s">
        <v>1368</v>
      </c>
      <c r="J213" s="4" t="s">
        <v>1369</v>
      </c>
      <c r="K213"/>
      <c r="L213" s="4" t="s">
        <v>1375</v>
      </c>
      <c r="M213" s="7" t="s">
        <v>508</v>
      </c>
      <c r="N213" s="5">
        <v>54.487808826006798</v>
      </c>
      <c r="O213" s="5">
        <v>-8.1020997404266293</v>
      </c>
      <c r="P213" s="5">
        <v>54.487808826006798</v>
      </c>
      <c r="Q213" s="5">
        <v>-8.1020997404266293</v>
      </c>
      <c r="R213" s="4">
        <v>2</v>
      </c>
      <c r="S213"/>
      <c r="T213" s="56" t="s">
        <v>1354</v>
      </c>
      <c r="U213" s="4">
        <v>20</v>
      </c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 s="5">
        <v>54.487808826006798</v>
      </c>
      <c r="AJ213" s="5">
        <v>-8.1020997404266293</v>
      </c>
      <c r="AK213"/>
      <c r="AL213"/>
      <c r="AM213"/>
      <c r="AN213"/>
      <c r="AO213"/>
      <c r="AP213" s="56">
        <v>10</v>
      </c>
      <c r="AQ213"/>
      <c r="AR213"/>
      <c r="AS213"/>
      <c r="AT213"/>
      <c r="AU213"/>
      <c r="AV213"/>
      <c r="AW213"/>
      <c r="AX213"/>
      <c r="AY213" s="4" t="s">
        <v>1233</v>
      </c>
      <c r="AZ213"/>
      <c r="BA213"/>
      <c r="BB213"/>
      <c r="BC213" s="120" t="s">
        <v>1376</v>
      </c>
      <c r="BD213" s="120"/>
      <c r="BE213"/>
      <c r="BF213"/>
      <c r="BG213"/>
      <c r="BH213"/>
      <c r="BI213"/>
      <c r="BJ213"/>
    </row>
    <row r="214" spans="1:62" x14ac:dyDescent="0.25">
      <c r="A214" s="4" t="s">
        <v>96</v>
      </c>
      <c r="B214"/>
      <c r="C214"/>
      <c r="D214" s="4" t="s">
        <v>668</v>
      </c>
      <c r="E214" s="4" t="s">
        <v>1361</v>
      </c>
      <c r="F214"/>
      <c r="G214" s="4">
        <v>196</v>
      </c>
      <c r="H214" s="55" t="s">
        <v>1367</v>
      </c>
      <c r="I214" s="4" t="s">
        <v>1368</v>
      </c>
      <c r="J214" s="4" t="s">
        <v>1369</v>
      </c>
      <c r="K214"/>
      <c r="L214" s="4" t="s">
        <v>1377</v>
      </c>
      <c r="M214" s="7" t="s">
        <v>508</v>
      </c>
      <c r="N214" s="5">
        <v>54.499603227007299</v>
      </c>
      <c r="O214" s="5">
        <v>-8.1737607449758798</v>
      </c>
      <c r="P214" s="5">
        <v>54.485999999999997</v>
      </c>
      <c r="Q214" s="5">
        <v>-8.173</v>
      </c>
      <c r="R214" s="4">
        <v>2</v>
      </c>
      <c r="S214"/>
      <c r="T214" s="56" t="s">
        <v>1354</v>
      </c>
      <c r="U214" s="4">
        <v>45</v>
      </c>
      <c r="V214"/>
      <c r="W214"/>
      <c r="X214"/>
      <c r="Y214"/>
      <c r="Z214"/>
      <c r="AA214"/>
      <c r="AB214"/>
      <c r="AC214"/>
      <c r="AD214"/>
      <c r="AE214"/>
      <c r="AF214"/>
      <c r="AG214" s="4" t="s">
        <v>510</v>
      </c>
      <c r="AH214" s="4">
        <v>2606</v>
      </c>
      <c r="AI214" s="5">
        <v>54.496089171348203</v>
      </c>
      <c r="AJ214" s="6">
        <v>-8.1577533215750009</v>
      </c>
      <c r="AK214"/>
      <c r="AL214"/>
      <c r="AM214"/>
      <c r="AN214"/>
      <c r="AO214"/>
      <c r="AP214" s="56">
        <v>29</v>
      </c>
      <c r="AQ214"/>
      <c r="AR214"/>
      <c r="AS214"/>
      <c r="AT214"/>
      <c r="AU214"/>
      <c r="AV214"/>
      <c r="AW214"/>
      <c r="AX214"/>
      <c r="AY214" s="4" t="s">
        <v>1233</v>
      </c>
      <c r="AZ214"/>
      <c r="BA214"/>
      <c r="BB214"/>
      <c r="BC214" s="120" t="s">
        <v>1376</v>
      </c>
      <c r="BD214" s="120"/>
      <c r="BE214"/>
      <c r="BF214"/>
      <c r="BG214"/>
      <c r="BH214"/>
      <c r="BI214"/>
      <c r="BJ214"/>
    </row>
    <row r="215" spans="1:62" x14ac:dyDescent="0.25">
      <c r="A215" s="4" t="s">
        <v>97</v>
      </c>
      <c r="B215"/>
      <c r="C215"/>
      <c r="D215" s="4" t="s">
        <v>1107</v>
      </c>
      <c r="E215" s="4" t="s">
        <v>668</v>
      </c>
      <c r="F215"/>
      <c r="G215" s="4">
        <v>197</v>
      </c>
      <c r="H215" s="55" t="s">
        <v>615</v>
      </c>
      <c r="I215" s="4" t="s">
        <v>1108</v>
      </c>
      <c r="J215" s="4" t="s">
        <v>1378</v>
      </c>
      <c r="K215"/>
      <c r="L215" s="4" t="s">
        <v>1379</v>
      </c>
      <c r="M215" s="7" t="s">
        <v>511</v>
      </c>
      <c r="N215" s="5">
        <v>55.170776211915801</v>
      </c>
      <c r="O215" s="5">
        <v>-4.1772876619506798</v>
      </c>
      <c r="P215" s="5">
        <v>55.170776211915801</v>
      </c>
      <c r="Q215" s="5">
        <v>-4.1772876619506798</v>
      </c>
      <c r="R215" s="4">
        <v>2</v>
      </c>
      <c r="S215"/>
      <c r="T215"/>
      <c r="U215" s="4">
        <v>21</v>
      </c>
      <c r="V215"/>
      <c r="W215"/>
      <c r="X215"/>
      <c r="Y215"/>
      <c r="Z215"/>
      <c r="AA215"/>
      <c r="AB215"/>
      <c r="AC215"/>
      <c r="AD215"/>
      <c r="AE215" s="4">
        <v>1936</v>
      </c>
      <c r="AF215"/>
      <c r="AG215" s="4" t="s">
        <v>512</v>
      </c>
      <c r="AH215"/>
      <c r="AI215" s="5">
        <v>55.179080154847099</v>
      </c>
      <c r="AJ215" s="6">
        <v>-4.1784065186584396</v>
      </c>
      <c r="AK215" s="58">
        <v>1</v>
      </c>
      <c r="AL215"/>
      <c r="AM215"/>
      <c r="AN215"/>
      <c r="AO215"/>
      <c r="AP215" s="56">
        <v>46</v>
      </c>
      <c r="AQ215"/>
      <c r="AR215" s="56">
        <v>54</v>
      </c>
      <c r="AS215" s="56">
        <v>5.1440329218106999</v>
      </c>
      <c r="AT215" s="56">
        <v>3</v>
      </c>
      <c r="AU215"/>
      <c r="AV215" s="4" t="s">
        <v>101</v>
      </c>
      <c r="AW215"/>
      <c r="AX215"/>
      <c r="AY215"/>
      <c r="AZ215"/>
      <c r="BA215"/>
      <c r="BB215"/>
      <c r="BC215" s="120" t="s">
        <v>1380</v>
      </c>
      <c r="BD215" s="120"/>
      <c r="BE215"/>
      <c r="BF215"/>
      <c r="BG215"/>
      <c r="BH215"/>
      <c r="BI215"/>
      <c r="BJ215"/>
    </row>
    <row r="216" spans="1:62" x14ac:dyDescent="0.25">
      <c r="A216" s="4" t="s">
        <v>98</v>
      </c>
      <c r="B216"/>
      <c r="C216"/>
      <c r="D216" s="4" t="s">
        <v>1107</v>
      </c>
      <c r="E216" s="4" t="s">
        <v>668</v>
      </c>
      <c r="F216"/>
      <c r="G216" s="4">
        <v>198</v>
      </c>
      <c r="H216" s="55" t="s">
        <v>615</v>
      </c>
      <c r="I216" s="4" t="s">
        <v>1108</v>
      </c>
      <c r="J216" s="4" t="s">
        <v>1378</v>
      </c>
      <c r="K216"/>
      <c r="L216" s="4" t="s">
        <v>1379</v>
      </c>
      <c r="M216" s="7" t="s">
        <v>511</v>
      </c>
      <c r="N216" s="5">
        <v>55.143965144174999</v>
      </c>
      <c r="O216" s="5">
        <v>-4.1904841303039504</v>
      </c>
      <c r="P216" s="5">
        <v>55.143965144174999</v>
      </c>
      <c r="Q216" s="5">
        <v>-4.1904841303039504</v>
      </c>
      <c r="R216" s="4">
        <v>2</v>
      </c>
      <c r="S216"/>
      <c r="T216"/>
      <c r="U216" s="4">
        <v>12</v>
      </c>
      <c r="V216"/>
      <c r="W216"/>
      <c r="X216"/>
      <c r="Y216"/>
      <c r="Z216"/>
      <c r="AA216"/>
      <c r="AB216"/>
      <c r="AC216"/>
      <c r="AD216"/>
      <c r="AE216" s="4">
        <v>1936</v>
      </c>
      <c r="AF216"/>
      <c r="AG216" s="4" t="s">
        <v>513</v>
      </c>
      <c r="AH216"/>
      <c r="AI216" s="5">
        <v>55.149299599999999</v>
      </c>
      <c r="AJ216" s="6">
        <v>-4.1874201000000504</v>
      </c>
      <c r="AK216" s="58">
        <v>1</v>
      </c>
      <c r="AL216"/>
      <c r="AM216"/>
      <c r="AN216"/>
      <c r="AO216"/>
      <c r="AP216" s="56">
        <v>20</v>
      </c>
      <c r="AQ216"/>
      <c r="AR216" s="56">
        <v>74</v>
      </c>
      <c r="AS216" s="56">
        <v>3.7537537537537502</v>
      </c>
      <c r="AT216" s="56">
        <v>2</v>
      </c>
      <c r="AU216"/>
      <c r="AV216" s="4" t="s">
        <v>97</v>
      </c>
      <c r="AW216"/>
      <c r="AX216"/>
      <c r="AY216"/>
      <c r="AZ216"/>
      <c r="BA216"/>
      <c r="BB216"/>
      <c r="BC216" s="120" t="s">
        <v>1380</v>
      </c>
      <c r="BD216" s="120"/>
      <c r="BE216"/>
      <c r="BF216"/>
      <c r="BG216"/>
      <c r="BH216"/>
      <c r="BI216"/>
      <c r="BJ216"/>
    </row>
    <row r="217" spans="1:62" x14ac:dyDescent="0.25">
      <c r="A217" s="4" t="s">
        <v>99</v>
      </c>
      <c r="B217"/>
      <c r="C217"/>
      <c r="D217" s="4" t="s">
        <v>1107</v>
      </c>
      <c r="E217" s="4" t="s">
        <v>668</v>
      </c>
      <c r="F217"/>
      <c r="G217" s="4">
        <v>199</v>
      </c>
      <c r="H217" s="55" t="s">
        <v>615</v>
      </c>
      <c r="I217" s="4" t="s">
        <v>1108</v>
      </c>
      <c r="J217" s="4" t="s">
        <v>1378</v>
      </c>
      <c r="K217"/>
      <c r="L217" s="4" t="s">
        <v>1381</v>
      </c>
      <c r="M217" s="7" t="s">
        <v>511</v>
      </c>
      <c r="N217" s="5">
        <v>55.112552324439903</v>
      </c>
      <c r="O217" s="5">
        <v>-4.1754744886566098</v>
      </c>
      <c r="P217" s="5">
        <v>55.112552324439903</v>
      </c>
      <c r="Q217" s="5">
        <v>-4.1754744886566098</v>
      </c>
      <c r="R217" s="4">
        <v>2</v>
      </c>
      <c r="S217"/>
      <c r="T217"/>
      <c r="U217" s="4">
        <v>12</v>
      </c>
      <c r="V217"/>
      <c r="W217"/>
      <c r="X217"/>
      <c r="Y217"/>
      <c r="Z217"/>
      <c r="AA217"/>
      <c r="AB217"/>
      <c r="AC217"/>
      <c r="AD217"/>
      <c r="AE217" s="4">
        <v>1936</v>
      </c>
      <c r="AF217"/>
      <c r="AG217" s="4" t="s">
        <v>514</v>
      </c>
      <c r="AH217"/>
      <c r="AI217" s="5">
        <v>55.119154686589901</v>
      </c>
      <c r="AJ217" s="6">
        <v>-4.1753993868041999</v>
      </c>
      <c r="AK217" s="58">
        <v>1</v>
      </c>
      <c r="AL217"/>
      <c r="AM217"/>
      <c r="AN217"/>
      <c r="AO217"/>
      <c r="AP217" s="56">
        <v>20</v>
      </c>
      <c r="AQ217"/>
      <c r="AR217" s="56">
        <v>71</v>
      </c>
      <c r="AS217" s="56">
        <v>3.9123630672926399</v>
      </c>
      <c r="AT217" s="56">
        <v>2</v>
      </c>
      <c r="AU217"/>
      <c r="AV217" s="4" t="s">
        <v>98</v>
      </c>
      <c r="AW217"/>
      <c r="AX217"/>
      <c r="AY217"/>
      <c r="AZ217"/>
      <c r="BA217"/>
      <c r="BB217"/>
      <c r="BC217" s="120" t="s">
        <v>1380</v>
      </c>
      <c r="BD217" s="120"/>
      <c r="BE217"/>
      <c r="BF217"/>
      <c r="BG217"/>
      <c r="BH217"/>
      <c r="BI217"/>
      <c r="BJ217"/>
    </row>
    <row r="218" spans="1:62" x14ac:dyDescent="0.25">
      <c r="A218" s="4" t="s">
        <v>100</v>
      </c>
      <c r="B218"/>
      <c r="C218"/>
      <c r="D218" s="4" t="s">
        <v>1107</v>
      </c>
      <c r="E218" s="4" t="s">
        <v>668</v>
      </c>
      <c r="F218"/>
      <c r="G218" s="4">
        <v>200</v>
      </c>
      <c r="H218" s="55" t="s">
        <v>615</v>
      </c>
      <c r="I218" s="4" t="s">
        <v>1108</v>
      </c>
      <c r="J218" s="4" t="s">
        <v>1378</v>
      </c>
      <c r="K218"/>
      <c r="L218" s="4" t="s">
        <v>1382</v>
      </c>
      <c r="M218" s="7" t="s">
        <v>515</v>
      </c>
      <c r="N218" s="5">
        <v>54.869109064252001</v>
      </c>
      <c r="O218" s="5">
        <v>-4.0250915021169904</v>
      </c>
      <c r="P218" s="5">
        <v>54.869109064252001</v>
      </c>
      <c r="Q218" s="5">
        <v>-4.0250915021169904</v>
      </c>
      <c r="R218" s="4">
        <v>3</v>
      </c>
      <c r="S218"/>
      <c r="T218"/>
      <c r="U218" s="4">
        <v>33</v>
      </c>
      <c r="V218"/>
      <c r="W218"/>
      <c r="X218"/>
      <c r="Y218"/>
      <c r="Z218"/>
      <c r="AA218"/>
      <c r="AB218"/>
      <c r="AC218"/>
      <c r="AD218"/>
      <c r="AE218" s="4">
        <v>1935</v>
      </c>
      <c r="AF218"/>
      <c r="AG218"/>
      <c r="AH218"/>
      <c r="AI218" s="5">
        <v>54.869553580349198</v>
      </c>
      <c r="AJ218" s="6">
        <v>-4.0238898724783203</v>
      </c>
      <c r="AK218" s="58">
        <v>1</v>
      </c>
      <c r="AL218"/>
      <c r="AM218"/>
      <c r="AN218"/>
      <c r="AO218"/>
      <c r="AP218" s="56">
        <v>32</v>
      </c>
      <c r="AQ218"/>
      <c r="AR218" s="56">
        <v>3</v>
      </c>
      <c r="AS218" s="56">
        <v>92.592592592592595</v>
      </c>
      <c r="AT218" s="56">
        <v>5</v>
      </c>
      <c r="AU218"/>
      <c r="AV218"/>
      <c r="AW218"/>
      <c r="AX218"/>
      <c r="AY218"/>
      <c r="AZ218"/>
      <c r="BA218"/>
      <c r="BB218"/>
      <c r="BC218" s="120" t="s">
        <v>1380</v>
      </c>
      <c r="BD218" s="120"/>
      <c r="BE218"/>
      <c r="BF218"/>
      <c r="BG218"/>
      <c r="BH218"/>
      <c r="BI218"/>
      <c r="BJ218"/>
    </row>
    <row r="219" spans="1:62" x14ac:dyDescent="0.25">
      <c r="A219" s="4" t="s">
        <v>101</v>
      </c>
      <c r="B219"/>
      <c r="C219"/>
      <c r="D219" s="4" t="s">
        <v>1107</v>
      </c>
      <c r="E219" s="4" t="s">
        <v>1383</v>
      </c>
      <c r="F219"/>
      <c r="G219" s="4">
        <v>201</v>
      </c>
      <c r="H219" s="55" t="s">
        <v>615</v>
      </c>
      <c r="I219" s="4" t="s">
        <v>1108</v>
      </c>
      <c r="J219" s="4" t="s">
        <v>1378</v>
      </c>
      <c r="K219"/>
      <c r="L219" s="4" t="s">
        <v>1379</v>
      </c>
      <c r="M219" s="7" t="s">
        <v>517</v>
      </c>
      <c r="N219" s="5">
        <v>55.249139691675303</v>
      </c>
      <c r="O219" s="5">
        <v>-4.3571275231079198</v>
      </c>
      <c r="P219" s="5">
        <v>55.231999999999999</v>
      </c>
      <c r="Q219" s="5">
        <v>-4.2939999999999996</v>
      </c>
      <c r="R219" s="4">
        <v>1</v>
      </c>
      <c r="S219"/>
      <c r="T219"/>
      <c r="U219" s="4">
        <v>2.25</v>
      </c>
      <c r="V219"/>
      <c r="W219"/>
      <c r="X219"/>
      <c r="Y219"/>
      <c r="Z219"/>
      <c r="AA219"/>
      <c r="AB219"/>
      <c r="AC219"/>
      <c r="AD219"/>
      <c r="AE219" s="4">
        <v>1985</v>
      </c>
      <c r="AF219"/>
      <c r="AG219" s="4" t="s">
        <v>518</v>
      </c>
      <c r="AH219" s="4">
        <v>2596</v>
      </c>
      <c r="AI219" s="5">
        <v>55.2565483375258</v>
      </c>
      <c r="AJ219" s="6">
        <v>-4.3678997014649203</v>
      </c>
      <c r="AK219" s="58">
        <v>83</v>
      </c>
      <c r="AL219" s="4" t="s">
        <v>1384</v>
      </c>
      <c r="AM219"/>
      <c r="AN219"/>
      <c r="AO219"/>
      <c r="AP219" s="56">
        <v>13</v>
      </c>
      <c r="AQ219"/>
      <c r="AR219" s="56">
        <v>15.6</v>
      </c>
      <c r="AS219" s="56">
        <v>1477.92022792023</v>
      </c>
      <c r="AT219" s="56">
        <v>6</v>
      </c>
      <c r="AU219"/>
      <c r="AV219"/>
      <c r="AW219"/>
      <c r="AX219"/>
      <c r="AY219"/>
      <c r="AZ219"/>
      <c r="BA219"/>
      <c r="BB219"/>
      <c r="BC219" s="120" t="s">
        <v>1380</v>
      </c>
      <c r="BD219" s="120"/>
      <c r="BE219"/>
      <c r="BF219"/>
      <c r="BG219"/>
      <c r="BH219"/>
      <c r="BI219"/>
      <c r="BJ219"/>
    </row>
    <row r="220" spans="1:62" x14ac:dyDescent="0.25">
      <c r="A220" s="4" t="s">
        <v>102</v>
      </c>
      <c r="B220"/>
      <c r="C220"/>
      <c r="D220" s="4" t="s">
        <v>668</v>
      </c>
      <c r="E220" s="4" t="s">
        <v>1385</v>
      </c>
      <c r="F220"/>
      <c r="G220" s="4">
        <v>202</v>
      </c>
      <c r="H220" s="55" t="s">
        <v>660</v>
      </c>
      <c r="I220" s="4" t="s">
        <v>661</v>
      </c>
      <c r="J220" s="4" t="s">
        <v>1386</v>
      </c>
      <c r="K220"/>
      <c r="L220" s="4" t="s">
        <v>1387</v>
      </c>
      <c r="M220" s="7" t="s">
        <v>519</v>
      </c>
      <c r="N220" s="5">
        <v>45.705507365585298</v>
      </c>
      <c r="O220" s="5">
        <v>7.1451717856689303</v>
      </c>
      <c r="P220" s="5">
        <v>45.705507365585298</v>
      </c>
      <c r="Q220" s="5">
        <v>7.1451717856689303</v>
      </c>
      <c r="R220" s="4">
        <v>5</v>
      </c>
      <c r="S220"/>
      <c r="T220" s="56" t="s">
        <v>638</v>
      </c>
      <c r="U220" s="4">
        <v>126</v>
      </c>
      <c r="V220"/>
      <c r="W220"/>
      <c r="X220"/>
      <c r="Y220"/>
      <c r="Z220"/>
      <c r="AA220" s="4">
        <v>285.3</v>
      </c>
      <c r="AB220"/>
      <c r="AC220"/>
      <c r="AD220"/>
      <c r="AE220" s="4">
        <v>1954</v>
      </c>
      <c r="AF220"/>
      <c r="AG220" s="4" t="s">
        <v>520</v>
      </c>
      <c r="AH220"/>
      <c r="AI220" s="5">
        <v>45.618334734442797</v>
      </c>
      <c r="AJ220" s="5">
        <v>7.0585072523681403</v>
      </c>
      <c r="AK220" s="58">
        <v>2.3450000000000002</v>
      </c>
      <c r="AL220"/>
      <c r="AM220"/>
      <c r="AN220"/>
      <c r="AO220"/>
      <c r="AP220" s="56">
        <v>972</v>
      </c>
      <c r="AQ220"/>
      <c r="AR220" s="56">
        <v>16.5</v>
      </c>
      <c r="AS220" s="56">
        <v>39.478114478114499</v>
      </c>
      <c r="AT220" s="56">
        <v>5</v>
      </c>
      <c r="AU220"/>
      <c r="AV220"/>
      <c r="AW220"/>
      <c r="AX220"/>
      <c r="AY220" s="4" t="s">
        <v>1388</v>
      </c>
      <c r="AZ220"/>
      <c r="BA220"/>
      <c r="BB220"/>
      <c r="BC220" s="120" t="s">
        <v>1389</v>
      </c>
      <c r="BD220" s="120" t="s">
        <v>1390</v>
      </c>
      <c r="BE220"/>
      <c r="BF220"/>
      <c r="BG220"/>
      <c r="BH220"/>
      <c r="BI220"/>
      <c r="BJ220"/>
    </row>
    <row r="221" spans="1:62" x14ac:dyDescent="0.25">
      <c r="A221" s="4" t="s">
        <v>103</v>
      </c>
      <c r="B221"/>
      <c r="C221"/>
      <c r="D221" s="4" t="s">
        <v>668</v>
      </c>
      <c r="E221"/>
      <c r="F221"/>
      <c r="G221" s="4">
        <v>203</v>
      </c>
      <c r="H221" s="55" t="s">
        <v>660</v>
      </c>
      <c r="I221" s="4" t="s">
        <v>661</v>
      </c>
      <c r="J221" s="4" t="s">
        <v>662</v>
      </c>
      <c r="K221"/>
      <c r="L221" s="4" t="s">
        <v>1391</v>
      </c>
      <c r="M221" s="7" t="s">
        <v>521</v>
      </c>
      <c r="N221" s="5">
        <v>45.092757619146099</v>
      </c>
      <c r="O221" s="5">
        <v>9.9043280127807503</v>
      </c>
      <c r="P221" s="5">
        <v>45.092757619146099</v>
      </c>
      <c r="Q221" s="5">
        <v>9.9043280127807503</v>
      </c>
      <c r="R221" s="4">
        <v>4</v>
      </c>
      <c r="S221"/>
      <c r="T221" s="56" t="s">
        <v>817</v>
      </c>
      <c r="U221" s="4">
        <v>76</v>
      </c>
      <c r="V221"/>
      <c r="W221"/>
      <c r="X221"/>
      <c r="Y221"/>
      <c r="Z221"/>
      <c r="AA221" s="4">
        <v>484</v>
      </c>
      <c r="AB221"/>
      <c r="AC221"/>
      <c r="AD221"/>
      <c r="AE221" s="4">
        <v>1960</v>
      </c>
      <c r="AF221"/>
      <c r="AG221"/>
      <c r="AH221"/>
      <c r="AI221" s="5">
        <v>45.091424554785903</v>
      </c>
      <c r="AJ221" s="6">
        <v>9.9018389228149299</v>
      </c>
      <c r="AK221"/>
      <c r="AL221"/>
      <c r="AM221"/>
      <c r="AN221"/>
      <c r="AO221"/>
      <c r="AP221" s="56">
        <v>7.25</v>
      </c>
      <c r="AQ221"/>
      <c r="AR221" s="56">
        <v>1000</v>
      </c>
      <c r="AS221" s="56">
        <v>0</v>
      </c>
      <c r="AT221"/>
      <c r="AU221"/>
      <c r="AV221"/>
      <c r="AW221"/>
      <c r="AX221"/>
      <c r="AY221"/>
      <c r="AZ221"/>
      <c r="BA221"/>
      <c r="BB221"/>
      <c r="BC221" s="120" t="s">
        <v>1392</v>
      </c>
      <c r="BD221" s="120" t="s">
        <v>1393</v>
      </c>
      <c r="BE221" s="120" t="s">
        <v>1394</v>
      </c>
      <c r="BF221"/>
      <c r="BG221"/>
      <c r="BH221"/>
      <c r="BI221"/>
      <c r="BJ221"/>
    </row>
    <row r="222" spans="1:62" x14ac:dyDescent="0.25">
      <c r="A222" s="4" t="s">
        <v>104</v>
      </c>
      <c r="B222"/>
      <c r="C222"/>
      <c r="D222" s="4" t="s">
        <v>668</v>
      </c>
      <c r="E222"/>
      <c r="F222"/>
      <c r="G222" s="4">
        <v>204</v>
      </c>
      <c r="H222" s="55" t="s">
        <v>660</v>
      </c>
      <c r="I222" s="4" t="s">
        <v>661</v>
      </c>
      <c r="J222" s="4" t="s">
        <v>1395</v>
      </c>
      <c r="K222"/>
      <c r="L222"/>
      <c r="M222" s="7" t="s">
        <v>523</v>
      </c>
      <c r="N222" s="5">
        <v>46.655502307842497</v>
      </c>
      <c r="O222" s="5">
        <v>11.592734170117099</v>
      </c>
      <c r="P222" s="5">
        <v>46.622</v>
      </c>
      <c r="Q222" s="5">
        <v>11.544</v>
      </c>
      <c r="R222"/>
      <c r="S222"/>
      <c r="T222"/>
      <c r="U222" s="4">
        <v>87</v>
      </c>
      <c r="V222"/>
      <c r="W222"/>
      <c r="X222"/>
      <c r="Y222"/>
      <c r="Z222"/>
      <c r="AA222" s="4">
        <v>369</v>
      </c>
      <c r="AB222"/>
      <c r="AC222"/>
      <c r="AD222"/>
      <c r="AE222" s="4">
        <v>1949</v>
      </c>
      <c r="AF222"/>
      <c r="AG222"/>
      <c r="AH222"/>
      <c r="AI222" s="5">
        <v>46.622</v>
      </c>
      <c r="AJ222" s="5">
        <v>11.544</v>
      </c>
      <c r="AK222" s="58">
        <v>2.1999999999999999E-2</v>
      </c>
      <c r="AL222"/>
      <c r="AM222"/>
      <c r="AN222"/>
      <c r="AO222"/>
      <c r="AP222" s="56">
        <v>294</v>
      </c>
      <c r="AQ222"/>
      <c r="AR222" s="56">
        <v>35</v>
      </c>
      <c r="AS222" s="56">
        <v>0.17460317460317501</v>
      </c>
      <c r="AT222" s="56">
        <v>1</v>
      </c>
      <c r="AU222"/>
      <c r="AV222"/>
      <c r="AW222"/>
      <c r="AX222"/>
      <c r="AY222"/>
      <c r="AZ222"/>
      <c r="BA222"/>
      <c r="BB222"/>
      <c r="BC222" s="120" t="s">
        <v>1396</v>
      </c>
      <c r="BD222" s="141" t="s">
        <v>1397</v>
      </c>
      <c r="BE222"/>
      <c r="BF222"/>
      <c r="BG222"/>
      <c r="BH222"/>
      <c r="BI222"/>
      <c r="BJ222"/>
    </row>
    <row r="223" spans="1:62" s="4" customFormat="1" x14ac:dyDescent="0.25">
      <c r="A223" s="4" t="s">
        <v>105</v>
      </c>
      <c r="B223"/>
      <c r="C223"/>
      <c r="D223" s="4" t="s">
        <v>668</v>
      </c>
      <c r="E223"/>
      <c r="F223"/>
      <c r="G223" s="4">
        <v>205</v>
      </c>
      <c r="H223" s="55" t="s">
        <v>660</v>
      </c>
      <c r="I223" s="4" t="s">
        <v>661</v>
      </c>
      <c r="J223" s="4" t="s">
        <v>1395</v>
      </c>
      <c r="K223"/>
      <c r="L223"/>
      <c r="M223" s="7" t="s">
        <v>521</v>
      </c>
      <c r="N223" s="5">
        <v>46.797148789499197</v>
      </c>
      <c r="O223" s="5">
        <v>11.6708400979405</v>
      </c>
      <c r="P223" s="5">
        <v>46.797148789499197</v>
      </c>
      <c r="Q223" s="5">
        <v>11.702999999999999</v>
      </c>
      <c r="R223" s="4">
        <v>5</v>
      </c>
      <c r="S223"/>
      <c r="T223"/>
      <c r="U223" s="4">
        <v>120</v>
      </c>
      <c r="V223"/>
      <c r="W223"/>
      <c r="X223"/>
      <c r="Y223"/>
      <c r="Z223"/>
      <c r="AA223" s="4">
        <v>515</v>
      </c>
      <c r="AB223"/>
      <c r="AC223"/>
      <c r="AD223"/>
      <c r="AE223"/>
      <c r="AF223"/>
      <c r="AG223"/>
      <c r="AH223"/>
      <c r="AI223" s="5">
        <v>46.797148789499197</v>
      </c>
      <c r="AJ223" s="5">
        <v>11.702999999999999</v>
      </c>
      <c r="AL223"/>
      <c r="AM223"/>
      <c r="AN223"/>
      <c r="AO223"/>
      <c r="AP223" s="56">
        <v>164</v>
      </c>
      <c r="AQ223"/>
      <c r="AR223" s="56">
        <v>80</v>
      </c>
      <c r="AS223" s="56">
        <v>0</v>
      </c>
      <c r="AT223" s="56">
        <v>4</v>
      </c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</row>
    <row r="224" spans="1:62" x14ac:dyDescent="0.25">
      <c r="A224" s="11" t="s">
        <v>106</v>
      </c>
      <c r="B224" s="11"/>
      <c r="C224" s="132"/>
      <c r="D224" s="11"/>
      <c r="E224" s="11" t="s">
        <v>668</v>
      </c>
      <c r="F224" s="11"/>
      <c r="G224" s="4">
        <v>205</v>
      </c>
      <c r="H224" s="55" t="s">
        <v>660</v>
      </c>
      <c r="I224" s="11" t="s">
        <v>661</v>
      </c>
      <c r="J224" s="11" t="s">
        <v>1395</v>
      </c>
      <c r="K224" s="11"/>
      <c r="L224" s="11"/>
      <c r="M224" s="52"/>
      <c r="N224" s="12">
        <v>46.778340657468497</v>
      </c>
      <c r="O224" s="12">
        <v>11.632056853850299</v>
      </c>
      <c r="P224" s="12"/>
      <c r="Q224" s="12"/>
      <c r="R224" s="11"/>
      <c r="S224" s="11"/>
      <c r="T224" s="131"/>
      <c r="U224" s="11"/>
      <c r="V224" s="11"/>
      <c r="W224" s="11"/>
      <c r="X224" s="11"/>
      <c r="Y224" s="131"/>
      <c r="Z224" s="11"/>
      <c r="AA224" s="11"/>
      <c r="AB224" s="11"/>
      <c r="AC224" s="134"/>
      <c r="AD224" s="134"/>
      <c r="AE224" s="11"/>
      <c r="AF224" s="11"/>
      <c r="AG224" s="11" t="s">
        <v>106</v>
      </c>
      <c r="AH224" s="11" t="s">
        <v>107</v>
      </c>
      <c r="AI224" s="12">
        <v>46.778340657468497</v>
      </c>
      <c r="AJ224" s="12">
        <v>11.632056853850299</v>
      </c>
      <c r="AK224" s="135">
        <v>2</v>
      </c>
      <c r="AL224" s="11"/>
      <c r="AM224" s="11"/>
      <c r="AN224" s="13"/>
      <c r="AO224" s="13"/>
      <c r="AP224" s="131"/>
      <c r="AQ224" s="136"/>
      <c r="AR224" s="131"/>
      <c r="AS224" s="131"/>
      <c r="AT224" s="131"/>
      <c r="AU224" s="11"/>
      <c r="AV224" s="11"/>
      <c r="AW224" s="11"/>
      <c r="AX224" s="11"/>
      <c r="AY224" s="11"/>
      <c r="AZ224" s="11"/>
      <c r="BA224" s="11"/>
      <c r="BB224" s="137"/>
      <c r="BC224" s="11"/>
      <c r="BD224" s="11"/>
      <c r="BE224" s="11"/>
      <c r="BF224" s="11"/>
      <c r="BG224" s="136"/>
      <c r="BH224" s="11"/>
      <c r="BI224" s="11"/>
      <c r="BJ224" s="11"/>
    </row>
    <row r="225" spans="1:57" x14ac:dyDescent="0.25">
      <c r="A225" s="4" t="s">
        <v>108</v>
      </c>
      <c r="B225"/>
      <c r="C225"/>
      <c r="D225" s="4" t="s">
        <v>668</v>
      </c>
      <c r="E225"/>
      <c r="F225"/>
      <c r="G225" s="4">
        <v>206</v>
      </c>
      <c r="H225" s="55" t="s">
        <v>602</v>
      </c>
      <c r="I225" s="4" t="s">
        <v>603</v>
      </c>
      <c r="J225" s="4" t="s">
        <v>983</v>
      </c>
      <c r="K225"/>
      <c r="L225" s="4" t="s">
        <v>1398</v>
      </c>
      <c r="M225" s="7" t="s">
        <v>454</v>
      </c>
      <c r="N225" s="5">
        <v>44.499000000000002</v>
      </c>
      <c r="O225" s="5">
        <v>4.7080000000000002</v>
      </c>
      <c r="P225" s="5">
        <v>44.465000000000003</v>
      </c>
      <c r="Q225" s="5">
        <v>4.7130000000000001</v>
      </c>
      <c r="R225" s="4">
        <v>6</v>
      </c>
      <c r="S225"/>
      <c r="T225" s="56" t="s">
        <v>817</v>
      </c>
      <c r="U225" s="4">
        <v>295</v>
      </c>
      <c r="V225"/>
      <c r="W225"/>
      <c r="X225"/>
      <c r="Y225"/>
      <c r="Z225"/>
      <c r="AA225" s="4">
        <v>1575</v>
      </c>
      <c r="AB225"/>
      <c r="AC225"/>
      <c r="AD225"/>
      <c r="AE225" s="4">
        <v>1957</v>
      </c>
      <c r="AF225"/>
      <c r="AG225"/>
      <c r="AH225"/>
      <c r="AI225" s="5">
        <v>44.465000000000003</v>
      </c>
      <c r="AJ225" s="5">
        <v>4.7130000000000001</v>
      </c>
      <c r="AK225"/>
      <c r="AL225"/>
      <c r="AM225"/>
      <c r="AN225"/>
      <c r="AO225"/>
      <c r="AP225" s="56">
        <v>16.5</v>
      </c>
      <c r="AQ225"/>
      <c r="AR225" s="4">
        <v>1850</v>
      </c>
      <c r="AS225"/>
      <c r="AT225"/>
      <c r="AU225"/>
      <c r="AV225"/>
      <c r="AW225"/>
      <c r="AX225"/>
      <c r="AY225" s="4" t="s">
        <v>1399</v>
      </c>
      <c r="AZ225"/>
      <c r="BC225" s="4" t="s">
        <v>1231</v>
      </c>
      <c r="BD225"/>
      <c r="BE225"/>
    </row>
    <row r="226" spans="1:57" x14ac:dyDescent="0.25">
      <c r="A226" s="4" t="s">
        <v>109</v>
      </c>
      <c r="B226"/>
      <c r="C226"/>
      <c r="D226" s="4" t="s">
        <v>668</v>
      </c>
      <c r="E226"/>
      <c r="F226"/>
      <c r="G226" s="4">
        <v>207</v>
      </c>
      <c r="H226" s="55" t="s">
        <v>602</v>
      </c>
      <c r="I226" s="4" t="s">
        <v>603</v>
      </c>
      <c r="J226" s="4" t="s">
        <v>983</v>
      </c>
      <c r="K226"/>
      <c r="L226" s="4" t="s">
        <v>109</v>
      </c>
      <c r="M226" s="7" t="s">
        <v>454</v>
      </c>
      <c r="N226" s="5">
        <v>43.975999999999999</v>
      </c>
      <c r="O226" s="5">
        <v>4.8170000000000002</v>
      </c>
      <c r="P226" s="5">
        <v>43.975999999999999</v>
      </c>
      <c r="Q226" s="5">
        <v>4.8170000000000002</v>
      </c>
      <c r="R226" s="4">
        <v>6</v>
      </c>
      <c r="S226"/>
      <c r="T226" s="56" t="s">
        <v>1237</v>
      </c>
      <c r="U226" s="4">
        <v>176</v>
      </c>
      <c r="V226"/>
      <c r="W226"/>
      <c r="X226"/>
      <c r="Y226"/>
      <c r="Z226"/>
      <c r="AA226" s="4">
        <v>857</v>
      </c>
      <c r="AB226"/>
      <c r="AC226"/>
      <c r="AD226"/>
      <c r="AE226" s="4">
        <v>1973</v>
      </c>
      <c r="AF226"/>
      <c r="AG226"/>
      <c r="AH226"/>
      <c r="AI226" s="5">
        <v>43.975999999999999</v>
      </c>
      <c r="AJ226" s="5">
        <v>4.8170000000000002</v>
      </c>
      <c r="AK226"/>
      <c r="AL226"/>
      <c r="AM226"/>
      <c r="AN226"/>
      <c r="AO226"/>
      <c r="AP226" s="56">
        <v>9.5</v>
      </c>
      <c r="AQ226"/>
      <c r="AR226" s="56">
        <v>2230</v>
      </c>
      <c r="AS226"/>
      <c r="AT226"/>
      <c r="AU226"/>
      <c r="AV226"/>
      <c r="AW226"/>
      <c r="AX226"/>
      <c r="AY226" s="4" t="s">
        <v>1400</v>
      </c>
      <c r="AZ226"/>
      <c r="BC226" s="4" t="s">
        <v>1231</v>
      </c>
      <c r="BD226"/>
      <c r="BE226"/>
    </row>
    <row r="227" spans="1:57" x14ac:dyDescent="0.25">
      <c r="A227" s="4" t="s">
        <v>110</v>
      </c>
      <c r="B227"/>
      <c r="C227"/>
      <c r="D227" s="4" t="s">
        <v>668</v>
      </c>
      <c r="E227"/>
      <c r="F227"/>
      <c r="G227" s="4">
        <v>208</v>
      </c>
      <c r="H227" s="55" t="s">
        <v>602</v>
      </c>
      <c r="I227" s="4" t="s">
        <v>603</v>
      </c>
      <c r="J227" s="4" t="s">
        <v>604</v>
      </c>
      <c r="K227"/>
      <c r="L227" s="4" t="s">
        <v>1401</v>
      </c>
      <c r="M227" s="7" t="s">
        <v>208</v>
      </c>
      <c r="N227" s="5">
        <v>44.695999999999998</v>
      </c>
      <c r="O227" s="5">
        <v>2.585</v>
      </c>
      <c r="P227" s="5">
        <v>44.695999999999998</v>
      </c>
      <c r="Q227" s="5">
        <v>2.593</v>
      </c>
      <c r="R227"/>
      <c r="S227"/>
      <c r="T227"/>
      <c r="U227" s="4">
        <v>124</v>
      </c>
      <c r="V227"/>
      <c r="W227"/>
      <c r="X227"/>
      <c r="Y227"/>
      <c r="Z227"/>
      <c r="AA227" s="4">
        <v>280</v>
      </c>
      <c r="AB227"/>
      <c r="AC227"/>
      <c r="AD227"/>
      <c r="AE227" s="4">
        <v>1950</v>
      </c>
      <c r="AF227"/>
      <c r="AG227" s="4" t="s">
        <v>529</v>
      </c>
      <c r="AH227" s="4">
        <v>3429</v>
      </c>
      <c r="AI227" s="5">
        <v>44.695999999999998</v>
      </c>
      <c r="AJ227" s="5">
        <v>2.585</v>
      </c>
      <c r="AK227" s="58">
        <v>56</v>
      </c>
      <c r="AL227"/>
      <c r="AM227"/>
      <c r="AN227"/>
      <c r="AO227"/>
      <c r="AP227" s="56">
        <v>65</v>
      </c>
      <c r="AQ227"/>
      <c r="AR227" s="56">
        <v>270</v>
      </c>
      <c r="AS227"/>
      <c r="AT227"/>
      <c r="AU227"/>
      <c r="AV227"/>
      <c r="AW227"/>
      <c r="AX227"/>
      <c r="AY227" s="4" t="s">
        <v>1402</v>
      </c>
      <c r="AZ227"/>
      <c r="BC227" s="4" t="s">
        <v>1403</v>
      </c>
      <c r="BD227"/>
      <c r="BE227"/>
    </row>
    <row r="228" spans="1:57" x14ac:dyDescent="0.25">
      <c r="A228" s="4" t="s">
        <v>111</v>
      </c>
      <c r="B228"/>
      <c r="C228"/>
      <c r="D228" s="4" t="s">
        <v>1404</v>
      </c>
      <c r="E228" s="4" t="s">
        <v>668</v>
      </c>
      <c r="F228"/>
      <c r="G228" s="4">
        <v>209</v>
      </c>
      <c r="H228" s="55" t="s">
        <v>602</v>
      </c>
      <c r="I228" s="4" t="s">
        <v>603</v>
      </c>
      <c r="J228" s="4" t="s">
        <v>983</v>
      </c>
      <c r="K228"/>
      <c r="L228" s="4" t="s">
        <v>1405</v>
      </c>
      <c r="M228" s="7" t="s">
        <v>454</v>
      </c>
      <c r="N228" s="5">
        <v>45.307000000000002</v>
      </c>
      <c r="O228" s="5">
        <v>4.7969999999999997</v>
      </c>
      <c r="P228" s="5">
        <v>45.307000000000002</v>
      </c>
      <c r="Q228" s="5">
        <v>4.7969999999999997</v>
      </c>
      <c r="R228" s="4">
        <v>4</v>
      </c>
      <c r="S228"/>
      <c r="T228" s="56" t="s">
        <v>1237</v>
      </c>
      <c r="U228" s="4">
        <v>160</v>
      </c>
      <c r="V228"/>
      <c r="W228"/>
      <c r="X228"/>
      <c r="Y228"/>
      <c r="Z228"/>
      <c r="AA228" s="4">
        <v>885</v>
      </c>
      <c r="AB228"/>
      <c r="AC228"/>
      <c r="AD228"/>
      <c r="AE228" s="4">
        <v>1977</v>
      </c>
      <c r="AF228"/>
      <c r="AG228"/>
      <c r="AH228"/>
      <c r="AI228" s="5">
        <v>45.3837245990049</v>
      </c>
      <c r="AJ228" s="6">
        <v>47.576929104980003</v>
      </c>
      <c r="AK228"/>
      <c r="AL228"/>
      <c r="AM228"/>
      <c r="AN228"/>
      <c r="AO228"/>
      <c r="AP228" s="56">
        <v>12.2</v>
      </c>
      <c r="AQ228"/>
      <c r="AR228" s="56">
        <v>1600</v>
      </c>
      <c r="AS228"/>
      <c r="AT228"/>
      <c r="AU228"/>
      <c r="AV228"/>
      <c r="AW228"/>
      <c r="AX228"/>
      <c r="AY228" s="4" t="s">
        <v>1406</v>
      </c>
      <c r="AZ228"/>
      <c r="BC228" s="4" t="s">
        <v>1231</v>
      </c>
      <c r="BD228"/>
      <c r="BE228"/>
    </row>
    <row r="229" spans="1:57" x14ac:dyDescent="0.25">
      <c r="A229" s="4" t="s">
        <v>112</v>
      </c>
      <c r="B229"/>
      <c r="C229"/>
      <c r="D229" s="4" t="s">
        <v>668</v>
      </c>
      <c r="E229"/>
      <c r="F229"/>
      <c r="G229" s="4">
        <v>210</v>
      </c>
      <c r="H229" s="55" t="s">
        <v>602</v>
      </c>
      <c r="I229" s="4" t="s">
        <v>603</v>
      </c>
      <c r="J229" s="4" t="s">
        <v>604</v>
      </c>
      <c r="K229"/>
      <c r="L229"/>
      <c r="M229" s="7" t="s">
        <v>531</v>
      </c>
      <c r="N229" s="5">
        <v>45.917019645769997</v>
      </c>
      <c r="O229" s="5">
        <v>6.7271518707275302</v>
      </c>
      <c r="P229" s="5">
        <v>45.917019645769997</v>
      </c>
      <c r="Q229" s="5">
        <v>6.7271518707275302</v>
      </c>
      <c r="R229" s="4">
        <v>4</v>
      </c>
      <c r="S229"/>
      <c r="T229" s="56" t="s">
        <v>638</v>
      </c>
      <c r="U229" s="4">
        <v>109</v>
      </c>
      <c r="V229"/>
      <c r="W229"/>
      <c r="X229"/>
      <c r="Y229"/>
      <c r="Z229"/>
      <c r="AA229" s="4">
        <v>379</v>
      </c>
      <c r="AB229"/>
      <c r="AC229"/>
      <c r="AD229"/>
      <c r="AE229"/>
      <c r="AF229"/>
      <c r="AG229" s="4" t="s">
        <v>532</v>
      </c>
      <c r="AH229"/>
      <c r="AI229" s="5">
        <v>45.893909734233802</v>
      </c>
      <c r="AJ229" s="6">
        <v>6.7984250308654701</v>
      </c>
      <c r="AK229" s="58">
        <v>2</v>
      </c>
      <c r="AL229"/>
      <c r="AM229"/>
      <c r="AN229"/>
      <c r="AO229"/>
      <c r="AP229" s="56">
        <v>344</v>
      </c>
      <c r="AQ229"/>
      <c r="AR229"/>
      <c r="AS229"/>
      <c r="AT229"/>
      <c r="AU229"/>
      <c r="AV229"/>
      <c r="AW229"/>
      <c r="AX229"/>
      <c r="AY229" s="4" t="s">
        <v>1407</v>
      </c>
      <c r="AZ229"/>
      <c r="BC229" s="4" t="s">
        <v>1408</v>
      </c>
      <c r="BD229"/>
      <c r="BE229"/>
    </row>
    <row r="230" spans="1:57" x14ac:dyDescent="0.25">
      <c r="A230" s="4" t="s">
        <v>113</v>
      </c>
      <c r="B230"/>
      <c r="C230"/>
      <c r="D230" s="4" t="s">
        <v>1409</v>
      </c>
      <c r="E230" s="4" t="s">
        <v>1410</v>
      </c>
      <c r="F230"/>
      <c r="G230" s="4">
        <v>211</v>
      </c>
      <c r="H230" s="55" t="s">
        <v>900</v>
      </c>
      <c r="I230" s="4" t="s">
        <v>901</v>
      </c>
      <c r="J230" s="4" t="s">
        <v>902</v>
      </c>
      <c r="K230"/>
      <c r="L230" s="4" t="s">
        <v>1411</v>
      </c>
      <c r="M230" s="7" t="s">
        <v>533</v>
      </c>
      <c r="N230" s="5">
        <v>46.347900000000003</v>
      </c>
      <c r="O230" s="5">
        <v>16.2684</v>
      </c>
      <c r="P230" s="5">
        <v>46.366</v>
      </c>
      <c r="Q230" s="5">
        <v>16.276</v>
      </c>
      <c r="R230" s="4">
        <v>2</v>
      </c>
      <c r="S230"/>
      <c r="T230" s="56" t="s">
        <v>817</v>
      </c>
      <c r="U230" s="4">
        <v>94</v>
      </c>
      <c r="V230"/>
      <c r="W230"/>
      <c r="X230"/>
      <c r="Y230"/>
      <c r="Z230"/>
      <c r="AA230" s="4">
        <v>478.6</v>
      </c>
      <c r="AB230"/>
      <c r="AC230"/>
      <c r="AD230"/>
      <c r="AE230"/>
      <c r="AF230"/>
      <c r="AG230" s="4" t="s">
        <v>534</v>
      </c>
      <c r="AH230"/>
      <c r="AI230" s="5">
        <v>46.387806518507297</v>
      </c>
      <c r="AJ230" s="6">
        <v>16.175062763504599</v>
      </c>
      <c r="AK230" s="58">
        <v>2.8</v>
      </c>
      <c r="AL230"/>
      <c r="AM230"/>
      <c r="AN230"/>
      <c r="AO230"/>
      <c r="AP230" s="56">
        <v>21.9</v>
      </c>
      <c r="AQ230"/>
      <c r="AR230" s="56">
        <v>500</v>
      </c>
      <c r="AS230"/>
      <c r="AT230"/>
      <c r="AU230"/>
      <c r="AV230"/>
      <c r="AW230"/>
      <c r="AX230"/>
      <c r="AY230" s="4" t="s">
        <v>1412</v>
      </c>
      <c r="AZ230" s="4" t="s">
        <v>1413</v>
      </c>
      <c r="BC230" s="4" t="s">
        <v>1414</v>
      </c>
      <c r="BD230"/>
      <c r="BE230"/>
    </row>
    <row r="231" spans="1:57" x14ac:dyDescent="0.25">
      <c r="A231" s="4" t="s">
        <v>114</v>
      </c>
      <c r="B231"/>
      <c r="C231"/>
      <c r="D231" s="4" t="s">
        <v>1409</v>
      </c>
      <c r="E231" s="4" t="s">
        <v>1410</v>
      </c>
      <c r="F231"/>
      <c r="G231" s="4">
        <v>212</v>
      </c>
      <c r="H231" s="55" t="s">
        <v>900</v>
      </c>
      <c r="I231" s="4" t="s">
        <v>901</v>
      </c>
      <c r="J231" s="4" t="s">
        <v>902</v>
      </c>
      <c r="K231"/>
      <c r="L231"/>
      <c r="M231" s="7" t="s">
        <v>533</v>
      </c>
      <c r="N231" s="5">
        <v>46.311130062692598</v>
      </c>
      <c r="O231" s="5">
        <v>16.4945983886718</v>
      </c>
      <c r="P231" s="5">
        <v>46.302999999999997</v>
      </c>
      <c r="Q231" s="5">
        <v>16.495000000000001</v>
      </c>
      <c r="R231" s="4">
        <v>4</v>
      </c>
      <c r="S231"/>
      <c r="T231" s="56" t="s">
        <v>1415</v>
      </c>
      <c r="U231" s="4">
        <v>76</v>
      </c>
      <c r="V231"/>
      <c r="W231"/>
      <c r="X231"/>
      <c r="Y231"/>
      <c r="Z231"/>
      <c r="AA231" s="4">
        <v>388.6</v>
      </c>
      <c r="AB231"/>
      <c r="AC231"/>
      <c r="AD231"/>
      <c r="AE231"/>
      <c r="AF231"/>
      <c r="AG231" s="4" t="s">
        <v>535</v>
      </c>
      <c r="AH231" s="4">
        <v>3842</v>
      </c>
      <c r="AI231" s="5">
        <v>46.310985105699203</v>
      </c>
      <c r="AJ231" s="6">
        <v>16.451278355671</v>
      </c>
      <c r="AK231" s="58">
        <v>10.5</v>
      </c>
      <c r="AL231"/>
      <c r="AM231"/>
      <c r="AN231"/>
      <c r="AO231"/>
      <c r="AP231" s="56">
        <v>17.5</v>
      </c>
      <c r="AQ231"/>
      <c r="AR231" s="56">
        <v>500</v>
      </c>
      <c r="AS231"/>
      <c r="AT231"/>
      <c r="AU231"/>
      <c r="AV231" s="4" t="s">
        <v>113</v>
      </c>
      <c r="AW231"/>
      <c r="AX231"/>
      <c r="AY231" s="4" t="s">
        <v>1412</v>
      </c>
      <c r="AZ231" s="4" t="s">
        <v>1416</v>
      </c>
      <c r="BC231" s="4" t="s">
        <v>1417</v>
      </c>
      <c r="BD231"/>
      <c r="BE231"/>
    </row>
    <row r="232" spans="1:57" x14ac:dyDescent="0.25">
      <c r="A232" s="4" t="s">
        <v>115</v>
      </c>
      <c r="B232"/>
      <c r="C232"/>
      <c r="D232" s="4" t="s">
        <v>1409</v>
      </c>
      <c r="E232" s="4" t="s">
        <v>1410</v>
      </c>
      <c r="F232"/>
      <c r="G232" s="4">
        <v>213</v>
      </c>
      <c r="H232" s="55" t="s">
        <v>900</v>
      </c>
      <c r="I232" s="4" t="s">
        <v>901</v>
      </c>
      <c r="J232" s="4" t="s">
        <v>902</v>
      </c>
      <c r="K232"/>
      <c r="L232"/>
      <c r="M232" s="7" t="s">
        <v>533</v>
      </c>
      <c r="N232" s="5">
        <v>46.320500000000003</v>
      </c>
      <c r="O232" s="5">
        <v>16.748899999999999</v>
      </c>
      <c r="P232" s="5">
        <v>46.317</v>
      </c>
      <c r="Q232" s="5">
        <v>16.734000000000002</v>
      </c>
      <c r="R232" s="4">
        <v>5</v>
      </c>
      <c r="S232"/>
      <c r="T232" s="56" t="s">
        <v>1418</v>
      </c>
      <c r="U232" s="4">
        <v>76</v>
      </c>
      <c r="V232"/>
      <c r="W232"/>
      <c r="X232"/>
      <c r="Y232"/>
      <c r="Z232"/>
      <c r="AA232" s="4">
        <v>403.2</v>
      </c>
      <c r="AB232"/>
      <c r="AC232"/>
      <c r="AD232"/>
      <c r="AE232"/>
      <c r="AF232"/>
      <c r="AG232" s="4" t="s">
        <v>536</v>
      </c>
      <c r="AH232" s="4">
        <v>3841</v>
      </c>
      <c r="AI232" s="5">
        <v>46.316715790871299</v>
      </c>
      <c r="AJ232" s="6">
        <v>16.6564012644812</v>
      </c>
      <c r="AK232" s="58">
        <v>16.600000000000001</v>
      </c>
      <c r="AL232"/>
      <c r="AM232"/>
      <c r="AN232"/>
      <c r="AO232"/>
      <c r="AP232" s="56">
        <v>17.5</v>
      </c>
      <c r="AQ232"/>
      <c r="AR232" s="56">
        <v>500</v>
      </c>
      <c r="AS232"/>
      <c r="AT232"/>
      <c r="AU232"/>
      <c r="AV232" s="4" t="s">
        <v>115</v>
      </c>
      <c r="AW232"/>
      <c r="AX232"/>
      <c r="AY232" s="4" t="s">
        <v>1412</v>
      </c>
      <c r="AZ232" s="4" t="s">
        <v>1416</v>
      </c>
      <c r="BC232"/>
      <c r="BD232"/>
      <c r="BE232"/>
    </row>
    <row r="233" spans="1:57" x14ac:dyDescent="0.25">
      <c r="A233" s="4" t="s">
        <v>116</v>
      </c>
      <c r="B233"/>
      <c r="C233"/>
      <c r="D233" s="4" t="s">
        <v>1409</v>
      </c>
      <c r="E233" s="4" t="s">
        <v>1419</v>
      </c>
      <c r="F233"/>
      <c r="G233" s="4">
        <v>214</v>
      </c>
      <c r="H233" s="55" t="s">
        <v>836</v>
      </c>
      <c r="I233" s="4" t="s">
        <v>837</v>
      </c>
      <c r="J233" s="4" t="s">
        <v>1420</v>
      </c>
      <c r="K233"/>
      <c r="L233"/>
      <c r="M233" s="7" t="s">
        <v>537</v>
      </c>
      <c r="N233" s="5">
        <v>49.823697000000003</v>
      </c>
      <c r="O233" s="5">
        <v>14.4342329999999</v>
      </c>
      <c r="P233" s="5">
        <v>49.823697000000003</v>
      </c>
      <c r="Q233" s="5">
        <v>14.4342329999999</v>
      </c>
      <c r="R233" s="4">
        <v>3</v>
      </c>
      <c r="S233"/>
      <c r="T233" s="56" t="s">
        <v>817</v>
      </c>
      <c r="U233" s="4">
        <v>144</v>
      </c>
      <c r="V233"/>
      <c r="W233"/>
      <c r="X233"/>
      <c r="Y233"/>
      <c r="Z233"/>
      <c r="AA233"/>
      <c r="AB233"/>
      <c r="AC233"/>
      <c r="AD233"/>
      <c r="AE233"/>
      <c r="AF233"/>
      <c r="AG233" s="4" t="s">
        <v>538</v>
      </c>
      <c r="AH233" s="4">
        <v>3260</v>
      </c>
      <c r="AI233" s="5">
        <v>49.823697000000003</v>
      </c>
      <c r="AJ233" s="5">
        <v>14.4342329999999</v>
      </c>
      <c r="AK233" s="58">
        <v>270</v>
      </c>
      <c r="AL233"/>
      <c r="AM233"/>
      <c r="AN233"/>
      <c r="AO233"/>
      <c r="AP233" s="56">
        <v>56</v>
      </c>
      <c r="AQ233"/>
      <c r="AR233"/>
      <c r="AS233"/>
      <c r="AT233"/>
      <c r="AU233"/>
      <c r="AV233" s="4" t="s">
        <v>126</v>
      </c>
      <c r="AW233"/>
      <c r="AX233" s="4">
        <v>3000</v>
      </c>
      <c r="AY233" s="4" t="s">
        <v>1402</v>
      </c>
      <c r="AZ233" s="4" t="s">
        <v>1421</v>
      </c>
      <c r="BC233" s="4" t="s">
        <v>1422</v>
      </c>
      <c r="BD233"/>
      <c r="BE233"/>
    </row>
    <row r="234" spans="1:57" x14ac:dyDescent="0.25">
      <c r="A234" s="4" t="s">
        <v>117</v>
      </c>
      <c r="B234"/>
      <c r="C234"/>
      <c r="D234" s="4" t="s">
        <v>668</v>
      </c>
      <c r="E234"/>
      <c r="F234"/>
      <c r="G234" s="4">
        <v>215</v>
      </c>
      <c r="H234" s="55" t="s">
        <v>723</v>
      </c>
      <c r="I234" s="4" t="s">
        <v>724</v>
      </c>
      <c r="J234" s="4" t="s">
        <v>1149</v>
      </c>
      <c r="K234"/>
      <c r="L234" s="4" t="s">
        <v>1423</v>
      </c>
      <c r="M234" s="7" t="s">
        <v>539</v>
      </c>
      <c r="N234" s="5">
        <v>62.0410534359537</v>
      </c>
      <c r="O234" s="5">
        <v>14.900875711755299</v>
      </c>
      <c r="P234" s="5">
        <v>62.0410534359537</v>
      </c>
      <c r="Q234" s="5">
        <v>14.900875711755299</v>
      </c>
      <c r="R234" s="4">
        <v>3</v>
      </c>
      <c r="S234"/>
      <c r="T234" s="56" t="s">
        <v>1424</v>
      </c>
      <c r="U234" s="4">
        <v>103</v>
      </c>
      <c r="V234"/>
      <c r="W234"/>
      <c r="X234"/>
      <c r="Y234"/>
      <c r="Z234"/>
      <c r="AA234" s="4">
        <v>522.5</v>
      </c>
      <c r="AB234"/>
      <c r="AC234"/>
      <c r="AD234"/>
      <c r="AE234" s="4">
        <v>1952</v>
      </c>
      <c r="AF234"/>
      <c r="AG234"/>
      <c r="AH234"/>
      <c r="AI234" s="5">
        <v>62.037290692772501</v>
      </c>
      <c r="AJ234" s="6">
        <v>14.877615595178201</v>
      </c>
      <c r="AK234" s="58">
        <v>3.06</v>
      </c>
      <c r="AL234"/>
      <c r="AM234"/>
      <c r="AN234"/>
      <c r="AO234"/>
      <c r="AP234" s="56">
        <v>60</v>
      </c>
      <c r="AQ234"/>
      <c r="AR234" s="56">
        <v>200</v>
      </c>
      <c r="AS234"/>
      <c r="AT234"/>
      <c r="AU234"/>
      <c r="AV234"/>
      <c r="AW234"/>
      <c r="AY234" s="4" t="s">
        <v>1233</v>
      </c>
      <c r="AZ234"/>
      <c r="BC234" s="4" t="s">
        <v>1425</v>
      </c>
      <c r="BD234" s="4" t="s">
        <v>1426</v>
      </c>
      <c r="BE234" s="4" t="s">
        <v>1427</v>
      </c>
    </row>
    <row r="235" spans="1:57" x14ac:dyDescent="0.25">
      <c r="A235" s="4" t="s">
        <v>118</v>
      </c>
      <c r="B235"/>
      <c r="C235"/>
      <c r="D235" s="4" t="s">
        <v>1107</v>
      </c>
      <c r="E235" s="4" t="s">
        <v>1410</v>
      </c>
      <c r="F235"/>
      <c r="G235" s="4">
        <v>216</v>
      </c>
      <c r="H235" s="55" t="s">
        <v>723</v>
      </c>
      <c r="I235" s="4" t="s">
        <v>724</v>
      </c>
      <c r="J235" s="4" t="s">
        <v>1149</v>
      </c>
      <c r="K235"/>
      <c r="L235" s="4" t="s">
        <v>1423</v>
      </c>
      <c r="M235" s="7" t="s">
        <v>539</v>
      </c>
      <c r="N235" s="5">
        <v>62.110324924701096</v>
      </c>
      <c r="O235" s="5">
        <v>15.003185892419401</v>
      </c>
      <c r="P235" s="5">
        <v>62.110324924701096</v>
      </c>
      <c r="Q235" s="5">
        <v>15.003185892419401</v>
      </c>
      <c r="R235"/>
      <c r="S235"/>
      <c r="T235"/>
      <c r="U235" s="4">
        <v>56.6</v>
      </c>
      <c r="V235"/>
      <c r="W235"/>
      <c r="X235"/>
      <c r="Y235"/>
      <c r="Z235"/>
      <c r="AA235" s="4">
        <v>264.89999999999998</v>
      </c>
      <c r="AB235"/>
      <c r="AC235"/>
      <c r="AD235"/>
      <c r="AE235" s="4">
        <v>1961</v>
      </c>
      <c r="AF235"/>
      <c r="AG235" s="4" t="s">
        <v>118</v>
      </c>
      <c r="AH235"/>
      <c r="AI235" s="5">
        <v>62.110324924701096</v>
      </c>
      <c r="AJ235" s="5">
        <v>15.003185892419401</v>
      </c>
      <c r="AK235" s="58">
        <v>0.75600000000000001</v>
      </c>
      <c r="AL235"/>
      <c r="AM235"/>
      <c r="AN235"/>
      <c r="AO235"/>
      <c r="AP235" s="56">
        <v>31.5</v>
      </c>
      <c r="AQ235"/>
      <c r="AR235" s="56">
        <v>205</v>
      </c>
      <c r="AS235"/>
      <c r="AT235"/>
      <c r="AU235"/>
      <c r="AV235" s="4" t="s">
        <v>117</v>
      </c>
      <c r="AW235"/>
      <c r="AY235" s="4" t="s">
        <v>1233</v>
      </c>
      <c r="AZ235"/>
      <c r="BC235" s="4" t="s">
        <v>1425</v>
      </c>
      <c r="BD235"/>
    </row>
    <row r="236" spans="1:57" x14ac:dyDescent="0.25">
      <c r="A236" s="4" t="s">
        <v>119</v>
      </c>
      <c r="B236"/>
      <c r="C236"/>
      <c r="D236" s="4" t="s">
        <v>1409</v>
      </c>
      <c r="E236" s="4" t="s">
        <v>1264</v>
      </c>
      <c r="F236"/>
      <c r="G236" s="4">
        <v>217</v>
      </c>
      <c r="H236" s="55" t="s">
        <v>723</v>
      </c>
      <c r="I236" s="4" t="s">
        <v>724</v>
      </c>
      <c r="J236" s="4" t="s">
        <v>696</v>
      </c>
      <c r="K236"/>
      <c r="L236" s="4" t="s">
        <v>119</v>
      </c>
      <c r="M236" s="7" t="s">
        <v>542</v>
      </c>
      <c r="N236" s="5">
        <v>63.239789967584102</v>
      </c>
      <c r="O236" s="5">
        <v>15.2383619788452</v>
      </c>
      <c r="P236" s="5">
        <v>63.284999999999997</v>
      </c>
      <c r="Q236" s="5">
        <v>15.227</v>
      </c>
      <c r="R236" s="4">
        <v>3</v>
      </c>
      <c r="S236"/>
      <c r="T236" s="56" t="s">
        <v>817</v>
      </c>
      <c r="U236" s="4">
        <v>155</v>
      </c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 s="5">
        <v>63.245753769466603</v>
      </c>
      <c r="AJ236" s="5">
        <v>15.2043176611186</v>
      </c>
      <c r="AK236" s="58">
        <v>17.28</v>
      </c>
      <c r="AL236"/>
      <c r="AM236"/>
      <c r="AN236"/>
      <c r="AO236"/>
      <c r="AP236" s="56">
        <v>27</v>
      </c>
      <c r="AQ236"/>
      <c r="AR236" s="119">
        <v>1257</v>
      </c>
      <c r="AS236"/>
      <c r="AT236"/>
      <c r="AU236"/>
      <c r="AV236"/>
      <c r="AW236"/>
      <c r="AY236" s="4" t="s">
        <v>1233</v>
      </c>
      <c r="AZ236"/>
      <c r="BC236" s="4" t="s">
        <v>1428</v>
      </c>
      <c r="BD236" s="4" t="s">
        <v>1426</v>
      </c>
    </row>
    <row r="237" spans="1:57" x14ac:dyDescent="0.25">
      <c r="A237" s="4" t="s">
        <v>120</v>
      </c>
      <c r="B237"/>
      <c r="C237"/>
      <c r="D237" s="4" t="s">
        <v>1409</v>
      </c>
      <c r="E237" s="4" t="s">
        <v>1264</v>
      </c>
      <c r="F237"/>
      <c r="G237" s="4">
        <v>218</v>
      </c>
      <c r="H237" s="55" t="s">
        <v>723</v>
      </c>
      <c r="I237" s="4" t="s">
        <v>724</v>
      </c>
      <c r="J237" s="4" t="s">
        <v>696</v>
      </c>
      <c r="K237"/>
      <c r="L237"/>
      <c r="M237" s="7" t="s">
        <v>542</v>
      </c>
      <c r="N237" s="5">
        <v>63.221169584881203</v>
      </c>
      <c r="O237" s="5">
        <v>15.322420693701099</v>
      </c>
      <c r="P237" s="5">
        <v>63.221169584881203</v>
      </c>
      <c r="Q237" s="5">
        <v>15.322420693701099</v>
      </c>
      <c r="R237"/>
      <c r="S237"/>
      <c r="T237"/>
      <c r="U237" s="4">
        <v>70</v>
      </c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 s="5">
        <v>63.227510904046397</v>
      </c>
      <c r="AJ237" s="5">
        <v>15.2918649686034</v>
      </c>
      <c r="AK237" s="58">
        <v>0.18</v>
      </c>
      <c r="AL237"/>
      <c r="AM237"/>
      <c r="AN237"/>
      <c r="AO237"/>
      <c r="AP237" s="56">
        <v>13</v>
      </c>
      <c r="AQ237"/>
      <c r="AR237" s="119">
        <v>660</v>
      </c>
      <c r="AS237"/>
      <c r="AT237"/>
      <c r="AU237"/>
      <c r="AV237" s="4" t="s">
        <v>119</v>
      </c>
      <c r="AW237"/>
      <c r="AY237" s="4" t="s">
        <v>1135</v>
      </c>
      <c r="AZ237"/>
      <c r="BC237" s="4" t="s">
        <v>1429</v>
      </c>
      <c r="BD237" s="4" t="s">
        <v>1426</v>
      </c>
    </row>
    <row r="238" spans="1:57" x14ac:dyDescent="0.25">
      <c r="A238" s="4" t="s">
        <v>121</v>
      </c>
      <c r="B238"/>
      <c r="C238"/>
      <c r="D238" s="4" t="s">
        <v>1409</v>
      </c>
      <c r="E238" s="4" t="s">
        <v>1264</v>
      </c>
      <c r="F238"/>
      <c r="G238" s="4">
        <v>219</v>
      </c>
      <c r="H238" s="55" t="s">
        <v>723</v>
      </c>
      <c r="I238" s="4" t="s">
        <v>724</v>
      </c>
      <c r="J238" s="4" t="s">
        <v>696</v>
      </c>
      <c r="K238"/>
      <c r="L238"/>
      <c r="M238" s="7" t="s">
        <v>542</v>
      </c>
      <c r="N238" s="5">
        <v>63.164271835365099</v>
      </c>
      <c r="O238" s="5">
        <v>15.5991757399169</v>
      </c>
      <c r="P238" s="5">
        <v>63.201000000000001</v>
      </c>
      <c r="Q238" s="5">
        <v>15.5991757399169</v>
      </c>
      <c r="R238"/>
      <c r="S238"/>
      <c r="T238" s="56" t="s">
        <v>817</v>
      </c>
      <c r="U238" s="4">
        <v>47</v>
      </c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 s="5">
        <v>63.165317982651899</v>
      </c>
      <c r="AJ238" s="5">
        <v>15.5833828984759</v>
      </c>
      <c r="AK238" s="58">
        <v>1.008</v>
      </c>
      <c r="AL238"/>
      <c r="AM238"/>
      <c r="AN238"/>
      <c r="AO238"/>
      <c r="AP238" s="56">
        <v>7</v>
      </c>
      <c r="AQ238"/>
      <c r="AR238" s="56">
        <v>640</v>
      </c>
      <c r="AS238"/>
      <c r="AT238"/>
      <c r="AU238"/>
      <c r="AV238" s="4" t="s">
        <v>121</v>
      </c>
      <c r="AW238"/>
      <c r="AY238" s="4" t="s">
        <v>1135</v>
      </c>
      <c r="AZ238"/>
      <c r="BC238" s="4" t="s">
        <v>1430</v>
      </c>
      <c r="BD238" s="4" t="s">
        <v>1426</v>
      </c>
    </row>
    <row r="239" spans="1:57" x14ac:dyDescent="0.25">
      <c r="A239" s="4" t="s">
        <v>122</v>
      </c>
      <c r="B239"/>
      <c r="C239"/>
      <c r="D239" s="4" t="s">
        <v>1409</v>
      </c>
      <c r="E239" s="4" t="s">
        <v>668</v>
      </c>
      <c r="F239"/>
      <c r="G239" s="4">
        <v>220</v>
      </c>
      <c r="H239" s="55" t="s">
        <v>1192</v>
      </c>
      <c r="I239" s="4" t="s">
        <v>1193</v>
      </c>
      <c r="J239" s="4" t="s">
        <v>1431</v>
      </c>
      <c r="K239"/>
      <c r="L239" s="4" t="s">
        <v>122</v>
      </c>
      <c r="M239" s="7" t="s">
        <v>546</v>
      </c>
      <c r="N239" s="5">
        <v>45.897827162983099</v>
      </c>
      <c r="O239" s="5">
        <v>15.591021824511699</v>
      </c>
      <c r="P239" s="5">
        <v>45.897827162983099</v>
      </c>
      <c r="Q239" s="5">
        <v>15.602</v>
      </c>
      <c r="R239" s="4">
        <v>3</v>
      </c>
      <c r="S239"/>
      <c r="T239" s="56" t="s">
        <v>817</v>
      </c>
      <c r="U239" s="4">
        <v>47.5</v>
      </c>
      <c r="V239"/>
      <c r="W239"/>
      <c r="X239"/>
      <c r="Y239"/>
      <c r="Z239"/>
      <c r="AA239" s="4">
        <v>161</v>
      </c>
      <c r="AB239"/>
      <c r="AC239"/>
      <c r="AD239"/>
      <c r="AE239"/>
      <c r="AF239"/>
      <c r="AG239"/>
      <c r="AH239"/>
      <c r="AI239" s="5">
        <v>45.897827162983099</v>
      </c>
      <c r="AJ239" s="5">
        <v>15.602</v>
      </c>
      <c r="AK239" s="58">
        <v>3.4</v>
      </c>
      <c r="AL239"/>
      <c r="AM239"/>
      <c r="AN239"/>
      <c r="AO239"/>
      <c r="AP239" s="56">
        <v>11</v>
      </c>
      <c r="AQ239"/>
      <c r="AR239" s="56">
        <v>500</v>
      </c>
      <c r="AS239"/>
      <c r="AT239"/>
      <c r="AU239"/>
      <c r="AV239"/>
      <c r="AW239" s="4" t="s">
        <v>1432</v>
      </c>
      <c r="AY239" s="4" t="s">
        <v>1135</v>
      </c>
      <c r="AZ239" s="4" t="s">
        <v>1433</v>
      </c>
      <c r="BC239" s="4" t="s">
        <v>1434</v>
      </c>
    </row>
    <row r="240" spans="1:57" x14ac:dyDescent="0.25">
      <c r="A240" s="4" t="s">
        <v>123</v>
      </c>
      <c r="B240"/>
      <c r="C240"/>
      <c r="D240" s="4" t="s">
        <v>1409</v>
      </c>
      <c r="E240" s="4" t="s">
        <v>668</v>
      </c>
      <c r="F240"/>
      <c r="G240" s="4">
        <v>221</v>
      </c>
      <c r="H240" s="55" t="s">
        <v>1192</v>
      </c>
      <c r="I240" s="4" t="s">
        <v>1193</v>
      </c>
      <c r="J240" s="4" t="s">
        <v>1431</v>
      </c>
      <c r="K240"/>
      <c r="L240"/>
      <c r="M240" s="7" t="s">
        <v>546</v>
      </c>
      <c r="N240" s="5">
        <v>45.975356142434798</v>
      </c>
      <c r="O240" s="5">
        <v>15.4825595142028</v>
      </c>
      <c r="P240" s="5">
        <v>45.975356142434798</v>
      </c>
      <c r="Q240" s="5">
        <v>15.4825595142028</v>
      </c>
      <c r="R240" s="4">
        <v>3</v>
      </c>
      <c r="S240"/>
      <c r="T240" s="56" t="s">
        <v>817</v>
      </c>
      <c r="U240" s="4">
        <v>39.5</v>
      </c>
      <c r="V240"/>
      <c r="W240"/>
      <c r="X240"/>
      <c r="Y240"/>
      <c r="Z240"/>
      <c r="AA240" s="4">
        <v>146</v>
      </c>
      <c r="AB240"/>
      <c r="AC240"/>
      <c r="AD240"/>
      <c r="AE240"/>
      <c r="AF240"/>
      <c r="AG240"/>
      <c r="AH240"/>
      <c r="AI240" s="5">
        <v>45.975356142434798</v>
      </c>
      <c r="AJ240" s="5">
        <v>15.4825595142028</v>
      </c>
      <c r="AK240" s="58">
        <v>1.18</v>
      </c>
      <c r="AL240"/>
      <c r="AM240"/>
      <c r="AN240"/>
      <c r="AO240"/>
      <c r="AP240" s="56">
        <v>9.14</v>
      </c>
      <c r="AQ240"/>
      <c r="AR240" s="56">
        <v>500</v>
      </c>
      <c r="AS240"/>
      <c r="AT240"/>
      <c r="AU240"/>
      <c r="AV240"/>
      <c r="AW240" s="4" t="s">
        <v>124</v>
      </c>
      <c r="AY240" s="4" t="s">
        <v>1135</v>
      </c>
      <c r="AZ240" s="4" t="s">
        <v>1435</v>
      </c>
      <c r="BC240" s="4" t="s">
        <v>1436</v>
      </c>
    </row>
    <row r="241" spans="1:55" x14ac:dyDescent="0.25">
      <c r="A241" s="4" t="s">
        <v>124</v>
      </c>
      <c r="B241"/>
      <c r="C241"/>
      <c r="D241" s="4" t="s">
        <v>1409</v>
      </c>
      <c r="E241" s="4" t="s">
        <v>668</v>
      </c>
      <c r="F241"/>
      <c r="G241" s="4">
        <v>222</v>
      </c>
      <c r="H241" s="55" t="s">
        <v>1192</v>
      </c>
      <c r="I241" s="4" t="s">
        <v>1193</v>
      </c>
      <c r="J241" s="4" t="s">
        <v>1431</v>
      </c>
      <c r="K241"/>
      <c r="L241"/>
      <c r="M241" s="7" t="s">
        <v>546</v>
      </c>
      <c r="N241" s="5">
        <v>45.990100888070202</v>
      </c>
      <c r="O241" s="5">
        <v>15.381613411009299</v>
      </c>
      <c r="P241" s="5">
        <v>45.990100888070202</v>
      </c>
      <c r="Q241" s="5">
        <v>15.381613411009299</v>
      </c>
      <c r="R241" s="4">
        <v>3</v>
      </c>
      <c r="S241"/>
      <c r="T241" s="56" t="s">
        <v>817</v>
      </c>
      <c r="U241" s="4">
        <v>39.119999999999997</v>
      </c>
      <c r="V241"/>
      <c r="W241"/>
      <c r="X241"/>
      <c r="Y241"/>
      <c r="Z241"/>
      <c r="AA241" s="4">
        <v>148</v>
      </c>
      <c r="AB241"/>
      <c r="AC241"/>
      <c r="AD241"/>
      <c r="AE241"/>
      <c r="AF241"/>
      <c r="AG241"/>
      <c r="AH241"/>
      <c r="AI241" s="5">
        <v>45.990100888070202</v>
      </c>
      <c r="AJ241" s="5">
        <v>15.381613411009299</v>
      </c>
      <c r="AK241" s="58">
        <v>1.3</v>
      </c>
      <c r="AL241"/>
      <c r="AM241"/>
      <c r="AN241"/>
      <c r="AO241"/>
      <c r="AP241" s="56">
        <v>9.9</v>
      </c>
      <c r="AQ241"/>
      <c r="AR241" s="56">
        <v>500</v>
      </c>
      <c r="AS241"/>
      <c r="AT241"/>
      <c r="AU241"/>
      <c r="AV241"/>
      <c r="AW241" s="4" t="s">
        <v>1437</v>
      </c>
      <c r="AY241" s="4" t="s">
        <v>1135</v>
      </c>
      <c r="AZ241" s="4" t="s">
        <v>1438</v>
      </c>
      <c r="BC241" s="4" t="s">
        <v>1439</v>
      </c>
    </row>
    <row r="242" spans="1:55" x14ac:dyDescent="0.25">
      <c r="A242" s="4" t="s">
        <v>125</v>
      </c>
      <c r="B242"/>
      <c r="C242"/>
      <c r="D242" s="4" t="s">
        <v>1409</v>
      </c>
      <c r="E242" s="4" t="s">
        <v>668</v>
      </c>
      <c r="F242"/>
      <c r="G242" s="4">
        <v>223</v>
      </c>
      <c r="H242" s="55" t="s">
        <v>1192</v>
      </c>
      <c r="I242" s="4" t="s">
        <v>1193</v>
      </c>
      <c r="J242" s="4" t="s">
        <v>1431</v>
      </c>
      <c r="K242"/>
      <c r="L242"/>
      <c r="M242" s="7" t="s">
        <v>546</v>
      </c>
      <c r="N242" s="5">
        <v>46.017700521147198</v>
      </c>
      <c r="O242" s="5">
        <v>15.2813202515244</v>
      </c>
      <c r="P242" s="5">
        <v>46.017700521147198</v>
      </c>
      <c r="Q242" s="5">
        <v>15.2813202515244</v>
      </c>
      <c r="R242" s="4">
        <v>3</v>
      </c>
      <c r="S242"/>
      <c r="T242" s="56" t="s">
        <v>817</v>
      </c>
      <c r="U242" s="4">
        <v>32.5</v>
      </c>
      <c r="V242"/>
      <c r="W242"/>
      <c r="X242"/>
      <c r="Y242"/>
      <c r="Z242"/>
      <c r="AA242" s="4">
        <v>109</v>
      </c>
      <c r="AB242"/>
      <c r="AC242"/>
      <c r="AD242"/>
      <c r="AE242"/>
      <c r="AF242"/>
      <c r="AG242"/>
      <c r="AH242"/>
      <c r="AI242" s="5">
        <v>46.017700521147198</v>
      </c>
      <c r="AJ242" s="5">
        <v>15.2813202515244</v>
      </c>
      <c r="AK242" s="58">
        <v>1.17</v>
      </c>
      <c r="AL242"/>
      <c r="AM242"/>
      <c r="AN242"/>
      <c r="AO242"/>
      <c r="AP242" s="56">
        <v>7.47</v>
      </c>
      <c r="AQ242"/>
      <c r="AR242" s="56">
        <v>500</v>
      </c>
      <c r="AS242"/>
      <c r="AT242"/>
      <c r="AU242"/>
      <c r="AV242"/>
      <c r="AW242"/>
      <c r="AY242" s="4" t="s">
        <v>1135</v>
      </c>
      <c r="AZ242" s="4" t="s">
        <v>1440</v>
      </c>
      <c r="BC242" s="4" t="s">
        <v>1441</v>
      </c>
    </row>
    <row r="243" spans="1:55" x14ac:dyDescent="0.25">
      <c r="A243" s="4" t="s">
        <v>126</v>
      </c>
      <c r="B243"/>
      <c r="C243"/>
      <c r="D243" s="4" t="s">
        <v>1409</v>
      </c>
      <c r="E243" s="4" t="s">
        <v>668</v>
      </c>
      <c r="F243"/>
      <c r="G243" s="4">
        <v>224</v>
      </c>
      <c r="H243" s="55" t="s">
        <v>836</v>
      </c>
      <c r="I243" s="4" t="s">
        <v>837</v>
      </c>
      <c r="J243" s="4" t="s">
        <v>1420</v>
      </c>
      <c r="K243"/>
      <c r="L243"/>
      <c r="M243" s="7" t="s">
        <v>537</v>
      </c>
      <c r="N243" s="5">
        <v>49.631999999999998</v>
      </c>
      <c r="O243" s="5">
        <v>14.252000000000001</v>
      </c>
      <c r="P243" s="5">
        <v>49.631999999999998</v>
      </c>
      <c r="Q243" s="5">
        <v>14.252000000000001</v>
      </c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4">
        <v>3262</v>
      </c>
      <c r="AI243" s="5">
        <v>49.631999999999998</v>
      </c>
      <c r="AJ243" s="5">
        <v>14.252000000000001</v>
      </c>
      <c r="AK243"/>
      <c r="AL243"/>
      <c r="AM243"/>
      <c r="AN243"/>
      <c r="AO243"/>
      <c r="AP243"/>
      <c r="AQ243"/>
      <c r="AR243"/>
      <c r="AS243"/>
      <c r="AT243"/>
      <c r="AU243"/>
      <c r="AV243" s="4" t="s">
        <v>139</v>
      </c>
      <c r="AW243"/>
      <c r="AY243" s="4" t="s">
        <v>1135</v>
      </c>
    </row>
    <row r="244" spans="1:55" x14ac:dyDescent="0.25">
      <c r="A244" s="4" t="s">
        <v>127</v>
      </c>
      <c r="B244"/>
      <c r="C244"/>
      <c r="D244" s="4" t="s">
        <v>1409</v>
      </c>
      <c r="E244" s="4" t="s">
        <v>668</v>
      </c>
      <c r="F244"/>
      <c r="G244" s="4">
        <v>225</v>
      </c>
      <c r="H244" s="55" t="s">
        <v>836</v>
      </c>
      <c r="I244" s="4" t="s">
        <v>837</v>
      </c>
      <c r="J244" s="4" t="s">
        <v>1420</v>
      </c>
      <c r="K244"/>
      <c r="L244"/>
      <c r="M244"/>
      <c r="N244" s="5">
        <v>49.846755999999999</v>
      </c>
      <c r="O244" s="5">
        <v>14.422269999999999</v>
      </c>
      <c r="P244" s="5">
        <v>49.846755999999999</v>
      </c>
      <c r="Q244" s="5">
        <v>14.422269999999999</v>
      </c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 s="5">
        <v>49.846755999999999</v>
      </c>
      <c r="AJ244" s="5">
        <v>14.422269999999999</v>
      </c>
      <c r="AK244"/>
      <c r="AL244"/>
      <c r="AM244"/>
      <c r="AN244"/>
      <c r="AO244"/>
      <c r="AP244"/>
      <c r="AQ244"/>
      <c r="AR244"/>
      <c r="AS244"/>
      <c r="AT244"/>
      <c r="AU244"/>
      <c r="AV244" s="4" t="s">
        <v>116</v>
      </c>
      <c r="AW244"/>
    </row>
    <row r="245" spans="1:55" x14ac:dyDescent="0.25">
      <c r="A245" s="4" t="s">
        <v>128</v>
      </c>
      <c r="B245"/>
      <c r="C245"/>
      <c r="D245" s="4" t="s">
        <v>1409</v>
      </c>
      <c r="E245" s="4" t="s">
        <v>668</v>
      </c>
      <c r="F245"/>
      <c r="G245" s="4">
        <v>226</v>
      </c>
      <c r="H245" s="55" t="s">
        <v>836</v>
      </c>
      <c r="I245" s="4" t="s">
        <v>837</v>
      </c>
      <c r="J245" s="4" t="s">
        <v>1420</v>
      </c>
      <c r="K245"/>
      <c r="L245"/>
      <c r="M245"/>
      <c r="N245" s="5">
        <v>49.938046999999997</v>
      </c>
      <c r="O245" s="5">
        <v>14.37443</v>
      </c>
      <c r="P245" s="5">
        <v>49.938046999999997</v>
      </c>
      <c r="Q245" s="5">
        <v>14.37443</v>
      </c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4">
        <v>3258</v>
      </c>
      <c r="AI245" s="5">
        <v>49.933999999999997</v>
      </c>
      <c r="AJ245" s="6">
        <v>14.37</v>
      </c>
      <c r="AK245"/>
      <c r="AL245"/>
      <c r="AM245"/>
      <c r="AN245"/>
      <c r="AO245"/>
      <c r="AP245"/>
      <c r="AQ245"/>
      <c r="AR245"/>
      <c r="AS245"/>
      <c r="AT245"/>
      <c r="AU245"/>
      <c r="AV245" s="4" t="s">
        <v>127</v>
      </c>
      <c r="AW245"/>
    </row>
    <row r="246" spans="1:5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</row>
    <row r="247" spans="1:5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</row>
    <row r="248" spans="1:5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</row>
    <row r="249" spans="1:55" x14ac:dyDescent="0.25">
      <c r="A249" s="142"/>
      <c r="B249" s="142"/>
      <c r="C249" s="143"/>
      <c r="D249" s="142"/>
      <c r="E249" s="142"/>
      <c r="F249" s="142"/>
      <c r="G249" s="142"/>
      <c r="H249" s="144"/>
      <c r="I249" s="142"/>
      <c r="J249" s="142"/>
      <c r="K249" s="142"/>
      <c r="L249" s="142"/>
      <c r="M249" s="145"/>
      <c r="N249" s="146"/>
      <c r="O249" s="146"/>
      <c r="P249" s="146"/>
      <c r="Q249" s="146"/>
      <c r="R249" s="142"/>
      <c r="S249" s="142"/>
      <c r="T249" s="147"/>
      <c r="U249" s="142"/>
      <c r="V249" s="142"/>
      <c r="W249" s="142"/>
      <c r="X249" s="142"/>
      <c r="Y249" s="147"/>
      <c r="Z249" s="142"/>
      <c r="AA249" s="142"/>
      <c r="AB249" s="142"/>
      <c r="AC249" s="148"/>
      <c r="AD249" s="148"/>
      <c r="AE249" s="142"/>
      <c r="AF249" s="142"/>
      <c r="AG249" s="142"/>
      <c r="AH249" s="142"/>
      <c r="AI249" s="146"/>
      <c r="AJ249" s="149"/>
      <c r="AK249" s="150"/>
      <c r="AL249" s="142"/>
      <c r="AM249" s="142"/>
      <c r="AN249" s="149"/>
      <c r="AO249" s="149"/>
      <c r="AP249" s="147"/>
      <c r="AQ249" s="151"/>
      <c r="AR249" s="147"/>
      <c r="AS249" s="147"/>
      <c r="AT249" s="147"/>
      <c r="AU249" s="142"/>
      <c r="AV249" s="142"/>
      <c r="AW249" s="142"/>
    </row>
    <row r="250" spans="1:55" x14ac:dyDescent="0.25">
      <c r="A250"/>
      <c r="C250"/>
      <c r="D250"/>
      <c r="E250"/>
      <c r="F250"/>
      <c r="H250"/>
      <c r="L250"/>
      <c r="M250"/>
      <c r="N250"/>
      <c r="U250" s="4">
        <v>13567.565000000001</v>
      </c>
      <c r="V250" s="4">
        <v>7608.42</v>
      </c>
      <c r="AK250"/>
      <c r="AL250" s="152"/>
    </row>
    <row r="251" spans="1:55" x14ac:dyDescent="0.25">
      <c r="A251" s="4" t="s">
        <v>1442</v>
      </c>
      <c r="C251"/>
      <c r="D251"/>
      <c r="E251"/>
      <c r="F251"/>
      <c r="H251"/>
      <c r="L251"/>
      <c r="M251"/>
      <c r="N251"/>
      <c r="U251" s="152">
        <v>0.42007446281503502</v>
      </c>
      <c r="V251" s="4">
        <v>21175.985000000001</v>
      </c>
      <c r="AK251"/>
      <c r="AL251"/>
    </row>
    <row r="252" spans="1:55" x14ac:dyDescent="0.25">
      <c r="A252" s="4" t="s">
        <v>1443</v>
      </c>
      <c r="C252"/>
      <c r="D252"/>
      <c r="E252"/>
      <c r="F252"/>
      <c r="H252"/>
      <c r="L252" s="4" t="s">
        <v>1444</v>
      </c>
      <c r="M252" s="7" t="s">
        <v>1445</v>
      </c>
      <c r="N252"/>
      <c r="U252"/>
      <c r="V252" s="152">
        <v>0.65564384791628005</v>
      </c>
      <c r="AK252"/>
      <c r="AL252"/>
    </row>
    <row r="253" spans="1:55" x14ac:dyDescent="0.25">
      <c r="A253" s="4" t="s">
        <v>1446</v>
      </c>
      <c r="C253"/>
      <c r="D253"/>
      <c r="E253"/>
      <c r="F253"/>
      <c r="H253"/>
      <c r="M253" s="7" t="s">
        <v>1447</v>
      </c>
      <c r="N253" s="5" t="s">
        <v>724</v>
      </c>
      <c r="U253"/>
      <c r="V253"/>
      <c r="AK253" s="4"/>
      <c r="AL253" s="152"/>
    </row>
    <row r="254" spans="1:55" x14ac:dyDescent="0.25">
      <c r="A254" s="4" t="s">
        <v>1448</v>
      </c>
      <c r="C254"/>
      <c r="D254"/>
      <c r="E254"/>
      <c r="F254"/>
      <c r="H254"/>
      <c r="M254" s="7" t="s">
        <v>1449</v>
      </c>
      <c r="U254"/>
      <c r="V254"/>
      <c r="AK254" s="4"/>
      <c r="AL254" s="56"/>
    </row>
    <row r="255" spans="1:55" x14ac:dyDescent="0.25">
      <c r="C255"/>
      <c r="D255"/>
      <c r="E255"/>
      <c r="F255"/>
      <c r="H255"/>
      <c r="U255" s="152">
        <v>0.205569166666667</v>
      </c>
      <c r="V255" s="152">
        <v>0.32084825757575802</v>
      </c>
      <c r="AK255"/>
    </row>
    <row r="256" spans="1:55" x14ac:dyDescent="0.25">
      <c r="C256"/>
      <c r="D256"/>
      <c r="E256"/>
      <c r="F256"/>
      <c r="H256"/>
      <c r="AK256" s="152"/>
    </row>
    <row r="257" spans="3:8" x14ac:dyDescent="0.25">
      <c r="C257" s="54">
        <v>1</v>
      </c>
      <c r="D257" s="4">
        <v>0</v>
      </c>
      <c r="E257" s="4">
        <v>1</v>
      </c>
      <c r="F257" s="4">
        <v>7</v>
      </c>
      <c r="H257" s="153"/>
    </row>
    <row r="258" spans="3:8" x14ac:dyDescent="0.25">
      <c r="C258" s="54">
        <v>2</v>
      </c>
      <c r="D258" s="4">
        <v>1.0009999999999999</v>
      </c>
      <c r="E258" s="4">
        <v>5</v>
      </c>
      <c r="F258" s="4">
        <v>17</v>
      </c>
    </row>
    <row r="259" spans="3:8" x14ac:dyDescent="0.25">
      <c r="C259" s="54">
        <v>3</v>
      </c>
      <c r="D259" s="4">
        <v>5</v>
      </c>
      <c r="E259" s="4">
        <v>10</v>
      </c>
      <c r="F259" s="4">
        <v>11</v>
      </c>
    </row>
    <row r="260" spans="3:8" x14ac:dyDescent="0.25">
      <c r="C260" s="54">
        <v>4</v>
      </c>
      <c r="D260" s="4">
        <v>10</v>
      </c>
      <c r="E260" s="4">
        <v>30</v>
      </c>
      <c r="F260" s="4">
        <v>3</v>
      </c>
    </row>
    <row r="261" spans="3:8" x14ac:dyDescent="0.25">
      <c r="C261" s="54">
        <v>5</v>
      </c>
      <c r="D261" s="4">
        <v>30</v>
      </c>
      <c r="E261" s="4">
        <v>100</v>
      </c>
      <c r="F261" s="4">
        <v>3</v>
      </c>
    </row>
    <row r="262" spans="3:8" x14ac:dyDescent="0.25">
      <c r="C262" s="54">
        <v>6</v>
      </c>
      <c r="D262" s="4">
        <v>100</v>
      </c>
      <c r="E262" s="4" t="s">
        <v>1450</v>
      </c>
      <c r="F262" s="4">
        <v>4</v>
      </c>
    </row>
    <row r="263" spans="3:8" x14ac:dyDescent="0.25">
      <c r="C263"/>
      <c r="E263"/>
      <c r="F263" s="4">
        <v>45</v>
      </c>
    </row>
    <row r="264" spans="3:8" x14ac:dyDescent="0.25">
      <c r="C264"/>
      <c r="E264"/>
    </row>
    <row r="265" spans="3:8" x14ac:dyDescent="0.25">
      <c r="C265"/>
      <c r="E265"/>
    </row>
    <row r="266" spans="3:8" x14ac:dyDescent="0.25">
      <c r="C266"/>
      <c r="E266"/>
    </row>
    <row r="267" spans="3:8" x14ac:dyDescent="0.25">
      <c r="C267"/>
      <c r="E267"/>
    </row>
    <row r="268" spans="3:8" x14ac:dyDescent="0.25">
      <c r="C268"/>
      <c r="E268"/>
    </row>
    <row r="269" spans="3:8" x14ac:dyDescent="0.25">
      <c r="C269"/>
      <c r="E269"/>
    </row>
    <row r="270" spans="3:8" x14ac:dyDescent="0.25">
      <c r="C270"/>
      <c r="E270"/>
    </row>
    <row r="271" spans="3:8" x14ac:dyDescent="0.25">
      <c r="C271" s="54" t="s">
        <v>1451</v>
      </c>
      <c r="E271"/>
    </row>
    <row r="272" spans="3:8" x14ac:dyDescent="0.25"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 s="4">
        <v>11848</v>
      </c>
    </row>
  </sheetData>
  <autoFilter ref="A2:BM245"/>
  <conditionalFormatting sqref="C3:C123">
    <cfRule type="cellIs" dxfId="1" priority="2" operator="equal">
      <formula>"N"</formula>
    </cfRule>
    <cfRule type="cellIs" dxfId="0" priority="3" operator="equal">
      <formula>"Y"</formula>
    </cfRule>
  </conditionalFormatting>
  <hyperlinks>
    <hyperlink ref="BC3" r:id="rId1"/>
    <hyperlink ref="BD3" r:id="rId2"/>
    <hyperlink ref="BC4" r:id="rId3"/>
    <hyperlink ref="BD4" r:id="rId4"/>
    <hyperlink ref="BE4" r:id="rId5"/>
    <hyperlink ref="BC5" r:id="rId6"/>
    <hyperlink ref="K6" r:id="rId7"/>
    <hyperlink ref="BC6" r:id="rId8"/>
    <hyperlink ref="BC7" r:id="rId9"/>
    <hyperlink ref="BD7" r:id="rId10"/>
    <hyperlink ref="BE7" r:id="rId11" location="Aldead.C3.A1vila_I"/>
    <hyperlink ref="BC8" r:id="rId12"/>
    <hyperlink ref="BD8" r:id="rId13"/>
    <hyperlink ref="I9" r:id="rId14"/>
    <hyperlink ref="K9" r:id="rId15"/>
    <hyperlink ref="K10" r:id="rId16"/>
    <hyperlink ref="M10" r:id="rId17"/>
    <hyperlink ref="BC10" r:id="rId18"/>
    <hyperlink ref="BC11" r:id="rId19"/>
    <hyperlink ref="BD12" r:id="rId20"/>
    <hyperlink ref="BE12" r:id="rId21"/>
    <hyperlink ref="BF12" r:id="rId22"/>
    <hyperlink ref="K16" r:id="rId23"/>
    <hyperlink ref="A17" r:id="rId24"/>
    <hyperlink ref="I17" r:id="rId25"/>
    <hyperlink ref="BD17" r:id="rId26"/>
    <hyperlink ref="I18" r:id="rId27"/>
    <hyperlink ref="I19" r:id="rId28"/>
    <hyperlink ref="BC21" r:id="rId29"/>
    <hyperlink ref="BE21" r:id="rId30"/>
    <hyperlink ref="BC23" r:id="rId31"/>
    <hyperlink ref="BD25" r:id="rId32"/>
    <hyperlink ref="A26" r:id="rId33"/>
    <hyperlink ref="M26" r:id="rId34"/>
    <hyperlink ref="A27" r:id="rId35"/>
    <hyperlink ref="K27" r:id="rId36"/>
    <hyperlink ref="BD28" r:id="rId37"/>
    <hyperlink ref="BC29" r:id="rId38"/>
    <hyperlink ref="A33" r:id="rId39"/>
    <hyperlink ref="BE33" r:id="rId40"/>
    <hyperlink ref="A34" r:id="rId41"/>
    <hyperlink ref="BC34" r:id="rId42"/>
    <hyperlink ref="BD34" r:id="rId43"/>
    <hyperlink ref="BC35" r:id="rId44"/>
    <hyperlink ref="I36" r:id="rId45"/>
    <hyperlink ref="M37" r:id="rId46"/>
    <hyperlink ref="BD39" r:id="rId47"/>
    <hyperlink ref="A40" r:id="rId48"/>
    <hyperlink ref="M40" r:id="rId49"/>
    <hyperlink ref="A42" r:id="rId50"/>
    <hyperlink ref="I42" r:id="rId51"/>
    <hyperlink ref="L44" r:id="rId52"/>
    <hyperlink ref="I46" r:id="rId53"/>
    <hyperlink ref="BC49" r:id="rId54"/>
    <hyperlink ref="J51" r:id="rId55"/>
    <hyperlink ref="BC52" r:id="rId56"/>
    <hyperlink ref="BD52" r:id="rId57" location="cite_note-tiwag-1"/>
    <hyperlink ref="BE52" r:id="rId58"/>
    <hyperlink ref="I54" r:id="rId59"/>
    <hyperlink ref="I55" r:id="rId60"/>
    <hyperlink ref="I56" r:id="rId61"/>
    <hyperlink ref="BC57" r:id="rId62"/>
    <hyperlink ref="BC59" r:id="rId63"/>
    <hyperlink ref="L63" r:id="rId64"/>
    <hyperlink ref="BE65" r:id="rId65"/>
    <hyperlink ref="BC66" r:id="rId66"/>
    <hyperlink ref="L67" r:id="rId67"/>
    <hyperlink ref="A68" r:id="rId68"/>
    <hyperlink ref="I69" r:id="rId69"/>
    <hyperlink ref="M75" r:id="rId70"/>
    <hyperlink ref="A77" r:id="rId71"/>
    <hyperlink ref="I78" r:id="rId72"/>
    <hyperlink ref="BC78" r:id="rId73"/>
    <hyperlink ref="BD78" r:id="rId74"/>
    <hyperlink ref="A80" r:id="rId75"/>
    <hyperlink ref="M80" r:id="rId76"/>
    <hyperlink ref="AZ80" r:id="rId77"/>
    <hyperlink ref="A81" r:id="rId78"/>
    <hyperlink ref="I81" r:id="rId79"/>
    <hyperlink ref="A82" r:id="rId80"/>
    <hyperlink ref="M84" r:id="rId81"/>
    <hyperlink ref="A89" r:id="rId82"/>
    <hyperlink ref="M89" r:id="rId83"/>
    <hyperlink ref="BC97" r:id="rId84"/>
    <hyperlink ref="K101" r:id="rId85"/>
    <hyperlink ref="M101" r:id="rId86"/>
    <hyperlink ref="L103" r:id="rId87"/>
    <hyperlink ref="BC103" r:id="rId88"/>
    <hyperlink ref="BC104" r:id="rId89"/>
    <hyperlink ref="AZ105" r:id="rId90"/>
    <hyperlink ref="BC109" r:id="rId91"/>
    <hyperlink ref="BD109" r:id="rId92"/>
    <hyperlink ref="BC112" r:id="rId93"/>
    <hyperlink ref="BC113" r:id="rId94"/>
    <hyperlink ref="BD113" r:id="rId95"/>
    <hyperlink ref="BE113" r:id="rId96"/>
    <hyperlink ref="BF113" r:id="rId97"/>
    <hyperlink ref="BC114" r:id="rId98"/>
    <hyperlink ref="BD114" r:id="rId99"/>
    <hyperlink ref="BF121" r:id="rId100"/>
    <hyperlink ref="I122" r:id="rId101"/>
    <hyperlink ref="K122" r:id="rId102"/>
    <hyperlink ref="BC122" r:id="rId103"/>
    <hyperlink ref="BC129" r:id="rId104"/>
    <hyperlink ref="BC132" r:id="rId105"/>
    <hyperlink ref="BC133" r:id="rId106"/>
    <hyperlink ref="BC134" r:id="rId107"/>
    <hyperlink ref="BD134" r:id="rId108"/>
    <hyperlink ref="BC138" r:id="rId109"/>
    <hyperlink ref="BC140" r:id="rId110"/>
    <hyperlink ref="BC141" r:id="rId111"/>
    <hyperlink ref="BC143" r:id="rId112"/>
    <hyperlink ref="BD143" r:id="rId113"/>
    <hyperlink ref="BC146" r:id="rId114"/>
    <hyperlink ref="BD146" r:id="rId115"/>
    <hyperlink ref="BE146" r:id="rId116"/>
    <hyperlink ref="BF146" r:id="rId117"/>
    <hyperlink ref="BD147" r:id="rId118"/>
    <hyperlink ref="BC156" r:id="rId119"/>
    <hyperlink ref="BC168" r:id="rId120" display="https://www.researchgate.net/profile/Michal_Habel2/publication/266072268_Dynamics_of_the_Vistula_River_channel_deformations_downstream_of_the_Wloclawek_Reservoir/links/542424610cf26120b7a71ebe/Dynamics-of-the-Vistula-River-channel-deformations-downstream-of-the-Wloclawek-Reservoir.pdf"/>
    <hyperlink ref="BD168" r:id="rId121"/>
    <hyperlink ref="BC169" r:id="rId122" location="cite_note-5"/>
    <hyperlink ref="BC170" r:id="rId123"/>
    <hyperlink ref="BC172" r:id="rId124"/>
    <hyperlink ref="BC173" r:id="rId125"/>
    <hyperlink ref="BC174" r:id="rId126"/>
    <hyperlink ref="BC180" r:id="rId127" location=".WlSbqa6nG70"/>
    <hyperlink ref="BC181" r:id="rId128" location=".WlSbqa6nG70"/>
    <hyperlink ref="BC182" r:id="rId129" location=".WlSlga6nG70"/>
    <hyperlink ref="BD182" r:id="rId130"/>
    <hyperlink ref="BC183" r:id="rId131" location=".WlTYYK6nG70"/>
    <hyperlink ref="BC184" r:id="rId132"/>
    <hyperlink ref="BD184" r:id="rId133" display="https://de.wikipedia.org/wiki/Stausee_Ferden "/>
    <hyperlink ref="BC185" r:id="rId134"/>
    <hyperlink ref="BC186" r:id="rId135"/>
    <hyperlink ref="BC187" r:id="rId136"/>
    <hyperlink ref="BC188" r:id="rId137"/>
    <hyperlink ref="BD188" r:id="rId138"/>
    <hyperlink ref="BE188" r:id="rId139"/>
    <hyperlink ref="BC190" r:id="rId140"/>
    <hyperlink ref="BC191" r:id="rId141"/>
    <hyperlink ref="BC193" r:id="rId142"/>
    <hyperlink ref="BD193" r:id="rId143"/>
    <hyperlink ref="BC194" r:id="rId144"/>
    <hyperlink ref="BD194" r:id="rId145"/>
    <hyperlink ref="BE194" r:id="rId146"/>
    <hyperlink ref="BC195" r:id="rId147"/>
    <hyperlink ref="BD195" r:id="rId148"/>
    <hyperlink ref="BC196" r:id="rId149"/>
    <hyperlink ref="BD196" r:id="rId150" display="http://holzmann.fh-potsdam.de/wp-content/uploads/2017/03/Jochensteinfertigge%C3%A4ndert.pdf_x000a_"/>
    <hyperlink ref="BC197" r:id="rId151"/>
    <hyperlink ref="BD197" r:id="rId152"/>
    <hyperlink ref="BC198" r:id="rId153"/>
    <hyperlink ref="BD198" r:id="rId154" display="http://evolution.skf.com/a-steady-flow/ "/>
    <hyperlink ref="BC199" r:id="rId155"/>
    <hyperlink ref="BD199" r:id="rId156"/>
    <hyperlink ref="BE199" r:id="rId157"/>
    <hyperlink ref="BC200" r:id="rId158"/>
    <hyperlink ref="BD200" r:id="rId159"/>
    <hyperlink ref="BC201" r:id="rId160"/>
    <hyperlink ref="BC202" r:id="rId161"/>
    <hyperlink ref="BD202" r:id="rId162"/>
    <hyperlink ref="BC203" r:id="rId163"/>
    <hyperlink ref="BD203" r:id="rId164"/>
    <hyperlink ref="BC204" r:id="rId165"/>
    <hyperlink ref="BD204" r:id="rId166"/>
    <hyperlink ref="BC205" r:id="rId167"/>
    <hyperlink ref="BC206" r:id="rId168"/>
    <hyperlink ref="BC207" r:id="rId169"/>
    <hyperlink ref="BC208" r:id="rId170"/>
    <hyperlink ref="BC209" r:id="rId171"/>
    <hyperlink ref="BC210" r:id="rId172"/>
    <hyperlink ref="BC211" r:id="rId173"/>
    <hyperlink ref="BD211" r:id="rId174"/>
    <hyperlink ref="BD212" r:id="rId175"/>
    <hyperlink ref="BC213" r:id="rId176"/>
    <hyperlink ref="BC214" r:id="rId177"/>
    <hyperlink ref="BC215" r:id="rId178"/>
    <hyperlink ref="BC216" r:id="rId179"/>
    <hyperlink ref="BC217" r:id="rId180"/>
    <hyperlink ref="BC218" r:id="rId181"/>
    <hyperlink ref="BC219" r:id="rId182"/>
    <hyperlink ref="BC220" r:id="rId183"/>
    <hyperlink ref="BD220" r:id="rId184"/>
    <hyperlink ref="BC221" r:id="rId185"/>
    <hyperlink ref="BD221" r:id="rId186"/>
    <hyperlink ref="BE221" r:id="rId187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2" manualBreakCount="2">
    <brk id="38" max="1048575" man="1"/>
    <brk id="51" max="1048575" man="1"/>
  </colBreaks>
  <drawing r:id="rId188"/>
  <legacyDrawing r:id="rId18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43"/>
  <sheetViews>
    <sheetView topLeftCell="A193" zoomScaleNormal="100" workbookViewId="0">
      <selection activeCell="A213" sqref="A213"/>
    </sheetView>
  </sheetViews>
  <sheetFormatPr defaultRowHeight="15" x14ac:dyDescent="0.25"/>
  <cols>
    <col min="1" max="1" width="25" style="4"/>
    <col min="2" max="2" width="11.140625" style="7"/>
    <col min="3" max="3" width="15.140625" style="5"/>
    <col min="4" max="6" width="12.42578125" style="5"/>
    <col min="7" max="7" width="26.140625" style="4"/>
    <col min="8" max="8" width="12" style="4"/>
    <col min="9" max="9" width="13" style="5"/>
    <col min="10" max="10" width="13.42578125" style="6"/>
    <col min="11" max="11" width="13.42578125" style="4"/>
    <col min="12" max="13" width="13.42578125" style="6"/>
    <col min="14" max="14" width="8.5703125" style="154"/>
    <col min="15" max="15" width="10.140625" style="155"/>
    <col min="16" max="16" width="34.85546875" style="156"/>
    <col min="17" max="17" width="18.5703125" style="155"/>
    <col min="18" max="18" width="9.140625" style="157"/>
    <col min="19" max="20" width="13.140625" style="158"/>
    <col min="21" max="21" width="24.140625" style="159"/>
    <col min="22" max="23" width="14.28515625" style="159"/>
    <col min="24" max="24" width="20" style="157"/>
    <col min="25" max="25" width="51.5703125" style="160"/>
    <col min="26" max="26" width="2.85546875" style="154"/>
    <col min="27" max="27" width="145.7109375" style="161"/>
    <col min="28" max="28" width="2.85546875" style="162"/>
    <col min="29" max="29" width="145.7109375" style="161"/>
    <col min="30" max="1023" width="8.5703125" style="154"/>
    <col min="1024" max="1025" width="8.5703125"/>
  </cols>
  <sheetData>
    <row r="1" spans="1:1024" s="154" customFormat="1" x14ac:dyDescent="0.25">
      <c r="Z1" s="163"/>
      <c r="AA1" s="161" t="s">
        <v>1452</v>
      </c>
      <c r="AB1" s="164"/>
      <c r="AC1" s="161"/>
      <c r="AMJ1"/>
    </row>
    <row r="2" spans="1:1024" s="169" customFormat="1" ht="51" x14ac:dyDescent="0.25">
      <c r="A2" s="165" t="s">
        <v>147</v>
      </c>
      <c r="B2" s="166" t="s">
        <v>148</v>
      </c>
      <c r="C2" s="167" t="s">
        <v>1</v>
      </c>
      <c r="D2" s="167" t="s">
        <v>2</v>
      </c>
      <c r="E2" s="167" t="s">
        <v>3</v>
      </c>
      <c r="F2" s="167" t="s">
        <v>4</v>
      </c>
      <c r="G2" s="165" t="s">
        <v>149</v>
      </c>
      <c r="H2" s="165" t="s">
        <v>5</v>
      </c>
      <c r="I2" s="167" t="s">
        <v>6</v>
      </c>
      <c r="J2" s="168" t="s">
        <v>7</v>
      </c>
      <c r="K2" s="165" t="s">
        <v>150</v>
      </c>
      <c r="L2" s="168" t="s">
        <v>151</v>
      </c>
      <c r="M2" s="168" t="s">
        <v>152</v>
      </c>
      <c r="O2" s="170" t="s">
        <v>1453</v>
      </c>
      <c r="P2" s="171" t="s">
        <v>1454</v>
      </c>
      <c r="Q2" s="170" t="s">
        <v>1455</v>
      </c>
      <c r="R2" s="171" t="s">
        <v>1456</v>
      </c>
      <c r="S2" s="172" t="s">
        <v>1457</v>
      </c>
      <c r="T2" s="172" t="s">
        <v>1458</v>
      </c>
      <c r="U2" s="170" t="s">
        <v>1459</v>
      </c>
      <c r="V2" s="170" t="s">
        <v>1460</v>
      </c>
      <c r="W2" s="170" t="s">
        <v>1461</v>
      </c>
      <c r="X2" s="170" t="s">
        <v>1462</v>
      </c>
      <c r="Y2" s="173" t="s">
        <v>1463</v>
      </c>
      <c r="Z2" s="174"/>
      <c r="AA2" s="175" t="s">
        <v>1464</v>
      </c>
      <c r="AB2" s="176"/>
      <c r="AC2" s="175" t="s">
        <v>1465</v>
      </c>
      <c r="AMJ2"/>
    </row>
    <row r="3" spans="1:1024" s="154" customFormat="1" x14ac:dyDescent="0.25">
      <c r="A3" s="4" t="s">
        <v>166</v>
      </c>
      <c r="B3" s="7" t="s">
        <v>167</v>
      </c>
      <c r="C3" s="5">
        <v>59.528779999999998</v>
      </c>
      <c r="D3" s="5">
        <v>6.6542000000000003</v>
      </c>
      <c r="E3" s="5">
        <v>59.528779999999998</v>
      </c>
      <c r="F3" s="5">
        <v>6.6542000000000003</v>
      </c>
      <c r="G3" s="4" t="s">
        <v>168</v>
      </c>
      <c r="H3" s="4">
        <v>3162</v>
      </c>
      <c r="I3" s="5">
        <v>59.303750000000001</v>
      </c>
      <c r="J3" s="6">
        <v>6.9420830000000002</v>
      </c>
      <c r="O3" s="54">
        <v>180202</v>
      </c>
      <c r="P3" s="156" t="str">
        <f t="shared" ref="P3:P66" si="0">SUBSTITUTE(SUBSTITUTE(SUBSTITUTE(SUBSTITUTE(SUBSTITUTE(SUBSTITUTE(SUBSTITUTE(SUBSTITUTE(A3," ","-"),",","-"),"_","-"),"'","-"),"/","-"),"\","-"),"(","-"),")","-")</f>
        <v>Kvilldal</v>
      </c>
      <c r="Q3" s="54" t="str">
        <f t="shared" ref="Q3:Q66" si="1">IF(E3="","No","Yes")</f>
        <v>Yes</v>
      </c>
      <c r="R3" s="157">
        <v>6</v>
      </c>
      <c r="S3" s="177">
        <f>VLOOKUP(A3,'Generators MW'!$A$1:$BJ$255,54,0)</f>
        <v>2965.4526375</v>
      </c>
      <c r="T3" s="177">
        <f t="shared" ref="T3:T66" si="2">IF(ISNUMBER(S3),S3,0)</f>
        <v>2965.4526375</v>
      </c>
      <c r="U3" s="178" t="str">
        <f t="shared" ref="U3:U66" si="3">IF(E3="","",CONCATENATE("1",TEXT(R3,"00000")))</f>
        <v>100006</v>
      </c>
      <c r="V3" s="178">
        <f t="shared" ref="V3:V66" si="4">IF(E3="","",E3)</f>
        <v>59.528779999999998</v>
      </c>
      <c r="W3" s="178">
        <f t="shared" ref="W3:W66" si="5">IF(F3="","",F3)</f>
        <v>6.6542000000000003</v>
      </c>
      <c r="X3" s="54" t="str">
        <f t="shared" ref="X3:X66" si="6">IF(E3="","",CONCATENATE(TEXT(O3,"000000"),"0",TEXT(U3,"000000")))</f>
        <v>1802020100006</v>
      </c>
      <c r="Y3" s="163" t="str">
        <f t="shared" ref="Y3:Y66" si="7">IF(X3="","",CONCATENATE(X3,"_",P3,".txt"))</f>
        <v>1802020100006_Kvilldal.txt</v>
      </c>
      <c r="Z3" s="179"/>
      <c r="AA3" s="180" t="str">
        <f t="shared" ref="AA3:AA66" si="8">IF(V3="","",CONCATENATE("cdo outputtab,date,lon,lat,value -remapnn,lon=",TEXT(W3,"0.00000"),"_lat=",TEXT(V3,"0.0000")," ","netcdf_process/",$AA$1,"/total_flow.nc"," &gt; ","table/",$AA$1,"/total_flow/",Y3," &amp;"))</f>
        <v>cdo outputtab,date,lon,lat,value -remapnn,lon=6.65420_lat=59.5288 netcdf_process/climatology_average/total_flow.nc &gt; table/climatology_average/total_flow/1802020100006_Kvilldal.txt &amp;</v>
      </c>
      <c r="AB3" s="181"/>
      <c r="AC3" s="161" t="str">
        <f t="shared" ref="AC3:AC66" si="9">IF(V3="","",CONCATENATE("cdo outputtab,date,lon,lat,value -remapnn,lon=",TEXT(W3,"0.00000"),"_lat=",TEXT(V3,"0.0000")," ","netcdf_process/",$AA$1,"/internal_flow.nc"," &gt; ","table/",$AA$1,"/internal_flow/",Y3," &amp;"))</f>
        <v>cdo outputtab,date,lon,lat,value -remapnn,lon=6.65420_lat=59.5288 netcdf_process/climatology_average/internal_flow.nc &gt; table/climatology_average/internal_flow/1802020100006_Kvilldal.txt &amp;</v>
      </c>
      <c r="AMJ3"/>
    </row>
    <row r="4" spans="1:1024" s="154" customFormat="1" x14ac:dyDescent="0.25">
      <c r="A4" s="4" t="s">
        <v>223</v>
      </c>
      <c r="B4" s="7" t="s">
        <v>224</v>
      </c>
      <c r="C4" s="5">
        <v>41.270159999999997</v>
      </c>
      <c r="D4" s="5">
        <v>-6.3208000000000002</v>
      </c>
      <c r="E4" s="5">
        <v>41.270159999999997</v>
      </c>
      <c r="F4" s="5">
        <v>-6.3208000000000002</v>
      </c>
      <c r="G4" s="4" t="s">
        <v>225</v>
      </c>
      <c r="H4" s="4">
        <v>2733</v>
      </c>
      <c r="I4" s="5">
        <v>41.274583</v>
      </c>
      <c r="J4" s="6">
        <v>-6.3237500000000004</v>
      </c>
      <c r="O4" s="54">
        <v>180202</v>
      </c>
      <c r="P4" s="156" t="str">
        <f t="shared" si="0"/>
        <v>Almendra--Villarino-</v>
      </c>
      <c r="Q4" s="54" t="str">
        <f t="shared" si="1"/>
        <v>Yes</v>
      </c>
      <c r="R4" s="157">
        <v>28</v>
      </c>
      <c r="S4" s="177">
        <f>VLOOKUP(A4,'Generators MW'!$A$1:$BJ$255,54,0)</f>
        <v>2165.4026358247502</v>
      </c>
      <c r="T4" s="177">
        <f t="shared" si="2"/>
        <v>2165.4026358247502</v>
      </c>
      <c r="U4" s="178" t="str">
        <f t="shared" si="3"/>
        <v>100028</v>
      </c>
      <c r="V4" s="178">
        <f t="shared" si="4"/>
        <v>41.270159999999997</v>
      </c>
      <c r="W4" s="178">
        <f t="shared" si="5"/>
        <v>-6.3208000000000002</v>
      </c>
      <c r="X4" s="54" t="str">
        <f t="shared" si="6"/>
        <v>1802020100028</v>
      </c>
      <c r="Y4" s="163" t="str">
        <f t="shared" si="7"/>
        <v>1802020100028_Almendra--Villarino-.txt</v>
      </c>
      <c r="AA4" s="180" t="str">
        <f t="shared" si="8"/>
        <v>cdo outputtab,date,lon,lat,value -remapnn,lon=-6.32080_lat=41.2702 netcdf_process/climatology_average/total_flow.nc &gt; table/climatology_average/total_flow/1802020100028_Almendra--Villarino-.txt &amp;</v>
      </c>
      <c r="AB4" s="162"/>
      <c r="AC4" s="161" t="str">
        <f t="shared" si="9"/>
        <v>cdo outputtab,date,lon,lat,value -remapnn,lon=-6.32080_lat=41.2702 netcdf_process/climatology_average/internal_flow.nc &gt; table/climatology_average/internal_flow/1802020100028_Almendra--Villarino-.txt &amp;</v>
      </c>
      <c r="AMJ4"/>
    </row>
    <row r="5" spans="1:1024" s="154" customFormat="1" x14ac:dyDescent="0.25">
      <c r="A5" s="4" t="s">
        <v>314</v>
      </c>
      <c r="B5" s="17" t="s">
        <v>315</v>
      </c>
      <c r="C5" s="5">
        <v>38.883951099999997</v>
      </c>
      <c r="D5" s="5">
        <v>21.493796100000001</v>
      </c>
      <c r="E5" s="5">
        <v>38.883951099999997</v>
      </c>
      <c r="F5" s="5">
        <v>21.493796100000001</v>
      </c>
      <c r="G5" s="4" t="s">
        <v>314</v>
      </c>
      <c r="H5" s="4">
        <v>4026</v>
      </c>
      <c r="I5" s="5">
        <v>38.887233999999999</v>
      </c>
      <c r="J5" s="6">
        <v>21.495304000000001</v>
      </c>
      <c r="O5" s="54">
        <v>180202</v>
      </c>
      <c r="P5" s="156" t="str">
        <f t="shared" si="0"/>
        <v>Kremasta</v>
      </c>
      <c r="Q5" s="54" t="str">
        <f t="shared" si="1"/>
        <v>Yes</v>
      </c>
      <c r="R5" s="157">
        <v>72</v>
      </c>
      <c r="S5" s="177">
        <f>VLOOKUP(A5,'Generators MW'!$A$1:$BJ$255,54,0)</f>
        <v>1801.77</v>
      </c>
      <c r="T5" s="177">
        <f t="shared" si="2"/>
        <v>1801.77</v>
      </c>
      <c r="U5" s="178" t="str">
        <f t="shared" si="3"/>
        <v>100072</v>
      </c>
      <c r="V5" s="178">
        <f t="shared" si="4"/>
        <v>38.883951099999997</v>
      </c>
      <c r="W5" s="178">
        <f t="shared" si="5"/>
        <v>21.493796100000001</v>
      </c>
      <c r="X5" s="54" t="str">
        <f t="shared" si="6"/>
        <v>1802020100072</v>
      </c>
      <c r="Y5" s="163" t="str">
        <f t="shared" si="7"/>
        <v>1802020100072_Kremasta.txt</v>
      </c>
      <c r="AA5" s="180" t="str">
        <f t="shared" si="8"/>
        <v>cdo outputtab,date,lon,lat,value -remapnn,lon=21.49380_lat=38.8840 netcdf_process/climatology_average/total_flow.nc &gt; table/climatology_average/total_flow/1802020100072_Kremasta.txt &amp;</v>
      </c>
      <c r="AB5" s="162"/>
      <c r="AC5" s="161" t="str">
        <f t="shared" si="9"/>
        <v>cdo outputtab,date,lon,lat,value -remapnn,lon=21.49380_lat=38.8840 netcdf_process/climatology_average/internal_flow.nc &gt; table/climatology_average/internal_flow/1802020100072_Kremasta.txt &amp;</v>
      </c>
      <c r="AMJ5"/>
    </row>
    <row r="6" spans="1:1024" s="154" customFormat="1" x14ac:dyDescent="0.25">
      <c r="A6" s="4" t="s">
        <v>161</v>
      </c>
      <c r="B6" s="7" t="s">
        <v>162</v>
      </c>
      <c r="C6" s="5">
        <v>46.185296999999998</v>
      </c>
      <c r="D6" s="5">
        <v>7.2495609999999999</v>
      </c>
      <c r="E6" s="5">
        <v>46.192999999999998</v>
      </c>
      <c r="F6" s="5">
        <v>7.2619999999999996</v>
      </c>
      <c r="G6" s="4" t="s">
        <v>163</v>
      </c>
      <c r="H6" s="4">
        <v>3371</v>
      </c>
      <c r="I6" s="5">
        <v>46.080326999999997</v>
      </c>
      <c r="J6" s="6">
        <v>7.4032600000000004</v>
      </c>
      <c r="O6" s="54">
        <v>180202</v>
      </c>
      <c r="P6" s="156" t="str">
        <f t="shared" si="0"/>
        <v>Bieudron</v>
      </c>
      <c r="Q6" s="54" t="str">
        <f t="shared" si="1"/>
        <v>Yes</v>
      </c>
      <c r="R6" s="157">
        <v>4</v>
      </c>
      <c r="S6" s="177">
        <f>VLOOKUP(A6,'Generators MW'!$A$1:$BJ$255,54,0)</f>
        <v>1772.3726999999999</v>
      </c>
      <c r="T6" s="177">
        <f t="shared" si="2"/>
        <v>1772.3726999999999</v>
      </c>
      <c r="U6" s="178" t="str">
        <f t="shared" si="3"/>
        <v>100004</v>
      </c>
      <c r="V6" s="178">
        <f t="shared" si="4"/>
        <v>46.192999999999998</v>
      </c>
      <c r="W6" s="178">
        <f t="shared" si="5"/>
        <v>7.2619999999999996</v>
      </c>
      <c r="X6" s="54" t="str">
        <f t="shared" si="6"/>
        <v>1802020100004</v>
      </c>
      <c r="Y6" s="163" t="str">
        <f t="shared" si="7"/>
        <v>1802020100004_Bieudron.txt</v>
      </c>
      <c r="AA6" s="180" t="str">
        <f t="shared" si="8"/>
        <v>cdo outputtab,date,lon,lat,value -remapnn,lon=7.26200_lat=46.1930 netcdf_process/climatology_average/total_flow.nc &gt; table/climatology_average/total_flow/1802020100004_Bieudron.txt &amp;</v>
      </c>
      <c r="AB6" s="162"/>
      <c r="AC6" s="161" t="str">
        <f t="shared" si="9"/>
        <v>cdo outputtab,date,lon,lat,value -remapnn,lon=7.26200_lat=46.1930 netcdf_process/climatology_average/internal_flow.nc &gt; table/climatology_average/internal_flow/1802020100004_Bieudron.txt &amp;</v>
      </c>
      <c r="AMJ6"/>
    </row>
    <row r="7" spans="1:1024" s="154" customFormat="1" x14ac:dyDescent="0.25">
      <c r="A7" s="4" t="s">
        <v>368</v>
      </c>
      <c r="C7" s="5">
        <v>59.617114999999998</v>
      </c>
      <c r="D7" s="5">
        <v>7.8564309999999997</v>
      </c>
      <c r="E7" s="5">
        <v>59.617114999999998</v>
      </c>
      <c r="F7" s="5">
        <v>7.8564309999999997</v>
      </c>
      <c r="G7" s="4" t="s">
        <v>369</v>
      </c>
      <c r="I7" s="5">
        <v>59.70317</v>
      </c>
      <c r="J7" s="6">
        <v>7.9030300000000002</v>
      </c>
      <c r="L7" s="6">
        <v>59.609687000000001</v>
      </c>
      <c r="M7" s="6">
        <v>7.8543219999999998</v>
      </c>
      <c r="O7" s="54">
        <v>180202</v>
      </c>
      <c r="P7" s="156" t="str">
        <f t="shared" si="0"/>
        <v>Vinje</v>
      </c>
      <c r="Q7" s="54" t="str">
        <f t="shared" si="1"/>
        <v>Yes</v>
      </c>
      <c r="R7" s="157">
        <v>99</v>
      </c>
      <c r="S7" s="177">
        <f>VLOOKUP(A7,'Generators MW'!$A$1:$BJ$255,54,0)</f>
        <v>1555.40166</v>
      </c>
      <c r="T7" s="177">
        <f t="shared" si="2"/>
        <v>1555.40166</v>
      </c>
      <c r="U7" s="178" t="str">
        <f t="shared" si="3"/>
        <v>100099</v>
      </c>
      <c r="V7" s="178">
        <f t="shared" si="4"/>
        <v>59.617114999999998</v>
      </c>
      <c r="W7" s="178">
        <f t="shared" si="5"/>
        <v>7.8564309999999997</v>
      </c>
      <c r="X7" s="54" t="str">
        <f t="shared" si="6"/>
        <v>1802020100099</v>
      </c>
      <c r="Y7" s="163" t="str">
        <f t="shared" si="7"/>
        <v>1802020100099_Vinje.txt</v>
      </c>
      <c r="AA7" s="180" t="str">
        <f t="shared" si="8"/>
        <v>cdo outputtab,date,lon,lat,value -remapnn,lon=7.85643_lat=59.6171 netcdf_process/climatology_average/total_flow.nc &gt; table/climatology_average/total_flow/1802020100099_Vinje.txt &amp;</v>
      </c>
      <c r="AB7" s="162"/>
      <c r="AC7" s="161" t="str">
        <f t="shared" si="9"/>
        <v>cdo outputtab,date,lon,lat,value -remapnn,lon=7.85643_lat=59.6171 netcdf_process/climatology_average/internal_flow.nc &gt; table/climatology_average/internal_flow/1802020100099_Vinje.txt &amp;</v>
      </c>
      <c r="AMJ7"/>
    </row>
    <row r="8" spans="1:1024" s="154" customFormat="1" x14ac:dyDescent="0.25">
      <c r="A8" s="30" t="s">
        <v>373</v>
      </c>
      <c r="B8" s="7" t="s">
        <v>162</v>
      </c>
      <c r="C8" s="5">
        <v>46.033152000000001</v>
      </c>
      <c r="D8" s="5">
        <v>7.3079099999999997</v>
      </c>
      <c r="E8" s="5">
        <v>46.033152000000001</v>
      </c>
      <c r="F8" s="5">
        <v>7.3079099999999997</v>
      </c>
      <c r="G8" s="4" t="s">
        <v>163</v>
      </c>
      <c r="H8" s="4">
        <v>3371</v>
      </c>
      <c r="I8" s="5">
        <v>46.080326999999997</v>
      </c>
      <c r="J8" s="6">
        <v>7.4032600000000004</v>
      </c>
      <c r="O8" s="54">
        <v>180202</v>
      </c>
      <c r="P8" s="156" t="str">
        <f t="shared" si="0"/>
        <v>Fionnay--Dixence-</v>
      </c>
      <c r="Q8" s="54" t="str">
        <f t="shared" si="1"/>
        <v>Yes</v>
      </c>
      <c r="R8" s="157">
        <v>101</v>
      </c>
      <c r="S8" s="177">
        <f>VLOOKUP(A8,'Generators MW'!$A$1:$BJ$255,54,0)</f>
        <v>828.81420000000003</v>
      </c>
      <c r="T8" s="177">
        <f t="shared" si="2"/>
        <v>828.81420000000003</v>
      </c>
      <c r="U8" s="178" t="str">
        <f t="shared" si="3"/>
        <v>100101</v>
      </c>
      <c r="V8" s="178">
        <f t="shared" si="4"/>
        <v>46.033152000000001</v>
      </c>
      <c r="W8" s="178">
        <f t="shared" si="5"/>
        <v>7.3079099999999997</v>
      </c>
      <c r="X8" s="54" t="str">
        <f t="shared" si="6"/>
        <v>1802020100101</v>
      </c>
      <c r="Y8" s="163" t="str">
        <f t="shared" si="7"/>
        <v>1802020100101_Fionnay--Dixence-.txt</v>
      </c>
      <c r="AA8" s="180" t="str">
        <f t="shared" si="8"/>
        <v>cdo outputtab,date,lon,lat,value -remapnn,lon=7.30791_lat=46.0332 netcdf_process/climatology_average/total_flow.nc &gt; table/climatology_average/total_flow/1802020100101_Fionnay--Dixence-.txt &amp;</v>
      </c>
      <c r="AB8" s="162"/>
      <c r="AC8" s="161" t="str">
        <f t="shared" si="9"/>
        <v>cdo outputtab,date,lon,lat,value -remapnn,lon=7.30791_lat=46.0332 netcdf_process/climatology_average/internal_flow.nc &gt; table/climatology_average/internal_flow/1802020100101_Fionnay--Dixence-.txt &amp;</v>
      </c>
      <c r="AMJ8"/>
    </row>
    <row r="9" spans="1:1024" s="154" customFormat="1" x14ac:dyDescent="0.25">
      <c r="A9" s="4" t="s">
        <v>332</v>
      </c>
      <c r="C9" s="5">
        <v>61.305857000000003</v>
      </c>
      <c r="D9" s="5">
        <v>7.7911260000000002</v>
      </c>
      <c r="E9" s="5">
        <v>61.305857000000003</v>
      </c>
      <c r="F9" s="5">
        <v>7.7911260000000002</v>
      </c>
      <c r="G9" s="4" t="s">
        <v>333</v>
      </c>
      <c r="I9" s="5">
        <v>61.298879999999997</v>
      </c>
      <c r="J9" s="6">
        <v>8.2096269999999993</v>
      </c>
      <c r="L9" s="6">
        <v>61.289566000000001</v>
      </c>
      <c r="M9" s="6">
        <v>7.7495750000000001</v>
      </c>
      <c r="O9" s="54">
        <v>180202</v>
      </c>
      <c r="P9" s="156" t="str">
        <f t="shared" si="0"/>
        <v>Tyin</v>
      </c>
      <c r="Q9" s="54" t="str">
        <f t="shared" si="1"/>
        <v>Yes</v>
      </c>
      <c r="R9" s="157">
        <v>83</v>
      </c>
      <c r="S9" s="177">
        <f>VLOOKUP(A9,'Generators MW'!$A$1:$BJ$255,54,0)</f>
        <v>776.92085325000005</v>
      </c>
      <c r="T9" s="177">
        <f t="shared" si="2"/>
        <v>776.92085325000005</v>
      </c>
      <c r="U9" s="178" t="str">
        <f t="shared" si="3"/>
        <v>100083</v>
      </c>
      <c r="V9" s="178">
        <f t="shared" si="4"/>
        <v>61.305857000000003</v>
      </c>
      <c r="W9" s="178">
        <f t="shared" si="5"/>
        <v>7.7911260000000002</v>
      </c>
      <c r="X9" s="54" t="str">
        <f t="shared" si="6"/>
        <v>1802020100083</v>
      </c>
      <c r="Y9" s="163" t="str">
        <f t="shared" si="7"/>
        <v>1802020100083_Tyin.txt</v>
      </c>
      <c r="AA9" s="180" t="str">
        <f t="shared" si="8"/>
        <v>cdo outputtab,date,lon,lat,value -remapnn,lon=7.79113_lat=61.3059 netcdf_process/climatology_average/total_flow.nc &gt; table/climatology_average/total_flow/1802020100083_Tyin.txt &amp;</v>
      </c>
      <c r="AB9" s="162"/>
      <c r="AC9" s="161" t="str">
        <f t="shared" si="9"/>
        <v>cdo outputtab,date,lon,lat,value -remapnn,lon=7.79113_lat=61.3059 netcdf_process/climatology_average/internal_flow.nc &gt; table/climatology_average/internal_flow/1802020100083_Tyin.txt &amp;</v>
      </c>
      <c r="AMJ9"/>
    </row>
    <row r="10" spans="1:1024" s="154" customFormat="1" x14ac:dyDescent="0.25">
      <c r="A10" s="4" t="s">
        <v>346</v>
      </c>
      <c r="B10" s="26" t="s">
        <v>347</v>
      </c>
      <c r="C10" s="5">
        <v>45.21293</v>
      </c>
      <c r="D10" s="5">
        <v>6.7152599999999998</v>
      </c>
      <c r="E10" s="5">
        <v>45.21293</v>
      </c>
      <c r="F10" s="5">
        <v>6.7152599999999998</v>
      </c>
      <c r="G10" s="4" t="s">
        <v>348</v>
      </c>
      <c r="H10" s="4">
        <v>3411</v>
      </c>
      <c r="I10" s="5">
        <v>45.228749999999998</v>
      </c>
      <c r="J10" s="6">
        <v>6.94625</v>
      </c>
      <c r="O10" s="54">
        <v>180202</v>
      </c>
      <c r="P10" s="156" t="str">
        <f t="shared" si="0"/>
        <v>Villarodin</v>
      </c>
      <c r="Q10" s="54" t="str">
        <f t="shared" si="1"/>
        <v>Yes</v>
      </c>
      <c r="R10" s="157">
        <v>89</v>
      </c>
      <c r="S10" s="177">
        <f>VLOOKUP(A10,'Generators MW'!$A$1:$BJ$255,54,0)</f>
        <v>693.05557199999998</v>
      </c>
      <c r="T10" s="177">
        <f t="shared" si="2"/>
        <v>693.05557199999998</v>
      </c>
      <c r="U10" s="178" t="str">
        <f t="shared" si="3"/>
        <v>100089</v>
      </c>
      <c r="V10" s="178">
        <f t="shared" si="4"/>
        <v>45.21293</v>
      </c>
      <c r="W10" s="178">
        <f t="shared" si="5"/>
        <v>6.7152599999999998</v>
      </c>
      <c r="X10" s="54" t="str">
        <f t="shared" si="6"/>
        <v>1802020100089</v>
      </c>
      <c r="Y10" s="163" t="str">
        <f t="shared" si="7"/>
        <v>1802020100089_Villarodin.txt</v>
      </c>
      <c r="AA10" s="180" t="str">
        <f t="shared" si="8"/>
        <v>cdo outputtab,date,lon,lat,value -remapnn,lon=6.71526_lat=45.2129 netcdf_process/climatology_average/total_flow.nc &gt; table/climatology_average/total_flow/1802020100089_Villarodin.txt &amp;</v>
      </c>
      <c r="AB10" s="162"/>
      <c r="AC10" s="161" t="str">
        <f t="shared" si="9"/>
        <v>cdo outputtab,date,lon,lat,value -remapnn,lon=6.71526_lat=45.2129 netcdf_process/climatology_average/internal_flow.nc &gt; table/climatology_average/internal_flow/1802020100089_Villarodin.txt &amp;</v>
      </c>
      <c r="AMJ10"/>
    </row>
    <row r="11" spans="1:1024" s="154" customFormat="1" x14ac:dyDescent="0.25">
      <c r="A11" s="4" t="s">
        <v>267</v>
      </c>
      <c r="B11" s="26" t="s">
        <v>268</v>
      </c>
      <c r="C11" s="5">
        <v>45.447004999999997</v>
      </c>
      <c r="D11" s="5">
        <v>23.768191000000002</v>
      </c>
      <c r="E11" s="5">
        <v>45.447004999999997</v>
      </c>
      <c r="F11" s="5">
        <v>23.768191000000002</v>
      </c>
      <c r="G11" s="4" t="s">
        <v>269</v>
      </c>
      <c r="H11" s="4">
        <v>3856</v>
      </c>
      <c r="I11" s="5">
        <v>45.430556000000003</v>
      </c>
      <c r="J11" s="6">
        <v>23.733332999999998</v>
      </c>
      <c r="O11" s="54">
        <v>180202</v>
      </c>
      <c r="P11" s="156" t="str">
        <f t="shared" si="0"/>
        <v>Ciunget</v>
      </c>
      <c r="Q11" s="54" t="str">
        <f t="shared" si="1"/>
        <v>Yes</v>
      </c>
      <c r="R11" s="157">
        <v>49</v>
      </c>
      <c r="S11" s="177">
        <f>VLOOKUP(A11,'Generators MW'!$A$1:$BJ$255,54,0)</f>
        <v>644.84400000000005</v>
      </c>
      <c r="T11" s="177">
        <f t="shared" si="2"/>
        <v>644.84400000000005</v>
      </c>
      <c r="U11" s="178" t="str">
        <f t="shared" si="3"/>
        <v>100049</v>
      </c>
      <c r="V11" s="178">
        <f t="shared" si="4"/>
        <v>45.447004999999997</v>
      </c>
      <c r="W11" s="178">
        <f t="shared" si="5"/>
        <v>23.768191000000002</v>
      </c>
      <c r="X11" s="54" t="str">
        <f t="shared" si="6"/>
        <v>1802020100049</v>
      </c>
      <c r="Y11" s="163" t="str">
        <f t="shared" si="7"/>
        <v>1802020100049_Ciunget.txt</v>
      </c>
      <c r="AA11" s="180" t="str">
        <f t="shared" si="8"/>
        <v>cdo outputtab,date,lon,lat,value -remapnn,lon=23.76819_lat=45.4470 netcdf_process/climatology_average/total_flow.nc &gt; table/climatology_average/total_flow/1802020100049_Ciunget.txt &amp;</v>
      </c>
      <c r="AB11" s="162"/>
      <c r="AC11" s="161" t="str">
        <f t="shared" si="9"/>
        <v>cdo outputtab,date,lon,lat,value -remapnn,lon=23.76819_lat=45.4470 netcdf_process/climatology_average/internal_flow.nc &gt; table/climatology_average/internal_flow/1802020100049_Ciunget.txt &amp;</v>
      </c>
      <c r="AMJ11"/>
    </row>
    <row r="12" spans="1:1024" s="154" customFormat="1" x14ac:dyDescent="0.25">
      <c r="A12" s="4" t="s">
        <v>361</v>
      </c>
      <c r="B12" s="7" t="s">
        <v>362</v>
      </c>
      <c r="C12" s="5">
        <v>45.625267999999998</v>
      </c>
      <c r="D12" s="5">
        <v>6.791353</v>
      </c>
      <c r="E12" s="5">
        <v>45.625267999999998</v>
      </c>
      <c r="F12" s="5">
        <v>6.791353</v>
      </c>
      <c r="G12" s="4" t="s">
        <v>363</v>
      </c>
      <c r="H12" s="4">
        <v>3398</v>
      </c>
      <c r="I12" s="5">
        <v>45.493203000000001</v>
      </c>
      <c r="J12" s="6">
        <v>6.9330059999999998</v>
      </c>
      <c r="O12" s="54">
        <v>180202</v>
      </c>
      <c r="P12" s="156" t="str">
        <f t="shared" si="0"/>
        <v>Malgovert</v>
      </c>
      <c r="Q12" s="54" t="str">
        <f t="shared" si="1"/>
        <v>Yes</v>
      </c>
      <c r="R12" s="157">
        <v>96</v>
      </c>
      <c r="S12" s="177">
        <f>VLOOKUP(A12,'Generators MW'!$A$1:$BJ$255,54,0)</f>
        <v>408.95437500000003</v>
      </c>
      <c r="T12" s="177">
        <f t="shared" si="2"/>
        <v>408.95437500000003</v>
      </c>
      <c r="U12" s="178" t="str">
        <f t="shared" si="3"/>
        <v>100096</v>
      </c>
      <c r="V12" s="178">
        <f t="shared" si="4"/>
        <v>45.625267999999998</v>
      </c>
      <c r="W12" s="178">
        <f t="shared" si="5"/>
        <v>6.791353</v>
      </c>
      <c r="X12" s="54" t="str">
        <f t="shared" si="6"/>
        <v>1802020100096</v>
      </c>
      <c r="Y12" s="163" t="str">
        <f t="shared" si="7"/>
        <v>1802020100096_Malgovert.txt</v>
      </c>
      <c r="AA12" s="180" t="str">
        <f t="shared" si="8"/>
        <v>cdo outputtab,date,lon,lat,value -remapnn,lon=6.79135_lat=45.6253 netcdf_process/climatology_average/total_flow.nc &gt; table/climatology_average/total_flow/1802020100096_Malgovert.txt &amp;</v>
      </c>
      <c r="AB12" s="162"/>
      <c r="AC12" s="161" t="str">
        <f t="shared" si="9"/>
        <v>cdo outputtab,date,lon,lat,value -remapnn,lon=6.79135_lat=45.6253 netcdf_process/climatology_average/internal_flow.nc &gt; table/climatology_average/internal_flow/1802020100096_Malgovert.txt &amp;</v>
      </c>
      <c r="AMJ12"/>
    </row>
    <row r="13" spans="1:1024" s="154" customFormat="1" x14ac:dyDescent="0.25">
      <c r="A13" s="4" t="s">
        <v>220</v>
      </c>
      <c r="B13" s="7" t="s">
        <v>221</v>
      </c>
      <c r="C13" s="5">
        <v>60.861060000000002</v>
      </c>
      <c r="D13" s="5">
        <v>7.3044880000000001</v>
      </c>
      <c r="E13" s="5">
        <v>60.861060000000002</v>
      </c>
      <c r="F13" s="5">
        <v>7.3044880000000001</v>
      </c>
      <c r="G13" s="4" t="s">
        <v>222</v>
      </c>
      <c r="H13" s="4">
        <v>3104</v>
      </c>
      <c r="I13" s="5">
        <v>60.817414999999997</v>
      </c>
      <c r="J13" s="6">
        <v>7.2543680000000004</v>
      </c>
      <c r="O13" s="54">
        <v>180202</v>
      </c>
      <c r="P13" s="156" t="str">
        <f t="shared" si="0"/>
        <v>Aurland-I</v>
      </c>
      <c r="Q13" s="54" t="str">
        <f t="shared" si="1"/>
        <v>Yes</v>
      </c>
      <c r="R13" s="157">
        <v>27</v>
      </c>
      <c r="S13" s="177">
        <f>VLOOKUP(A13,'Generators MW'!$A$1:$BJ$255,54,0)</f>
        <v>390.32028000000003</v>
      </c>
      <c r="T13" s="177">
        <f t="shared" si="2"/>
        <v>390.32028000000003</v>
      </c>
      <c r="U13" s="178" t="str">
        <f t="shared" si="3"/>
        <v>100027</v>
      </c>
      <c r="V13" s="178">
        <f t="shared" si="4"/>
        <v>60.861060000000002</v>
      </c>
      <c r="W13" s="178">
        <f t="shared" si="5"/>
        <v>7.3044880000000001</v>
      </c>
      <c r="X13" s="54" t="str">
        <f t="shared" si="6"/>
        <v>1802020100027</v>
      </c>
      <c r="Y13" s="163" t="str">
        <f t="shared" si="7"/>
        <v>1802020100027_Aurland-I.txt</v>
      </c>
      <c r="AA13" s="180" t="str">
        <f t="shared" si="8"/>
        <v>cdo outputtab,date,lon,lat,value -remapnn,lon=7.30449_lat=60.8611 netcdf_process/climatology_average/total_flow.nc &gt; table/climatology_average/total_flow/1802020100027_Aurland-I.txt &amp;</v>
      </c>
      <c r="AB13" s="162"/>
      <c r="AC13" s="161" t="str">
        <f t="shared" si="9"/>
        <v>cdo outputtab,date,lon,lat,value -remapnn,lon=7.30449_lat=60.8611 netcdf_process/climatology_average/internal_flow.nc &gt; table/climatology_average/internal_flow/1802020100027_Aurland-I.txt &amp;</v>
      </c>
      <c r="AMJ13"/>
    </row>
    <row r="14" spans="1:1024" s="154" customFormat="1" x14ac:dyDescent="0.25">
      <c r="A14" s="4" t="s">
        <v>329</v>
      </c>
      <c r="B14" s="7" t="s">
        <v>330</v>
      </c>
      <c r="C14" s="5">
        <v>44.471643999999998</v>
      </c>
      <c r="D14" s="5">
        <v>6.2706179999999998</v>
      </c>
      <c r="E14" s="5">
        <v>44.471643999999998</v>
      </c>
      <c r="F14" s="5">
        <v>6.2706179999999998</v>
      </c>
      <c r="G14" s="4" t="s">
        <v>331</v>
      </c>
      <c r="H14" s="4">
        <v>3433</v>
      </c>
      <c r="I14" s="5">
        <v>44.471885</v>
      </c>
      <c r="J14" s="6">
        <v>6.2706480000000004</v>
      </c>
      <c r="O14" s="54">
        <v>180202</v>
      </c>
      <c r="P14" s="156" t="str">
        <f t="shared" si="0"/>
        <v>Serre-Poncon</v>
      </c>
      <c r="Q14" s="54" t="str">
        <f t="shared" si="1"/>
        <v>Yes</v>
      </c>
      <c r="R14" s="157">
        <v>82</v>
      </c>
      <c r="S14" s="177">
        <f>VLOOKUP(A14,'Generators MW'!$A$1:$BJ$255,54,0)</f>
        <v>385.38911999999999</v>
      </c>
      <c r="T14" s="177">
        <f t="shared" si="2"/>
        <v>385.38911999999999</v>
      </c>
      <c r="U14" s="178" t="str">
        <f t="shared" si="3"/>
        <v>100082</v>
      </c>
      <c r="V14" s="178">
        <f t="shared" si="4"/>
        <v>44.471643999999998</v>
      </c>
      <c r="W14" s="178">
        <f t="shared" si="5"/>
        <v>6.2706179999999998</v>
      </c>
      <c r="X14" s="54" t="str">
        <f t="shared" si="6"/>
        <v>1802020100082</v>
      </c>
      <c r="Y14" s="163" t="str">
        <f t="shared" si="7"/>
        <v>1802020100082_Serre-Poncon.txt</v>
      </c>
      <c r="AA14" s="180" t="str">
        <f t="shared" si="8"/>
        <v>cdo outputtab,date,lon,lat,value -remapnn,lon=6.27062_lat=44.4716 netcdf_process/climatology_average/total_flow.nc &gt; table/climatology_average/total_flow/1802020100082_Serre-Poncon.txt &amp;</v>
      </c>
      <c r="AB14" s="162"/>
      <c r="AC14" s="161" t="str">
        <f t="shared" si="9"/>
        <v>cdo outputtab,date,lon,lat,value -remapnn,lon=6.27062_lat=44.4716 netcdf_process/climatology_average/internal_flow.nc &gt; table/climatology_average/internal_flow/1802020100082_Serre-Poncon.txt &amp;</v>
      </c>
      <c r="AMJ14"/>
    </row>
    <row r="15" spans="1:1024" x14ac:dyDescent="0.25">
      <c r="A15" s="4" t="s">
        <v>144</v>
      </c>
      <c r="B15" s="154"/>
      <c r="C15" s="5">
        <v>46.485100000000003</v>
      </c>
      <c r="D15" s="5">
        <v>10.353351999999999</v>
      </c>
      <c r="E15" s="5">
        <v>46.485100000000003</v>
      </c>
      <c r="F15" s="5">
        <v>10.353351999999999</v>
      </c>
      <c r="G15" s="4" t="s">
        <v>385</v>
      </c>
      <c r="H15" s="4">
        <v>3312</v>
      </c>
      <c r="I15" s="5">
        <v>46.517659999999999</v>
      </c>
      <c r="J15" s="6">
        <v>10.31837</v>
      </c>
      <c r="K15" s="154"/>
      <c r="L15" s="6">
        <v>46.328836000000003</v>
      </c>
      <c r="M15" s="6">
        <v>10.24729</v>
      </c>
      <c r="O15" s="54">
        <v>180202</v>
      </c>
      <c r="P15" s="156" t="str">
        <f t="shared" si="0"/>
        <v>Premadio</v>
      </c>
      <c r="Q15" s="54" t="str">
        <f t="shared" si="1"/>
        <v>Yes</v>
      </c>
      <c r="R15" s="157">
        <v>109</v>
      </c>
      <c r="S15" s="177">
        <f>VLOOKUP(A15,'Generators MW'!$A$1:$BJ$255,54,0)</f>
        <v>286.701672675</v>
      </c>
      <c r="T15" s="177">
        <f t="shared" si="2"/>
        <v>286.701672675</v>
      </c>
      <c r="U15" s="178" t="str">
        <f t="shared" si="3"/>
        <v>100109</v>
      </c>
      <c r="V15" s="178">
        <f t="shared" si="4"/>
        <v>46.485100000000003</v>
      </c>
      <c r="W15" s="178">
        <f t="shared" si="5"/>
        <v>10.353351999999999</v>
      </c>
      <c r="X15" s="54" t="str">
        <f t="shared" si="6"/>
        <v>1802020100109</v>
      </c>
      <c r="Y15" s="163" t="str">
        <f t="shared" si="7"/>
        <v>1802020100109_Premadio.txt</v>
      </c>
      <c r="AA15" s="180" t="str">
        <f t="shared" si="8"/>
        <v>cdo outputtab,date,lon,lat,value -remapnn,lon=10.35335_lat=46.4851 netcdf_process/climatology_average/total_flow.nc &gt; table/climatology_average/total_flow/1802020100109_Premadio.txt &amp;</v>
      </c>
      <c r="AC15" s="161" t="str">
        <f t="shared" si="9"/>
        <v>cdo outputtab,date,lon,lat,value -remapnn,lon=10.35335_lat=46.4851 netcdf_process/climatology_average/internal_flow.nc &gt; table/climatology_average/internal_flow/1802020100109_Premadio.txt &amp;</v>
      </c>
    </row>
    <row r="16" spans="1:1024" s="154" customFormat="1" x14ac:dyDescent="0.25">
      <c r="A16" s="14" t="s">
        <v>322</v>
      </c>
      <c r="B16" s="7" t="s">
        <v>323</v>
      </c>
      <c r="C16" s="5">
        <v>47.034140999999998</v>
      </c>
      <c r="D16" s="5">
        <v>10.748120999999999</v>
      </c>
      <c r="E16" s="5">
        <v>47.036000000000001</v>
      </c>
      <c r="F16" s="5">
        <v>10.707000000000001</v>
      </c>
      <c r="G16" s="4" t="s">
        <v>324</v>
      </c>
      <c r="H16" s="4">
        <v>3309</v>
      </c>
      <c r="I16" s="5">
        <v>46.955500999999998</v>
      </c>
      <c r="J16" s="6">
        <v>10.740614000000001</v>
      </c>
      <c r="O16" s="54">
        <v>180202</v>
      </c>
      <c r="P16" s="156" t="str">
        <f t="shared" si="0"/>
        <v>Kaunertal</v>
      </c>
      <c r="Q16" s="54" t="str">
        <f t="shared" si="1"/>
        <v>Yes</v>
      </c>
      <c r="R16" s="157">
        <v>79</v>
      </c>
      <c r="S16" s="177">
        <f>VLOOKUP(A16,'Generators MW'!$A$1:$BJ$255,54,0)</f>
        <v>280.12781999999999</v>
      </c>
      <c r="T16" s="177">
        <f t="shared" si="2"/>
        <v>280.12781999999999</v>
      </c>
      <c r="U16" s="178" t="str">
        <f t="shared" si="3"/>
        <v>100079</v>
      </c>
      <c r="V16" s="178">
        <f t="shared" si="4"/>
        <v>47.036000000000001</v>
      </c>
      <c r="W16" s="178">
        <f t="shared" si="5"/>
        <v>10.707000000000001</v>
      </c>
      <c r="X16" s="54" t="str">
        <f t="shared" si="6"/>
        <v>1802020100079</v>
      </c>
      <c r="Y16" s="163" t="str">
        <f t="shared" si="7"/>
        <v>1802020100079_Kaunertal.txt</v>
      </c>
      <c r="AA16" s="180" t="str">
        <f t="shared" si="8"/>
        <v>cdo outputtab,date,lon,lat,value -remapnn,lon=10.70700_lat=47.0360 netcdf_process/climatology_average/total_flow.nc &gt; table/climatology_average/total_flow/1802020100079_Kaunertal.txt &amp;</v>
      </c>
      <c r="AB16" s="162"/>
      <c r="AC16" s="161" t="str">
        <f t="shared" si="9"/>
        <v>cdo outputtab,date,lon,lat,value -remapnn,lon=10.70700_lat=47.0360 netcdf_process/climatology_average/internal_flow.nc &gt; table/climatology_average/internal_flow/1802020100079_Kaunertal.txt &amp;</v>
      </c>
      <c r="AMJ16"/>
    </row>
    <row r="17" spans="1:1024" x14ac:dyDescent="0.25">
      <c r="A17" s="14" t="s">
        <v>243</v>
      </c>
      <c r="B17" s="17" t="s">
        <v>244</v>
      </c>
      <c r="C17" s="5">
        <v>41.872835000000002</v>
      </c>
      <c r="D17" s="5">
        <v>8.2040749999999996</v>
      </c>
      <c r="E17" s="5">
        <v>41.872835000000002</v>
      </c>
      <c r="F17" s="5">
        <v>8.2040749999999996</v>
      </c>
      <c r="G17" s="4" t="s">
        <v>245</v>
      </c>
      <c r="H17" s="4">
        <v>2713</v>
      </c>
      <c r="I17" s="5">
        <v>41.872563999999997</v>
      </c>
      <c r="J17" s="6">
        <v>-8.2023650000000004</v>
      </c>
      <c r="K17" s="4">
        <v>2714</v>
      </c>
      <c r="L17" s="6">
        <v>41.812573</v>
      </c>
      <c r="M17" s="6">
        <v>-8.3535959999999996</v>
      </c>
      <c r="O17" s="54">
        <v>180202</v>
      </c>
      <c r="P17" s="156" t="str">
        <f t="shared" si="0"/>
        <v>Alto-Lindoso-Dam</v>
      </c>
      <c r="Q17" s="54" t="str">
        <f t="shared" si="1"/>
        <v>Yes</v>
      </c>
      <c r="R17" s="157">
        <v>38</v>
      </c>
      <c r="S17" s="177">
        <f>VLOOKUP(A17,'Generators MW'!$A$1:$BJ$255,54,0)</f>
        <v>238.08256875000001</v>
      </c>
      <c r="T17" s="177">
        <f t="shared" si="2"/>
        <v>238.08256875000001</v>
      </c>
      <c r="U17" s="178" t="str">
        <f t="shared" si="3"/>
        <v>100038</v>
      </c>
      <c r="V17" s="178">
        <f t="shared" si="4"/>
        <v>41.872835000000002</v>
      </c>
      <c r="W17" s="178">
        <f t="shared" si="5"/>
        <v>8.2040749999999996</v>
      </c>
      <c r="X17" s="54" t="str">
        <f t="shared" si="6"/>
        <v>1802020100038</v>
      </c>
      <c r="Y17" s="163" t="str">
        <f t="shared" si="7"/>
        <v>1802020100038_Alto-Lindoso-Dam.txt</v>
      </c>
      <c r="AA17" s="180" t="str">
        <f t="shared" si="8"/>
        <v>cdo outputtab,date,lon,lat,value -remapnn,lon=8.20408_lat=41.8728 netcdf_process/climatology_average/total_flow.nc &gt; table/climatology_average/total_flow/1802020100038_Alto-Lindoso-Dam.txt &amp;</v>
      </c>
      <c r="AC17" s="161" t="str">
        <f t="shared" si="9"/>
        <v>cdo outputtab,date,lon,lat,value -remapnn,lon=8.20408_lat=41.8728 netcdf_process/climatology_average/internal_flow.nc &gt; table/climatology_average/internal_flow/1802020100038_Alto-Lindoso-Dam.txt &amp;</v>
      </c>
    </row>
    <row r="18" spans="1:1024" s="154" customFormat="1" x14ac:dyDescent="0.25">
      <c r="A18" s="4" t="s">
        <v>364</v>
      </c>
      <c r="B18" s="26" t="s">
        <v>365</v>
      </c>
      <c r="C18" s="5">
        <v>41.368983</v>
      </c>
      <c r="D18" s="5">
        <v>0.27338099999999999</v>
      </c>
      <c r="E18" s="5">
        <v>41.368983</v>
      </c>
      <c r="F18" s="5">
        <v>0.27338099999999999</v>
      </c>
      <c r="G18" s="4" t="s">
        <v>366</v>
      </c>
      <c r="H18" s="4">
        <v>3503</v>
      </c>
      <c r="I18" s="5">
        <v>41.369221000000003</v>
      </c>
      <c r="J18" s="6">
        <v>0.27279599999999998</v>
      </c>
      <c r="O18" s="54">
        <v>180202</v>
      </c>
      <c r="P18" s="156" t="str">
        <f t="shared" si="0"/>
        <v>Mequinenza</v>
      </c>
      <c r="Q18" s="54" t="str">
        <f t="shared" si="1"/>
        <v>Yes</v>
      </c>
      <c r="R18" s="157">
        <v>97</v>
      </c>
      <c r="S18" s="177">
        <f>VLOOKUP(A18,'Generators MW'!$A$1:$BJ$255,54,0)</f>
        <v>170.90404845</v>
      </c>
      <c r="T18" s="177">
        <f t="shared" si="2"/>
        <v>170.90404845</v>
      </c>
      <c r="U18" s="178" t="str">
        <f t="shared" si="3"/>
        <v>100097</v>
      </c>
      <c r="V18" s="178">
        <f t="shared" si="4"/>
        <v>41.368983</v>
      </c>
      <c r="W18" s="178">
        <f t="shared" si="5"/>
        <v>0.27338099999999999</v>
      </c>
      <c r="X18" s="54" t="str">
        <f t="shared" si="6"/>
        <v>1802020100097</v>
      </c>
      <c r="Y18" s="163" t="str">
        <f t="shared" si="7"/>
        <v>1802020100097_Mequinenza.txt</v>
      </c>
      <c r="AA18" s="180" t="str">
        <f t="shared" si="8"/>
        <v>cdo outputtab,date,lon,lat,value -remapnn,lon=0.27338_lat=41.3690 netcdf_process/climatology_average/total_flow.nc &gt; table/climatology_average/total_flow/1802020100097_Mequinenza.txt &amp;</v>
      </c>
      <c r="AB18" s="162"/>
      <c r="AC18" s="161" t="str">
        <f t="shared" si="9"/>
        <v>cdo outputtab,date,lon,lat,value -remapnn,lon=0.27338_lat=41.3690 netcdf_process/climatology_average/internal_flow.nc &gt; table/climatology_average/internal_flow/1802020100097_Mequinenza.txt &amp;</v>
      </c>
      <c r="AMJ18"/>
    </row>
    <row r="19" spans="1:1024" s="154" customFormat="1" x14ac:dyDescent="0.25">
      <c r="A19" s="4" t="s">
        <v>129</v>
      </c>
      <c r="B19" s="17" t="s">
        <v>171</v>
      </c>
      <c r="C19" s="5">
        <v>44.673276600000001</v>
      </c>
      <c r="D19" s="5">
        <v>22.532036300000001</v>
      </c>
      <c r="E19" s="5">
        <v>44.656999999999996</v>
      </c>
      <c r="F19" s="5">
        <v>22.52</v>
      </c>
      <c r="G19" s="4" t="s">
        <v>172</v>
      </c>
      <c r="H19" s="4">
        <v>3880</v>
      </c>
      <c r="I19" s="5">
        <v>44.671871000000003</v>
      </c>
      <c r="J19" s="6">
        <v>22.527781000000001</v>
      </c>
      <c r="O19" s="54">
        <v>180202</v>
      </c>
      <c r="P19" s="156" t="str">
        <f t="shared" si="0"/>
        <v>Iron-Gate-I</v>
      </c>
      <c r="Q19" s="54" t="str">
        <f t="shared" si="1"/>
        <v>Yes</v>
      </c>
      <c r="R19" s="157">
        <v>8</v>
      </c>
      <c r="S19" s="177">
        <f>VLOOKUP(A19,'Generators MW'!$A$1:$BJ$255,54,0)</f>
        <v>169.27154999999999</v>
      </c>
      <c r="T19" s="177">
        <f t="shared" si="2"/>
        <v>169.27154999999999</v>
      </c>
      <c r="U19" s="178" t="str">
        <f t="shared" si="3"/>
        <v>100008</v>
      </c>
      <c r="V19" s="178">
        <f t="shared" si="4"/>
        <v>44.656999999999996</v>
      </c>
      <c r="W19" s="178">
        <f t="shared" si="5"/>
        <v>22.52</v>
      </c>
      <c r="X19" s="54" t="str">
        <f t="shared" si="6"/>
        <v>1802020100008</v>
      </c>
      <c r="Y19" s="163" t="str">
        <f t="shared" si="7"/>
        <v>1802020100008_Iron-Gate-I.txt</v>
      </c>
      <c r="AA19" s="180" t="str">
        <f t="shared" si="8"/>
        <v>cdo outputtab,date,lon,lat,value -remapnn,lon=22.52000_lat=44.6570 netcdf_process/climatology_average/total_flow.nc &gt; table/climatology_average/total_flow/1802020100008_Iron-Gate-I.txt &amp;</v>
      </c>
      <c r="AB19" s="162"/>
      <c r="AC19" s="161" t="str">
        <f t="shared" si="9"/>
        <v>cdo outputtab,date,lon,lat,value -remapnn,lon=22.52000_lat=44.6570 netcdf_process/climatology_average/internal_flow.nc &gt; table/climatology_average/internal_flow/1802020100008_Iron-Gate-I.txt &amp;</v>
      </c>
      <c r="AMJ19"/>
    </row>
    <row r="20" spans="1:1024" x14ac:dyDescent="0.25">
      <c r="A20" s="4" t="s">
        <v>302</v>
      </c>
      <c r="B20" s="26"/>
      <c r="C20" s="5">
        <v>42.511240000000001</v>
      </c>
      <c r="D20" s="5">
        <v>13.410589999999999</v>
      </c>
      <c r="E20" s="5">
        <v>42.511240000000001</v>
      </c>
      <c r="F20" s="5">
        <v>13.410589999999999</v>
      </c>
      <c r="G20" s="4" t="s">
        <v>396</v>
      </c>
      <c r="H20" s="48">
        <v>3477</v>
      </c>
      <c r="I20" s="5">
        <v>42.532933999999997</v>
      </c>
      <c r="J20" s="6">
        <v>13.387402</v>
      </c>
      <c r="K20" s="154"/>
      <c r="L20" s="6">
        <v>42.507601999999999</v>
      </c>
      <c r="M20" s="6">
        <v>13.405393</v>
      </c>
      <c r="O20" s="54">
        <v>180202</v>
      </c>
      <c r="P20" s="156" t="str">
        <f t="shared" si="0"/>
        <v>Provvidenza</v>
      </c>
      <c r="Q20" s="54" t="str">
        <f t="shared" si="1"/>
        <v>Yes</v>
      </c>
      <c r="R20" s="157">
        <v>118</v>
      </c>
      <c r="S20" s="177">
        <f>VLOOKUP(A20,'Generators MW'!$A$1:$BJ$255,54,0)</f>
        <v>147.905165625</v>
      </c>
      <c r="T20" s="177">
        <f t="shared" si="2"/>
        <v>147.905165625</v>
      </c>
      <c r="U20" s="178" t="str">
        <f t="shared" si="3"/>
        <v>100118</v>
      </c>
      <c r="V20" s="178">
        <f t="shared" si="4"/>
        <v>42.511240000000001</v>
      </c>
      <c r="W20" s="178">
        <f t="shared" si="5"/>
        <v>13.410589999999999</v>
      </c>
      <c r="X20" s="54" t="str">
        <f t="shared" si="6"/>
        <v>1802020100118</v>
      </c>
      <c r="Y20" s="163" t="str">
        <f t="shared" si="7"/>
        <v>1802020100118_Provvidenza.txt</v>
      </c>
      <c r="AA20" s="180" t="str">
        <f t="shared" si="8"/>
        <v>cdo outputtab,date,lon,lat,value -remapnn,lon=13.41059_lat=42.5112 netcdf_process/climatology_average/total_flow.nc &gt; table/climatology_average/total_flow/1802020100118_Provvidenza.txt &amp;</v>
      </c>
      <c r="AC20" s="161" t="str">
        <f t="shared" si="9"/>
        <v>cdo outputtab,date,lon,lat,value -remapnn,lon=13.41059_lat=42.5112 netcdf_process/climatology_average/internal_flow.nc &gt; table/climatology_average/internal_flow/1802020100118_Provvidenza.txt &amp;</v>
      </c>
    </row>
    <row r="21" spans="1:1024" x14ac:dyDescent="0.25">
      <c r="A21" s="4" t="s">
        <v>386</v>
      </c>
      <c r="B21" s="7" t="s">
        <v>221</v>
      </c>
      <c r="C21" s="5">
        <v>60.874955999999997</v>
      </c>
      <c r="D21" s="5">
        <v>7.3222529999999999</v>
      </c>
      <c r="E21" s="5">
        <v>60.874955999999997</v>
      </c>
      <c r="F21" s="5">
        <v>7.3222529999999999</v>
      </c>
      <c r="G21" s="4" t="s">
        <v>387</v>
      </c>
      <c r="H21" s="154"/>
      <c r="I21" s="5">
        <v>60.704036000000002</v>
      </c>
      <c r="J21" s="6">
        <v>7.4916669999999996</v>
      </c>
      <c r="K21" s="4">
        <v>3104</v>
      </c>
      <c r="L21" s="6">
        <v>60.817414999999997</v>
      </c>
      <c r="M21" s="6">
        <v>7.2543680000000004</v>
      </c>
      <c r="O21" s="54">
        <v>180202</v>
      </c>
      <c r="P21" s="156" t="str">
        <f t="shared" si="0"/>
        <v>Aurland-II</v>
      </c>
      <c r="Q21" s="54" t="str">
        <f t="shared" si="1"/>
        <v>Yes</v>
      </c>
      <c r="R21" s="157">
        <v>110</v>
      </c>
      <c r="S21" s="177">
        <f>VLOOKUP(A21,'Generators MW'!$A$1:$BJ$255,54,0)</f>
        <v>139.17487875</v>
      </c>
      <c r="T21" s="177">
        <f t="shared" si="2"/>
        <v>139.17487875</v>
      </c>
      <c r="U21" s="178" t="str">
        <f t="shared" si="3"/>
        <v>100110</v>
      </c>
      <c r="V21" s="178">
        <f t="shared" si="4"/>
        <v>60.874955999999997</v>
      </c>
      <c r="W21" s="178">
        <f t="shared" si="5"/>
        <v>7.3222529999999999</v>
      </c>
      <c r="X21" s="54" t="str">
        <f t="shared" si="6"/>
        <v>1802020100110</v>
      </c>
      <c r="Y21" s="163" t="str">
        <f t="shared" si="7"/>
        <v>1802020100110_Aurland-II.txt</v>
      </c>
      <c r="AA21" s="180" t="str">
        <f t="shared" si="8"/>
        <v>cdo outputtab,date,lon,lat,value -remapnn,lon=7.32225_lat=60.8750 netcdf_process/climatology_average/total_flow.nc &gt; table/climatology_average/total_flow/1802020100110_Aurland-II.txt &amp;</v>
      </c>
      <c r="AC21" s="161" t="str">
        <f t="shared" si="9"/>
        <v>cdo outputtab,date,lon,lat,value -remapnn,lon=7.32225_lat=60.8750 netcdf_process/climatology_average/internal_flow.nc &gt; table/climatology_average/internal_flow/1802020100110_Aurland-II.txt &amp;</v>
      </c>
    </row>
    <row r="22" spans="1:1024" x14ac:dyDescent="0.25">
      <c r="A22" s="4" t="s">
        <v>257</v>
      </c>
      <c r="B22" s="7" t="s">
        <v>191</v>
      </c>
      <c r="C22" s="5">
        <v>46.044199999999996</v>
      </c>
      <c r="D22" s="5">
        <v>10.3521</v>
      </c>
      <c r="E22" s="5">
        <v>46.044199999999996</v>
      </c>
      <c r="F22" s="5">
        <v>10.3521</v>
      </c>
      <c r="G22" s="4" t="s">
        <v>258</v>
      </c>
      <c r="H22" s="4">
        <v>3377</v>
      </c>
      <c r="I22" s="5">
        <v>46.046804999999999</v>
      </c>
      <c r="J22" s="6">
        <v>10.430052</v>
      </c>
      <c r="K22" s="154"/>
      <c r="L22" s="6">
        <v>46.047947999999998</v>
      </c>
      <c r="M22" s="6">
        <v>10.350704</v>
      </c>
      <c r="O22" s="54">
        <v>180202</v>
      </c>
      <c r="P22" s="156" t="str">
        <f t="shared" si="0"/>
        <v>San-Fiorano</v>
      </c>
      <c r="Q22" s="54" t="str">
        <f t="shared" si="1"/>
        <v>Yes</v>
      </c>
      <c r="R22" s="157">
        <v>44</v>
      </c>
      <c r="S22" s="177">
        <f>VLOOKUP(A22,'Generators MW'!$A$1:$BJ$255,54,0)</f>
        <v>130.98678240000001</v>
      </c>
      <c r="T22" s="177">
        <f t="shared" si="2"/>
        <v>130.98678240000001</v>
      </c>
      <c r="U22" s="178" t="str">
        <f t="shared" si="3"/>
        <v>100044</v>
      </c>
      <c r="V22" s="178">
        <f t="shared" si="4"/>
        <v>46.044199999999996</v>
      </c>
      <c r="W22" s="178">
        <f t="shared" si="5"/>
        <v>10.3521</v>
      </c>
      <c r="X22" s="54" t="str">
        <f t="shared" si="6"/>
        <v>1802020100044</v>
      </c>
      <c r="Y22" s="163" t="str">
        <f t="shared" si="7"/>
        <v>1802020100044_San-Fiorano.txt</v>
      </c>
      <c r="AA22" s="180" t="str">
        <f t="shared" si="8"/>
        <v>cdo outputtab,date,lon,lat,value -remapnn,lon=10.35210_lat=46.0442 netcdf_process/climatology_average/total_flow.nc &gt; table/climatology_average/total_flow/1802020100044_San-Fiorano.txt &amp;</v>
      </c>
      <c r="AC22" s="161" t="str">
        <f t="shared" si="9"/>
        <v>cdo outputtab,date,lon,lat,value -remapnn,lon=10.35210_lat=46.0442 netcdf_process/climatology_average/internal_flow.nc &gt; table/climatology_average/internal_flow/1802020100044_San-Fiorano.txt &amp;</v>
      </c>
    </row>
    <row r="23" spans="1:1024" s="154" customFormat="1" x14ac:dyDescent="0.25">
      <c r="A23" s="14" t="s">
        <v>139</v>
      </c>
      <c r="B23" s="17" t="s">
        <v>338</v>
      </c>
      <c r="C23" s="5">
        <v>49.6068444</v>
      </c>
      <c r="D23" s="5">
        <v>14.181225299999999</v>
      </c>
      <c r="E23" s="5">
        <v>49.563000000000002</v>
      </c>
      <c r="F23" s="5">
        <v>14.21</v>
      </c>
      <c r="G23" s="4" t="s">
        <v>339</v>
      </c>
      <c r="H23" s="4">
        <v>3263</v>
      </c>
      <c r="I23" s="5">
        <v>49.6068444</v>
      </c>
      <c r="J23" s="6">
        <v>14.181225299999999</v>
      </c>
      <c r="O23" s="54">
        <v>180202</v>
      </c>
      <c r="P23" s="156" t="str">
        <f t="shared" si="0"/>
        <v>Orlik</v>
      </c>
      <c r="Q23" s="54" t="str">
        <f t="shared" si="1"/>
        <v>Yes</v>
      </c>
      <c r="R23" s="157">
        <v>86</v>
      </c>
      <c r="S23" s="177">
        <f>VLOOKUP(A23,'Generators MW'!$A$1:$BJ$255,54,0)</f>
        <v>117.631636425</v>
      </c>
      <c r="T23" s="177">
        <f t="shared" si="2"/>
        <v>117.631636425</v>
      </c>
      <c r="U23" s="178" t="str">
        <f t="shared" si="3"/>
        <v>100086</v>
      </c>
      <c r="V23" s="178">
        <f t="shared" si="4"/>
        <v>49.563000000000002</v>
      </c>
      <c r="W23" s="178">
        <f t="shared" si="5"/>
        <v>14.21</v>
      </c>
      <c r="X23" s="54" t="str">
        <f t="shared" si="6"/>
        <v>1802020100086</v>
      </c>
      <c r="Y23" s="163" t="str">
        <f t="shared" si="7"/>
        <v>1802020100086_Orlik.txt</v>
      </c>
      <c r="AA23" s="180" t="str">
        <f t="shared" si="8"/>
        <v>cdo outputtab,date,lon,lat,value -remapnn,lon=14.21000_lat=49.5630 netcdf_process/climatology_average/total_flow.nc &gt; table/climatology_average/total_flow/1802020100086_Orlik.txt &amp;</v>
      </c>
      <c r="AB23" s="162"/>
      <c r="AC23" s="161" t="str">
        <f t="shared" si="9"/>
        <v>cdo outputtab,date,lon,lat,value -remapnn,lon=14.21000_lat=49.5630 netcdf_process/climatology_average/internal_flow.nc &gt; table/climatology_average/internal_flow/1802020100086_Orlik.txt &amp;</v>
      </c>
      <c r="AMJ23"/>
    </row>
    <row r="24" spans="1:1024" s="154" customFormat="1" x14ac:dyDescent="0.25">
      <c r="A24" s="4" t="s">
        <v>290</v>
      </c>
      <c r="B24" s="26" t="s">
        <v>200</v>
      </c>
      <c r="C24" s="5">
        <v>66.954280999999995</v>
      </c>
      <c r="D24" s="5">
        <v>19.796075999999999</v>
      </c>
      <c r="E24" s="5">
        <v>66.954280999999995</v>
      </c>
      <c r="F24" s="5">
        <v>19.796075999999999</v>
      </c>
      <c r="G24" s="4" t="s">
        <v>290</v>
      </c>
      <c r="H24" s="4">
        <v>3696</v>
      </c>
      <c r="I24" s="5">
        <v>66.959011000000004</v>
      </c>
      <c r="J24" s="6">
        <v>19.805440000000001</v>
      </c>
      <c r="O24" s="54">
        <v>180202</v>
      </c>
      <c r="P24" s="156" t="str">
        <f t="shared" si="0"/>
        <v>Porjus</v>
      </c>
      <c r="Q24" s="54" t="str">
        <f t="shared" si="1"/>
        <v>Yes</v>
      </c>
      <c r="R24" s="157">
        <v>60</v>
      </c>
      <c r="S24" s="177">
        <f>VLOOKUP(A24,'Generators MW'!$A$1:$BJ$255,54,0)</f>
        <v>86.769450000000006</v>
      </c>
      <c r="T24" s="177">
        <f t="shared" si="2"/>
        <v>86.769450000000006</v>
      </c>
      <c r="U24" s="178" t="str">
        <f t="shared" si="3"/>
        <v>100060</v>
      </c>
      <c r="V24" s="178">
        <f t="shared" si="4"/>
        <v>66.954280999999995</v>
      </c>
      <c r="W24" s="178">
        <f t="shared" si="5"/>
        <v>19.796075999999999</v>
      </c>
      <c r="X24" s="54" t="str">
        <f t="shared" si="6"/>
        <v>1802020100060</v>
      </c>
      <c r="Y24" s="163" t="str">
        <f t="shared" si="7"/>
        <v>1802020100060_Porjus.txt</v>
      </c>
      <c r="AA24" s="180" t="str">
        <f t="shared" si="8"/>
        <v>cdo outputtab,date,lon,lat,value -remapnn,lon=19.79608_lat=66.9543 netcdf_process/climatology_average/total_flow.nc &gt; table/climatology_average/total_flow/1802020100060_Porjus.txt &amp;</v>
      </c>
      <c r="AB24" s="162"/>
      <c r="AC24" s="161" t="str">
        <f t="shared" si="9"/>
        <v>cdo outputtab,date,lon,lat,value -remapnn,lon=19.79608_lat=66.9543 netcdf_process/climatology_average/internal_flow.nc &gt; table/climatology_average/internal_flow/1802020100060_Porjus.txt &amp;</v>
      </c>
      <c r="AMJ24"/>
    </row>
    <row r="25" spans="1:1024" s="154" customFormat="1" x14ac:dyDescent="0.25">
      <c r="A25" s="4" t="s">
        <v>340</v>
      </c>
      <c r="B25" s="7" t="s">
        <v>341</v>
      </c>
      <c r="C25" s="5">
        <v>44.961181000000003</v>
      </c>
      <c r="D25" s="5">
        <v>5.6887509999999999</v>
      </c>
      <c r="E25" s="5">
        <v>44.961181000000003</v>
      </c>
      <c r="F25" s="5">
        <v>5.6887509999999999</v>
      </c>
      <c r="G25" s="4" t="s">
        <v>342</v>
      </c>
      <c r="H25" s="4">
        <v>3421</v>
      </c>
      <c r="I25" s="5">
        <v>44.961091000000003</v>
      </c>
      <c r="J25" s="6">
        <v>5.6890539999999996</v>
      </c>
      <c r="O25" s="54">
        <v>180202</v>
      </c>
      <c r="P25" s="156" t="str">
        <f t="shared" si="0"/>
        <v>Monteynard</v>
      </c>
      <c r="Q25" s="54" t="str">
        <f t="shared" si="1"/>
        <v>Yes</v>
      </c>
      <c r="R25" s="157">
        <v>87</v>
      </c>
      <c r="S25" s="177">
        <f>VLOOKUP(A25,'Generators MW'!$A$1:$BJ$255,54,0)</f>
        <v>78.234750000000005</v>
      </c>
      <c r="T25" s="177">
        <f t="shared" si="2"/>
        <v>78.234750000000005</v>
      </c>
      <c r="U25" s="178" t="str">
        <f t="shared" si="3"/>
        <v>100087</v>
      </c>
      <c r="V25" s="178">
        <f t="shared" si="4"/>
        <v>44.961181000000003</v>
      </c>
      <c r="W25" s="178">
        <f t="shared" si="5"/>
        <v>5.6887509999999999</v>
      </c>
      <c r="X25" s="54" t="str">
        <f t="shared" si="6"/>
        <v>1802020100087</v>
      </c>
      <c r="Y25" s="163" t="str">
        <f t="shared" si="7"/>
        <v>1802020100087_Monteynard.txt</v>
      </c>
      <c r="AA25" s="180" t="str">
        <f t="shared" si="8"/>
        <v>cdo outputtab,date,lon,lat,value -remapnn,lon=5.68875_lat=44.9612 netcdf_process/climatology_average/total_flow.nc &gt; table/climatology_average/total_flow/1802020100087_Monteynard.txt &amp;</v>
      </c>
      <c r="AB25" s="162"/>
      <c r="AC25" s="161" t="str">
        <f t="shared" si="9"/>
        <v>cdo outputtab,date,lon,lat,value -remapnn,lon=5.68875_lat=44.9612 netcdf_process/climatology_average/internal_flow.nc &gt; table/climatology_average/internal_flow/1802020100087_Monteynard.txt &amp;</v>
      </c>
      <c r="AMJ25"/>
    </row>
    <row r="26" spans="1:1024" s="154" customFormat="1" x14ac:dyDescent="0.25">
      <c r="A26" s="4" t="s">
        <v>142</v>
      </c>
      <c r="B26" s="17" t="s">
        <v>171</v>
      </c>
      <c r="C26" s="5">
        <v>44.308028</v>
      </c>
      <c r="D26" s="5">
        <v>22.5680646</v>
      </c>
      <c r="E26" s="5">
        <v>44.3</v>
      </c>
      <c r="F26" s="5">
        <v>22.603999999999999</v>
      </c>
      <c r="G26" s="4" t="s">
        <v>367</v>
      </c>
      <c r="H26" s="4">
        <v>3891</v>
      </c>
      <c r="I26" s="5">
        <v>44.305433000000001</v>
      </c>
      <c r="J26" s="6">
        <v>22.563907</v>
      </c>
      <c r="O26" s="54">
        <v>180202</v>
      </c>
      <c r="P26" s="156" t="str">
        <f t="shared" si="0"/>
        <v>Iron-Gate-II-Portile-de-Fier-II</v>
      </c>
      <c r="Q26" s="54" t="str">
        <f t="shared" si="1"/>
        <v>Yes</v>
      </c>
      <c r="R26" s="157">
        <v>98</v>
      </c>
      <c r="S26" s="177">
        <f>VLOOKUP(A26,'Generators MW'!$A$1:$BJ$255,54,0)</f>
        <v>72.023385000000005</v>
      </c>
      <c r="T26" s="177">
        <f t="shared" si="2"/>
        <v>72.023385000000005</v>
      </c>
      <c r="U26" s="178" t="str">
        <f t="shared" si="3"/>
        <v>100098</v>
      </c>
      <c r="V26" s="178">
        <f t="shared" si="4"/>
        <v>44.3</v>
      </c>
      <c r="W26" s="178">
        <f t="shared" si="5"/>
        <v>22.603999999999999</v>
      </c>
      <c r="X26" s="54" t="str">
        <f t="shared" si="6"/>
        <v>1802020100098</v>
      </c>
      <c r="Y26" s="163" t="str">
        <f t="shared" si="7"/>
        <v>1802020100098_Iron-Gate-II-Portile-de-Fier-II.txt</v>
      </c>
      <c r="AA26" s="180" t="str">
        <f t="shared" si="8"/>
        <v>cdo outputtab,date,lon,lat,value -remapnn,lon=22.60400_lat=44.3000 netcdf_process/climatology_average/total_flow.nc &gt; table/climatology_average/total_flow/1802020100098_Iron-Gate-II-Portile-de-Fier-II.txt &amp;</v>
      </c>
      <c r="AB26" s="162"/>
      <c r="AC26" s="161" t="str">
        <f t="shared" si="9"/>
        <v>cdo outputtab,date,lon,lat,value -remapnn,lon=22.60400_lat=44.3000 netcdf_process/climatology_average/internal_flow.nc &gt; table/climatology_average/internal_flow/1802020100098_Iron-Gate-II-Portile-de-Fier-II.txt &amp;</v>
      </c>
      <c r="AMJ26"/>
    </row>
    <row r="27" spans="1:1024" x14ac:dyDescent="0.25">
      <c r="A27" s="4" t="s">
        <v>357</v>
      </c>
      <c r="B27" s="7" t="s">
        <v>358</v>
      </c>
      <c r="C27" s="5">
        <v>46.565359106343998</v>
      </c>
      <c r="D27" s="5">
        <v>8.3277561798094997</v>
      </c>
      <c r="E27" s="5">
        <v>46.565359106343998</v>
      </c>
      <c r="F27" s="5">
        <v>8.3277561798094997</v>
      </c>
      <c r="G27" s="4" t="s">
        <v>359</v>
      </c>
      <c r="H27" s="4">
        <v>3330</v>
      </c>
      <c r="I27" s="5">
        <v>46.547083000000001</v>
      </c>
      <c r="J27" s="6">
        <v>8.2712500000000002</v>
      </c>
      <c r="K27" s="4">
        <v>3323</v>
      </c>
      <c r="L27" s="6">
        <v>46.547083000000001</v>
      </c>
      <c r="M27" s="6">
        <v>8.2712500000000002</v>
      </c>
      <c r="O27" s="54">
        <v>180202</v>
      </c>
      <c r="P27" s="156" t="str">
        <f t="shared" si="0"/>
        <v>Grimsel-2</v>
      </c>
      <c r="Q27" s="54" t="str">
        <f t="shared" si="1"/>
        <v>Yes</v>
      </c>
      <c r="R27" s="157">
        <v>94</v>
      </c>
      <c r="S27" s="177">
        <f>VLOOKUP(A27,'Generators MW'!$A$1:$BJ$255,54,0)</f>
        <v>53.42</v>
      </c>
      <c r="T27" s="177">
        <f t="shared" si="2"/>
        <v>53.42</v>
      </c>
      <c r="U27" s="178" t="str">
        <f t="shared" si="3"/>
        <v>100094</v>
      </c>
      <c r="V27" s="178">
        <f t="shared" si="4"/>
        <v>46.565359106343998</v>
      </c>
      <c r="W27" s="178">
        <f t="shared" si="5"/>
        <v>8.3277561798094997</v>
      </c>
      <c r="X27" s="54" t="str">
        <f t="shared" si="6"/>
        <v>1802020100094</v>
      </c>
      <c r="Y27" s="163" t="str">
        <f t="shared" si="7"/>
        <v>1802020100094_Grimsel-2.txt</v>
      </c>
      <c r="AA27" s="180" t="str">
        <f t="shared" si="8"/>
        <v>cdo outputtab,date,lon,lat,value -remapnn,lon=8.32776_lat=46.5654 netcdf_process/climatology_average/total_flow.nc &gt; table/climatology_average/total_flow/1802020100094_Grimsel-2.txt &amp;</v>
      </c>
      <c r="AC27" s="161" t="str">
        <f t="shared" si="9"/>
        <v>cdo outputtab,date,lon,lat,value -remapnn,lon=8.32776_lat=46.5654 netcdf_process/climatology_average/internal_flow.nc &gt; table/climatology_average/internal_flow/1802020100094_Grimsel-2.txt &amp;</v>
      </c>
    </row>
    <row r="28" spans="1:1024" s="154" customFormat="1" x14ac:dyDescent="0.25">
      <c r="A28" s="14" t="s">
        <v>130</v>
      </c>
      <c r="B28" s="17" t="s">
        <v>212</v>
      </c>
      <c r="C28" s="5">
        <v>56.582202700000003</v>
      </c>
      <c r="D28" s="5">
        <v>25.237312299999999</v>
      </c>
      <c r="E28" s="5">
        <v>56.576999999999998</v>
      </c>
      <c r="F28" s="5">
        <v>25.231999999999999</v>
      </c>
      <c r="G28" s="4" t="s">
        <v>213</v>
      </c>
      <c r="H28" s="4">
        <v>3737</v>
      </c>
      <c r="I28" s="5">
        <v>56.582202700000003</v>
      </c>
      <c r="J28" s="6">
        <v>25.237312299999999</v>
      </c>
      <c r="O28" s="54">
        <v>180202</v>
      </c>
      <c r="P28" s="156" t="str">
        <f t="shared" si="0"/>
        <v>Pļaviņas</v>
      </c>
      <c r="Q28" s="54" t="str">
        <f t="shared" si="1"/>
        <v>Yes</v>
      </c>
      <c r="R28" s="157">
        <v>24</v>
      </c>
      <c r="S28" s="177">
        <f>VLOOKUP(A28,'Generators MW'!$A$1:$BJ$255,54,0)</f>
        <v>47.414999999999999</v>
      </c>
      <c r="T28" s="177">
        <f t="shared" si="2"/>
        <v>47.414999999999999</v>
      </c>
      <c r="U28" s="178" t="str">
        <f t="shared" si="3"/>
        <v>100024</v>
      </c>
      <c r="V28" s="178">
        <f t="shared" si="4"/>
        <v>56.576999999999998</v>
      </c>
      <c r="W28" s="178">
        <f t="shared" si="5"/>
        <v>25.231999999999999</v>
      </c>
      <c r="X28" s="54" t="str">
        <f t="shared" si="6"/>
        <v>1802020100024</v>
      </c>
      <c r="Y28" s="163" t="str">
        <f t="shared" si="7"/>
        <v>1802020100024_Pļaviņas.txt</v>
      </c>
      <c r="AA28" s="180" t="str">
        <f t="shared" si="8"/>
        <v>cdo outputtab,date,lon,lat,value -remapnn,lon=25.23200_lat=56.5770 netcdf_process/climatology_average/total_flow.nc &gt; table/climatology_average/total_flow/1802020100024_Pļaviņas.txt &amp;</v>
      </c>
      <c r="AB28" s="162"/>
      <c r="AC28" s="161" t="str">
        <f t="shared" si="9"/>
        <v>cdo outputtab,date,lon,lat,value -remapnn,lon=25.23200_lat=56.5770 netcdf_process/climatology_average/internal_flow.nc &gt; table/climatology_average/internal_flow/1802020100024_Pļaviņas.txt &amp;</v>
      </c>
      <c r="AMJ28"/>
    </row>
    <row r="29" spans="1:1024" s="154" customFormat="1" x14ac:dyDescent="0.25">
      <c r="A29" s="4" t="s">
        <v>353</v>
      </c>
      <c r="C29" s="5">
        <v>46.067701999999997</v>
      </c>
      <c r="D29" s="5">
        <v>10.982813999999999</v>
      </c>
      <c r="E29" s="5">
        <v>46.067701999999997</v>
      </c>
      <c r="F29" s="5">
        <v>10.982813999999999</v>
      </c>
      <c r="G29" s="4" t="s">
        <v>354</v>
      </c>
      <c r="I29" s="5">
        <v>46.123626000000002</v>
      </c>
      <c r="J29" s="6">
        <v>10.957356000000001</v>
      </c>
      <c r="L29" s="6">
        <v>46.066760000000002</v>
      </c>
      <c r="M29" s="6">
        <v>10.983506</v>
      </c>
      <c r="O29" s="54">
        <v>180202</v>
      </c>
      <c r="P29" s="156" t="str">
        <f t="shared" si="0"/>
        <v>San-Massenza-I</v>
      </c>
      <c r="Q29" s="54" t="str">
        <f t="shared" si="1"/>
        <v>Yes</v>
      </c>
      <c r="R29" s="157">
        <v>92</v>
      </c>
      <c r="S29" s="177">
        <f>VLOOKUP(A29,'Generators MW'!$A$1:$BJ$255,54,0)</f>
        <v>45.033415672499999</v>
      </c>
      <c r="T29" s="177">
        <f t="shared" si="2"/>
        <v>45.033415672499999</v>
      </c>
      <c r="U29" s="178" t="str">
        <f t="shared" si="3"/>
        <v>100092</v>
      </c>
      <c r="V29" s="178">
        <f t="shared" si="4"/>
        <v>46.067701999999997</v>
      </c>
      <c r="W29" s="178">
        <f t="shared" si="5"/>
        <v>10.982813999999999</v>
      </c>
      <c r="X29" s="54" t="str">
        <f t="shared" si="6"/>
        <v>1802020100092</v>
      </c>
      <c r="Y29" s="163" t="str">
        <f t="shared" si="7"/>
        <v>1802020100092_San-Massenza-I.txt</v>
      </c>
      <c r="AA29" s="180" t="str">
        <f t="shared" si="8"/>
        <v>cdo outputtab,date,lon,lat,value -remapnn,lon=10.98281_lat=46.0677 netcdf_process/climatology_average/total_flow.nc &gt; table/climatology_average/total_flow/1802020100092_San-Massenza-I.txt &amp;</v>
      </c>
      <c r="AB29" s="162"/>
      <c r="AC29" s="161" t="str">
        <f t="shared" si="9"/>
        <v>cdo outputtab,date,lon,lat,value -remapnn,lon=10.98281_lat=46.0677 netcdf_process/climatology_average/internal_flow.nc &gt; table/climatology_average/internal_flow/1802020100092_San-Massenza-I.txt &amp;</v>
      </c>
      <c r="AMJ29"/>
    </row>
    <row r="30" spans="1:1024" x14ac:dyDescent="0.25">
      <c r="A30" s="4" t="s">
        <v>207</v>
      </c>
      <c r="B30" s="7" t="s">
        <v>208</v>
      </c>
      <c r="C30" s="5">
        <v>44.7258</v>
      </c>
      <c r="D30" s="5">
        <v>2.6488670000000001</v>
      </c>
      <c r="E30" s="5">
        <v>44.7258</v>
      </c>
      <c r="F30" s="5">
        <v>2.6488670000000001</v>
      </c>
      <c r="G30" s="4" t="s">
        <v>209</v>
      </c>
      <c r="H30" s="154"/>
      <c r="I30" s="5">
        <v>44.725065000000001</v>
      </c>
      <c r="J30" s="6">
        <v>2.6501169999999998</v>
      </c>
      <c r="K30" s="4">
        <v>3429</v>
      </c>
      <c r="L30" s="6">
        <v>44.696368</v>
      </c>
      <c r="M30" s="6">
        <v>2.5857779999999999</v>
      </c>
      <c r="O30" s="54">
        <v>180202</v>
      </c>
      <c r="P30" s="156" t="str">
        <f t="shared" si="0"/>
        <v>Montezic</v>
      </c>
      <c r="Q30" s="54" t="str">
        <f t="shared" si="1"/>
        <v>Yes</v>
      </c>
      <c r="R30" s="157">
        <v>22</v>
      </c>
      <c r="S30" s="177">
        <f>VLOOKUP(A30,'Generators MW'!$A$1:$BJ$255,54,0)</f>
        <v>36.4</v>
      </c>
      <c r="T30" s="177">
        <f t="shared" si="2"/>
        <v>36.4</v>
      </c>
      <c r="U30" s="178" t="str">
        <f t="shared" si="3"/>
        <v>100022</v>
      </c>
      <c r="V30" s="178">
        <f t="shared" si="4"/>
        <v>44.7258</v>
      </c>
      <c r="W30" s="178">
        <f t="shared" si="5"/>
        <v>2.6488670000000001</v>
      </c>
      <c r="X30" s="54" t="str">
        <f t="shared" si="6"/>
        <v>1802020100022</v>
      </c>
      <c r="Y30" s="163" t="str">
        <f t="shared" si="7"/>
        <v>1802020100022_Montezic.txt</v>
      </c>
      <c r="AA30" s="180" t="str">
        <f t="shared" si="8"/>
        <v>cdo outputtab,date,lon,lat,value -remapnn,lon=2.64887_lat=44.7258 netcdf_process/climatology_average/total_flow.nc &gt; table/climatology_average/total_flow/1802020100022_Montezic.txt &amp;</v>
      </c>
      <c r="AC30" s="161" t="str">
        <f t="shared" si="9"/>
        <v>cdo outputtab,date,lon,lat,value -remapnn,lon=2.64887_lat=44.7258 netcdf_process/climatology_average/internal_flow.nc &gt; table/climatology_average/internal_flow/1802020100022_Montezic.txt &amp;</v>
      </c>
    </row>
    <row r="31" spans="1:1024" s="154" customFormat="1" x14ac:dyDescent="0.25">
      <c r="A31" s="4" t="s">
        <v>145</v>
      </c>
      <c r="B31" s="5" t="s">
        <v>165</v>
      </c>
      <c r="C31" s="5">
        <v>41.047618999999997</v>
      </c>
      <c r="D31" s="5">
        <v>-6.8040250000000002</v>
      </c>
      <c r="E31" s="5">
        <v>41.047618999999997</v>
      </c>
      <c r="F31" s="5">
        <v>-6.8040250000000002</v>
      </c>
      <c r="G31" s="4" t="s">
        <v>145</v>
      </c>
      <c r="H31" s="4">
        <v>2744</v>
      </c>
      <c r="I31" s="5">
        <v>41.047424999999997</v>
      </c>
      <c r="J31" s="6">
        <v>-6.8039610000000001</v>
      </c>
      <c r="O31" s="54">
        <v>180202</v>
      </c>
      <c r="P31" s="156" t="str">
        <f t="shared" si="0"/>
        <v>Saucelle</v>
      </c>
      <c r="Q31" s="54" t="str">
        <f t="shared" si="1"/>
        <v>Yes</v>
      </c>
      <c r="R31" s="157">
        <v>47</v>
      </c>
      <c r="S31" s="177">
        <f>VLOOKUP(A31,'Generators MW'!$A$1:$BJ$255,54,0)</f>
        <v>35.714163374999998</v>
      </c>
      <c r="T31" s="177">
        <f t="shared" si="2"/>
        <v>35.714163374999998</v>
      </c>
      <c r="U31" s="178" t="str">
        <f t="shared" si="3"/>
        <v>100047</v>
      </c>
      <c r="V31" s="178">
        <f t="shared" si="4"/>
        <v>41.047618999999997</v>
      </c>
      <c r="W31" s="178">
        <f t="shared" si="5"/>
        <v>-6.8040250000000002</v>
      </c>
      <c r="X31" s="54" t="str">
        <f t="shared" si="6"/>
        <v>1802020100047</v>
      </c>
      <c r="Y31" s="163" t="str">
        <f t="shared" si="7"/>
        <v>1802020100047_Saucelle.txt</v>
      </c>
      <c r="AA31" s="180" t="str">
        <f t="shared" si="8"/>
        <v>cdo outputtab,date,lon,lat,value -remapnn,lon=-6.80403_lat=41.0476 netcdf_process/climatology_average/total_flow.nc &gt; table/climatology_average/total_flow/1802020100047_Saucelle.txt &amp;</v>
      </c>
      <c r="AB31" s="162"/>
      <c r="AC31" s="161" t="str">
        <f t="shared" si="9"/>
        <v>cdo outputtab,date,lon,lat,value -remapnn,lon=-6.80403_lat=41.0476 netcdf_process/climatology_average/internal_flow.nc &gt; table/climatology_average/internal_flow/1802020100047_Saucelle.txt &amp;</v>
      </c>
      <c r="AMJ31"/>
    </row>
    <row r="32" spans="1:1024" x14ac:dyDescent="0.25">
      <c r="A32" s="4" t="s">
        <v>153</v>
      </c>
      <c r="B32" s="7" t="s">
        <v>154</v>
      </c>
      <c r="C32" s="5">
        <v>45.145277999999998</v>
      </c>
      <c r="D32" s="5">
        <v>6.0508329999999999</v>
      </c>
      <c r="E32" s="5">
        <v>45.145277999999998</v>
      </c>
      <c r="F32" s="5">
        <v>6.0508329999999999</v>
      </c>
      <c r="G32" s="4" t="s">
        <v>155</v>
      </c>
      <c r="H32" s="4">
        <v>3412</v>
      </c>
      <c r="I32" s="5">
        <v>45.210816999999999</v>
      </c>
      <c r="J32" s="6">
        <v>6.1326960000000001</v>
      </c>
      <c r="K32" s="4">
        <v>3416</v>
      </c>
      <c r="L32" s="6">
        <v>45.129731999999997</v>
      </c>
      <c r="M32" s="6">
        <v>6.0435509999999999</v>
      </c>
      <c r="O32" s="54">
        <v>180202</v>
      </c>
      <c r="P32" s="156" t="str">
        <f t="shared" si="0"/>
        <v>Grand-Maison-Dam</v>
      </c>
      <c r="Q32" s="54" t="str">
        <f t="shared" si="1"/>
        <v>Yes</v>
      </c>
      <c r="R32" s="157">
        <v>1</v>
      </c>
      <c r="S32" s="177">
        <f>VLOOKUP(A32,'Generators MW'!$A$1:$BJ$255,54,0)</f>
        <v>34.799999999999997</v>
      </c>
      <c r="T32" s="177">
        <f t="shared" si="2"/>
        <v>34.799999999999997</v>
      </c>
      <c r="U32" s="178" t="str">
        <f t="shared" si="3"/>
        <v>100001</v>
      </c>
      <c r="V32" s="178">
        <f t="shared" si="4"/>
        <v>45.145277999999998</v>
      </c>
      <c r="W32" s="178">
        <f t="shared" si="5"/>
        <v>6.0508329999999999</v>
      </c>
      <c r="X32" s="54" t="str">
        <f t="shared" si="6"/>
        <v>1802020100001</v>
      </c>
      <c r="Y32" s="163" t="str">
        <f t="shared" si="7"/>
        <v>1802020100001_Grand-Maison-Dam.txt</v>
      </c>
      <c r="AA32" s="180" t="str">
        <f t="shared" si="8"/>
        <v>cdo outputtab,date,lon,lat,value -remapnn,lon=6.05083_lat=45.1453 netcdf_process/climatology_average/total_flow.nc &gt; table/climatology_average/total_flow/1802020100001_Grand-Maison-Dam.txt &amp;</v>
      </c>
      <c r="AC32" s="161" t="str">
        <f t="shared" si="9"/>
        <v>cdo outputtab,date,lon,lat,value -remapnn,lon=6.05083_lat=45.1453 netcdf_process/climatology_average/internal_flow.nc &gt; table/climatology_average/internal_flow/1802020100001_Grand-Maison-Dam.txt &amp;</v>
      </c>
    </row>
    <row r="33" spans="1:1024" x14ac:dyDescent="0.25">
      <c r="A33" s="4" t="s">
        <v>217</v>
      </c>
      <c r="B33" s="5" t="s">
        <v>218</v>
      </c>
      <c r="C33" s="5">
        <v>39.260416999999997</v>
      </c>
      <c r="D33" s="5">
        <v>-0.91958300000000004</v>
      </c>
      <c r="E33" s="5">
        <v>39.26</v>
      </c>
      <c r="F33" s="5">
        <v>-0.91200000000000003</v>
      </c>
      <c r="G33" s="4" t="s">
        <v>219</v>
      </c>
      <c r="H33" s="4">
        <v>2819</v>
      </c>
      <c r="I33" s="5">
        <v>39.234811999999998</v>
      </c>
      <c r="J33" s="6">
        <v>-0.92837000000000003</v>
      </c>
      <c r="K33" s="4">
        <v>2817</v>
      </c>
      <c r="L33" s="6">
        <v>39.261273000000003</v>
      </c>
      <c r="M33" s="6">
        <v>-0.91828500000000002</v>
      </c>
      <c r="O33" s="54">
        <v>180202</v>
      </c>
      <c r="P33" s="156" t="str">
        <f t="shared" si="0"/>
        <v>La-Muela-II</v>
      </c>
      <c r="Q33" s="54" t="str">
        <f t="shared" si="1"/>
        <v>Yes</v>
      </c>
      <c r="R33" s="157">
        <v>26</v>
      </c>
      <c r="S33" s="177">
        <f>VLOOKUP(A33,'Generators MW'!$A$1:$BJ$255,54,0)</f>
        <v>24.5</v>
      </c>
      <c r="T33" s="177">
        <f t="shared" si="2"/>
        <v>24.5</v>
      </c>
      <c r="U33" s="178" t="str">
        <f t="shared" si="3"/>
        <v>100026</v>
      </c>
      <c r="V33" s="178">
        <f t="shared" si="4"/>
        <v>39.26</v>
      </c>
      <c r="W33" s="178">
        <f t="shared" si="5"/>
        <v>-0.91200000000000003</v>
      </c>
      <c r="X33" s="54" t="str">
        <f t="shared" si="6"/>
        <v>1802020100026</v>
      </c>
      <c r="Y33" s="163" t="str">
        <f t="shared" si="7"/>
        <v>1802020100026_La-Muela-II.txt</v>
      </c>
      <c r="AA33" s="180" t="str">
        <f t="shared" si="8"/>
        <v>cdo outputtab,date,lon,lat,value -remapnn,lon=-0.91200_lat=39.2600 netcdf_process/climatology_average/total_flow.nc &gt; table/climatology_average/total_flow/1802020100026_La-Muela-II.txt &amp;</v>
      </c>
      <c r="AC33" s="161" t="str">
        <f t="shared" si="9"/>
        <v>cdo outputtab,date,lon,lat,value -remapnn,lon=-0.91200_lat=39.2600 netcdf_process/climatology_average/internal_flow.nc &gt; table/climatology_average/internal_flow/1802020100026_La-Muela-II.txt &amp;</v>
      </c>
    </row>
    <row r="34" spans="1:1024" x14ac:dyDescent="0.25">
      <c r="A34" s="4" t="s">
        <v>246</v>
      </c>
      <c r="B34" s="5"/>
      <c r="C34" s="5">
        <v>39.260416999999997</v>
      </c>
      <c r="D34" s="5">
        <v>-0.91958300000000004</v>
      </c>
      <c r="E34" s="5">
        <v>39.26</v>
      </c>
      <c r="F34" s="5">
        <v>-0.91200000000000003</v>
      </c>
      <c r="G34" s="4" t="s">
        <v>219</v>
      </c>
      <c r="H34" s="4">
        <v>2819</v>
      </c>
      <c r="I34" s="5">
        <v>39.234811999999998</v>
      </c>
      <c r="J34" s="6">
        <v>-0.92837000000000003</v>
      </c>
      <c r="K34" s="4">
        <v>2817</v>
      </c>
      <c r="L34" s="6">
        <v>39.261273000000003</v>
      </c>
      <c r="M34" s="6">
        <v>-0.91828500000000002</v>
      </c>
      <c r="O34" s="54">
        <v>180202</v>
      </c>
      <c r="P34" s="156" t="str">
        <f t="shared" si="0"/>
        <v>La-Muela-I</v>
      </c>
      <c r="Q34" s="54" t="str">
        <f t="shared" si="1"/>
        <v>Yes</v>
      </c>
      <c r="R34" s="157">
        <v>39</v>
      </c>
      <c r="S34" s="177">
        <f>VLOOKUP(A34,'Generators MW'!$A$1:$BJ$255,54,0)</f>
        <v>24.5</v>
      </c>
      <c r="T34" s="177">
        <f t="shared" si="2"/>
        <v>24.5</v>
      </c>
      <c r="U34" s="178" t="str">
        <f t="shared" si="3"/>
        <v>100039</v>
      </c>
      <c r="V34" s="178">
        <f t="shared" si="4"/>
        <v>39.26</v>
      </c>
      <c r="W34" s="178">
        <f t="shared" si="5"/>
        <v>-0.91200000000000003</v>
      </c>
      <c r="X34" s="54" t="str">
        <f t="shared" si="6"/>
        <v>1802020100039</v>
      </c>
      <c r="Y34" s="163" t="str">
        <f t="shared" si="7"/>
        <v>1802020100039_La-Muela-I.txt</v>
      </c>
      <c r="AA34" s="180" t="str">
        <f t="shared" si="8"/>
        <v>cdo outputtab,date,lon,lat,value -remapnn,lon=-0.91200_lat=39.2600 netcdf_process/climatology_average/total_flow.nc &gt; table/climatology_average/total_flow/1802020100039_La-Muela-I.txt &amp;</v>
      </c>
      <c r="AC34" s="161" t="str">
        <f t="shared" si="9"/>
        <v>cdo outputtab,date,lon,lat,value -remapnn,lon=-0.91200_lat=39.2600 netcdf_process/climatology_average/internal_flow.nc &gt; table/climatology_average/internal_flow/1802020100039_La-Muela-I.txt &amp;</v>
      </c>
    </row>
    <row r="35" spans="1:1024" s="154" customFormat="1" x14ac:dyDescent="0.25">
      <c r="A35" s="4" t="s">
        <v>380</v>
      </c>
      <c r="B35" s="7" t="s">
        <v>358</v>
      </c>
      <c r="C35" s="5">
        <v>46.702100000000002</v>
      </c>
      <c r="D35" s="5">
        <v>8.2353000000000005</v>
      </c>
      <c r="E35" s="5">
        <v>46.702100000000002</v>
      </c>
      <c r="F35" s="5">
        <v>8.2353000000000005</v>
      </c>
      <c r="G35" s="4" t="s">
        <v>381</v>
      </c>
      <c r="H35" s="4">
        <v>3319</v>
      </c>
      <c r="I35" s="5">
        <v>46.612082999999998</v>
      </c>
      <c r="J35" s="6">
        <v>8.3220829999999992</v>
      </c>
      <c r="O35" s="54">
        <v>180202</v>
      </c>
      <c r="P35" s="156" t="str">
        <f t="shared" si="0"/>
        <v>Innertkirchen-1</v>
      </c>
      <c r="Q35" s="54" t="str">
        <f t="shared" si="1"/>
        <v>Yes</v>
      </c>
      <c r="R35" s="157">
        <v>106</v>
      </c>
      <c r="S35" s="177">
        <f>VLOOKUP(A35,'Generators MW'!$A$1:$BJ$255,54,0)</f>
        <v>22.038492000000002</v>
      </c>
      <c r="T35" s="177">
        <f t="shared" si="2"/>
        <v>22.038492000000002</v>
      </c>
      <c r="U35" s="178" t="str">
        <f t="shared" si="3"/>
        <v>100106</v>
      </c>
      <c r="V35" s="178">
        <f t="shared" si="4"/>
        <v>46.702100000000002</v>
      </c>
      <c r="W35" s="178">
        <f t="shared" si="5"/>
        <v>8.2353000000000005</v>
      </c>
      <c r="X35" s="54" t="str">
        <f t="shared" si="6"/>
        <v>1802020100106</v>
      </c>
      <c r="Y35" s="163" t="str">
        <f t="shared" si="7"/>
        <v>1802020100106_Innertkirchen-1.txt</v>
      </c>
      <c r="AA35" s="180" t="str">
        <f t="shared" si="8"/>
        <v>cdo outputtab,date,lon,lat,value -remapnn,lon=8.23530_lat=46.7021 netcdf_process/climatology_average/total_flow.nc &gt; table/climatology_average/total_flow/1802020100106_Innertkirchen-1.txt &amp;</v>
      </c>
      <c r="AB35" s="162"/>
      <c r="AC35" s="161" t="str">
        <f t="shared" si="9"/>
        <v>cdo outputtab,date,lon,lat,value -remapnn,lon=8.23530_lat=46.7021 netcdf_process/climatology_average/internal_flow.nc &gt; table/climatology_average/internal_flow/1802020100106_Innertkirchen-1.txt &amp;</v>
      </c>
      <c r="AMJ35"/>
    </row>
    <row r="36" spans="1:1024" s="154" customFormat="1" x14ac:dyDescent="0.25">
      <c r="A36" s="4" t="s">
        <v>297</v>
      </c>
      <c r="B36" s="26" t="s">
        <v>298</v>
      </c>
      <c r="C36" s="5">
        <v>66.499583000000001</v>
      </c>
      <c r="D36" s="5">
        <v>20.354583000000002</v>
      </c>
      <c r="E36" s="5">
        <v>66.486999999999995</v>
      </c>
      <c r="F36" s="5">
        <v>20.36</v>
      </c>
      <c r="G36" s="4" t="s">
        <v>297</v>
      </c>
      <c r="H36" s="4">
        <v>3703</v>
      </c>
      <c r="I36" s="5">
        <v>66.502426</v>
      </c>
      <c r="J36" s="6">
        <v>20.374414999999999</v>
      </c>
      <c r="O36" s="54">
        <v>180202</v>
      </c>
      <c r="P36" s="156" t="str">
        <f t="shared" si="0"/>
        <v>Letsi</v>
      </c>
      <c r="Q36" s="54" t="str">
        <f t="shared" si="1"/>
        <v>Yes</v>
      </c>
      <c r="R36" s="157">
        <v>64</v>
      </c>
      <c r="S36" s="177">
        <f>VLOOKUP(A36,'Generators MW'!$A$1:$BJ$255,54,0)</f>
        <v>21.763484999999999</v>
      </c>
      <c r="T36" s="177">
        <f t="shared" si="2"/>
        <v>21.763484999999999</v>
      </c>
      <c r="U36" s="178" t="str">
        <f t="shared" si="3"/>
        <v>100064</v>
      </c>
      <c r="V36" s="178">
        <f t="shared" si="4"/>
        <v>66.486999999999995</v>
      </c>
      <c r="W36" s="178">
        <f t="shared" si="5"/>
        <v>20.36</v>
      </c>
      <c r="X36" s="54" t="str">
        <f t="shared" si="6"/>
        <v>1802020100064</v>
      </c>
      <c r="Y36" s="163" t="str">
        <f t="shared" si="7"/>
        <v>1802020100064_Letsi.txt</v>
      </c>
      <c r="AA36" s="180" t="str">
        <f t="shared" si="8"/>
        <v>cdo outputtab,date,lon,lat,value -remapnn,lon=20.36000_lat=66.4870 netcdf_process/climatology_average/total_flow.nc &gt; table/climatology_average/total_flow/1802020100064_Letsi.txt &amp;</v>
      </c>
      <c r="AB36" s="162"/>
      <c r="AC36" s="161" t="str">
        <f t="shared" si="9"/>
        <v>cdo outputtab,date,lon,lat,value -remapnn,lon=20.36000_lat=66.4870 netcdf_process/climatology_average/internal_flow.nc &gt; table/climatology_average/internal_flow/1802020100064_Letsi.txt &amp;</v>
      </c>
      <c r="AMJ36"/>
    </row>
    <row r="37" spans="1:1024" s="154" customFormat="1" x14ac:dyDescent="0.25">
      <c r="A37" s="4" t="s">
        <v>164</v>
      </c>
      <c r="B37" s="7" t="s">
        <v>165</v>
      </c>
      <c r="C37" s="5">
        <v>41.211669999999998</v>
      </c>
      <c r="D37" s="5">
        <v>-6.6855599999999997</v>
      </c>
      <c r="E37" s="5">
        <v>41.210999999999999</v>
      </c>
      <c r="F37" s="5">
        <v>-6.6589999999999998</v>
      </c>
      <c r="G37" s="8" t="s">
        <v>164</v>
      </c>
      <c r="H37" s="4">
        <v>2735</v>
      </c>
      <c r="I37" s="5">
        <v>41.214582999999998</v>
      </c>
      <c r="J37" s="6">
        <v>-6.6837499999999999</v>
      </c>
      <c r="O37" s="54">
        <v>180202</v>
      </c>
      <c r="P37" s="156" t="str">
        <f t="shared" si="0"/>
        <v>Aldeadavila</v>
      </c>
      <c r="Q37" s="54" t="str">
        <f t="shared" si="1"/>
        <v>Yes</v>
      </c>
      <c r="R37" s="157">
        <v>5</v>
      </c>
      <c r="S37" s="177">
        <f>VLOOKUP(A37,'Generators MW'!$A$1:$BJ$255,54,0)</f>
        <v>18.785823000000001</v>
      </c>
      <c r="T37" s="177">
        <f t="shared" si="2"/>
        <v>18.785823000000001</v>
      </c>
      <c r="U37" s="178" t="str">
        <f t="shared" si="3"/>
        <v>100005</v>
      </c>
      <c r="V37" s="178">
        <f t="shared" si="4"/>
        <v>41.210999999999999</v>
      </c>
      <c r="W37" s="178">
        <f t="shared" si="5"/>
        <v>-6.6589999999999998</v>
      </c>
      <c r="X37" s="54" t="str">
        <f t="shared" si="6"/>
        <v>1802020100005</v>
      </c>
      <c r="Y37" s="163" t="str">
        <f t="shared" si="7"/>
        <v>1802020100005_Aldeadavila.txt</v>
      </c>
      <c r="AA37" s="180" t="str">
        <f t="shared" si="8"/>
        <v>cdo outputtab,date,lon,lat,value -remapnn,lon=-6.65900_lat=41.2110 netcdf_process/climatology_average/total_flow.nc &gt; table/climatology_average/total_flow/1802020100005_Aldeadavila.txt &amp;</v>
      </c>
      <c r="AB37" s="162"/>
      <c r="AC37" s="161" t="str">
        <f t="shared" si="9"/>
        <v>cdo outputtab,date,lon,lat,value -remapnn,lon=-6.65900_lat=41.2110 netcdf_process/climatology_average/internal_flow.nc &gt; table/climatology_average/internal_flow/1802020100005_Aldeadavila.txt &amp;</v>
      </c>
      <c r="AMJ37"/>
    </row>
    <row r="38" spans="1:1024" x14ac:dyDescent="0.25">
      <c r="A38" s="14" t="s">
        <v>188</v>
      </c>
      <c r="B38" s="154"/>
      <c r="C38" s="5">
        <v>46.069443999999997</v>
      </c>
      <c r="D38" s="5">
        <v>8.7319440000000004</v>
      </c>
      <c r="E38" s="5">
        <v>46.069443999999997</v>
      </c>
      <c r="F38" s="5">
        <v>8.7319440000000004</v>
      </c>
      <c r="G38" s="4" t="s">
        <v>189</v>
      </c>
      <c r="H38" s="154"/>
      <c r="I38" s="5">
        <v>46.078660999999997</v>
      </c>
      <c r="J38" s="6">
        <v>8.7553889999999992</v>
      </c>
      <c r="K38" s="4">
        <v>3395</v>
      </c>
      <c r="L38" s="6">
        <v>45.985128000000003</v>
      </c>
      <c r="M38" s="6">
        <v>8.6799269999999993</v>
      </c>
      <c r="O38" s="54">
        <v>180202</v>
      </c>
      <c r="P38" s="156" t="str">
        <f t="shared" si="0"/>
        <v>Roncovalgrande--Delio-</v>
      </c>
      <c r="Q38" s="54" t="str">
        <f t="shared" si="1"/>
        <v>Yes</v>
      </c>
      <c r="R38" s="157">
        <v>15</v>
      </c>
      <c r="S38" s="177">
        <f>VLOOKUP(A38,'Generators MW'!$A$1:$BJ$255,54,0)</f>
        <v>17.68</v>
      </c>
      <c r="T38" s="177">
        <f t="shared" si="2"/>
        <v>17.68</v>
      </c>
      <c r="U38" s="178" t="str">
        <f t="shared" si="3"/>
        <v>100015</v>
      </c>
      <c r="V38" s="178">
        <f t="shared" si="4"/>
        <v>46.069443999999997</v>
      </c>
      <c r="W38" s="178">
        <f t="shared" si="5"/>
        <v>8.7319440000000004</v>
      </c>
      <c r="X38" s="54" t="str">
        <f t="shared" si="6"/>
        <v>1802020100015</v>
      </c>
      <c r="Y38" s="163" t="str">
        <f t="shared" si="7"/>
        <v>1802020100015_Roncovalgrande--Delio-.txt</v>
      </c>
      <c r="AA38" s="180" t="str">
        <f t="shared" si="8"/>
        <v>cdo outputtab,date,lon,lat,value -remapnn,lon=8.73194_lat=46.0694 netcdf_process/climatology_average/total_flow.nc &gt; table/climatology_average/total_flow/1802020100015_Roncovalgrande--Delio-.txt &amp;</v>
      </c>
      <c r="AC38" s="161" t="str">
        <f t="shared" si="9"/>
        <v>cdo outputtab,date,lon,lat,value -remapnn,lon=8.73194_lat=46.0694 netcdf_process/climatology_average/internal_flow.nc &gt; table/climatology_average/internal_flow/1802020100015_Roncovalgrande--Delio-.txt &amp;</v>
      </c>
    </row>
    <row r="39" spans="1:1024" s="154" customFormat="1" x14ac:dyDescent="0.25">
      <c r="A39" s="4" t="s">
        <v>141</v>
      </c>
      <c r="B39" s="26"/>
      <c r="C39" s="5">
        <v>46.332099999999997</v>
      </c>
      <c r="D39" s="5">
        <v>8.0119600000000002</v>
      </c>
      <c r="E39" s="5">
        <v>44.3</v>
      </c>
      <c r="F39" s="5">
        <v>22.603999999999999</v>
      </c>
      <c r="G39" s="4" t="s">
        <v>360</v>
      </c>
      <c r="I39" s="5">
        <v>46.371958999999997</v>
      </c>
      <c r="J39" s="6">
        <v>8.0022179999999992</v>
      </c>
      <c r="O39" s="54">
        <v>180202</v>
      </c>
      <c r="P39" s="156" t="str">
        <f t="shared" si="0"/>
        <v>Bitsch--Biel-</v>
      </c>
      <c r="Q39" s="54" t="str">
        <f t="shared" si="1"/>
        <v>Yes</v>
      </c>
      <c r="R39" s="157">
        <v>95</v>
      </c>
      <c r="S39" s="177">
        <f>VLOOKUP(A39,'Generators MW'!$A$1:$BJ$255,54,0)</f>
        <v>16.358174999999999</v>
      </c>
      <c r="T39" s="177">
        <f t="shared" si="2"/>
        <v>16.358174999999999</v>
      </c>
      <c r="U39" s="178" t="str">
        <f t="shared" si="3"/>
        <v>100095</v>
      </c>
      <c r="V39" s="178">
        <f t="shared" si="4"/>
        <v>44.3</v>
      </c>
      <c r="W39" s="178">
        <f t="shared" si="5"/>
        <v>22.603999999999999</v>
      </c>
      <c r="X39" s="54" t="str">
        <f t="shared" si="6"/>
        <v>1802020100095</v>
      </c>
      <c r="Y39" s="163" t="str">
        <f t="shared" si="7"/>
        <v>1802020100095_Bitsch--Biel-.txt</v>
      </c>
      <c r="AA39" s="180" t="str">
        <f t="shared" si="8"/>
        <v>cdo outputtab,date,lon,lat,value -remapnn,lon=22.60400_lat=44.3000 netcdf_process/climatology_average/total_flow.nc &gt; table/climatology_average/total_flow/1802020100095_Bitsch--Biel-.txt &amp;</v>
      </c>
      <c r="AB39" s="162"/>
      <c r="AC39" s="161" t="str">
        <f t="shared" si="9"/>
        <v>cdo outputtab,date,lon,lat,value -remapnn,lon=22.60400_lat=44.3000 netcdf_process/climatology_average/internal_flow.nc &gt; table/climatology_average/internal_flow/1802020100095_Bitsch--Biel-.txt &amp;</v>
      </c>
      <c r="AMJ39"/>
    </row>
    <row r="40" spans="1:1024" s="154" customFormat="1" x14ac:dyDescent="0.25">
      <c r="A40" s="14" t="s">
        <v>137</v>
      </c>
      <c r="B40" s="17" t="s">
        <v>212</v>
      </c>
      <c r="C40" s="5">
        <v>56.8513187</v>
      </c>
      <c r="D40" s="5">
        <v>24.272038899999998</v>
      </c>
      <c r="E40" s="5">
        <v>56.8513187</v>
      </c>
      <c r="F40" s="5">
        <v>24.272038899999998</v>
      </c>
      <c r="G40" s="4" t="s">
        <v>137</v>
      </c>
      <c r="H40" s="4">
        <v>3735</v>
      </c>
      <c r="I40" s="5">
        <v>56.852083</v>
      </c>
      <c r="J40" s="6">
        <v>24.274583</v>
      </c>
      <c r="O40" s="54">
        <v>180202</v>
      </c>
      <c r="P40" s="156" t="str">
        <f t="shared" si="0"/>
        <v>Riga</v>
      </c>
      <c r="Q40" s="54" t="str">
        <f t="shared" si="1"/>
        <v>Yes</v>
      </c>
      <c r="R40" s="157">
        <v>77</v>
      </c>
      <c r="S40" s="177">
        <f>VLOOKUP(A40,'Generators MW'!$A$1:$BJ$255,54,0)</f>
        <v>14.508990000000001</v>
      </c>
      <c r="T40" s="177">
        <f t="shared" si="2"/>
        <v>14.508990000000001</v>
      </c>
      <c r="U40" s="178" t="str">
        <f t="shared" si="3"/>
        <v>100077</v>
      </c>
      <c r="V40" s="178">
        <f t="shared" si="4"/>
        <v>56.8513187</v>
      </c>
      <c r="W40" s="178">
        <f t="shared" si="5"/>
        <v>24.272038899999998</v>
      </c>
      <c r="X40" s="54" t="str">
        <f t="shared" si="6"/>
        <v>1802020100077</v>
      </c>
      <c r="Y40" s="163" t="str">
        <f t="shared" si="7"/>
        <v>1802020100077_Riga.txt</v>
      </c>
      <c r="AA40" s="180" t="str">
        <f t="shared" si="8"/>
        <v>cdo outputtab,date,lon,lat,value -remapnn,lon=24.27204_lat=56.8513 netcdf_process/climatology_average/total_flow.nc &gt; table/climatology_average/total_flow/1802020100077_Riga.txt &amp;</v>
      </c>
      <c r="AB40" s="162"/>
      <c r="AC40" s="161" t="str">
        <f t="shared" si="9"/>
        <v>cdo outputtab,date,lon,lat,value -remapnn,lon=24.27204_lat=56.8513 netcdf_process/climatology_average/internal_flow.nc &gt; table/climatology_average/internal_flow/1802020100077_Riga.txt &amp;</v>
      </c>
      <c r="AMJ40"/>
    </row>
    <row r="41" spans="1:1024" x14ac:dyDescent="0.25">
      <c r="A41" s="27" t="s">
        <v>235</v>
      </c>
      <c r="B41" s="28" t="s">
        <v>232</v>
      </c>
      <c r="C41" s="34">
        <v>46.870327000000003</v>
      </c>
      <c r="D41" s="34">
        <v>13.329065999999999</v>
      </c>
      <c r="E41" s="35">
        <v>46.870327000000003</v>
      </c>
      <c r="F41" s="35">
        <v>13.329065999999999</v>
      </c>
      <c r="G41" s="30" t="s">
        <v>236</v>
      </c>
      <c r="H41" s="154"/>
      <c r="I41" s="32">
        <v>46.917946000000001</v>
      </c>
      <c r="J41" s="36">
        <v>13.375251</v>
      </c>
      <c r="K41" s="30"/>
      <c r="L41" s="33">
        <v>46.982748000000001</v>
      </c>
      <c r="M41" s="33">
        <v>13.328867000000001</v>
      </c>
      <c r="O41" s="54">
        <v>180202</v>
      </c>
      <c r="P41" s="156" t="str">
        <f t="shared" si="0"/>
        <v>Reisseck-II</v>
      </c>
      <c r="Q41" s="54" t="str">
        <f t="shared" si="1"/>
        <v>Yes</v>
      </c>
      <c r="R41" s="157">
        <v>33</v>
      </c>
      <c r="S41" s="177">
        <f>VLOOKUP(A41,'Generators MW'!$A$1:$BJ$255,54,0)</f>
        <v>13.5730179</v>
      </c>
      <c r="T41" s="177">
        <f t="shared" si="2"/>
        <v>13.5730179</v>
      </c>
      <c r="U41" s="178" t="str">
        <f t="shared" si="3"/>
        <v>100033</v>
      </c>
      <c r="V41" s="178">
        <f t="shared" si="4"/>
        <v>46.870327000000003</v>
      </c>
      <c r="W41" s="178">
        <f t="shared" si="5"/>
        <v>13.329065999999999</v>
      </c>
      <c r="X41" s="54" t="str">
        <f t="shared" si="6"/>
        <v>1802020100033</v>
      </c>
      <c r="Y41" s="163" t="str">
        <f t="shared" si="7"/>
        <v>1802020100033_Reisseck-II.txt</v>
      </c>
      <c r="AA41" s="180" t="str">
        <f t="shared" si="8"/>
        <v>cdo outputtab,date,lon,lat,value -remapnn,lon=13.32907_lat=46.8703 netcdf_process/climatology_average/total_flow.nc &gt; table/climatology_average/total_flow/1802020100033_Reisseck-II.txt &amp;</v>
      </c>
      <c r="AC41" s="161" t="str">
        <f t="shared" si="9"/>
        <v>cdo outputtab,date,lon,lat,value -remapnn,lon=13.32907_lat=46.8703 netcdf_process/climatology_average/internal_flow.nc &gt; table/climatology_average/internal_flow/1802020100033_Reisseck-II.txt &amp;</v>
      </c>
    </row>
    <row r="42" spans="1:1024" s="154" customFormat="1" x14ac:dyDescent="0.25">
      <c r="A42" s="4" t="s">
        <v>146</v>
      </c>
      <c r="B42" s="7" t="s">
        <v>365</v>
      </c>
      <c r="C42" s="5">
        <v>41.242384000000001</v>
      </c>
      <c r="D42" s="5">
        <v>0.43075999999999998</v>
      </c>
      <c r="E42" s="5">
        <v>41.265000000000001</v>
      </c>
      <c r="F42" s="5">
        <v>0.435</v>
      </c>
      <c r="G42" s="4" t="s">
        <v>379</v>
      </c>
      <c r="H42" s="4">
        <v>3505</v>
      </c>
      <c r="I42" s="5">
        <v>41.243912000000002</v>
      </c>
      <c r="J42" s="6">
        <v>0.43240800000000001</v>
      </c>
      <c r="O42" s="54">
        <v>180202</v>
      </c>
      <c r="P42" s="156" t="str">
        <f t="shared" si="0"/>
        <v>Ribarroja</v>
      </c>
      <c r="Q42" s="54" t="str">
        <f t="shared" si="1"/>
        <v>Yes</v>
      </c>
      <c r="R42" s="157">
        <v>105</v>
      </c>
      <c r="S42" s="177">
        <f>VLOOKUP(A42,'Generators MW'!$A$1:$BJ$255,54,0)</f>
        <v>13.243720724999999</v>
      </c>
      <c r="T42" s="177">
        <f t="shared" si="2"/>
        <v>13.243720724999999</v>
      </c>
      <c r="U42" s="178" t="str">
        <f t="shared" si="3"/>
        <v>100105</v>
      </c>
      <c r="V42" s="178">
        <f t="shared" si="4"/>
        <v>41.265000000000001</v>
      </c>
      <c r="W42" s="178">
        <f t="shared" si="5"/>
        <v>0.435</v>
      </c>
      <c r="X42" s="54" t="str">
        <f t="shared" si="6"/>
        <v>1802020100105</v>
      </c>
      <c r="Y42" s="163" t="str">
        <f t="shared" si="7"/>
        <v>1802020100105_Ribarroja.txt</v>
      </c>
      <c r="AA42" s="180" t="str">
        <f t="shared" si="8"/>
        <v>cdo outputtab,date,lon,lat,value -remapnn,lon=0.43500_lat=41.2650 netcdf_process/climatology_average/total_flow.nc &gt; table/climatology_average/total_flow/1802020100105_Ribarroja.txt &amp;</v>
      </c>
      <c r="AB42" s="162"/>
      <c r="AC42" s="161" t="str">
        <f t="shared" si="9"/>
        <v>cdo outputtab,date,lon,lat,value -remapnn,lon=0.43500_lat=41.2650 netcdf_process/climatology_average/internal_flow.nc &gt; table/climatology_average/internal_flow/1802020100105_Ribarroja.txt &amp;</v>
      </c>
      <c r="AMJ42"/>
    </row>
    <row r="43" spans="1:1024" s="154" customFormat="1" x14ac:dyDescent="0.25">
      <c r="A43" s="4" t="s">
        <v>291</v>
      </c>
      <c r="B43" s="26" t="s">
        <v>200</v>
      </c>
      <c r="C43" s="5">
        <v>66.691102000000001</v>
      </c>
      <c r="D43" s="5">
        <v>20.343575999999999</v>
      </c>
      <c r="E43" s="5">
        <v>66.679000000000002</v>
      </c>
      <c r="F43" s="5">
        <v>20.323</v>
      </c>
      <c r="G43" s="4" t="s">
        <v>292</v>
      </c>
      <c r="H43" s="4">
        <v>3700</v>
      </c>
      <c r="I43" s="5">
        <v>66.686993999999999</v>
      </c>
      <c r="J43" s="6">
        <v>20.334741000000001</v>
      </c>
      <c r="O43" s="54">
        <v>180202</v>
      </c>
      <c r="P43" s="156" t="str">
        <f t="shared" si="0"/>
        <v>Messaure</v>
      </c>
      <c r="Q43" s="54" t="str">
        <f t="shared" si="1"/>
        <v>Yes</v>
      </c>
      <c r="R43" s="157">
        <v>61</v>
      </c>
      <c r="S43" s="177">
        <f>VLOOKUP(A43,'Generators MW'!$A$1:$BJ$255,54,0)</f>
        <v>11.137783499999999</v>
      </c>
      <c r="T43" s="177">
        <f t="shared" si="2"/>
        <v>11.137783499999999</v>
      </c>
      <c r="U43" s="178" t="str">
        <f t="shared" si="3"/>
        <v>100061</v>
      </c>
      <c r="V43" s="178">
        <f t="shared" si="4"/>
        <v>66.679000000000002</v>
      </c>
      <c r="W43" s="178">
        <f t="shared" si="5"/>
        <v>20.323</v>
      </c>
      <c r="X43" s="54" t="str">
        <f t="shared" si="6"/>
        <v>1802020100061</v>
      </c>
      <c r="Y43" s="163" t="str">
        <f t="shared" si="7"/>
        <v>1802020100061_Messaure.txt</v>
      </c>
      <c r="AA43" s="180" t="str">
        <f t="shared" si="8"/>
        <v>cdo outputtab,date,lon,lat,value -remapnn,lon=20.32300_lat=66.6790 netcdf_process/climatology_average/total_flow.nc &gt; table/climatology_average/total_flow/1802020100061_Messaure.txt &amp;</v>
      </c>
      <c r="AB43" s="162"/>
      <c r="AC43" s="161" t="str">
        <f t="shared" si="9"/>
        <v>cdo outputtab,date,lon,lat,value -remapnn,lon=20.32300_lat=66.6790 netcdf_process/climatology_average/internal_flow.nc &gt; table/climatology_average/internal_flow/1802020100061_Messaure.txt &amp;</v>
      </c>
      <c r="AMJ43"/>
    </row>
    <row r="44" spans="1:1024" x14ac:dyDescent="0.25">
      <c r="A44" s="25" t="s">
        <v>210</v>
      </c>
      <c r="B44" s="154"/>
      <c r="C44" s="5">
        <v>54.799076999999997</v>
      </c>
      <c r="D44" s="5">
        <v>24.247084000000001</v>
      </c>
      <c r="E44" s="5">
        <v>54.799076999999997</v>
      </c>
      <c r="F44" s="5">
        <v>24.247084000000001</v>
      </c>
      <c r="G44" s="4" t="s">
        <v>211</v>
      </c>
      <c r="H44" s="154"/>
      <c r="I44" s="5">
        <v>54.782794000000003</v>
      </c>
      <c r="J44" s="6">
        <v>24.270337999999999</v>
      </c>
      <c r="K44" s="4">
        <v>3739</v>
      </c>
      <c r="L44" s="6">
        <v>54.873925999999997</v>
      </c>
      <c r="M44" s="6">
        <v>24.000015999999999</v>
      </c>
      <c r="O44" s="54">
        <v>180202</v>
      </c>
      <c r="P44" s="156" t="str">
        <f t="shared" si="0"/>
        <v>Kruonis-Pumped-Storage-Plant</v>
      </c>
      <c r="Q44" s="54" t="str">
        <f t="shared" si="1"/>
        <v>Yes</v>
      </c>
      <c r="R44" s="157">
        <v>23</v>
      </c>
      <c r="S44" s="177">
        <f>VLOOKUP(A44,'Generators MW'!$A$1:$BJ$255,54,0)</f>
        <v>10.8</v>
      </c>
      <c r="T44" s="177">
        <f t="shared" si="2"/>
        <v>10.8</v>
      </c>
      <c r="U44" s="178" t="str">
        <f t="shared" si="3"/>
        <v>100023</v>
      </c>
      <c r="V44" s="178">
        <f t="shared" si="4"/>
        <v>54.799076999999997</v>
      </c>
      <c r="W44" s="178">
        <f t="shared" si="5"/>
        <v>24.247084000000001</v>
      </c>
      <c r="X44" s="54" t="str">
        <f t="shared" si="6"/>
        <v>1802020100023</v>
      </c>
      <c r="Y44" s="163" t="str">
        <f t="shared" si="7"/>
        <v>1802020100023_Kruonis-Pumped-Storage-Plant.txt</v>
      </c>
      <c r="AA44" s="180" t="str">
        <f t="shared" si="8"/>
        <v>cdo outputtab,date,lon,lat,value -remapnn,lon=24.24708_lat=54.7991 netcdf_process/climatology_average/total_flow.nc &gt; table/climatology_average/total_flow/1802020100023_Kruonis-Pumped-Storage-Plant.txt &amp;</v>
      </c>
      <c r="AC44" s="161" t="str">
        <f t="shared" si="9"/>
        <v>cdo outputtab,date,lon,lat,value -remapnn,lon=24.24708_lat=54.7991 netcdf_process/climatology_average/internal_flow.nc &gt; table/climatology_average/internal_flow/1802020100023_Kruonis-Pumped-Storage-Plant.txt &amp;</v>
      </c>
    </row>
    <row r="45" spans="1:1024" s="154" customFormat="1" x14ac:dyDescent="0.25">
      <c r="A45" s="4" t="s">
        <v>316</v>
      </c>
      <c r="C45" s="5">
        <v>59.444355000000002</v>
      </c>
      <c r="D45" s="5">
        <v>8.038259</v>
      </c>
      <c r="E45" s="5">
        <v>59.444355000000002</v>
      </c>
      <c r="F45" s="5">
        <v>8.038259</v>
      </c>
      <c r="G45" s="4" t="s">
        <v>317</v>
      </c>
      <c r="I45" s="5">
        <v>59.609687000000001</v>
      </c>
      <c r="J45" s="6">
        <v>7.8543219999999998</v>
      </c>
      <c r="L45" s="6">
        <v>59.441267000000003</v>
      </c>
      <c r="M45" s="6">
        <v>8.0354530000000004</v>
      </c>
      <c r="O45" s="54">
        <v>180202</v>
      </c>
      <c r="P45" s="156" t="str">
        <f t="shared" si="0"/>
        <v>Tokke</v>
      </c>
      <c r="Q45" s="54" t="str">
        <f t="shared" si="1"/>
        <v>Yes</v>
      </c>
      <c r="R45" s="157">
        <v>73</v>
      </c>
      <c r="S45" s="177">
        <f>VLOOKUP(A45,'Generators MW'!$A$1:$BJ$255,54,0)</f>
        <v>10.0102548</v>
      </c>
      <c r="T45" s="177">
        <f t="shared" si="2"/>
        <v>10.0102548</v>
      </c>
      <c r="U45" s="178" t="str">
        <f t="shared" si="3"/>
        <v>100073</v>
      </c>
      <c r="V45" s="178">
        <f t="shared" si="4"/>
        <v>59.444355000000002</v>
      </c>
      <c r="W45" s="178">
        <f t="shared" si="5"/>
        <v>8.038259</v>
      </c>
      <c r="X45" s="54" t="str">
        <f t="shared" si="6"/>
        <v>1802020100073</v>
      </c>
      <c r="Y45" s="163" t="str">
        <f t="shared" si="7"/>
        <v>1802020100073_Tokke.txt</v>
      </c>
      <c r="AA45" s="180" t="str">
        <f t="shared" si="8"/>
        <v>cdo outputtab,date,lon,lat,value -remapnn,lon=8.03826_lat=59.4444 netcdf_process/climatology_average/total_flow.nc &gt; table/climatology_average/total_flow/1802020100073_Tokke.txt &amp;</v>
      </c>
      <c r="AB45" s="162"/>
      <c r="AC45" s="161" t="str">
        <f t="shared" si="9"/>
        <v>cdo outputtab,date,lon,lat,value -remapnn,lon=8.03826_lat=59.4444 netcdf_process/climatology_average/internal_flow.nc &gt; table/climatology_average/internal_flow/1802020100073_Tokke.txt &amp;</v>
      </c>
      <c r="AMJ45"/>
    </row>
    <row r="46" spans="1:1024" x14ac:dyDescent="0.25">
      <c r="A46" s="14" t="s">
        <v>320</v>
      </c>
      <c r="B46" s="26" t="s">
        <v>321</v>
      </c>
      <c r="C46" s="5">
        <v>56.406388999999997</v>
      </c>
      <c r="D46" s="5">
        <v>-5.1130560000000003</v>
      </c>
      <c r="E46" s="5">
        <v>56.406388999999997</v>
      </c>
      <c r="F46" s="5">
        <v>-5.1130560000000003</v>
      </c>
      <c r="G46" s="4" t="s">
        <v>320</v>
      </c>
      <c r="H46" s="154"/>
      <c r="I46" s="5">
        <v>56.407086999999997</v>
      </c>
      <c r="J46" s="6">
        <v>-5.1127190000000002</v>
      </c>
      <c r="K46" s="48">
        <v>3053</v>
      </c>
      <c r="L46" s="6">
        <v>56.380200000000002</v>
      </c>
      <c r="M46" s="6">
        <v>-5.0737079999999999</v>
      </c>
      <c r="O46" s="54">
        <v>180202</v>
      </c>
      <c r="P46" s="156" t="str">
        <f t="shared" si="0"/>
        <v>Cruachan</v>
      </c>
      <c r="Q46" s="54" t="str">
        <f t="shared" si="1"/>
        <v>Yes</v>
      </c>
      <c r="R46" s="157">
        <v>78</v>
      </c>
      <c r="S46" s="177">
        <f>VLOOKUP(A46,'Generators MW'!$A$1:$BJ$255,54,0)</f>
        <v>10</v>
      </c>
      <c r="T46" s="177">
        <f t="shared" si="2"/>
        <v>10</v>
      </c>
      <c r="U46" s="178" t="str">
        <f t="shared" si="3"/>
        <v>100078</v>
      </c>
      <c r="V46" s="178">
        <f t="shared" si="4"/>
        <v>56.406388999999997</v>
      </c>
      <c r="W46" s="178">
        <f t="shared" si="5"/>
        <v>-5.1130560000000003</v>
      </c>
      <c r="X46" s="54" t="str">
        <f t="shared" si="6"/>
        <v>1802020100078</v>
      </c>
      <c r="Y46" s="163" t="str">
        <f t="shared" si="7"/>
        <v>1802020100078_Cruachan.txt</v>
      </c>
      <c r="AA46" s="180" t="str">
        <f t="shared" si="8"/>
        <v>cdo outputtab,date,lon,lat,value -remapnn,lon=-5.11306_lat=56.4064 netcdf_process/climatology_average/total_flow.nc &gt; table/climatology_average/total_flow/1802020100078_Cruachan.txt &amp;</v>
      </c>
      <c r="AC46" s="161" t="str">
        <f t="shared" si="9"/>
        <v>cdo outputtab,date,lon,lat,value -remapnn,lon=-5.11306_lat=56.4064 netcdf_process/climatology_average/internal_flow.nc &gt; table/climatology_average/internal_flow/1802020100078_Cruachan.txt &amp;</v>
      </c>
    </row>
    <row r="47" spans="1:1024" x14ac:dyDescent="0.25">
      <c r="A47" s="4" t="s">
        <v>376</v>
      </c>
      <c r="B47" s="7" t="s">
        <v>221</v>
      </c>
      <c r="C47" s="5">
        <v>60.883144999999999</v>
      </c>
      <c r="D47" s="5">
        <v>7.2483139999999997</v>
      </c>
      <c r="E47" s="5">
        <v>60.883144999999999</v>
      </c>
      <c r="F47" s="5">
        <v>7.2483139999999997</v>
      </c>
      <c r="G47" s="4" t="s">
        <v>377</v>
      </c>
      <c r="H47" s="4">
        <v>3107</v>
      </c>
      <c r="I47" s="5">
        <v>60.805292999999999</v>
      </c>
      <c r="J47" s="6">
        <v>7.7497199999999999</v>
      </c>
      <c r="K47" s="154"/>
      <c r="L47" s="6">
        <v>60.790472000000001</v>
      </c>
      <c r="M47" s="6">
        <v>7.5625</v>
      </c>
      <c r="O47" s="54">
        <v>180202</v>
      </c>
      <c r="P47" s="156" t="str">
        <f t="shared" si="0"/>
        <v>Aurland-III</v>
      </c>
      <c r="Q47" s="54" t="str">
        <f t="shared" si="1"/>
        <v>Yes</v>
      </c>
      <c r="R47" s="157">
        <v>103</v>
      </c>
      <c r="S47" s="177">
        <f>VLOOKUP(A47,'Generators MW'!$A$1:$BJ$255,54,0)</f>
        <v>9.44</v>
      </c>
      <c r="T47" s="177">
        <f t="shared" si="2"/>
        <v>9.44</v>
      </c>
      <c r="U47" s="178" t="str">
        <f t="shared" si="3"/>
        <v>100103</v>
      </c>
      <c r="V47" s="178">
        <f t="shared" si="4"/>
        <v>60.883144999999999</v>
      </c>
      <c r="W47" s="178">
        <f t="shared" si="5"/>
        <v>7.2483139999999997</v>
      </c>
      <c r="X47" s="54" t="str">
        <f t="shared" si="6"/>
        <v>1802020100103</v>
      </c>
      <c r="Y47" s="163" t="str">
        <f t="shared" si="7"/>
        <v>1802020100103_Aurland-III.txt</v>
      </c>
      <c r="AA47" s="180" t="str">
        <f t="shared" si="8"/>
        <v>cdo outputtab,date,lon,lat,value -remapnn,lon=7.24831_lat=60.8831 netcdf_process/climatology_average/total_flow.nc &gt; table/climatology_average/total_flow/1802020100103_Aurland-III.txt &amp;</v>
      </c>
      <c r="AC47" s="161" t="str">
        <f t="shared" si="9"/>
        <v>cdo outputtab,date,lon,lat,value -remapnn,lon=7.24831_lat=60.8831 netcdf_process/climatology_average/internal_flow.nc &gt; table/climatology_average/internal_flow/1802020100103_Aurland-III.txt &amp;</v>
      </c>
    </row>
    <row r="48" spans="1:1024" s="154" customFormat="1" x14ac:dyDescent="0.25">
      <c r="A48" s="4" t="s">
        <v>131</v>
      </c>
      <c r="B48" s="17" t="s">
        <v>171</v>
      </c>
      <c r="C48" s="5">
        <v>47.880088600000001</v>
      </c>
      <c r="D48" s="5">
        <v>17.5385141</v>
      </c>
      <c r="E48" s="5">
        <v>47.880088600000001</v>
      </c>
      <c r="F48" s="5">
        <v>17.5385141</v>
      </c>
      <c r="G48" s="4" t="s">
        <v>239</v>
      </c>
      <c r="H48" s="8">
        <v>3806</v>
      </c>
      <c r="I48" s="5">
        <v>47.882354999999997</v>
      </c>
      <c r="J48" s="6">
        <v>17.535067000000002</v>
      </c>
      <c r="O48" s="54">
        <v>180202</v>
      </c>
      <c r="P48" s="156" t="str">
        <f t="shared" si="0"/>
        <v>Gabcikovo--Nagymaros-Dams-</v>
      </c>
      <c r="Q48" s="54" t="str">
        <f t="shared" si="1"/>
        <v>Yes</v>
      </c>
      <c r="R48" s="157">
        <v>35</v>
      </c>
      <c r="S48" s="177">
        <f>VLOOKUP(A48,'Generators MW'!$A$1:$BJ$255,54,0)</f>
        <v>9.3407549999999997</v>
      </c>
      <c r="T48" s="177">
        <f t="shared" si="2"/>
        <v>9.3407549999999997</v>
      </c>
      <c r="U48" s="178" t="str">
        <f t="shared" si="3"/>
        <v>100035</v>
      </c>
      <c r="V48" s="178">
        <f t="shared" si="4"/>
        <v>47.880088600000001</v>
      </c>
      <c r="W48" s="178">
        <f t="shared" si="5"/>
        <v>17.5385141</v>
      </c>
      <c r="X48" s="54" t="str">
        <f t="shared" si="6"/>
        <v>1802020100035</v>
      </c>
      <c r="Y48" s="163" t="str">
        <f t="shared" si="7"/>
        <v>1802020100035_Gabcikovo--Nagymaros-Dams-.txt</v>
      </c>
      <c r="AA48" s="180" t="str">
        <f t="shared" si="8"/>
        <v>cdo outputtab,date,lon,lat,value -remapnn,lon=17.53851_lat=47.8801 netcdf_process/climatology_average/total_flow.nc &gt; table/climatology_average/total_flow/1802020100035_Gabcikovo--Nagymaros-Dams-.txt &amp;</v>
      </c>
      <c r="AB48" s="162"/>
      <c r="AC48" s="161" t="str">
        <f t="shared" si="9"/>
        <v>cdo outputtab,date,lon,lat,value -remapnn,lon=17.53851_lat=47.8801 netcdf_process/climatology_average/internal_flow.nc &gt; table/climatology_average/internal_flow/1802020100035_Gabcikovo--Nagymaros-Dams-.txt &amp;</v>
      </c>
      <c r="AMJ48"/>
    </row>
    <row r="49" spans="1:1024" x14ac:dyDescent="0.25">
      <c r="A49" s="14" t="s">
        <v>214</v>
      </c>
      <c r="B49" s="26" t="s">
        <v>215</v>
      </c>
      <c r="C49" s="5">
        <v>42.158949999999997</v>
      </c>
      <c r="D49" s="5">
        <v>23.870844999999999</v>
      </c>
      <c r="E49" s="5">
        <v>42.176000000000002</v>
      </c>
      <c r="F49" s="5">
        <v>23.870844999999999</v>
      </c>
      <c r="G49" s="4" t="s">
        <v>216</v>
      </c>
      <c r="H49" s="4">
        <v>3964</v>
      </c>
      <c r="I49" s="5">
        <v>42.174582999999998</v>
      </c>
      <c r="J49" s="6">
        <v>23.80875</v>
      </c>
      <c r="K49" s="154"/>
      <c r="L49" s="6">
        <v>42.158715999999998</v>
      </c>
      <c r="M49" s="6">
        <v>23.870958000000002</v>
      </c>
      <c r="O49" s="54">
        <v>180202</v>
      </c>
      <c r="P49" s="156" t="str">
        <f t="shared" si="0"/>
        <v>Chaira</v>
      </c>
      <c r="Q49" s="54" t="str">
        <f t="shared" si="1"/>
        <v>Yes</v>
      </c>
      <c r="R49" s="157">
        <v>25</v>
      </c>
      <c r="S49" s="177">
        <f>VLOOKUP(A49,'Generators MW'!$A$1:$BJ$255,54,0)</f>
        <v>9.2447999999999997</v>
      </c>
      <c r="T49" s="177">
        <f t="shared" si="2"/>
        <v>9.2447999999999997</v>
      </c>
      <c r="U49" s="178" t="str">
        <f t="shared" si="3"/>
        <v>100025</v>
      </c>
      <c r="V49" s="178">
        <f t="shared" si="4"/>
        <v>42.176000000000002</v>
      </c>
      <c r="W49" s="178">
        <f t="shared" si="5"/>
        <v>23.870844999999999</v>
      </c>
      <c r="X49" s="54" t="str">
        <f t="shared" si="6"/>
        <v>1802020100025</v>
      </c>
      <c r="Y49" s="163" t="str">
        <f t="shared" si="7"/>
        <v>1802020100025_Chaira.txt</v>
      </c>
      <c r="AA49" s="180" t="str">
        <f t="shared" si="8"/>
        <v>cdo outputtab,date,lon,lat,value -remapnn,lon=23.87085_lat=42.1760 netcdf_process/climatology_average/total_flow.nc &gt; table/climatology_average/total_flow/1802020100025_Chaira.txt &amp;</v>
      </c>
      <c r="AC49" s="161" t="str">
        <f t="shared" si="9"/>
        <v>cdo outputtab,date,lon,lat,value -remapnn,lon=23.87085_lat=42.1760 netcdf_process/climatology_average/internal_flow.nc &gt; table/climatology_average/internal_flow/1802020100025_Chaira.txt &amp;</v>
      </c>
    </row>
    <row r="50" spans="1:1024" x14ac:dyDescent="0.25">
      <c r="A50" s="4" t="s">
        <v>158</v>
      </c>
      <c r="B50" s="7" t="s">
        <v>159</v>
      </c>
      <c r="C50" s="5">
        <v>49.952221999999999</v>
      </c>
      <c r="D50" s="5">
        <v>6.1772220000000004</v>
      </c>
      <c r="E50" s="5">
        <v>49.952221999999999</v>
      </c>
      <c r="F50" s="5">
        <v>6.1772220000000004</v>
      </c>
      <c r="G50" s="4" t="s">
        <v>160</v>
      </c>
      <c r="H50" s="154"/>
      <c r="I50" s="5">
        <v>49.945380999999998</v>
      </c>
      <c r="J50" s="6">
        <v>6.175834</v>
      </c>
      <c r="K50" s="154"/>
      <c r="L50" s="6">
        <v>49.952714999999998</v>
      </c>
      <c r="M50" s="6">
        <v>6.1795489999999997</v>
      </c>
      <c r="O50" s="54">
        <v>180202</v>
      </c>
      <c r="P50" s="156" t="str">
        <f t="shared" si="0"/>
        <v>Vianden</v>
      </c>
      <c r="Q50" s="54" t="str">
        <f t="shared" si="1"/>
        <v>Yes</v>
      </c>
      <c r="R50" s="157">
        <v>3</v>
      </c>
      <c r="S50" s="177">
        <f>VLOOKUP(A50,'Generators MW'!$A$1:$BJ$255,54,0)</f>
        <v>9.0719999999999992</v>
      </c>
      <c r="T50" s="177">
        <f t="shared" si="2"/>
        <v>9.0719999999999992</v>
      </c>
      <c r="U50" s="178" t="str">
        <f t="shared" si="3"/>
        <v>100003</v>
      </c>
      <c r="V50" s="178">
        <f t="shared" si="4"/>
        <v>49.952221999999999</v>
      </c>
      <c r="W50" s="178">
        <f t="shared" si="5"/>
        <v>6.1772220000000004</v>
      </c>
      <c r="X50" s="54" t="str">
        <f t="shared" si="6"/>
        <v>1802020100003</v>
      </c>
      <c r="Y50" s="163" t="str">
        <f t="shared" si="7"/>
        <v>1802020100003_Vianden.txt</v>
      </c>
      <c r="AA50" s="180" t="str">
        <f t="shared" si="8"/>
        <v>cdo outputtab,date,lon,lat,value -remapnn,lon=6.17722_lat=49.9522 netcdf_process/climatology_average/total_flow.nc &gt; table/climatology_average/total_flow/1802020100003_Vianden.txt &amp;</v>
      </c>
      <c r="AC50" s="161" t="str">
        <f t="shared" si="9"/>
        <v>cdo outputtab,date,lon,lat,value -remapnn,lon=6.17722_lat=49.9522 netcdf_process/climatology_average/internal_flow.nc &gt; table/climatology_average/internal_flow/1802020100003_Vianden.txt &amp;</v>
      </c>
    </row>
    <row r="51" spans="1:1024" s="154" customFormat="1" x14ac:dyDescent="0.25">
      <c r="A51" s="4" t="s">
        <v>270</v>
      </c>
      <c r="B51" s="26"/>
      <c r="C51" s="5">
        <v>47.269798000000002</v>
      </c>
      <c r="D51" s="5">
        <v>10.967834</v>
      </c>
      <c r="E51" s="5">
        <v>47.269798000000002</v>
      </c>
      <c r="F51" s="5">
        <v>10.967834</v>
      </c>
      <c r="G51" s="4" t="s">
        <v>271</v>
      </c>
      <c r="I51" s="5">
        <v>47.212035</v>
      </c>
      <c r="J51" s="6">
        <v>11.000964</v>
      </c>
      <c r="O51" s="54">
        <v>180202</v>
      </c>
      <c r="P51" s="156" t="str">
        <f t="shared" si="0"/>
        <v>Silz</v>
      </c>
      <c r="Q51" s="54" t="str">
        <f t="shared" si="1"/>
        <v>Yes</v>
      </c>
      <c r="R51" s="157">
        <v>50</v>
      </c>
      <c r="S51" s="177">
        <f>VLOOKUP(A51,'Generators MW'!$A$1:$BJ$255,54,0)</f>
        <v>8.9436543749999995</v>
      </c>
      <c r="T51" s="177">
        <f t="shared" si="2"/>
        <v>8.9436543749999995</v>
      </c>
      <c r="U51" s="178" t="str">
        <f t="shared" si="3"/>
        <v>100050</v>
      </c>
      <c r="V51" s="178">
        <f t="shared" si="4"/>
        <v>47.269798000000002</v>
      </c>
      <c r="W51" s="178">
        <f t="shared" si="5"/>
        <v>10.967834</v>
      </c>
      <c r="X51" s="54" t="str">
        <f t="shared" si="6"/>
        <v>1802020100050</v>
      </c>
      <c r="Y51" s="163" t="str">
        <f t="shared" si="7"/>
        <v>1802020100050_Silz.txt</v>
      </c>
      <c r="AA51" s="180" t="str">
        <f t="shared" si="8"/>
        <v>cdo outputtab,date,lon,lat,value -remapnn,lon=10.96783_lat=47.2698 netcdf_process/climatology_average/total_flow.nc &gt; table/climatology_average/total_flow/1802020100050_Silz.txt &amp;</v>
      </c>
      <c r="AB51" s="162"/>
      <c r="AC51" s="161" t="str">
        <f t="shared" si="9"/>
        <v>cdo outputtab,date,lon,lat,value -remapnn,lon=10.96783_lat=47.2698 netcdf_process/climatology_average/internal_flow.nc &gt; table/climatology_average/internal_flow/1802020100050_Silz.txt &amp;</v>
      </c>
      <c r="AMJ51"/>
    </row>
    <row r="52" spans="1:1024" s="154" customFormat="1" x14ac:dyDescent="0.25">
      <c r="A52" s="4" t="s">
        <v>136</v>
      </c>
      <c r="B52" s="7" t="s">
        <v>162</v>
      </c>
      <c r="C52" s="5">
        <v>46.052714000000002</v>
      </c>
      <c r="D52" s="5">
        <v>5.812862</v>
      </c>
      <c r="E52" s="5">
        <v>46.052714000000002</v>
      </c>
      <c r="F52" s="5">
        <v>5.812862</v>
      </c>
      <c r="G52" s="4" t="s">
        <v>136</v>
      </c>
      <c r="H52" s="4">
        <v>3373</v>
      </c>
      <c r="I52" s="5">
        <v>46.053750000000001</v>
      </c>
      <c r="J52" s="6">
        <v>5.8129169999999997</v>
      </c>
      <c r="O52" s="54">
        <v>180202</v>
      </c>
      <c r="P52" s="156" t="str">
        <f t="shared" si="0"/>
        <v>Genissiat</v>
      </c>
      <c r="Q52" s="54" t="str">
        <f t="shared" si="1"/>
        <v>Yes</v>
      </c>
      <c r="R52" s="157">
        <v>76</v>
      </c>
      <c r="S52" s="177">
        <f>VLOOKUP(A52,'Generators MW'!$A$1:$BJ$255,54,0)</f>
        <v>8.895054</v>
      </c>
      <c r="T52" s="177">
        <f t="shared" si="2"/>
        <v>8.895054</v>
      </c>
      <c r="U52" s="178" t="str">
        <f t="shared" si="3"/>
        <v>100076</v>
      </c>
      <c r="V52" s="178">
        <f t="shared" si="4"/>
        <v>46.052714000000002</v>
      </c>
      <c r="W52" s="178">
        <f t="shared" si="5"/>
        <v>5.812862</v>
      </c>
      <c r="X52" s="54" t="str">
        <f t="shared" si="6"/>
        <v>1802020100076</v>
      </c>
      <c r="Y52" s="163" t="str">
        <f t="shared" si="7"/>
        <v>1802020100076_Genissiat.txt</v>
      </c>
      <c r="AA52" s="180" t="str">
        <f t="shared" si="8"/>
        <v>cdo outputtab,date,lon,lat,value -remapnn,lon=5.81286_lat=46.0527 netcdf_process/climatology_average/total_flow.nc &gt; table/climatology_average/total_flow/1802020100076_Genissiat.txt &amp;</v>
      </c>
      <c r="AB52" s="162"/>
      <c r="AC52" s="161" t="str">
        <f t="shared" si="9"/>
        <v>cdo outputtab,date,lon,lat,value -remapnn,lon=5.81286_lat=46.0527 netcdf_process/climatology_average/internal_flow.nc &gt; table/climatology_average/internal_flow/1802020100076_Genissiat.txt &amp;</v>
      </c>
      <c r="AMJ52"/>
    </row>
    <row r="53" spans="1:1024" x14ac:dyDescent="0.25">
      <c r="A53" s="4" t="s">
        <v>182</v>
      </c>
      <c r="B53" s="7" t="s">
        <v>183</v>
      </c>
      <c r="C53" s="5">
        <v>50.508083999999997</v>
      </c>
      <c r="D53" s="5">
        <v>11.004471000000001</v>
      </c>
      <c r="E53" s="5">
        <v>50.508083999999997</v>
      </c>
      <c r="F53" s="5">
        <v>11.004471000000001</v>
      </c>
      <c r="G53" s="4" t="s">
        <v>184</v>
      </c>
      <c r="H53" s="154"/>
      <c r="I53" s="5">
        <v>50.509453000000001</v>
      </c>
      <c r="J53" s="6">
        <v>11.031798</v>
      </c>
      <c r="K53" s="154"/>
      <c r="L53" s="6">
        <v>50.498187000000001</v>
      </c>
      <c r="M53" s="6">
        <v>11.007353999999999</v>
      </c>
      <c r="O53" s="54">
        <v>180202</v>
      </c>
      <c r="P53" s="156" t="str">
        <f t="shared" si="0"/>
        <v>Goldisthal</v>
      </c>
      <c r="Q53" s="54" t="str">
        <f t="shared" si="1"/>
        <v>Yes</v>
      </c>
      <c r="R53" s="157">
        <v>13</v>
      </c>
      <c r="S53" s="177">
        <f>VLOOKUP(A53,'Generators MW'!$A$1:$BJ$255,54,0)</f>
        <v>8.5</v>
      </c>
      <c r="T53" s="177">
        <f t="shared" si="2"/>
        <v>8.5</v>
      </c>
      <c r="U53" s="178" t="str">
        <f t="shared" si="3"/>
        <v>100013</v>
      </c>
      <c r="V53" s="178">
        <f t="shared" si="4"/>
        <v>50.508083999999997</v>
      </c>
      <c r="W53" s="178">
        <f t="shared" si="5"/>
        <v>11.004471000000001</v>
      </c>
      <c r="X53" s="54" t="str">
        <f t="shared" si="6"/>
        <v>1802020100013</v>
      </c>
      <c r="Y53" s="163" t="str">
        <f t="shared" si="7"/>
        <v>1802020100013_Goldisthal.txt</v>
      </c>
      <c r="AA53" s="180" t="str">
        <f t="shared" si="8"/>
        <v>cdo outputtab,date,lon,lat,value -remapnn,lon=11.00447_lat=50.5081 netcdf_process/climatology_average/total_flow.nc &gt; table/climatology_average/total_flow/1802020100013_Goldisthal.txt &amp;</v>
      </c>
      <c r="AC53" s="161" t="str">
        <f t="shared" si="9"/>
        <v>cdo outputtab,date,lon,lat,value -remapnn,lon=11.00447_lat=50.5081 netcdf_process/climatology_average/internal_flow.nc &gt; table/climatology_average/internal_flow/1802020100013_Goldisthal.txt &amp;</v>
      </c>
    </row>
    <row r="54" spans="1:1024" s="154" customFormat="1" x14ac:dyDescent="0.25">
      <c r="A54" s="4" t="s">
        <v>394</v>
      </c>
      <c r="B54" s="7" t="s">
        <v>167</v>
      </c>
      <c r="C54" s="5">
        <v>58.616660000000003</v>
      </c>
      <c r="D54" s="5">
        <v>6.0833329999999997</v>
      </c>
      <c r="E54" s="5">
        <v>58.616660000000003</v>
      </c>
      <c r="F54" s="5">
        <v>6.1050000000000004</v>
      </c>
      <c r="G54" s="4" t="s">
        <v>395</v>
      </c>
      <c r="I54" s="5">
        <v>59.496032999999997</v>
      </c>
      <c r="J54" s="6">
        <v>6.5395159999999999</v>
      </c>
      <c r="O54" s="54">
        <v>180202</v>
      </c>
      <c r="P54" s="156" t="str">
        <f t="shared" si="0"/>
        <v>Hylen</v>
      </c>
      <c r="Q54" s="54" t="str">
        <f t="shared" si="1"/>
        <v>Yes</v>
      </c>
      <c r="R54" s="157">
        <v>117</v>
      </c>
      <c r="S54" s="177">
        <f>VLOOKUP(A54,'Generators MW'!$A$1:$BJ$255,54,0)</f>
        <v>7.1454405000000003</v>
      </c>
      <c r="T54" s="177">
        <f t="shared" si="2"/>
        <v>7.1454405000000003</v>
      </c>
      <c r="U54" s="178" t="str">
        <f t="shared" si="3"/>
        <v>100117</v>
      </c>
      <c r="V54" s="178">
        <f t="shared" si="4"/>
        <v>58.616660000000003</v>
      </c>
      <c r="W54" s="178">
        <f t="shared" si="5"/>
        <v>6.1050000000000004</v>
      </c>
      <c r="X54" s="54" t="str">
        <f t="shared" si="6"/>
        <v>1802020100117</v>
      </c>
      <c r="Y54" s="163" t="str">
        <f t="shared" si="7"/>
        <v>1802020100117_Hylen.txt</v>
      </c>
      <c r="AA54" s="180" t="str">
        <f t="shared" si="8"/>
        <v>cdo outputtab,date,lon,lat,value -remapnn,lon=6.10500_lat=58.6167 netcdf_process/climatology_average/total_flow.nc &gt; table/climatology_average/total_flow/1802020100117_Hylen.txt &amp;</v>
      </c>
      <c r="AB54" s="162"/>
      <c r="AC54" s="161" t="str">
        <f t="shared" si="9"/>
        <v>cdo outputtab,date,lon,lat,value -remapnn,lon=6.10500_lat=58.6167 netcdf_process/climatology_average/internal_flow.nc &gt; table/climatology_average/internal_flow/1802020100117_Hylen.txt &amp;</v>
      </c>
      <c r="AMJ54"/>
    </row>
    <row r="55" spans="1:1024" x14ac:dyDescent="0.25">
      <c r="A55" s="4" t="s">
        <v>193</v>
      </c>
      <c r="B55" s="7" t="s">
        <v>194</v>
      </c>
      <c r="C55" s="5">
        <v>41.381388999999999</v>
      </c>
      <c r="D55" s="5">
        <v>14.090278</v>
      </c>
      <c r="E55" s="5">
        <v>41.381388999999999</v>
      </c>
      <c r="F55" s="5">
        <v>14.090278</v>
      </c>
      <c r="G55" s="4" t="s">
        <v>195</v>
      </c>
      <c r="H55" s="154"/>
      <c r="I55" s="5">
        <v>41.396042999999999</v>
      </c>
      <c r="J55" s="6">
        <v>14.049766</v>
      </c>
      <c r="K55" s="154"/>
      <c r="L55" s="6">
        <v>41.377395</v>
      </c>
      <c r="M55" s="6">
        <v>14.09714</v>
      </c>
      <c r="O55" s="54">
        <v>180202</v>
      </c>
      <c r="P55" s="156" t="str">
        <f t="shared" si="0"/>
        <v>Domenico-Cimarosa--Presenzano-</v>
      </c>
      <c r="Q55" s="54" t="str">
        <f t="shared" si="1"/>
        <v>Yes</v>
      </c>
      <c r="R55" s="157">
        <v>17</v>
      </c>
      <c r="S55" s="177">
        <f>VLOOKUP(A55,'Generators MW'!$A$1:$BJ$255,54,0)</f>
        <v>7</v>
      </c>
      <c r="T55" s="177">
        <f t="shared" si="2"/>
        <v>7</v>
      </c>
      <c r="U55" s="178" t="str">
        <f t="shared" si="3"/>
        <v>100017</v>
      </c>
      <c r="V55" s="178">
        <f t="shared" si="4"/>
        <v>41.381388999999999</v>
      </c>
      <c r="W55" s="178">
        <f t="shared" si="5"/>
        <v>14.090278</v>
      </c>
      <c r="X55" s="54" t="str">
        <f t="shared" si="6"/>
        <v>1802020100017</v>
      </c>
      <c r="Y55" s="163" t="str">
        <f t="shared" si="7"/>
        <v>1802020100017_Domenico-Cimarosa--Presenzano-.txt</v>
      </c>
      <c r="AA55" s="180" t="str">
        <f t="shared" si="8"/>
        <v>cdo outputtab,date,lon,lat,value -remapnn,lon=14.09028_lat=41.3814 netcdf_process/climatology_average/total_flow.nc &gt; table/climatology_average/total_flow/1802020100017_Domenico-Cimarosa--Presenzano-.txt &amp;</v>
      </c>
      <c r="AC55" s="161" t="str">
        <f t="shared" si="9"/>
        <v>cdo outputtab,date,lon,lat,value -remapnn,lon=14.09028_lat=41.3814 netcdf_process/climatology_average/internal_flow.nc &gt; table/climatology_average/internal_flow/1802020100017_Domenico-Cimarosa--Presenzano-.txt &amp;</v>
      </c>
    </row>
    <row r="56" spans="1:1024" x14ac:dyDescent="0.25">
      <c r="A56" s="4" t="s">
        <v>173</v>
      </c>
      <c r="B56" s="7" t="s">
        <v>174</v>
      </c>
      <c r="C56" s="5">
        <v>50.386713999999998</v>
      </c>
      <c r="D56" s="5">
        <v>5.8572579999999999</v>
      </c>
      <c r="E56" s="5">
        <v>50.386713999999998</v>
      </c>
      <c r="F56" s="5">
        <v>5.8572579999999999</v>
      </c>
      <c r="G56" s="4" t="s">
        <v>175</v>
      </c>
      <c r="H56" s="154"/>
      <c r="I56" s="5">
        <v>50.383842000000001</v>
      </c>
      <c r="J56" s="6">
        <v>5.844163</v>
      </c>
      <c r="K56" s="154"/>
      <c r="L56" s="6">
        <v>50.389707999999999</v>
      </c>
      <c r="M56" s="6">
        <v>5.8612000000000002</v>
      </c>
      <c r="O56" s="54">
        <v>180202</v>
      </c>
      <c r="P56" s="156" t="str">
        <f t="shared" si="0"/>
        <v>Coo-Trois-Ponts</v>
      </c>
      <c r="Q56" s="54" t="str">
        <f t="shared" si="1"/>
        <v>Yes</v>
      </c>
      <c r="R56" s="157">
        <v>9</v>
      </c>
      <c r="S56" s="177">
        <f>VLOOKUP(A56,'Generators MW'!$A$1:$BJ$255,54,0)</f>
        <v>6.6929999999999996</v>
      </c>
      <c r="T56" s="177">
        <f t="shared" si="2"/>
        <v>6.6929999999999996</v>
      </c>
      <c r="U56" s="178" t="str">
        <f t="shared" si="3"/>
        <v>100009</v>
      </c>
      <c r="V56" s="178">
        <f t="shared" si="4"/>
        <v>50.386713999999998</v>
      </c>
      <c r="W56" s="178">
        <f t="shared" si="5"/>
        <v>5.8572579999999999</v>
      </c>
      <c r="X56" s="54" t="str">
        <f t="shared" si="6"/>
        <v>1802020100009</v>
      </c>
      <c r="Y56" s="163" t="str">
        <f t="shared" si="7"/>
        <v>1802020100009_Coo-Trois-Ponts.txt</v>
      </c>
      <c r="AA56" s="180" t="str">
        <f t="shared" si="8"/>
        <v>cdo outputtab,date,lon,lat,value -remapnn,lon=5.85726_lat=50.3867 netcdf_process/climatology_average/total_flow.nc &gt; table/climatology_average/total_flow/1802020100009_Coo-Trois-Ponts.txt &amp;</v>
      </c>
      <c r="AC56" s="161" t="str">
        <f t="shared" si="9"/>
        <v>cdo outputtab,date,lon,lat,value -remapnn,lon=5.85726_lat=50.3867 netcdf_process/climatology_average/internal_flow.nc &gt; table/climatology_average/internal_flow/1802020100009_Coo-Trois-Ponts.txt &amp;</v>
      </c>
    </row>
    <row r="57" spans="1:1024" x14ac:dyDescent="0.25">
      <c r="A57" s="4" t="s">
        <v>196</v>
      </c>
      <c r="B57" s="7" t="s">
        <v>197</v>
      </c>
      <c r="C57" s="5">
        <v>47.652566</v>
      </c>
      <c r="D57" s="5">
        <v>7.9257770000000001</v>
      </c>
      <c r="E57" s="5">
        <v>47.63</v>
      </c>
      <c r="F57" s="5">
        <v>7.8890000000000002</v>
      </c>
      <c r="G57" s="4" t="s">
        <v>198</v>
      </c>
      <c r="H57" s="154"/>
      <c r="I57" s="5">
        <v>47.660210999999997</v>
      </c>
      <c r="J57" s="6">
        <v>7.9609389999999998</v>
      </c>
      <c r="K57" s="154"/>
      <c r="L57" s="6">
        <v>47.646743999999998</v>
      </c>
      <c r="M57" s="6">
        <v>7.9197259999999998</v>
      </c>
      <c r="O57" s="54">
        <v>180202</v>
      </c>
      <c r="P57" s="156" t="str">
        <f t="shared" si="0"/>
        <v>Wehr--Hornbergstufe-</v>
      </c>
      <c r="Q57" s="54" t="str">
        <f t="shared" si="1"/>
        <v>Yes</v>
      </c>
      <c r="R57" s="157">
        <v>18</v>
      </c>
      <c r="S57" s="177">
        <f>VLOOKUP(A57,'Generators MW'!$A$1:$BJ$255,54,0)</f>
        <v>6.0730000000000004</v>
      </c>
      <c r="T57" s="177">
        <f t="shared" si="2"/>
        <v>6.0730000000000004</v>
      </c>
      <c r="U57" s="178" t="str">
        <f t="shared" si="3"/>
        <v>100018</v>
      </c>
      <c r="V57" s="178">
        <f t="shared" si="4"/>
        <v>47.63</v>
      </c>
      <c r="W57" s="178">
        <f t="shared" si="5"/>
        <v>7.8890000000000002</v>
      </c>
      <c r="X57" s="54" t="str">
        <f t="shared" si="6"/>
        <v>1802020100018</v>
      </c>
      <c r="Y57" s="163" t="str">
        <f t="shared" si="7"/>
        <v>1802020100018_Wehr--Hornbergstufe-.txt</v>
      </c>
      <c r="AA57" s="180" t="str">
        <f t="shared" si="8"/>
        <v>cdo outputtab,date,lon,lat,value -remapnn,lon=7.88900_lat=47.6300 netcdf_process/climatology_average/total_flow.nc &gt; table/climatology_average/total_flow/1802020100018_Wehr--Hornbergstufe-.txt &amp;</v>
      </c>
      <c r="AC57" s="161" t="str">
        <f t="shared" si="9"/>
        <v>cdo outputtab,date,lon,lat,value -remapnn,lon=7.88900_lat=47.6300 netcdf_process/climatology_average/internal_flow.nc &gt; table/climatology_average/internal_flow/1802020100018_Wehr--Hornbergstufe-.txt &amp;</v>
      </c>
    </row>
    <row r="58" spans="1:1024" s="154" customFormat="1" x14ac:dyDescent="0.25">
      <c r="A58" s="4" t="s">
        <v>201</v>
      </c>
      <c r="B58" s="7" t="s">
        <v>202</v>
      </c>
      <c r="C58" s="5">
        <v>58.659166999999997</v>
      </c>
      <c r="D58" s="5">
        <v>6.7169439999999998</v>
      </c>
      <c r="E58" s="5">
        <v>58.659166999999997</v>
      </c>
      <c r="F58" s="5">
        <v>6.7169439999999998</v>
      </c>
      <c r="G58" s="4" t="s">
        <v>203</v>
      </c>
      <c r="I58" s="5">
        <v>58.693491000000002</v>
      </c>
      <c r="J58" s="6">
        <v>8.0097649999999998</v>
      </c>
      <c r="O58" s="54">
        <v>180202</v>
      </c>
      <c r="P58" s="156" t="str">
        <f t="shared" si="0"/>
        <v>Tonstad--Sira-Kvina-</v>
      </c>
      <c r="Q58" s="54" t="str">
        <f t="shared" si="1"/>
        <v>Yes</v>
      </c>
      <c r="R58" s="157">
        <v>20</v>
      </c>
      <c r="S58" s="177">
        <f>VLOOKUP(A58,'Generators MW'!$A$1:$BJ$255,54,0)</f>
        <v>5.7632932500000003</v>
      </c>
      <c r="T58" s="177">
        <f t="shared" si="2"/>
        <v>5.7632932500000003</v>
      </c>
      <c r="U58" s="178" t="str">
        <f t="shared" si="3"/>
        <v>100020</v>
      </c>
      <c r="V58" s="178">
        <f t="shared" si="4"/>
        <v>58.659166999999997</v>
      </c>
      <c r="W58" s="178">
        <f t="shared" si="5"/>
        <v>6.7169439999999998</v>
      </c>
      <c r="X58" s="54" t="str">
        <f t="shared" si="6"/>
        <v>1802020100020</v>
      </c>
      <c r="Y58" s="163" t="str">
        <f t="shared" si="7"/>
        <v>1802020100020_Tonstad--Sira-Kvina-.txt</v>
      </c>
      <c r="AA58" s="180" t="str">
        <f t="shared" si="8"/>
        <v>cdo outputtab,date,lon,lat,value -remapnn,lon=6.71694_lat=58.6592 netcdf_process/climatology_average/total_flow.nc &gt; table/climatology_average/total_flow/1802020100020_Tonstad--Sira-Kvina-.txt &amp;</v>
      </c>
      <c r="AB58" s="162"/>
      <c r="AC58" s="161" t="str">
        <f t="shared" si="9"/>
        <v>cdo outputtab,date,lon,lat,value -remapnn,lon=6.71694_lat=58.6592 netcdf_process/climatology_average/internal_flow.nc &gt; table/climatology_average/internal_flow/1802020100020_Tonstad--Sira-Kvina-.txt &amp;</v>
      </c>
      <c r="AMJ58"/>
    </row>
    <row r="59" spans="1:1024" x14ac:dyDescent="0.25">
      <c r="A59" s="4" t="s">
        <v>264</v>
      </c>
      <c r="B59" s="26" t="s">
        <v>265</v>
      </c>
      <c r="C59" s="5">
        <v>38.195562000000002</v>
      </c>
      <c r="D59" s="5">
        <v>-7.4977080000000003</v>
      </c>
      <c r="E59" s="5">
        <v>38.195562000000002</v>
      </c>
      <c r="F59" s="5">
        <v>-7.4977080000000003</v>
      </c>
      <c r="G59" s="4" t="s">
        <v>266</v>
      </c>
      <c r="H59" s="4">
        <v>2857</v>
      </c>
      <c r="I59" s="5">
        <v>38.195416999999999</v>
      </c>
      <c r="J59" s="6">
        <v>-7.4954169999999998</v>
      </c>
      <c r="K59" s="154"/>
      <c r="L59" s="6">
        <v>38.110595000000004</v>
      </c>
      <c r="M59" s="6">
        <v>-7.6291570000000002</v>
      </c>
      <c r="O59" s="54">
        <v>180202</v>
      </c>
      <c r="P59" s="156" t="str">
        <f t="shared" si="0"/>
        <v>Alqueva-I-II</v>
      </c>
      <c r="Q59" s="54" t="str">
        <f t="shared" si="1"/>
        <v>Yes</v>
      </c>
      <c r="R59" s="157">
        <v>48</v>
      </c>
      <c r="S59" s="177">
        <f>VLOOKUP(A59,'Generators MW'!$A$1:$BJ$255,54,0)</f>
        <v>5.76</v>
      </c>
      <c r="T59" s="177">
        <f t="shared" si="2"/>
        <v>5.76</v>
      </c>
      <c r="U59" s="178" t="str">
        <f t="shared" si="3"/>
        <v>100048</v>
      </c>
      <c r="V59" s="178">
        <f t="shared" si="4"/>
        <v>38.195562000000002</v>
      </c>
      <c r="W59" s="178">
        <f t="shared" si="5"/>
        <v>-7.4977080000000003</v>
      </c>
      <c r="X59" s="54" t="str">
        <f t="shared" si="6"/>
        <v>1802020100048</v>
      </c>
      <c r="Y59" s="163" t="str">
        <f t="shared" si="7"/>
        <v>1802020100048_Alqueva-I-II.txt</v>
      </c>
      <c r="AA59" s="180" t="str">
        <f t="shared" si="8"/>
        <v>cdo outputtab,date,lon,lat,value -remapnn,lon=-7.49771_lat=38.1956 netcdf_process/climatology_average/total_flow.nc &gt; table/climatology_average/total_flow/1802020100048_Alqueva-I-II.txt &amp;</v>
      </c>
      <c r="AC59" s="161" t="str">
        <f t="shared" si="9"/>
        <v>cdo outputtab,date,lon,lat,value -remapnn,lon=-7.49771_lat=38.1956 netcdf_process/climatology_average/internal_flow.nc &gt; table/climatology_average/internal_flow/1802020100048_Alqueva-I-II.txt &amp;</v>
      </c>
    </row>
    <row r="60" spans="1:1024" s="154" customFormat="1" x14ac:dyDescent="0.25">
      <c r="A60" s="4" t="s">
        <v>143</v>
      </c>
      <c r="B60" s="7" t="s">
        <v>212</v>
      </c>
      <c r="C60" s="5">
        <v>56.740499999999997</v>
      </c>
      <c r="D60" s="5">
        <v>24.711300000000001</v>
      </c>
      <c r="E60" s="5">
        <v>56.758000000000003</v>
      </c>
      <c r="F60" s="5">
        <v>24.711300000000001</v>
      </c>
      <c r="G60" s="4" t="s">
        <v>378</v>
      </c>
      <c r="H60" s="4">
        <v>3736</v>
      </c>
      <c r="I60" s="5">
        <v>56.737166000000002</v>
      </c>
      <c r="J60" s="6">
        <v>24.713374000000002</v>
      </c>
      <c r="O60" s="54">
        <v>180202</v>
      </c>
      <c r="P60" s="156" t="str">
        <f t="shared" si="0"/>
        <v>Kegums</v>
      </c>
      <c r="Q60" s="54" t="str">
        <f t="shared" si="1"/>
        <v>Yes</v>
      </c>
      <c r="R60" s="157">
        <v>104</v>
      </c>
      <c r="S60" s="177">
        <f>VLOOKUP(A60,'Generators MW'!$A$1:$BJ$255,54,0)</f>
        <v>5.2109085000000004</v>
      </c>
      <c r="T60" s="177">
        <f t="shared" si="2"/>
        <v>5.2109085000000004</v>
      </c>
      <c r="U60" s="178" t="str">
        <f t="shared" si="3"/>
        <v>100104</v>
      </c>
      <c r="V60" s="178">
        <f t="shared" si="4"/>
        <v>56.758000000000003</v>
      </c>
      <c r="W60" s="178">
        <f t="shared" si="5"/>
        <v>24.711300000000001</v>
      </c>
      <c r="X60" s="54" t="str">
        <f t="shared" si="6"/>
        <v>1802020100104</v>
      </c>
      <c r="Y60" s="163" t="str">
        <f t="shared" si="7"/>
        <v>1802020100104_Kegums.txt</v>
      </c>
      <c r="AA60" s="180" t="str">
        <f t="shared" si="8"/>
        <v>cdo outputtab,date,lon,lat,value -remapnn,lon=24.71130_lat=56.7580 netcdf_process/climatology_average/total_flow.nc &gt; table/climatology_average/total_flow/1802020100104_Kegums.txt &amp;</v>
      </c>
      <c r="AB60" s="162"/>
      <c r="AC60" s="161" t="str">
        <f t="shared" si="9"/>
        <v>cdo outputtab,date,lon,lat,value -remapnn,lon=24.71130_lat=56.7580 netcdf_process/climatology_average/internal_flow.nc &gt; table/climatology_average/internal_flow/1802020100104_Kegums.txt &amp;</v>
      </c>
      <c r="AMJ60"/>
    </row>
    <row r="61" spans="1:1024" x14ac:dyDescent="0.25">
      <c r="A61" s="4" t="s">
        <v>190</v>
      </c>
      <c r="B61" s="7" t="s">
        <v>191</v>
      </c>
      <c r="C61" s="5">
        <v>46.170833000000002</v>
      </c>
      <c r="D61" s="5">
        <v>10.347778</v>
      </c>
      <c r="E61" s="5">
        <v>46.170833000000002</v>
      </c>
      <c r="F61" s="5">
        <v>10.347778</v>
      </c>
      <c r="G61" s="4" t="s">
        <v>192</v>
      </c>
      <c r="H61" s="154"/>
      <c r="I61" s="5">
        <v>46.19361</v>
      </c>
      <c r="J61" s="6">
        <v>10.471518</v>
      </c>
      <c r="K61" s="154"/>
      <c r="L61" s="6">
        <v>46.172052000000001</v>
      </c>
      <c r="M61" s="6">
        <v>10.336399</v>
      </c>
      <c r="O61" s="54">
        <v>180202</v>
      </c>
      <c r="P61" s="156" t="str">
        <f t="shared" si="0"/>
        <v>Edolo</v>
      </c>
      <c r="Q61" s="54" t="str">
        <f t="shared" si="1"/>
        <v>Yes</v>
      </c>
      <c r="R61" s="157">
        <v>16</v>
      </c>
      <c r="S61" s="177">
        <f>VLOOKUP(A61,'Generators MW'!$A$1:$BJ$255,54,0)</f>
        <v>4.8899999999999997</v>
      </c>
      <c r="T61" s="177">
        <f t="shared" si="2"/>
        <v>4.8899999999999997</v>
      </c>
      <c r="U61" s="178" t="str">
        <f t="shared" si="3"/>
        <v>100016</v>
      </c>
      <c r="V61" s="178">
        <f t="shared" si="4"/>
        <v>46.170833000000002</v>
      </c>
      <c r="W61" s="178">
        <f t="shared" si="5"/>
        <v>10.347778</v>
      </c>
      <c r="X61" s="54" t="str">
        <f t="shared" si="6"/>
        <v>1802020100016</v>
      </c>
      <c r="Y61" s="163" t="str">
        <f t="shared" si="7"/>
        <v>1802020100016_Edolo.txt</v>
      </c>
      <c r="AA61" s="180" t="str">
        <f t="shared" si="8"/>
        <v>cdo outputtab,date,lon,lat,value -remapnn,lon=10.34778_lat=46.1708 netcdf_process/climatology_average/total_flow.nc &gt; table/climatology_average/total_flow/1802020100016_Edolo.txt &amp;</v>
      </c>
      <c r="AC61" s="161" t="str">
        <f t="shared" si="9"/>
        <v>cdo outputtab,date,lon,lat,value -remapnn,lon=10.34778_lat=46.1708 netcdf_process/climatology_average/internal_flow.nc &gt; table/climatology_average/internal_flow/1802020100016_Edolo.txt &amp;</v>
      </c>
    </row>
    <row r="62" spans="1:1024" x14ac:dyDescent="0.25">
      <c r="A62" s="4" t="s">
        <v>185</v>
      </c>
      <c r="B62" s="7" t="s">
        <v>186</v>
      </c>
      <c r="C62" s="5">
        <v>50.517527000000001</v>
      </c>
      <c r="D62" s="5">
        <v>12.880644</v>
      </c>
      <c r="E62" s="5">
        <v>50.517527000000001</v>
      </c>
      <c r="F62" s="5">
        <v>12.880644</v>
      </c>
      <c r="G62" s="4" t="s">
        <v>187</v>
      </c>
      <c r="H62" s="154"/>
      <c r="I62" s="5">
        <v>50.506830999999998</v>
      </c>
      <c r="J62" s="6">
        <v>12.868891</v>
      </c>
      <c r="K62" s="154"/>
      <c r="L62" s="6">
        <v>50.521552999999997</v>
      </c>
      <c r="M62" s="6">
        <v>12.882842</v>
      </c>
      <c r="O62" s="54">
        <v>180202</v>
      </c>
      <c r="P62" s="156" t="str">
        <f t="shared" si="0"/>
        <v>Markersbach</v>
      </c>
      <c r="Q62" s="54" t="str">
        <f t="shared" si="1"/>
        <v>Yes</v>
      </c>
      <c r="R62" s="157">
        <v>14</v>
      </c>
      <c r="S62" s="177">
        <f>VLOOKUP(A62,'Generators MW'!$A$1:$BJ$255,54,0)</f>
        <v>4.0179999999999998</v>
      </c>
      <c r="T62" s="177">
        <f t="shared" si="2"/>
        <v>4.0179999999999998</v>
      </c>
      <c r="U62" s="178" t="str">
        <f t="shared" si="3"/>
        <v>100014</v>
      </c>
      <c r="V62" s="178">
        <f t="shared" si="4"/>
        <v>50.517527000000001</v>
      </c>
      <c r="W62" s="178">
        <f t="shared" si="5"/>
        <v>12.880644</v>
      </c>
      <c r="X62" s="54" t="str">
        <f t="shared" si="6"/>
        <v>1802020100014</v>
      </c>
      <c r="Y62" s="163" t="str">
        <f t="shared" si="7"/>
        <v>1802020100014_Markersbach.txt</v>
      </c>
      <c r="AA62" s="180" t="str">
        <f t="shared" si="8"/>
        <v>cdo outputtab,date,lon,lat,value -remapnn,lon=12.88064_lat=50.5175 netcdf_process/climatology_average/total_flow.nc &gt; table/climatology_average/total_flow/1802020100014_Markersbach.txt &amp;</v>
      </c>
      <c r="AC62" s="161" t="str">
        <f t="shared" si="9"/>
        <v>cdo outputtab,date,lon,lat,value -remapnn,lon=12.88064_lat=50.5175 netcdf_process/climatology_average/internal_flow.nc &gt; table/climatology_average/internal_flow/1802020100014_Markersbach.txt &amp;</v>
      </c>
    </row>
    <row r="63" spans="1:1024" x14ac:dyDescent="0.25">
      <c r="A63" s="4" t="s">
        <v>272</v>
      </c>
      <c r="B63" s="7" t="s">
        <v>272</v>
      </c>
      <c r="C63" s="5">
        <v>37.118299999999998</v>
      </c>
      <c r="D63" s="5">
        <v>15.1394</v>
      </c>
      <c r="E63" s="5">
        <v>37.118299999999998</v>
      </c>
      <c r="F63" s="5">
        <v>15.1394</v>
      </c>
      <c r="G63" s="4" t="s">
        <v>273</v>
      </c>
      <c r="H63" s="154"/>
      <c r="I63" s="5">
        <v>37.129075999999998</v>
      </c>
      <c r="J63" s="6">
        <v>15.139324999999999</v>
      </c>
      <c r="K63" s="154"/>
      <c r="L63" s="6">
        <v>37.111313000000003</v>
      </c>
      <c r="M63" s="6">
        <v>15.142173</v>
      </c>
      <c r="O63" s="54">
        <v>180202</v>
      </c>
      <c r="P63" s="156" t="str">
        <f t="shared" si="0"/>
        <v>Anapo</v>
      </c>
      <c r="Q63" s="54" t="str">
        <f t="shared" si="1"/>
        <v>Yes</v>
      </c>
      <c r="R63" s="157">
        <v>51</v>
      </c>
      <c r="S63" s="177">
        <f>VLOOKUP(A63,'Generators MW'!$A$1:$BJ$255,54,0)</f>
        <v>4</v>
      </c>
      <c r="T63" s="177">
        <f t="shared" si="2"/>
        <v>4</v>
      </c>
      <c r="U63" s="178" t="str">
        <f t="shared" si="3"/>
        <v>100051</v>
      </c>
      <c r="V63" s="178">
        <f t="shared" si="4"/>
        <v>37.118299999999998</v>
      </c>
      <c r="W63" s="178">
        <f t="shared" si="5"/>
        <v>15.1394</v>
      </c>
      <c r="X63" s="54" t="str">
        <f t="shared" si="6"/>
        <v>1802020100051</v>
      </c>
      <c r="Y63" s="163" t="str">
        <f t="shared" si="7"/>
        <v>1802020100051_Anapo.txt</v>
      </c>
      <c r="AA63" s="180" t="str">
        <f t="shared" si="8"/>
        <v>cdo outputtab,date,lon,lat,value -remapnn,lon=15.13940_lat=37.1183 netcdf_process/climatology_average/total_flow.nc &gt; table/climatology_average/total_flow/1802020100051_Anapo.txt &amp;</v>
      </c>
      <c r="AC63" s="161" t="str">
        <f t="shared" si="9"/>
        <v>cdo outputtab,date,lon,lat,value -remapnn,lon=15.13940_lat=37.1183 netcdf_process/climatology_average/internal_flow.nc &gt; table/climatology_average/internal_flow/1802020100051_Anapo.txt &amp;</v>
      </c>
    </row>
    <row r="64" spans="1:1024" x14ac:dyDescent="0.25">
      <c r="A64" s="4" t="s">
        <v>326</v>
      </c>
      <c r="B64" s="17" t="s">
        <v>327</v>
      </c>
      <c r="C64" s="5">
        <v>41.354444000000001</v>
      </c>
      <c r="D64" s="5">
        <v>24.366944</v>
      </c>
      <c r="E64" s="5">
        <v>41.354444000000001</v>
      </c>
      <c r="F64" s="5">
        <v>24.366944</v>
      </c>
      <c r="G64" s="4" t="s">
        <v>328</v>
      </c>
      <c r="H64" s="4">
        <v>3991</v>
      </c>
      <c r="I64" s="5">
        <v>41.353996000000002</v>
      </c>
      <c r="J64" s="6">
        <v>24.366377</v>
      </c>
      <c r="K64" s="4">
        <v>3992</v>
      </c>
      <c r="L64" s="6">
        <v>41.336469000000001</v>
      </c>
      <c r="M64" s="6">
        <v>24.462064999999999</v>
      </c>
      <c r="O64" s="54">
        <v>180202</v>
      </c>
      <c r="P64" s="156" t="str">
        <f t="shared" si="0"/>
        <v>Thisavros</v>
      </c>
      <c r="Q64" s="54" t="str">
        <f t="shared" si="1"/>
        <v>Yes</v>
      </c>
      <c r="R64" s="157">
        <v>81</v>
      </c>
      <c r="S64" s="177">
        <f>VLOOKUP(A64,'Generators MW'!$A$1:$BJ$255,54,0)</f>
        <v>3.82</v>
      </c>
      <c r="T64" s="177">
        <f t="shared" si="2"/>
        <v>3.82</v>
      </c>
      <c r="U64" s="178" t="str">
        <f t="shared" si="3"/>
        <v>100081</v>
      </c>
      <c r="V64" s="178">
        <f t="shared" si="4"/>
        <v>41.354444000000001</v>
      </c>
      <c r="W64" s="178">
        <f t="shared" si="5"/>
        <v>24.366944</v>
      </c>
      <c r="X64" s="54" t="str">
        <f t="shared" si="6"/>
        <v>1802020100081</v>
      </c>
      <c r="Y64" s="163" t="str">
        <f t="shared" si="7"/>
        <v>1802020100081_Thisavros.txt</v>
      </c>
      <c r="AA64" s="180" t="str">
        <f t="shared" si="8"/>
        <v>cdo outputtab,date,lon,lat,value -remapnn,lon=24.36694_lat=41.3544 netcdf_process/climatology_average/total_flow.nc &gt; table/climatology_average/total_flow/1802020100081_Thisavros.txt &amp;</v>
      </c>
      <c r="AC64" s="161" t="str">
        <f t="shared" si="9"/>
        <v>cdo outputtab,date,lon,lat,value -remapnn,lon=24.36694_lat=41.3544 netcdf_process/climatology_average/internal_flow.nc &gt; table/climatology_average/internal_flow/1802020100081_Thisavros.txt &amp;</v>
      </c>
    </row>
    <row r="65" spans="1:1024" x14ac:dyDescent="0.25">
      <c r="A65" s="4" t="s">
        <v>374</v>
      </c>
      <c r="B65" s="26"/>
      <c r="C65" s="5">
        <v>47.209373999999997</v>
      </c>
      <c r="D65" s="5">
        <v>11.005618</v>
      </c>
      <c r="E65" s="5">
        <v>47.209373999999997</v>
      </c>
      <c r="F65" s="5">
        <v>11.005618</v>
      </c>
      <c r="G65" s="4" t="s">
        <v>375</v>
      </c>
      <c r="H65" s="4">
        <v>3295</v>
      </c>
      <c r="I65" s="5">
        <v>47.197916999999997</v>
      </c>
      <c r="J65" s="6">
        <v>11.02125</v>
      </c>
      <c r="K65" s="154"/>
      <c r="L65" s="6">
        <v>47.212035</v>
      </c>
      <c r="M65" s="6">
        <v>11.000964</v>
      </c>
      <c r="O65" s="54">
        <v>180202</v>
      </c>
      <c r="P65" s="156" t="str">
        <f t="shared" si="0"/>
        <v>Kuhtai</v>
      </c>
      <c r="Q65" s="54" t="str">
        <f t="shared" si="1"/>
        <v>Yes</v>
      </c>
      <c r="R65" s="157">
        <v>102</v>
      </c>
      <c r="S65" s="177">
        <f>VLOOKUP(A65,'Generators MW'!$A$1:$BJ$255,54,0)</f>
        <v>3.6414</v>
      </c>
      <c r="T65" s="177">
        <f t="shared" si="2"/>
        <v>3.6414</v>
      </c>
      <c r="U65" s="178" t="str">
        <f t="shared" si="3"/>
        <v>100102</v>
      </c>
      <c r="V65" s="178">
        <f t="shared" si="4"/>
        <v>47.209373999999997</v>
      </c>
      <c r="W65" s="178">
        <f t="shared" si="5"/>
        <v>11.005618</v>
      </c>
      <c r="X65" s="54" t="str">
        <f t="shared" si="6"/>
        <v>1802020100102</v>
      </c>
      <c r="Y65" s="163" t="str">
        <f t="shared" si="7"/>
        <v>1802020100102_Kuhtai.txt</v>
      </c>
      <c r="AA65" s="180" t="str">
        <f t="shared" si="8"/>
        <v>cdo outputtab,date,lon,lat,value -remapnn,lon=11.00562_lat=47.2094 netcdf_process/climatology_average/total_flow.nc &gt; table/climatology_average/total_flow/1802020100102_Kuhtai.txt &amp;</v>
      </c>
      <c r="AC65" s="161" t="str">
        <f t="shared" si="9"/>
        <v>cdo outputtab,date,lon,lat,value -remapnn,lon=11.00562_lat=47.2094 netcdf_process/climatology_average/internal_flow.nc &gt; table/climatology_average/internal_flow/1802020100102_Kuhtai.txt &amp;</v>
      </c>
    </row>
    <row r="66" spans="1:1024" x14ac:dyDescent="0.25">
      <c r="A66" s="4" t="s">
        <v>229</v>
      </c>
      <c r="B66" s="26"/>
      <c r="C66" s="5">
        <v>49.008789999999998</v>
      </c>
      <c r="D66" s="5">
        <v>19.912237000000001</v>
      </c>
      <c r="E66" s="5">
        <v>49.008789999999998</v>
      </c>
      <c r="F66" s="5">
        <v>19.912237000000001</v>
      </c>
      <c r="G66" s="4" t="s">
        <v>230</v>
      </c>
      <c r="H66" s="154"/>
      <c r="I66" s="5">
        <v>49.021445999999997</v>
      </c>
      <c r="J66" s="6">
        <v>19.909604000000002</v>
      </c>
      <c r="K66" s="154"/>
      <c r="L66" s="6">
        <v>49.012467999999998</v>
      </c>
      <c r="M66" s="6">
        <v>19.931315000000001</v>
      </c>
      <c r="O66" s="54">
        <v>180202</v>
      </c>
      <c r="P66" s="156" t="str">
        <f t="shared" si="0"/>
        <v>Cierny-Vah</v>
      </c>
      <c r="Q66" s="54" t="str">
        <f t="shared" si="1"/>
        <v>Yes</v>
      </c>
      <c r="R66" s="157">
        <v>30</v>
      </c>
      <c r="S66" s="177">
        <f>VLOOKUP(A66,'Generators MW'!$A$1:$BJ$255,54,0)</f>
        <v>3.63</v>
      </c>
      <c r="T66" s="177">
        <f t="shared" si="2"/>
        <v>3.63</v>
      </c>
      <c r="U66" s="178" t="str">
        <f t="shared" si="3"/>
        <v>100030</v>
      </c>
      <c r="V66" s="178">
        <f t="shared" si="4"/>
        <v>49.008789999999998</v>
      </c>
      <c r="W66" s="178">
        <f t="shared" si="5"/>
        <v>19.912237000000001</v>
      </c>
      <c r="X66" s="54" t="str">
        <f t="shared" si="6"/>
        <v>1802020100030</v>
      </c>
      <c r="Y66" s="163" t="str">
        <f t="shared" si="7"/>
        <v>1802020100030_Cierny-Vah.txt</v>
      </c>
      <c r="AA66" s="180" t="str">
        <f t="shared" si="8"/>
        <v>cdo outputtab,date,lon,lat,value -remapnn,lon=19.91224_lat=49.0088 netcdf_process/climatology_average/total_flow.nc &gt; table/climatology_average/total_flow/1802020100030_Cierny-Vah.txt &amp;</v>
      </c>
      <c r="AC66" s="161" t="str">
        <f t="shared" si="9"/>
        <v>cdo outputtab,date,lon,lat,value -remapnn,lon=19.91224_lat=49.0088 netcdf_process/climatology_average/internal_flow.nc &gt; table/climatology_average/internal_flow/1802020100030_Cierny-Vah.txt &amp;</v>
      </c>
    </row>
    <row r="67" spans="1:1024" x14ac:dyDescent="0.25">
      <c r="A67" s="4" t="s">
        <v>237</v>
      </c>
      <c r="B67" s="154"/>
      <c r="C67" s="5">
        <v>49.925556</v>
      </c>
      <c r="D67" s="5">
        <v>4.6133329999999999</v>
      </c>
      <c r="E67" s="5">
        <v>49.925556</v>
      </c>
      <c r="F67" s="5">
        <v>4.6133329999999999</v>
      </c>
      <c r="G67" s="4" t="s">
        <v>238</v>
      </c>
      <c r="H67" s="154"/>
      <c r="I67" s="5">
        <v>49.917399000000003</v>
      </c>
      <c r="J67" s="6">
        <v>4.6272080000000004</v>
      </c>
      <c r="K67" s="30"/>
      <c r="L67" s="6">
        <v>49.925015000000002</v>
      </c>
      <c r="M67" s="6">
        <v>4.607558</v>
      </c>
      <c r="O67" s="54">
        <v>180202</v>
      </c>
      <c r="P67" s="156" t="str">
        <f t="shared" ref="P67:P130" si="10">SUBSTITUTE(SUBSTITUTE(SUBSTITUTE(SUBSTITUTE(SUBSTITUTE(SUBSTITUTE(SUBSTITUTE(SUBSTITUTE(A67," ","-"),",","-"),"_","-"),"'","-"),"/","-"),"\","-"),"(","-"),")","-")</f>
        <v>Revin-Pumped-Storage</v>
      </c>
      <c r="Q67" s="54" t="str">
        <f t="shared" ref="Q67:Q130" si="11">IF(E67="","No","Yes")</f>
        <v>Yes</v>
      </c>
      <c r="R67" s="157">
        <v>34</v>
      </c>
      <c r="S67" s="177">
        <f>VLOOKUP(A67,'Generators MW'!$A$1:$BJ$255,54,0)</f>
        <v>3.6</v>
      </c>
      <c r="T67" s="177">
        <f t="shared" ref="T67:T130" si="12">IF(ISNUMBER(S67),S67,0)</f>
        <v>3.6</v>
      </c>
      <c r="U67" s="178" t="str">
        <f t="shared" ref="U67:U130" si="13">IF(E67="","",CONCATENATE("1",TEXT(R67,"00000")))</f>
        <v>100034</v>
      </c>
      <c r="V67" s="178">
        <f t="shared" ref="V67:V130" si="14">IF(E67="","",E67)</f>
        <v>49.925556</v>
      </c>
      <c r="W67" s="178">
        <f t="shared" ref="W67:W130" si="15">IF(F67="","",F67)</f>
        <v>4.6133329999999999</v>
      </c>
      <c r="X67" s="54" t="str">
        <f t="shared" ref="X67:X130" si="16">IF(E67="","",CONCATENATE(TEXT(O67,"000000"),"0",TEXT(U67,"000000")))</f>
        <v>1802020100034</v>
      </c>
      <c r="Y67" s="163" t="str">
        <f t="shared" ref="Y67:Y130" si="17">IF(X67="","",CONCATENATE(X67,"_",P67,".txt"))</f>
        <v>1802020100034_Revin-Pumped-Storage.txt</v>
      </c>
      <c r="AA67" s="180" t="str">
        <f t="shared" ref="AA67:AA130" si="18">IF(V67="","",CONCATENATE("cdo outputtab,date,lon,lat,value -remapnn,lon=",TEXT(W67,"0.00000"),"_lat=",TEXT(V67,"0.0000")," ","netcdf_process/",$AA$1,"/total_flow.nc"," &gt; ","table/",$AA$1,"/total_flow/",Y67," &amp;"))</f>
        <v>cdo outputtab,date,lon,lat,value -remapnn,lon=4.61333_lat=49.9256 netcdf_process/climatology_average/total_flow.nc &gt; table/climatology_average/total_flow/1802020100034_Revin-Pumped-Storage.txt &amp;</v>
      </c>
      <c r="AC67" s="161" t="str">
        <f t="shared" ref="AC67:AC130" si="19">IF(V67="","",CONCATENATE("cdo outputtab,date,lon,lat,value -remapnn,lon=",TEXT(W67,"0.00000"),"_lat=",TEXT(V67,"0.0000")," ","netcdf_process/",$AA$1,"/internal_flow.nc"," &gt; ","table/",$AA$1,"/internal_flow/",Y67," &amp;"))</f>
        <v>cdo outputtab,date,lon,lat,value -remapnn,lon=4.61333_lat=49.9256 netcdf_process/climatology_average/internal_flow.nc &gt; table/climatology_average/internal_flow/1802020100034_Revin-Pumped-Storage.txt &amp;</v>
      </c>
    </row>
    <row r="68" spans="1:1024" s="154" customFormat="1" x14ac:dyDescent="0.25">
      <c r="A68" s="4" t="s">
        <v>240</v>
      </c>
      <c r="C68" s="5">
        <v>54.722271999999997</v>
      </c>
      <c r="D68" s="5">
        <v>18.082356000000001</v>
      </c>
      <c r="E68" s="5">
        <v>54.722271999999997</v>
      </c>
      <c r="F68" s="5">
        <v>18.082356000000001</v>
      </c>
      <c r="G68" s="4" t="s">
        <v>241</v>
      </c>
      <c r="I68" s="5">
        <v>54.712682000000001</v>
      </c>
      <c r="J68" s="6">
        <v>18.056424</v>
      </c>
      <c r="L68" s="6">
        <v>54.761884000000002</v>
      </c>
      <c r="M68" s="6">
        <v>18.058195000000001</v>
      </c>
      <c r="O68" s="54">
        <v>180202</v>
      </c>
      <c r="P68" s="156" t="str">
        <f t="shared" si="10"/>
        <v>Zarnowiec</v>
      </c>
      <c r="Q68" s="54" t="str">
        <f t="shared" si="11"/>
        <v>Yes</v>
      </c>
      <c r="R68" s="157">
        <v>36</v>
      </c>
      <c r="S68" s="177">
        <f>VLOOKUP(A68,'Generators MW'!$A$1:$BJ$255,54,0)</f>
        <v>3.6</v>
      </c>
      <c r="T68" s="177">
        <f t="shared" si="12"/>
        <v>3.6</v>
      </c>
      <c r="U68" s="178" t="str">
        <f t="shared" si="13"/>
        <v>100036</v>
      </c>
      <c r="V68" s="178">
        <f t="shared" si="14"/>
        <v>54.722271999999997</v>
      </c>
      <c r="W68" s="178">
        <f t="shared" si="15"/>
        <v>18.082356000000001</v>
      </c>
      <c r="X68" s="54" t="str">
        <f t="shared" si="16"/>
        <v>1802020100036</v>
      </c>
      <c r="Y68" s="163" t="str">
        <f t="shared" si="17"/>
        <v>1802020100036_Zarnowiec.txt</v>
      </c>
      <c r="AA68" s="180" t="str">
        <f t="shared" si="18"/>
        <v>cdo outputtab,date,lon,lat,value -remapnn,lon=18.08236_lat=54.7223 netcdf_process/climatology_average/total_flow.nc &gt; table/climatology_average/total_flow/1802020100036_Zarnowiec.txt &amp;</v>
      </c>
      <c r="AB68" s="162"/>
      <c r="AC68" s="161" t="str">
        <f t="shared" si="19"/>
        <v>cdo outputtab,date,lon,lat,value -remapnn,lon=18.08236_lat=54.7223 netcdf_process/climatology_average/internal_flow.nc &gt; table/climatology_average/internal_flow/1802020100036_Zarnowiec.txt &amp;</v>
      </c>
      <c r="AMJ68"/>
    </row>
    <row r="69" spans="1:1024" x14ac:dyDescent="0.25">
      <c r="A69" s="4" t="s">
        <v>288</v>
      </c>
      <c r="B69" s="44"/>
      <c r="C69" s="5">
        <v>51.166548800000001</v>
      </c>
      <c r="D69" s="5">
        <v>9.0465868</v>
      </c>
      <c r="E69" s="5">
        <v>51.182000000000002</v>
      </c>
      <c r="F69" s="5">
        <v>9.06</v>
      </c>
      <c r="G69" s="4" t="s">
        <v>289</v>
      </c>
      <c r="H69" s="154"/>
      <c r="I69" s="5">
        <v>51.158332999999999</v>
      </c>
      <c r="J69" s="6">
        <v>9.0250000000000004</v>
      </c>
      <c r="K69" s="4">
        <v>3212</v>
      </c>
      <c r="L69" s="6">
        <v>51.182806999999997</v>
      </c>
      <c r="M69" s="6">
        <v>9.0590779999999995</v>
      </c>
      <c r="O69" s="54">
        <v>180202</v>
      </c>
      <c r="P69" s="156" t="str">
        <f t="shared" si="10"/>
        <v>Waldeck-II</v>
      </c>
      <c r="Q69" s="54" t="str">
        <f t="shared" si="11"/>
        <v>Yes</v>
      </c>
      <c r="R69" s="157">
        <v>59</v>
      </c>
      <c r="S69" s="177">
        <f>VLOOKUP(A69,'Generators MW'!$A$1:$BJ$255,54,0)</f>
        <v>3.4279999999999999</v>
      </c>
      <c r="T69" s="177">
        <f t="shared" si="12"/>
        <v>3.4279999999999999</v>
      </c>
      <c r="U69" s="178" t="str">
        <f t="shared" si="13"/>
        <v>100059</v>
      </c>
      <c r="V69" s="178">
        <f t="shared" si="14"/>
        <v>51.182000000000002</v>
      </c>
      <c r="W69" s="178">
        <f t="shared" si="15"/>
        <v>9.06</v>
      </c>
      <c r="X69" s="54" t="str">
        <f t="shared" si="16"/>
        <v>1802020100059</v>
      </c>
      <c r="Y69" s="163" t="str">
        <f t="shared" si="17"/>
        <v>1802020100059_Waldeck-II.txt</v>
      </c>
      <c r="AA69" s="180" t="str">
        <f t="shared" si="18"/>
        <v>cdo outputtab,date,lon,lat,value -remapnn,lon=9.06000_lat=51.1820 netcdf_process/climatology_average/total_flow.nc &gt; table/climatology_average/total_flow/1802020100059_Waldeck-II.txt &amp;</v>
      </c>
      <c r="AC69" s="161" t="str">
        <f t="shared" si="19"/>
        <v>cdo outputtab,date,lon,lat,value -remapnn,lon=9.06000_lat=51.1820 netcdf_process/climatology_average/internal_flow.nc &gt; table/climatology_average/internal_flow/1802020100059_Waldeck-II.txt &amp;</v>
      </c>
    </row>
    <row r="70" spans="1:1024" x14ac:dyDescent="0.25">
      <c r="A70" s="4" t="s">
        <v>226</v>
      </c>
      <c r="B70" s="7" t="s">
        <v>227</v>
      </c>
      <c r="C70" s="5">
        <v>45.201999999999998</v>
      </c>
      <c r="D70" s="5">
        <v>6.5759999999999996</v>
      </c>
      <c r="E70" s="5">
        <v>45.201999999999998</v>
      </c>
      <c r="F70" s="5">
        <v>6.5759999999999996</v>
      </c>
      <c r="G70" s="4" t="s">
        <v>228</v>
      </c>
      <c r="H70" s="4">
        <v>3413</v>
      </c>
      <c r="I70" s="5">
        <v>45.180416999999998</v>
      </c>
      <c r="J70" s="6">
        <v>6.5795830000000004</v>
      </c>
      <c r="K70" s="154"/>
      <c r="L70" s="6">
        <v>45.207796999999999</v>
      </c>
      <c r="M70" s="6">
        <v>6.5662330000000004</v>
      </c>
      <c r="O70" s="54">
        <v>180202</v>
      </c>
      <c r="P70" s="156" t="str">
        <f t="shared" si="10"/>
        <v>Super-Bissorte</v>
      </c>
      <c r="Q70" s="54" t="str">
        <f t="shared" si="11"/>
        <v>Yes</v>
      </c>
      <c r="R70" s="157">
        <v>29</v>
      </c>
      <c r="S70" s="177">
        <f>VLOOKUP(A70,'Generators MW'!$A$1:$BJ$255,54,0)</f>
        <v>3.15</v>
      </c>
      <c r="T70" s="177">
        <f t="shared" si="12"/>
        <v>3.15</v>
      </c>
      <c r="U70" s="178" t="str">
        <f t="shared" si="13"/>
        <v>100029</v>
      </c>
      <c r="V70" s="178">
        <f t="shared" si="14"/>
        <v>45.201999999999998</v>
      </c>
      <c r="W70" s="178">
        <f t="shared" si="15"/>
        <v>6.5759999999999996</v>
      </c>
      <c r="X70" s="54" t="str">
        <f t="shared" si="16"/>
        <v>1802020100029</v>
      </c>
      <c r="Y70" s="163" t="str">
        <f t="shared" si="17"/>
        <v>1802020100029_Super-Bissorte.txt</v>
      </c>
      <c r="AA70" s="180" t="str">
        <f t="shared" si="18"/>
        <v>cdo outputtab,date,lon,lat,value -remapnn,lon=6.57600_lat=45.2020 netcdf_process/climatology_average/total_flow.nc &gt; table/climatology_average/total_flow/1802020100029_Super-Bissorte.txt &amp;</v>
      </c>
      <c r="AC70" s="161" t="str">
        <f t="shared" si="19"/>
        <v>cdo outputtab,date,lon,lat,value -remapnn,lon=6.57600_lat=45.2020 netcdf_process/climatology_average/internal_flow.nc &gt; table/climatology_average/internal_flow/1802020100029_Super-Bissorte.txt &amp;</v>
      </c>
    </row>
    <row r="71" spans="1:1024" x14ac:dyDescent="0.25">
      <c r="A71" s="14" t="s">
        <v>231</v>
      </c>
      <c r="B71" s="7" t="s">
        <v>232</v>
      </c>
      <c r="C71" s="5">
        <v>47.079379000000003</v>
      </c>
      <c r="D71" s="5">
        <v>13.339188</v>
      </c>
      <c r="E71" s="5">
        <v>47.079379000000003</v>
      </c>
      <c r="F71" s="5">
        <v>13.339188</v>
      </c>
      <c r="G71" s="4" t="s">
        <v>233</v>
      </c>
      <c r="H71" s="4">
        <v>3305</v>
      </c>
      <c r="I71" s="5">
        <v>47.082917000000002</v>
      </c>
      <c r="J71" s="6">
        <v>13.33375</v>
      </c>
      <c r="K71" s="154"/>
      <c r="L71" s="6">
        <v>47.067295999999999</v>
      </c>
      <c r="M71" s="6">
        <v>13.351609</v>
      </c>
      <c r="O71" s="54">
        <v>180202</v>
      </c>
      <c r="P71" s="156" t="str">
        <f t="shared" si="10"/>
        <v>Galgenbichl</v>
      </c>
      <c r="Q71" s="54" t="str">
        <f t="shared" si="11"/>
        <v>Yes</v>
      </c>
      <c r="R71" s="157">
        <v>31</v>
      </c>
      <c r="S71" s="177">
        <f>VLOOKUP(A71,'Generators MW'!$A$1:$BJ$255,54,0)</f>
        <v>2.9</v>
      </c>
      <c r="T71" s="177">
        <f t="shared" si="12"/>
        <v>2.9</v>
      </c>
      <c r="U71" s="178" t="str">
        <f t="shared" si="13"/>
        <v>100031</v>
      </c>
      <c r="V71" s="178">
        <f t="shared" si="14"/>
        <v>47.079379000000003</v>
      </c>
      <c r="W71" s="178">
        <f t="shared" si="15"/>
        <v>13.339188</v>
      </c>
      <c r="X71" s="54" t="str">
        <f t="shared" si="16"/>
        <v>1802020100031</v>
      </c>
      <c r="Y71" s="163" t="str">
        <f t="shared" si="17"/>
        <v>1802020100031_Galgenbichl.txt</v>
      </c>
      <c r="AA71" s="180" t="str">
        <f t="shared" si="18"/>
        <v>cdo outputtab,date,lon,lat,value -remapnn,lon=13.33919_lat=47.0794 netcdf_process/climatology_average/total_flow.nc &gt; table/climatology_average/total_flow/1802020100031_Galgenbichl.txt &amp;</v>
      </c>
      <c r="AC71" s="161" t="str">
        <f t="shared" si="19"/>
        <v>cdo outputtab,date,lon,lat,value -remapnn,lon=13.33919_lat=47.0794 netcdf_process/climatology_average/internal_flow.nc &gt; table/climatology_average/internal_flow/1802020100031_Galgenbichl.txt &amp;</v>
      </c>
    </row>
    <row r="72" spans="1:1024" x14ac:dyDescent="0.25">
      <c r="A72" s="4" t="s">
        <v>293</v>
      </c>
      <c r="B72" s="7" t="s">
        <v>294</v>
      </c>
      <c r="C72" s="5">
        <v>45.384999999999998</v>
      </c>
      <c r="D72" s="5">
        <v>5.9989999999999997</v>
      </c>
      <c r="E72" s="5">
        <v>45.389000000000003</v>
      </c>
      <c r="F72" s="5">
        <v>5.9889999999999999</v>
      </c>
      <c r="G72" s="4" t="s">
        <v>294</v>
      </c>
      <c r="H72" s="154"/>
      <c r="I72" s="5">
        <v>45.382336000000002</v>
      </c>
      <c r="J72" s="6">
        <v>6.0593180000000002</v>
      </c>
      <c r="K72" s="154"/>
      <c r="L72" s="6">
        <v>45.383141000000002</v>
      </c>
      <c r="M72" s="6">
        <v>5.9879980000000002</v>
      </c>
      <c r="O72" s="54">
        <v>180202</v>
      </c>
      <c r="P72" s="156" t="str">
        <f t="shared" si="10"/>
        <v>Cheylas</v>
      </c>
      <c r="Q72" s="54" t="str">
        <f t="shared" si="11"/>
        <v>Yes</v>
      </c>
      <c r="R72" s="157">
        <v>62</v>
      </c>
      <c r="S72" s="177">
        <f>VLOOKUP(A72,'Generators MW'!$A$1:$BJ$255,54,0)</f>
        <v>2.88</v>
      </c>
      <c r="T72" s="177">
        <f t="shared" si="12"/>
        <v>2.88</v>
      </c>
      <c r="U72" s="178" t="str">
        <f t="shared" si="13"/>
        <v>100062</v>
      </c>
      <c r="V72" s="178">
        <f t="shared" si="14"/>
        <v>45.389000000000003</v>
      </c>
      <c r="W72" s="178">
        <f t="shared" si="15"/>
        <v>5.9889999999999999</v>
      </c>
      <c r="X72" s="54" t="str">
        <f t="shared" si="16"/>
        <v>1802020100062</v>
      </c>
      <c r="Y72" s="163" t="str">
        <f t="shared" si="17"/>
        <v>1802020100062_Cheylas.txt</v>
      </c>
      <c r="AA72" s="180" t="str">
        <f t="shared" si="18"/>
        <v>cdo outputtab,date,lon,lat,value -remapnn,lon=5.98900_lat=45.3890 netcdf_process/climatology_average/total_flow.nc &gt; table/climatology_average/total_flow/1802020100062_Cheylas.txt &amp;</v>
      </c>
      <c r="AC72" s="161" t="str">
        <f t="shared" si="19"/>
        <v>cdo outputtab,date,lon,lat,value -remapnn,lon=5.98900_lat=45.3890 netcdf_process/climatology_average/internal_flow.nc &gt; table/climatology_average/internal_flow/1802020100062_Cheylas.txt &amp;</v>
      </c>
    </row>
    <row r="73" spans="1:1024" x14ac:dyDescent="0.25">
      <c r="A73" s="4" t="s">
        <v>274</v>
      </c>
      <c r="B73" s="154"/>
      <c r="C73" s="5">
        <v>49.780391000000002</v>
      </c>
      <c r="D73" s="5">
        <v>19.211573000000001</v>
      </c>
      <c r="E73" s="5">
        <v>49.780391000000002</v>
      </c>
      <c r="F73" s="5">
        <v>19.211573000000001</v>
      </c>
      <c r="G73" s="4" t="s">
        <v>275</v>
      </c>
      <c r="H73" s="154"/>
      <c r="I73" s="5">
        <v>49.787309999999998</v>
      </c>
      <c r="J73" s="6">
        <v>19.229977000000002</v>
      </c>
      <c r="K73" s="4">
        <v>3768</v>
      </c>
      <c r="L73" s="6">
        <v>49.807045000000002</v>
      </c>
      <c r="M73" s="6">
        <v>19.201388000000001</v>
      </c>
      <c r="O73" s="54">
        <v>180202</v>
      </c>
      <c r="P73" s="156" t="str">
        <f t="shared" si="10"/>
        <v>Porabka-zar</v>
      </c>
      <c r="Q73" s="54" t="str">
        <f t="shared" si="11"/>
        <v>Yes</v>
      </c>
      <c r="R73" s="157">
        <v>52</v>
      </c>
      <c r="S73" s="177">
        <f>VLOOKUP(A73,'Generators MW'!$A$1:$BJ$255,54,0)</f>
        <v>2.75</v>
      </c>
      <c r="T73" s="177">
        <f t="shared" si="12"/>
        <v>2.75</v>
      </c>
      <c r="U73" s="178" t="str">
        <f t="shared" si="13"/>
        <v>100052</v>
      </c>
      <c r="V73" s="178">
        <f t="shared" si="14"/>
        <v>49.780391000000002</v>
      </c>
      <c r="W73" s="178">
        <f t="shared" si="15"/>
        <v>19.211573000000001</v>
      </c>
      <c r="X73" s="54" t="str">
        <f t="shared" si="16"/>
        <v>1802020100052</v>
      </c>
      <c r="Y73" s="163" t="str">
        <f t="shared" si="17"/>
        <v>1802020100052_Porabka-zar.txt</v>
      </c>
      <c r="AA73" s="180" t="str">
        <f t="shared" si="18"/>
        <v>cdo outputtab,date,lon,lat,value -remapnn,lon=19.21157_lat=49.7804 netcdf_process/climatology_average/total_flow.nc &gt; table/climatology_average/total_flow/1802020100052_Porabka-zar.txt &amp;</v>
      </c>
      <c r="AC73" s="161" t="str">
        <f t="shared" si="19"/>
        <v>cdo outputtab,date,lon,lat,value -remapnn,lon=19.21157_lat=49.7804 netcdf_process/climatology_average/internal_flow.nc &gt; table/climatology_average/internal_flow/1802020100052_Porabka-zar.txt &amp;</v>
      </c>
    </row>
    <row r="74" spans="1:1024" s="154" customFormat="1" x14ac:dyDescent="0.25">
      <c r="A74" s="4" t="s">
        <v>133</v>
      </c>
      <c r="B74" s="44" t="s">
        <v>165</v>
      </c>
      <c r="C74" s="5">
        <v>41.378306000000002</v>
      </c>
      <c r="D74" s="5">
        <v>-6.3515829999999998</v>
      </c>
      <c r="E74" s="5">
        <v>41.378306000000002</v>
      </c>
      <c r="F74" s="5">
        <v>-6.3515829999999998</v>
      </c>
      <c r="G74" s="4" t="s">
        <v>305</v>
      </c>
      <c r="H74" s="4">
        <v>2730</v>
      </c>
      <c r="I74" s="5">
        <v>41.379297000000001</v>
      </c>
      <c r="J74" s="6">
        <v>-6.3516560000000002</v>
      </c>
      <c r="O74" s="54">
        <v>180202</v>
      </c>
      <c r="P74" s="156" t="str">
        <f t="shared" si="10"/>
        <v>Picote-I-+-II</v>
      </c>
      <c r="Q74" s="54" t="str">
        <f t="shared" si="11"/>
        <v>Yes</v>
      </c>
      <c r="R74" s="157">
        <v>68</v>
      </c>
      <c r="S74" s="177">
        <f>VLOOKUP(A74,'Generators MW'!$A$1:$BJ$255,54,0)</f>
        <v>2.356098765</v>
      </c>
      <c r="T74" s="177">
        <f t="shared" si="12"/>
        <v>2.356098765</v>
      </c>
      <c r="U74" s="178" t="str">
        <f t="shared" si="13"/>
        <v>100068</v>
      </c>
      <c r="V74" s="178">
        <f t="shared" si="14"/>
        <v>41.378306000000002</v>
      </c>
      <c r="W74" s="178">
        <f t="shared" si="15"/>
        <v>-6.3515829999999998</v>
      </c>
      <c r="X74" s="54" t="str">
        <f t="shared" si="16"/>
        <v>1802020100068</v>
      </c>
      <c r="Y74" s="163" t="str">
        <f t="shared" si="17"/>
        <v>1802020100068_Picote-I-+-II.txt</v>
      </c>
      <c r="AA74" s="180" t="str">
        <f t="shared" si="18"/>
        <v>cdo outputtab,date,lon,lat,value -remapnn,lon=-6.35158_lat=41.3783 netcdf_process/climatology_average/total_flow.nc &gt; table/climatology_average/total_flow/1802020100068_Picote-I-+-II.txt &amp;</v>
      </c>
      <c r="AB74" s="162"/>
      <c r="AC74" s="161" t="str">
        <f t="shared" si="19"/>
        <v>cdo outputtab,date,lon,lat,value -remapnn,lon=-6.35158_lat=41.3783 netcdf_process/climatology_average/internal_flow.nc &gt; table/climatology_average/internal_flow/1802020100068_Picote-I-+-II.txt &amp;</v>
      </c>
      <c r="AMJ74"/>
    </row>
    <row r="75" spans="1:1024" x14ac:dyDescent="0.25">
      <c r="A75" s="4" t="s">
        <v>261</v>
      </c>
      <c r="B75" s="26" t="s">
        <v>262</v>
      </c>
      <c r="C75" s="5">
        <v>46.975805000000001</v>
      </c>
      <c r="D75" s="5">
        <v>10.043101999999999</v>
      </c>
      <c r="E75" s="5">
        <v>46.975805000000001</v>
      </c>
      <c r="F75" s="5">
        <v>10.043101999999999</v>
      </c>
      <c r="G75" s="4" t="s">
        <v>263</v>
      </c>
      <c r="H75" s="154"/>
      <c r="I75" s="5">
        <v>46.970536000000003</v>
      </c>
      <c r="J75" s="6">
        <v>10.125780000000001</v>
      </c>
      <c r="K75" s="154"/>
      <c r="L75" s="6">
        <v>46.975220999999998</v>
      </c>
      <c r="M75" s="6">
        <v>10.039701000000001</v>
      </c>
      <c r="O75" s="54">
        <v>180202</v>
      </c>
      <c r="P75" s="156" t="str">
        <f t="shared" si="10"/>
        <v>Kops-II</v>
      </c>
      <c r="Q75" s="54" t="str">
        <f t="shared" si="11"/>
        <v>Yes</v>
      </c>
      <c r="R75" s="157">
        <v>46</v>
      </c>
      <c r="S75" s="177">
        <f>VLOOKUP(A75,'Generators MW'!$A$1:$BJ$255,54,0)</f>
        <v>2.34</v>
      </c>
      <c r="T75" s="177">
        <f t="shared" si="12"/>
        <v>2.34</v>
      </c>
      <c r="U75" s="178" t="str">
        <f t="shared" si="13"/>
        <v>100046</v>
      </c>
      <c r="V75" s="178">
        <f t="shared" si="14"/>
        <v>46.975805000000001</v>
      </c>
      <c r="W75" s="178">
        <f t="shared" si="15"/>
        <v>10.043101999999999</v>
      </c>
      <c r="X75" s="54" t="str">
        <f t="shared" si="16"/>
        <v>1802020100046</v>
      </c>
      <c r="Y75" s="163" t="str">
        <f t="shared" si="17"/>
        <v>1802020100046_Kops-II.txt</v>
      </c>
      <c r="AA75" s="180" t="str">
        <f t="shared" si="18"/>
        <v>cdo outputtab,date,lon,lat,value -remapnn,lon=10.04310_lat=46.9758 netcdf_process/climatology_average/total_flow.nc &gt; table/climatology_average/total_flow/1802020100046_Kops-II.txt &amp;</v>
      </c>
      <c r="AC75" s="161" t="str">
        <f t="shared" si="19"/>
        <v>cdo outputtab,date,lon,lat,value -remapnn,lon=10.04310_lat=46.9758 netcdf_process/climatology_average/internal_flow.nc &gt; table/climatology_average/internal_flow/1802020100046_Kops-II.txt &amp;</v>
      </c>
    </row>
    <row r="76" spans="1:1024" s="154" customFormat="1" x14ac:dyDescent="0.25">
      <c r="A76" s="14" t="s">
        <v>134</v>
      </c>
      <c r="B76" s="44" t="s">
        <v>165</v>
      </c>
      <c r="C76" s="5">
        <v>41.301692000000003</v>
      </c>
      <c r="D76" s="5">
        <v>-6.4697089999999999</v>
      </c>
      <c r="E76" s="5">
        <v>41.301692000000003</v>
      </c>
      <c r="F76" s="5">
        <v>-6.4697089999999999</v>
      </c>
      <c r="G76" s="47" t="s">
        <v>134</v>
      </c>
      <c r="H76" s="4">
        <v>2732</v>
      </c>
      <c r="I76" s="5">
        <v>41.300930000000001</v>
      </c>
      <c r="J76" s="6">
        <v>-6.4694010000000004</v>
      </c>
      <c r="O76" s="54">
        <v>180202</v>
      </c>
      <c r="P76" s="156" t="str">
        <f t="shared" si="10"/>
        <v>Bemposta</v>
      </c>
      <c r="Q76" s="54" t="str">
        <f t="shared" si="11"/>
        <v>Yes</v>
      </c>
      <c r="R76" s="157">
        <v>74</v>
      </c>
      <c r="S76" s="177">
        <f>VLOOKUP(A76,'Generators MW'!$A$1:$BJ$255,54,0)</f>
        <v>2.3376249371158302</v>
      </c>
      <c r="T76" s="177">
        <f t="shared" si="12"/>
        <v>2.3376249371158302</v>
      </c>
      <c r="U76" s="178" t="str">
        <f t="shared" si="13"/>
        <v>100074</v>
      </c>
      <c r="V76" s="178">
        <f t="shared" si="14"/>
        <v>41.301692000000003</v>
      </c>
      <c r="W76" s="178">
        <f t="shared" si="15"/>
        <v>-6.4697089999999999</v>
      </c>
      <c r="X76" s="54" t="str">
        <f t="shared" si="16"/>
        <v>1802020100074</v>
      </c>
      <c r="Y76" s="163" t="str">
        <f t="shared" si="17"/>
        <v>1802020100074_Bemposta.txt</v>
      </c>
      <c r="AA76" s="180" t="str">
        <f t="shared" si="18"/>
        <v>cdo outputtab,date,lon,lat,value -remapnn,lon=-6.46971_lat=41.3017 netcdf_process/climatology_average/total_flow.nc &gt; table/climatology_average/total_flow/1802020100074_Bemposta.txt &amp;</v>
      </c>
      <c r="AB76" s="162"/>
      <c r="AC76" s="161" t="str">
        <f t="shared" si="19"/>
        <v>cdo outputtab,date,lon,lat,value -remapnn,lon=-6.46971_lat=41.3017 netcdf_process/climatology_average/internal_flow.nc &gt; table/climatology_average/internal_flow/1802020100074_Bemposta.txt &amp;</v>
      </c>
      <c r="AMJ76"/>
    </row>
    <row r="77" spans="1:1024" x14ac:dyDescent="0.25">
      <c r="A77" s="14" t="s">
        <v>247</v>
      </c>
      <c r="B77" s="26" t="s">
        <v>248</v>
      </c>
      <c r="C77" s="5">
        <v>50.084297999999997</v>
      </c>
      <c r="D77" s="5">
        <v>17.181028999999999</v>
      </c>
      <c r="E77" s="5">
        <v>50.084297999999997</v>
      </c>
      <c r="F77" s="5">
        <v>17.181028999999999</v>
      </c>
      <c r="G77" s="4" t="s">
        <v>249</v>
      </c>
      <c r="H77" s="154"/>
      <c r="I77" s="5">
        <v>50.075180000000003</v>
      </c>
      <c r="J77" s="6">
        <v>17.159209000000001</v>
      </c>
      <c r="K77" s="154"/>
      <c r="L77" s="6">
        <v>50.082633000000001</v>
      </c>
      <c r="M77" s="6">
        <v>17.182297999999999</v>
      </c>
      <c r="O77" s="54">
        <v>180202</v>
      </c>
      <c r="P77" s="156" t="str">
        <f t="shared" si="10"/>
        <v>Dlouhe-Strane</v>
      </c>
      <c r="Q77" s="54" t="str">
        <f t="shared" si="11"/>
        <v>Yes</v>
      </c>
      <c r="R77" s="157">
        <v>40</v>
      </c>
      <c r="S77" s="177">
        <f>VLOOKUP(A77,'Generators MW'!$A$1:$BJ$255,54,0)</f>
        <v>2.2999999999999998</v>
      </c>
      <c r="T77" s="177">
        <f t="shared" si="12"/>
        <v>2.2999999999999998</v>
      </c>
      <c r="U77" s="178" t="str">
        <f t="shared" si="13"/>
        <v>100040</v>
      </c>
      <c r="V77" s="178">
        <f t="shared" si="14"/>
        <v>50.084297999999997</v>
      </c>
      <c r="W77" s="178">
        <f t="shared" si="15"/>
        <v>17.181028999999999</v>
      </c>
      <c r="X77" s="54" t="str">
        <f t="shared" si="16"/>
        <v>1802020100040</v>
      </c>
      <c r="Y77" s="163" t="str">
        <f t="shared" si="17"/>
        <v>1802020100040_Dlouhe-Strane.txt</v>
      </c>
      <c r="AA77" s="180" t="str">
        <f t="shared" si="18"/>
        <v>cdo outputtab,date,lon,lat,value -remapnn,lon=17.18103_lat=50.0843 netcdf_process/climatology_average/total_flow.nc &gt; table/climatology_average/total_flow/1802020100040_Dlouhe-Strane.txt &amp;</v>
      </c>
      <c r="AC77" s="161" t="str">
        <f t="shared" si="19"/>
        <v>cdo outputtab,date,lon,lat,value -remapnn,lon=17.18103_lat=50.0843 netcdf_process/climatology_average/internal_flow.nc &gt; table/climatology_average/internal_flow/1802020100040_Dlouhe-Strane.txt &amp;</v>
      </c>
    </row>
    <row r="78" spans="1:1024" x14ac:dyDescent="0.25">
      <c r="A78" s="14" t="s">
        <v>299</v>
      </c>
      <c r="B78" s="44" t="s">
        <v>300</v>
      </c>
      <c r="C78" s="5">
        <v>49.124429999999997</v>
      </c>
      <c r="D78" s="5">
        <v>16.124206999999998</v>
      </c>
      <c r="E78" s="5">
        <v>49.124429999999997</v>
      </c>
      <c r="F78" s="5">
        <v>16.124206999999998</v>
      </c>
      <c r="G78" s="4" t="s">
        <v>299</v>
      </c>
      <c r="H78" s="4">
        <v>3786</v>
      </c>
      <c r="I78" s="5">
        <v>49.128749999999997</v>
      </c>
      <c r="J78" s="6">
        <v>16.117083000000001</v>
      </c>
      <c r="K78" s="4">
        <v>3788</v>
      </c>
      <c r="L78" s="154"/>
      <c r="M78" s="154"/>
      <c r="O78" s="54">
        <v>180202</v>
      </c>
      <c r="P78" s="156" t="str">
        <f t="shared" si="10"/>
        <v>Dalesice</v>
      </c>
      <c r="Q78" s="54" t="str">
        <f t="shared" si="11"/>
        <v>Yes</v>
      </c>
      <c r="R78" s="157">
        <v>65</v>
      </c>
      <c r="S78" s="177">
        <f>VLOOKUP(A78,'Generators MW'!$A$1:$BJ$255,54,0)</f>
        <v>2.2999999999999998</v>
      </c>
      <c r="T78" s="177">
        <f t="shared" si="12"/>
        <v>2.2999999999999998</v>
      </c>
      <c r="U78" s="178" t="str">
        <f t="shared" si="13"/>
        <v>100065</v>
      </c>
      <c r="V78" s="178">
        <f t="shared" si="14"/>
        <v>49.124429999999997</v>
      </c>
      <c r="W78" s="178">
        <f t="shared" si="15"/>
        <v>16.124206999999998</v>
      </c>
      <c r="X78" s="54" t="str">
        <f t="shared" si="16"/>
        <v>1802020100065</v>
      </c>
      <c r="Y78" s="163" t="str">
        <f t="shared" si="17"/>
        <v>1802020100065_Dalesice.txt</v>
      </c>
      <c r="AA78" s="180" t="str">
        <f t="shared" si="18"/>
        <v>cdo outputtab,date,lon,lat,value -remapnn,lon=16.12421_lat=49.1244 netcdf_process/climatology_average/total_flow.nc &gt; table/climatology_average/total_flow/1802020100065_Dalesice.txt &amp;</v>
      </c>
      <c r="AC78" s="161" t="str">
        <f t="shared" si="19"/>
        <v>cdo outputtab,date,lon,lat,value -remapnn,lon=16.12421_lat=49.1244 netcdf_process/climatology_average/internal_flow.nc &gt; table/climatology_average/internal_flow/1802020100065_Dalesice.txt &amp;</v>
      </c>
    </row>
    <row r="79" spans="1:1024" s="154" customFormat="1" x14ac:dyDescent="0.25">
      <c r="A79" s="4" t="s">
        <v>70</v>
      </c>
      <c r="B79" s="7" t="s">
        <v>454</v>
      </c>
      <c r="C79" s="5">
        <v>47.557633000000003</v>
      </c>
      <c r="D79" s="5">
        <v>7.9568349999999999</v>
      </c>
      <c r="E79" s="5">
        <v>47.557633000000003</v>
      </c>
      <c r="F79" s="5">
        <v>7.9568349999999999</v>
      </c>
      <c r="G79" s="4" t="s">
        <v>476</v>
      </c>
      <c r="I79" s="5">
        <v>47.557633000000003</v>
      </c>
      <c r="J79" s="5">
        <v>7.9568349999999999</v>
      </c>
      <c r="O79" s="54">
        <v>180202</v>
      </c>
      <c r="P79" s="156" t="str">
        <f t="shared" si="10"/>
        <v>Sackingen</v>
      </c>
      <c r="Q79" s="54" t="str">
        <f t="shared" si="11"/>
        <v>Yes</v>
      </c>
      <c r="R79" s="157">
        <v>184</v>
      </c>
      <c r="S79" s="177">
        <f>VLOOKUP(A79,'Generators MW'!$A$1:$BJ$255,54,0)</f>
        <v>2.0640000000000001</v>
      </c>
      <c r="T79" s="177">
        <f t="shared" si="12"/>
        <v>2.0640000000000001</v>
      </c>
      <c r="U79" s="178" t="str">
        <f t="shared" si="13"/>
        <v>100184</v>
      </c>
      <c r="V79" s="178">
        <f t="shared" si="14"/>
        <v>47.557633000000003</v>
      </c>
      <c r="W79" s="178">
        <f t="shared" si="15"/>
        <v>7.9568349999999999</v>
      </c>
      <c r="X79" s="54" t="str">
        <f t="shared" si="16"/>
        <v>1802020100184</v>
      </c>
      <c r="Y79" s="163" t="str">
        <f t="shared" si="17"/>
        <v>1802020100184_Sackingen.txt</v>
      </c>
      <c r="AA79" s="180" t="str">
        <f t="shared" si="18"/>
        <v>cdo outputtab,date,lon,lat,value -remapnn,lon=7.95684_lat=47.5576 netcdf_process/climatology_average/total_flow.nc &gt; table/climatology_average/total_flow/1802020100184_Sackingen.txt &amp;</v>
      </c>
      <c r="AB79" s="162"/>
      <c r="AC79" s="161" t="str">
        <f t="shared" si="19"/>
        <v>cdo outputtab,date,lon,lat,value -remapnn,lon=7.95684_lat=47.5576 netcdf_process/climatology_average/internal_flow.nc &gt; table/climatology_average/internal_flow/1802020100184_Sackingen.txt &amp;</v>
      </c>
      <c r="AMJ79"/>
    </row>
    <row r="80" spans="1:1024" s="154" customFormat="1" x14ac:dyDescent="0.25">
      <c r="A80" s="4" t="s">
        <v>276</v>
      </c>
      <c r="C80" s="5">
        <v>47.085109000000003</v>
      </c>
      <c r="D80" s="5">
        <v>9.8812890000000007</v>
      </c>
      <c r="E80" s="5">
        <v>47.112000000000002</v>
      </c>
      <c r="F80" s="5">
        <v>9.8719999999999999</v>
      </c>
      <c r="G80" s="4" t="s">
        <v>277</v>
      </c>
      <c r="I80" s="5">
        <v>47.076025000000001</v>
      </c>
      <c r="J80" s="6">
        <v>9.8745429999999992</v>
      </c>
      <c r="L80" s="6">
        <v>47.085935999999997</v>
      </c>
      <c r="M80" s="6">
        <v>9.8764800000000008</v>
      </c>
      <c r="O80" s="54">
        <v>180202</v>
      </c>
      <c r="P80" s="156" t="str">
        <f t="shared" si="10"/>
        <v>Rodundwerk-I-II</v>
      </c>
      <c r="Q80" s="54" t="str">
        <f t="shared" si="11"/>
        <v>Yes</v>
      </c>
      <c r="R80" s="157">
        <v>53</v>
      </c>
      <c r="S80" s="177">
        <f>VLOOKUP(A80,'Generators MW'!$A$1:$BJ$255,54,0)</f>
        <v>1.75</v>
      </c>
      <c r="T80" s="177">
        <f t="shared" si="12"/>
        <v>1.75</v>
      </c>
      <c r="U80" s="178" t="str">
        <f t="shared" si="13"/>
        <v>100053</v>
      </c>
      <c r="V80" s="178">
        <f t="shared" si="14"/>
        <v>47.112000000000002</v>
      </c>
      <c r="W80" s="178">
        <f t="shared" si="15"/>
        <v>9.8719999999999999</v>
      </c>
      <c r="X80" s="54" t="str">
        <f t="shared" si="16"/>
        <v>1802020100053</v>
      </c>
      <c r="Y80" s="163" t="str">
        <f t="shared" si="17"/>
        <v>1802020100053_Rodundwerk-I-II.txt</v>
      </c>
      <c r="AA80" s="180" t="str">
        <f t="shared" si="18"/>
        <v>cdo outputtab,date,lon,lat,value -remapnn,lon=9.87200_lat=47.1120 netcdf_process/climatology_average/total_flow.nc &gt; table/climatology_average/total_flow/1802020100053_Rodundwerk-I-II.txt &amp;</v>
      </c>
      <c r="AB80" s="162"/>
      <c r="AC80" s="161" t="str">
        <f t="shared" si="19"/>
        <v>cdo outputtab,date,lon,lat,value -remapnn,lon=9.87200_lat=47.1120 netcdf_process/climatology_average/internal_flow.nc &gt; table/climatology_average/internal_flow/1802020100053_Rodundwerk-I-II.txt &amp;</v>
      </c>
      <c r="AMJ80"/>
    </row>
    <row r="81" spans="1:1024" s="154" customFormat="1" x14ac:dyDescent="0.25">
      <c r="A81" s="4" t="s">
        <v>135</v>
      </c>
      <c r="B81" s="7" t="s">
        <v>318</v>
      </c>
      <c r="C81" s="5">
        <v>46.291753</v>
      </c>
      <c r="D81" s="5">
        <v>10.266454</v>
      </c>
      <c r="E81" s="5">
        <v>46.291753</v>
      </c>
      <c r="F81" s="5">
        <v>10.266454</v>
      </c>
      <c r="G81" s="4" t="s">
        <v>319</v>
      </c>
      <c r="I81" s="5">
        <v>46.328836000000003</v>
      </c>
      <c r="J81" s="6">
        <v>10.24729</v>
      </c>
      <c r="O81" s="54">
        <v>180202</v>
      </c>
      <c r="P81" s="156" t="str">
        <f t="shared" si="10"/>
        <v>Grosio</v>
      </c>
      <c r="Q81" s="54" t="str">
        <f t="shared" si="11"/>
        <v>Yes</v>
      </c>
      <c r="R81" s="157">
        <v>75</v>
      </c>
      <c r="S81" s="177">
        <f>VLOOKUP(A81,'Generators MW'!$A$1:$BJ$255,54,0)</f>
        <v>1.67337018</v>
      </c>
      <c r="T81" s="177">
        <f t="shared" si="12"/>
        <v>1.67337018</v>
      </c>
      <c r="U81" s="178" t="str">
        <f t="shared" si="13"/>
        <v>100075</v>
      </c>
      <c r="V81" s="178">
        <f t="shared" si="14"/>
        <v>46.291753</v>
      </c>
      <c r="W81" s="178">
        <f t="shared" si="15"/>
        <v>10.266454</v>
      </c>
      <c r="X81" s="54" t="str">
        <f t="shared" si="16"/>
        <v>1802020100075</v>
      </c>
      <c r="Y81" s="163" t="str">
        <f t="shared" si="17"/>
        <v>1802020100075_Grosio.txt</v>
      </c>
      <c r="AA81" s="180" t="str">
        <f t="shared" si="18"/>
        <v>cdo outputtab,date,lon,lat,value -remapnn,lon=10.26645_lat=46.2918 netcdf_process/climatology_average/total_flow.nc &gt; table/climatology_average/total_flow/1802020100075_Grosio.txt &amp;</v>
      </c>
      <c r="AB81" s="162"/>
      <c r="AC81" s="161" t="str">
        <f t="shared" si="19"/>
        <v>cdo outputtab,date,lon,lat,value -remapnn,lon=10.26645_lat=46.2918 netcdf_process/climatology_average/internal_flow.nc &gt; table/climatology_average/internal_flow/1802020100075_Grosio.txt &amp;</v>
      </c>
      <c r="AMJ81"/>
    </row>
    <row r="82" spans="1:1024" s="154" customFormat="1" x14ac:dyDescent="0.25">
      <c r="A82" s="4" t="s">
        <v>199</v>
      </c>
      <c r="B82" s="7" t="s">
        <v>200</v>
      </c>
      <c r="C82" s="5">
        <v>66.885000000000005</v>
      </c>
      <c r="D82" s="5">
        <v>19.814800000000002</v>
      </c>
      <c r="E82" s="5">
        <v>66.885000000000005</v>
      </c>
      <c r="F82" s="5">
        <v>19.814800000000002</v>
      </c>
      <c r="G82" s="4" t="s">
        <v>199</v>
      </c>
      <c r="H82" s="4">
        <v>3697</v>
      </c>
      <c r="I82" s="5">
        <v>66.886528999999996</v>
      </c>
      <c r="J82" s="6">
        <v>19.817778000000001</v>
      </c>
      <c r="O82" s="54">
        <v>180202</v>
      </c>
      <c r="P82" s="156" t="str">
        <f t="shared" si="10"/>
        <v>Harspranget</v>
      </c>
      <c r="Q82" s="54" t="str">
        <f t="shared" si="11"/>
        <v>Yes</v>
      </c>
      <c r="R82" s="157">
        <v>19</v>
      </c>
      <c r="S82" s="177">
        <f>VLOOKUP(A82,'Generators MW'!$A$1:$BJ$255,54,0)</f>
        <v>1.6234896000000001</v>
      </c>
      <c r="T82" s="177">
        <f t="shared" si="12"/>
        <v>1.6234896000000001</v>
      </c>
      <c r="U82" s="178" t="str">
        <f t="shared" si="13"/>
        <v>100019</v>
      </c>
      <c r="V82" s="178">
        <f t="shared" si="14"/>
        <v>66.885000000000005</v>
      </c>
      <c r="W82" s="178">
        <f t="shared" si="15"/>
        <v>19.814800000000002</v>
      </c>
      <c r="X82" s="54" t="str">
        <f t="shared" si="16"/>
        <v>1802020100019</v>
      </c>
      <c r="Y82" s="163" t="str">
        <f t="shared" si="17"/>
        <v>1802020100019_Harspranget.txt</v>
      </c>
      <c r="AA82" s="180" t="str">
        <f t="shared" si="18"/>
        <v>cdo outputtab,date,lon,lat,value -remapnn,lon=19.81480_lat=66.8850 netcdf_process/climatology_average/total_flow.nc &gt; table/climatology_average/total_flow/1802020100019_Harspranget.txt &amp;</v>
      </c>
      <c r="AB82" s="162"/>
      <c r="AC82" s="161" t="str">
        <f t="shared" si="19"/>
        <v>cdo outputtab,date,lon,lat,value -remapnn,lon=19.81480_lat=66.8850 netcdf_process/climatology_average/internal_flow.nc &gt; table/climatology_average/internal_flow/1802020100019_Harspranget.txt &amp;</v>
      </c>
      <c r="AMJ82"/>
    </row>
    <row r="83" spans="1:1024" x14ac:dyDescent="0.25">
      <c r="A83" s="27" t="s">
        <v>234</v>
      </c>
      <c r="B83" s="28" t="s">
        <v>232</v>
      </c>
      <c r="C83" s="29">
        <v>46.870327000000003</v>
      </c>
      <c r="D83" s="29">
        <v>13.329065999999999</v>
      </c>
      <c r="E83" s="5">
        <v>46.870327000000003</v>
      </c>
      <c r="F83" s="5">
        <v>13.329065999999999</v>
      </c>
      <c r="G83" s="30" t="s">
        <v>231</v>
      </c>
      <c r="H83" s="154"/>
      <c r="I83" s="31">
        <v>47.067295999999999</v>
      </c>
      <c r="J83" s="32">
        <v>13.351609</v>
      </c>
      <c r="K83" s="30"/>
      <c r="L83" s="33">
        <v>46.868788000000002</v>
      </c>
      <c r="M83" s="33">
        <v>13.328605</v>
      </c>
      <c r="O83" s="54">
        <v>180202</v>
      </c>
      <c r="P83" s="156" t="str">
        <f t="shared" si="10"/>
        <v>Rottau</v>
      </c>
      <c r="Q83" s="54" t="str">
        <f t="shared" si="11"/>
        <v>Yes</v>
      </c>
      <c r="R83" s="157">
        <v>32</v>
      </c>
      <c r="S83" s="177">
        <f>VLOOKUP(A83,'Generators MW'!$A$1:$BJ$255,54,0)</f>
        <v>1.3</v>
      </c>
      <c r="T83" s="177">
        <f t="shared" si="12"/>
        <v>1.3</v>
      </c>
      <c r="U83" s="178" t="str">
        <f t="shared" si="13"/>
        <v>100032</v>
      </c>
      <c r="V83" s="178">
        <f t="shared" si="14"/>
        <v>46.870327000000003</v>
      </c>
      <c r="W83" s="178">
        <f t="shared" si="15"/>
        <v>13.329065999999999</v>
      </c>
      <c r="X83" s="54" t="str">
        <f t="shared" si="16"/>
        <v>1802020100032</v>
      </c>
      <c r="Y83" s="163" t="str">
        <f t="shared" si="17"/>
        <v>1802020100032_Rottau.txt</v>
      </c>
      <c r="AA83" s="180" t="str">
        <f t="shared" si="18"/>
        <v>cdo outputtab,date,lon,lat,value -remapnn,lon=13.32907_lat=46.8703 netcdf_process/climatology_average/total_flow.nc &gt; table/climatology_average/total_flow/1802020100032_Rottau.txt &amp;</v>
      </c>
      <c r="AC83" s="161" t="str">
        <f t="shared" si="19"/>
        <v>cdo outputtab,date,lon,lat,value -remapnn,lon=13.32907_lat=46.8703 netcdf_process/climatology_average/internal_flow.nc &gt; table/climatology_average/internal_flow/1802020100032_Rottau.txt &amp;</v>
      </c>
    </row>
    <row r="84" spans="1:1024" x14ac:dyDescent="0.25">
      <c r="A84" s="4" t="s">
        <v>334</v>
      </c>
      <c r="B84" s="7" t="s">
        <v>335</v>
      </c>
      <c r="C84" s="5">
        <v>36.908369</v>
      </c>
      <c r="D84" s="5">
        <v>-4.7628919999999999</v>
      </c>
      <c r="E84" s="5">
        <v>36.921999999999997</v>
      </c>
      <c r="F84" s="5">
        <v>-4.7770000000000001</v>
      </c>
      <c r="G84" s="4" t="s">
        <v>336</v>
      </c>
      <c r="H84" s="154"/>
      <c r="I84" s="5">
        <v>36.903770000000002</v>
      </c>
      <c r="J84" s="6">
        <v>-4.7780940000000003</v>
      </c>
      <c r="K84" s="154"/>
      <c r="L84" s="6">
        <v>36.907857999999997</v>
      </c>
      <c r="M84" s="6">
        <v>-4.7625799999999998</v>
      </c>
      <c r="O84" s="54">
        <v>180202</v>
      </c>
      <c r="P84" s="156" t="str">
        <f t="shared" si="10"/>
        <v>Tajo-De-la-Encantada--El-Chorro-</v>
      </c>
      <c r="Q84" s="54" t="str">
        <f t="shared" si="11"/>
        <v>Yes</v>
      </c>
      <c r="R84" s="157">
        <v>84</v>
      </c>
      <c r="S84" s="177">
        <f>VLOOKUP(A84,'Generators MW'!$A$1:$BJ$255,54,0)</f>
        <v>1</v>
      </c>
      <c r="T84" s="177">
        <f t="shared" si="12"/>
        <v>1</v>
      </c>
      <c r="U84" s="178" t="str">
        <f t="shared" si="13"/>
        <v>100084</v>
      </c>
      <c r="V84" s="178">
        <f t="shared" si="14"/>
        <v>36.921999999999997</v>
      </c>
      <c r="W84" s="178">
        <f t="shared" si="15"/>
        <v>-4.7770000000000001</v>
      </c>
      <c r="X84" s="54" t="str">
        <f t="shared" si="16"/>
        <v>1802020100084</v>
      </c>
      <c r="Y84" s="163" t="str">
        <f t="shared" si="17"/>
        <v>1802020100084_Tajo-De-la-Encantada--El-Chorro-.txt</v>
      </c>
      <c r="AA84" s="180" t="str">
        <f t="shared" si="18"/>
        <v>cdo outputtab,date,lon,lat,value -remapnn,lon=-4.77700_lat=36.9220 netcdf_process/climatology_average/total_flow.nc &gt; table/climatology_average/total_flow/1802020100084_Tajo-De-la-Encantada--El-Chorro-.txt &amp;</v>
      </c>
      <c r="AC84" s="161" t="str">
        <f t="shared" si="19"/>
        <v>cdo outputtab,date,lon,lat,value -remapnn,lon=-4.77700_lat=36.9220 netcdf_process/climatology_average/internal_flow.nc &gt; table/climatology_average/internal_flow/1802020100084_Tajo-De-la-Encantada--El-Chorro-.txt &amp;</v>
      </c>
    </row>
    <row r="85" spans="1:1024" s="154" customFormat="1" x14ac:dyDescent="0.25">
      <c r="A85" s="4" t="s">
        <v>138</v>
      </c>
      <c r="B85" s="17"/>
      <c r="C85" s="5">
        <v>41.489750000000001</v>
      </c>
      <c r="D85" s="5">
        <v>-6.2639189999999996</v>
      </c>
      <c r="E85" s="5">
        <v>41.489750000000001</v>
      </c>
      <c r="F85" s="5">
        <v>-6.2639189999999996</v>
      </c>
      <c r="G85" s="4" t="s">
        <v>337</v>
      </c>
      <c r="H85" s="4">
        <v>2727</v>
      </c>
      <c r="I85" s="5">
        <v>41.489981</v>
      </c>
      <c r="J85" s="6">
        <v>-6.2642439999999997</v>
      </c>
      <c r="O85" s="54">
        <v>180202</v>
      </c>
      <c r="P85" s="156" t="str">
        <f t="shared" si="10"/>
        <v>Miranda</v>
      </c>
      <c r="Q85" s="54" t="str">
        <f t="shared" si="11"/>
        <v>Yes</v>
      </c>
      <c r="R85" s="157">
        <v>85</v>
      </c>
      <c r="S85" s="177">
        <f>VLOOKUP(A85,'Generators MW'!$A$1:$BJ$255,54,0)</f>
        <v>0.85357109434374301</v>
      </c>
      <c r="T85" s="177">
        <f t="shared" si="12"/>
        <v>0.85357109434374301</v>
      </c>
      <c r="U85" s="178" t="str">
        <f t="shared" si="13"/>
        <v>100085</v>
      </c>
      <c r="V85" s="178">
        <f t="shared" si="14"/>
        <v>41.489750000000001</v>
      </c>
      <c r="W85" s="178">
        <f t="shared" si="15"/>
        <v>-6.2639189999999996</v>
      </c>
      <c r="X85" s="54" t="str">
        <f t="shared" si="16"/>
        <v>1802020100085</v>
      </c>
      <c r="Y85" s="163" t="str">
        <f t="shared" si="17"/>
        <v>1802020100085_Miranda.txt</v>
      </c>
      <c r="AA85" s="180" t="str">
        <f t="shared" si="18"/>
        <v>cdo outputtab,date,lon,lat,value -remapnn,lon=-6.26392_lat=41.4898 netcdf_process/climatology_average/total_flow.nc &gt; table/climatology_average/total_flow/1802020100085_Miranda.txt &amp;</v>
      </c>
      <c r="AB85" s="162"/>
      <c r="AC85" s="161" t="str">
        <f t="shared" si="19"/>
        <v>cdo outputtab,date,lon,lat,value -remapnn,lon=-6.26392_lat=41.4898 netcdf_process/climatology_average/internal_flow.nc &gt; table/climatology_average/internal_flow/1802020100085_Miranda.txt &amp;</v>
      </c>
      <c r="AMJ85"/>
    </row>
    <row r="86" spans="1:1024" s="154" customFormat="1" x14ac:dyDescent="0.25">
      <c r="A86" s="4" t="s">
        <v>309</v>
      </c>
      <c r="B86" s="7" t="s">
        <v>310</v>
      </c>
      <c r="C86" s="5">
        <v>44.059699999999999</v>
      </c>
      <c r="D86" s="5">
        <v>2.77</v>
      </c>
      <c r="E86" s="5">
        <v>44.059699999999999</v>
      </c>
      <c r="F86" s="5">
        <v>2.77</v>
      </c>
      <c r="G86" s="4" t="s">
        <v>311</v>
      </c>
      <c r="H86" s="4">
        <v>3438</v>
      </c>
      <c r="I86" s="5">
        <v>44.092185000000001</v>
      </c>
      <c r="J86" s="6">
        <v>2.7022810000000002</v>
      </c>
      <c r="O86" s="54">
        <v>180202</v>
      </c>
      <c r="P86" s="156" t="str">
        <f t="shared" si="10"/>
        <v>Pouget</v>
      </c>
      <c r="Q86" s="54" t="str">
        <f t="shared" si="11"/>
        <v>Yes</v>
      </c>
      <c r="R86" s="157">
        <v>70</v>
      </c>
      <c r="S86" s="177">
        <f>VLOOKUP(A86,'Generators MW'!$A$1:$BJ$255,54,0)</f>
        <v>0.71</v>
      </c>
      <c r="T86" s="177">
        <f t="shared" si="12"/>
        <v>0.71</v>
      </c>
      <c r="U86" s="178" t="str">
        <f t="shared" si="13"/>
        <v>100070</v>
      </c>
      <c r="V86" s="178">
        <f t="shared" si="14"/>
        <v>44.059699999999999</v>
      </c>
      <c r="W86" s="178">
        <f t="shared" si="15"/>
        <v>2.77</v>
      </c>
      <c r="X86" s="54" t="str">
        <f t="shared" si="16"/>
        <v>1802020100070</v>
      </c>
      <c r="Y86" s="163" t="str">
        <f t="shared" si="17"/>
        <v>1802020100070_Pouget.txt</v>
      </c>
      <c r="AA86" s="180" t="str">
        <f t="shared" si="18"/>
        <v>cdo outputtab,date,lon,lat,value -remapnn,lon=2.77000_lat=44.0597 netcdf_process/climatology_average/total_flow.nc &gt; table/climatology_average/total_flow/1802020100070_Pouget.txt &amp;</v>
      </c>
      <c r="AB86" s="162"/>
      <c r="AC86" s="161" t="str">
        <f t="shared" si="19"/>
        <v>cdo outputtab,date,lon,lat,value -remapnn,lon=2.77000_lat=44.0597 netcdf_process/climatology_average/internal_flow.nc &gt; table/climatology_average/internal_flow/1802020100070_Pouget.txt &amp;</v>
      </c>
      <c r="AMJ86"/>
    </row>
    <row r="87" spans="1:1024" s="154" customFormat="1" x14ac:dyDescent="0.25">
      <c r="A87" s="4" t="s">
        <v>140</v>
      </c>
      <c r="B87" s="7" t="s">
        <v>355</v>
      </c>
      <c r="C87" s="5">
        <v>44.303735000000003</v>
      </c>
      <c r="D87" s="5">
        <v>4.7424249999999999</v>
      </c>
      <c r="E87" s="5">
        <v>44.303735000000003</v>
      </c>
      <c r="F87" s="5">
        <v>4.6509999999999998</v>
      </c>
      <c r="G87" s="4" t="s">
        <v>356</v>
      </c>
      <c r="I87" s="5">
        <v>44.303735000000003</v>
      </c>
      <c r="J87" s="6">
        <v>4.7424249999999999</v>
      </c>
      <c r="O87" s="54">
        <v>180202</v>
      </c>
      <c r="P87" s="156" t="str">
        <f t="shared" si="10"/>
        <v>Conzere-Mondragon--Bollene-</v>
      </c>
      <c r="Q87" s="54" t="str">
        <f t="shared" si="11"/>
        <v>Yes</v>
      </c>
      <c r="R87" s="157">
        <v>93</v>
      </c>
      <c r="S87" s="177">
        <f>VLOOKUP(A87,'Generators MW'!$A$1:$BJ$255,54,0)</f>
        <v>1.0905450000000001E-2</v>
      </c>
      <c r="T87" s="177">
        <f t="shared" si="12"/>
        <v>1.0905450000000001E-2</v>
      </c>
      <c r="U87" s="178" t="str">
        <f t="shared" si="13"/>
        <v>100093</v>
      </c>
      <c r="V87" s="178">
        <f t="shared" si="14"/>
        <v>44.303735000000003</v>
      </c>
      <c r="W87" s="178">
        <f t="shared" si="15"/>
        <v>4.6509999999999998</v>
      </c>
      <c r="X87" s="54" t="str">
        <f t="shared" si="16"/>
        <v>1802020100093</v>
      </c>
      <c r="Y87" s="163" t="str">
        <f t="shared" si="17"/>
        <v>1802020100093_Conzere-Mondragon--Bollene-.txt</v>
      </c>
      <c r="AA87" s="180" t="str">
        <f t="shared" si="18"/>
        <v>cdo outputtab,date,lon,lat,value -remapnn,lon=4.65100_lat=44.3037 netcdf_process/climatology_average/total_flow.nc &gt; table/climatology_average/total_flow/1802020100093_Conzere-Mondragon--Bollene-.txt &amp;</v>
      </c>
      <c r="AB87" s="162"/>
      <c r="AC87" s="161" t="str">
        <f t="shared" si="19"/>
        <v>cdo outputtab,date,lon,lat,value -remapnn,lon=4.65100_lat=44.3037 netcdf_process/climatology_average/internal_flow.nc &gt; table/climatology_average/internal_flow/1802020100093_Conzere-Mondragon--Bollene-.txt &amp;</v>
      </c>
      <c r="AMJ87"/>
    </row>
    <row r="88" spans="1:1024" s="154" customFormat="1" x14ac:dyDescent="0.25">
      <c r="A88" s="4" t="s">
        <v>252</v>
      </c>
      <c r="B88" s="26" t="s">
        <v>253</v>
      </c>
      <c r="C88" s="5">
        <v>63.518999999999998</v>
      </c>
      <c r="D88" s="5">
        <v>20.36</v>
      </c>
      <c r="E88" s="5">
        <v>63.78</v>
      </c>
      <c r="F88" s="5">
        <v>20.302</v>
      </c>
      <c r="G88" s="4" t="s">
        <v>254</v>
      </c>
      <c r="I88" s="5">
        <v>63.870435999999998</v>
      </c>
      <c r="J88" s="6">
        <v>20.015263000000001</v>
      </c>
      <c r="O88" s="54">
        <v>180202</v>
      </c>
      <c r="P88" s="156" t="str">
        <f t="shared" si="10"/>
        <v>Stornorrfors</v>
      </c>
      <c r="Q88" s="54" t="str">
        <f t="shared" si="11"/>
        <v>Yes</v>
      </c>
      <c r="R88" s="157">
        <v>42</v>
      </c>
      <c r="S88" s="177">
        <f>VLOOKUP(A88,'Generators MW'!$A$1:$BJ$255,54,0)</f>
        <v>0</v>
      </c>
      <c r="T88" s="177">
        <f t="shared" si="12"/>
        <v>0</v>
      </c>
      <c r="U88" s="178" t="str">
        <f t="shared" si="13"/>
        <v>100042</v>
      </c>
      <c r="V88" s="178">
        <f t="shared" si="14"/>
        <v>63.78</v>
      </c>
      <c r="W88" s="178">
        <f t="shared" si="15"/>
        <v>20.302</v>
      </c>
      <c r="X88" s="54" t="str">
        <f t="shared" si="16"/>
        <v>1802020100042</v>
      </c>
      <c r="Y88" s="163" t="str">
        <f t="shared" si="17"/>
        <v>1802020100042_Stornorrfors.txt</v>
      </c>
      <c r="AA88" s="180" t="str">
        <f t="shared" si="18"/>
        <v>cdo outputtab,date,lon,lat,value -remapnn,lon=20.30200_lat=63.7800 netcdf_process/climatology_average/total_flow.nc &gt; table/climatology_average/total_flow/1802020100042_Stornorrfors.txt &amp;</v>
      </c>
      <c r="AB88" s="162"/>
      <c r="AC88" s="161" t="str">
        <f t="shared" si="19"/>
        <v>cdo outputtab,date,lon,lat,value -remapnn,lon=20.30200_lat=63.7800 netcdf_process/climatology_average/internal_flow.nc &gt; table/climatology_average/internal_flow/1802020100042_Stornorrfors.txt &amp;</v>
      </c>
      <c r="AMJ88"/>
    </row>
    <row r="89" spans="1:1024" s="154" customFormat="1" x14ac:dyDescent="0.25">
      <c r="A89" s="4" t="s">
        <v>132</v>
      </c>
      <c r="B89" s="7" t="s">
        <v>278</v>
      </c>
      <c r="C89" s="5">
        <v>43.458100000000002</v>
      </c>
      <c r="D89" s="5">
        <v>16.7027</v>
      </c>
      <c r="E89" s="5">
        <v>43.458100000000002</v>
      </c>
      <c r="F89" s="5">
        <v>16.7027</v>
      </c>
      <c r="G89" s="4" t="s">
        <v>279</v>
      </c>
      <c r="I89" s="5">
        <v>43.546056</v>
      </c>
      <c r="J89" s="6">
        <v>16.736651999999999</v>
      </c>
      <c r="O89" s="54">
        <v>180202</v>
      </c>
      <c r="P89" s="156" t="str">
        <f t="shared" si="10"/>
        <v>Zakucac</v>
      </c>
      <c r="Q89" s="54" t="str">
        <f t="shared" si="11"/>
        <v>Yes</v>
      </c>
      <c r="R89" s="157">
        <v>54</v>
      </c>
      <c r="S89" s="177">
        <f>VLOOKUP(A89,'Generators MW'!$A$1:$BJ$255,54,0)</f>
        <v>0</v>
      </c>
      <c r="T89" s="177">
        <f t="shared" si="12"/>
        <v>0</v>
      </c>
      <c r="U89" s="178" t="str">
        <f t="shared" si="13"/>
        <v>100054</v>
      </c>
      <c r="V89" s="178">
        <f t="shared" si="14"/>
        <v>43.458100000000002</v>
      </c>
      <c r="W89" s="178">
        <f t="shared" si="15"/>
        <v>16.7027</v>
      </c>
      <c r="X89" s="54" t="str">
        <f t="shared" si="16"/>
        <v>1802020100054</v>
      </c>
      <c r="Y89" s="163" t="str">
        <f t="shared" si="17"/>
        <v>1802020100054_Zakucac.txt</v>
      </c>
      <c r="AA89" s="180" t="str">
        <f t="shared" si="18"/>
        <v>cdo outputtab,date,lon,lat,value -remapnn,lon=16.70270_lat=43.4581 netcdf_process/climatology_average/total_flow.nc &gt; table/climatology_average/total_flow/1802020100054_Zakucac.txt &amp;</v>
      </c>
      <c r="AB89" s="162"/>
      <c r="AC89" s="161" t="str">
        <f t="shared" si="19"/>
        <v>cdo outputtab,date,lon,lat,value -remapnn,lon=16.70270_lat=43.4581 netcdf_process/climatology_average/internal_flow.nc &gt; table/climatology_average/internal_flow/1802020100054_Zakucac.txt &amp;</v>
      </c>
      <c r="AMJ89"/>
    </row>
    <row r="90" spans="1:1024" s="154" customFormat="1" x14ac:dyDescent="0.25">
      <c r="A90" s="4" t="s">
        <v>349</v>
      </c>
      <c r="B90" s="26"/>
      <c r="C90" s="5">
        <v>47.565607</v>
      </c>
      <c r="D90" s="5">
        <v>7.9536300000000004</v>
      </c>
      <c r="E90" s="5">
        <v>47.565607</v>
      </c>
      <c r="F90" s="5">
        <v>7.9536300000000004</v>
      </c>
      <c r="G90" s="4" t="s">
        <v>350</v>
      </c>
      <c r="I90" s="5">
        <v>47.580925999999998</v>
      </c>
      <c r="J90" s="6">
        <v>7.9596809999999998</v>
      </c>
      <c r="O90" s="54">
        <v>180202</v>
      </c>
      <c r="P90" s="156" t="str">
        <f t="shared" si="10"/>
        <v>Sackingen-II</v>
      </c>
      <c r="Q90" s="54" t="str">
        <f t="shared" si="11"/>
        <v>Yes</v>
      </c>
      <c r="R90" s="157">
        <v>90</v>
      </c>
      <c r="S90" s="177" t="e">
        <f>VLOOKUP(A90,'Generators MW'!$A$1:$BJ$255,54,0)</f>
        <v>#N/A</v>
      </c>
      <c r="T90" s="177">
        <f t="shared" si="12"/>
        <v>0</v>
      </c>
      <c r="U90" s="178" t="str">
        <f t="shared" si="13"/>
        <v>100090</v>
      </c>
      <c r="V90" s="178">
        <f t="shared" si="14"/>
        <v>47.565607</v>
      </c>
      <c r="W90" s="178">
        <f t="shared" si="15"/>
        <v>7.9536300000000004</v>
      </c>
      <c r="X90" s="54" t="str">
        <f t="shared" si="16"/>
        <v>1802020100090</v>
      </c>
      <c r="Y90" s="163" t="str">
        <f t="shared" si="17"/>
        <v>1802020100090_Sackingen-II.txt</v>
      </c>
      <c r="AA90" s="180" t="str">
        <f t="shared" si="18"/>
        <v>cdo outputtab,date,lon,lat,value -remapnn,lon=7.95363_lat=47.5656 netcdf_process/climatology_average/total_flow.nc &gt; table/climatology_average/total_flow/1802020100090_Sackingen-II.txt &amp;</v>
      </c>
      <c r="AB90" s="162"/>
      <c r="AC90" s="161" t="str">
        <f t="shared" si="19"/>
        <v>cdo outputtab,date,lon,lat,value -remapnn,lon=7.95363_lat=47.5656 netcdf_process/climatology_average/internal_flow.nc &gt; table/climatology_average/internal_flow/1802020100090_Sackingen-II.txt &amp;</v>
      </c>
      <c r="AMJ90"/>
    </row>
    <row r="91" spans="1:1024" s="154" customFormat="1" x14ac:dyDescent="0.25">
      <c r="A91" s="50" t="s">
        <v>370</v>
      </c>
      <c r="B91" s="50" t="s">
        <v>371</v>
      </c>
      <c r="C91" s="5">
        <v>63.539774000000001</v>
      </c>
      <c r="D91" s="5">
        <v>16.761382999999999</v>
      </c>
      <c r="E91" s="5">
        <v>63.548000000000002</v>
      </c>
      <c r="F91" s="5">
        <v>16.643000000000001</v>
      </c>
      <c r="G91" s="50" t="s">
        <v>372</v>
      </c>
      <c r="I91" s="5">
        <v>63.563923000000003</v>
      </c>
      <c r="J91" s="6">
        <v>16.650549999999999</v>
      </c>
      <c r="O91" s="54">
        <v>180202</v>
      </c>
      <c r="P91" s="156" t="str">
        <f t="shared" si="10"/>
        <v>Kilforsen</v>
      </c>
      <c r="Q91" s="54" t="str">
        <f t="shared" si="11"/>
        <v>Yes</v>
      </c>
      <c r="R91" s="157">
        <v>100</v>
      </c>
      <c r="S91" s="177">
        <f>VLOOKUP(A91,'Generators MW'!$A$1:$BJ$255,54,0)</f>
        <v>0</v>
      </c>
      <c r="T91" s="177">
        <f t="shared" si="12"/>
        <v>0</v>
      </c>
      <c r="U91" s="178" t="str">
        <f t="shared" si="13"/>
        <v>100100</v>
      </c>
      <c r="V91" s="178">
        <f t="shared" si="14"/>
        <v>63.548000000000002</v>
      </c>
      <c r="W91" s="178">
        <f t="shared" si="15"/>
        <v>16.643000000000001</v>
      </c>
      <c r="X91" s="54" t="str">
        <f t="shared" si="16"/>
        <v>1802020100100</v>
      </c>
      <c r="Y91" s="163" t="str">
        <f t="shared" si="17"/>
        <v>1802020100100_Kilforsen.txt</v>
      </c>
      <c r="AA91" s="180" t="str">
        <f t="shared" si="18"/>
        <v>cdo outputtab,date,lon,lat,value -remapnn,lon=16.64300_lat=63.5480 netcdf_process/climatology_average/total_flow.nc &gt; table/climatology_average/total_flow/1802020100100_Kilforsen.txt &amp;</v>
      </c>
      <c r="AB91" s="162"/>
      <c r="AC91" s="161" t="str">
        <f t="shared" si="19"/>
        <v>cdo outputtab,date,lon,lat,value -remapnn,lon=16.64300_lat=63.5480 netcdf_process/climatology_average/internal_flow.nc &gt; table/climatology_average/internal_flow/1802020100100_Kilforsen.txt &amp;</v>
      </c>
      <c r="AMJ91"/>
    </row>
    <row r="92" spans="1:1024" s="154" customFormat="1" x14ac:dyDescent="0.25">
      <c r="A92" s="4" t="s">
        <v>8</v>
      </c>
      <c r="B92" s="4" t="s">
        <v>400</v>
      </c>
      <c r="C92" s="5">
        <v>52.912924999999902</v>
      </c>
      <c r="D92" s="5">
        <v>-1.20495660000005</v>
      </c>
      <c r="E92" s="5">
        <v>52.942999999999998</v>
      </c>
      <c r="F92" s="5">
        <v>-1.1739999999999999</v>
      </c>
      <c r="G92" s="4" t="s">
        <v>401</v>
      </c>
      <c r="I92" s="5">
        <v>52.942999999999998</v>
      </c>
      <c r="J92" s="5">
        <v>-1.1739999999999999</v>
      </c>
      <c r="O92" s="54">
        <v>180202</v>
      </c>
      <c r="P92" s="156" t="str">
        <f t="shared" si="10"/>
        <v>Beeston</v>
      </c>
      <c r="Q92" s="54" t="str">
        <f t="shared" si="11"/>
        <v>Yes</v>
      </c>
      <c r="R92" s="157">
        <v>121</v>
      </c>
      <c r="S92" s="177">
        <f>VLOOKUP(A92,'Generators MW'!$A$1:$BJ$255,54,0)</f>
        <v>0</v>
      </c>
      <c r="T92" s="177">
        <f t="shared" si="12"/>
        <v>0</v>
      </c>
      <c r="U92" s="178" t="str">
        <f t="shared" si="13"/>
        <v>100121</v>
      </c>
      <c r="V92" s="178">
        <f t="shared" si="14"/>
        <v>52.942999999999998</v>
      </c>
      <c r="W92" s="178">
        <f t="shared" si="15"/>
        <v>-1.1739999999999999</v>
      </c>
      <c r="X92" s="54" t="str">
        <f t="shared" si="16"/>
        <v>1802020100121</v>
      </c>
      <c r="Y92" s="163" t="str">
        <f t="shared" si="17"/>
        <v>1802020100121_Beeston.txt</v>
      </c>
      <c r="AA92" s="180" t="str">
        <f t="shared" si="18"/>
        <v>cdo outputtab,date,lon,lat,value -remapnn,lon=-1.17400_lat=52.9430 netcdf_process/climatology_average/total_flow.nc &gt; table/climatology_average/total_flow/1802020100121_Beeston.txt &amp;</v>
      </c>
      <c r="AB92" s="162"/>
      <c r="AC92" s="161" t="str">
        <f t="shared" si="19"/>
        <v>cdo outputtab,date,lon,lat,value -remapnn,lon=-1.17400_lat=52.9430 netcdf_process/climatology_average/internal_flow.nc &gt; table/climatology_average/internal_flow/1802020100121_Beeston.txt &amp;</v>
      </c>
      <c r="AMJ92"/>
    </row>
    <row r="93" spans="1:1024" s="154" customFormat="1" x14ac:dyDescent="0.25">
      <c r="A93" s="4" t="s">
        <v>9</v>
      </c>
      <c r="B93" s="7" t="s">
        <v>402</v>
      </c>
      <c r="C93" s="5">
        <v>48.383000000000003</v>
      </c>
      <c r="D93" s="5">
        <v>15.85</v>
      </c>
      <c r="E93" s="5">
        <v>48.383000000000003</v>
      </c>
      <c r="F93" s="5">
        <v>15.85</v>
      </c>
      <c r="G93" s="4" t="s">
        <v>403</v>
      </c>
      <c r="I93" s="5">
        <v>48.383000000000003</v>
      </c>
      <c r="J93" s="5">
        <v>15.85</v>
      </c>
      <c r="O93" s="54">
        <v>180202</v>
      </c>
      <c r="P93" s="156" t="str">
        <f t="shared" si="10"/>
        <v>Altenwörth</v>
      </c>
      <c r="Q93" s="54" t="str">
        <f t="shared" si="11"/>
        <v>Yes</v>
      </c>
      <c r="R93" s="157">
        <v>122</v>
      </c>
      <c r="S93" s="177">
        <f>VLOOKUP(A93,'Generators MW'!$A$1:$BJ$255,54,0)</f>
        <v>0</v>
      </c>
      <c r="T93" s="177">
        <f t="shared" si="12"/>
        <v>0</v>
      </c>
      <c r="U93" s="178" t="str">
        <f t="shared" si="13"/>
        <v>100122</v>
      </c>
      <c r="V93" s="178">
        <f t="shared" si="14"/>
        <v>48.383000000000003</v>
      </c>
      <c r="W93" s="178">
        <f t="shared" si="15"/>
        <v>15.85</v>
      </c>
      <c r="X93" s="54" t="str">
        <f t="shared" si="16"/>
        <v>1802020100122</v>
      </c>
      <c r="Y93" s="163" t="str">
        <f t="shared" si="17"/>
        <v>1802020100122_Altenwörth.txt</v>
      </c>
      <c r="AA93" s="180" t="str">
        <f t="shared" si="18"/>
        <v>cdo outputtab,date,lon,lat,value -remapnn,lon=15.85000_lat=48.3830 netcdf_process/climatology_average/total_flow.nc &gt; table/climatology_average/total_flow/1802020100122_Altenwörth.txt &amp;</v>
      </c>
      <c r="AB93" s="162"/>
      <c r="AC93" s="161" t="str">
        <f t="shared" si="19"/>
        <v>cdo outputtab,date,lon,lat,value -remapnn,lon=15.85000_lat=48.3830 netcdf_process/climatology_average/internal_flow.nc &gt; table/climatology_average/internal_flow/1802020100122_Altenwörth.txt &amp;</v>
      </c>
      <c r="AMJ93"/>
    </row>
    <row r="94" spans="1:1024" s="154" customFormat="1" x14ac:dyDescent="0.25">
      <c r="A94" s="4" t="s">
        <v>10</v>
      </c>
      <c r="B94" s="7" t="s">
        <v>404</v>
      </c>
      <c r="C94" s="5">
        <v>45.151000000000003</v>
      </c>
      <c r="D94" s="5">
        <v>2.0099999999999998</v>
      </c>
      <c r="E94" s="5">
        <v>45.151000000000003</v>
      </c>
      <c r="F94" s="5">
        <v>2.0099999999999998</v>
      </c>
      <c r="G94" s="4" t="s">
        <v>405</v>
      </c>
      <c r="H94" s="4">
        <v>3413</v>
      </c>
      <c r="I94" s="5">
        <v>45.162492999999998</v>
      </c>
      <c r="J94" s="6">
        <v>2.0088240000000002</v>
      </c>
      <c r="O94" s="54">
        <v>180202</v>
      </c>
      <c r="P94" s="156" t="str">
        <f t="shared" si="10"/>
        <v>Chastang</v>
      </c>
      <c r="Q94" s="54" t="str">
        <f t="shared" si="11"/>
        <v>Yes</v>
      </c>
      <c r="R94" s="157">
        <v>123</v>
      </c>
      <c r="S94" s="177">
        <f>VLOOKUP(A94,'Generators MW'!$A$1:$BJ$255,54,0)</f>
        <v>0</v>
      </c>
      <c r="T94" s="177">
        <f t="shared" si="12"/>
        <v>0</v>
      </c>
      <c r="U94" s="178" t="str">
        <f t="shared" si="13"/>
        <v>100123</v>
      </c>
      <c r="V94" s="178">
        <f t="shared" si="14"/>
        <v>45.151000000000003</v>
      </c>
      <c r="W94" s="178">
        <f t="shared" si="15"/>
        <v>2.0099999999999998</v>
      </c>
      <c r="X94" s="54" t="str">
        <f t="shared" si="16"/>
        <v>1802020100123</v>
      </c>
      <c r="Y94" s="163" t="str">
        <f t="shared" si="17"/>
        <v>1802020100123_Chastang.txt</v>
      </c>
      <c r="AA94" s="180" t="str">
        <f t="shared" si="18"/>
        <v>cdo outputtab,date,lon,lat,value -remapnn,lon=2.01000_lat=45.1510 netcdf_process/climatology_average/total_flow.nc &gt; table/climatology_average/total_flow/1802020100123_Chastang.txt &amp;</v>
      </c>
      <c r="AB94" s="162"/>
      <c r="AC94" s="161" t="str">
        <f t="shared" si="19"/>
        <v>cdo outputtab,date,lon,lat,value -remapnn,lon=2.01000_lat=45.1510 netcdf_process/climatology_average/internal_flow.nc &gt; table/climatology_average/internal_flow/1802020100123_Chastang.txt &amp;</v>
      </c>
      <c r="AMJ94"/>
    </row>
    <row r="95" spans="1:1024" s="154" customFormat="1" x14ac:dyDescent="0.25">
      <c r="A95" s="4" t="s">
        <v>11</v>
      </c>
      <c r="B95" s="7" t="s">
        <v>402</v>
      </c>
      <c r="C95" s="5">
        <v>48.3553</v>
      </c>
      <c r="D95" s="5">
        <v>16.2424</v>
      </c>
      <c r="E95" s="5">
        <v>48.3553</v>
      </c>
      <c r="F95" s="5">
        <v>16.2424</v>
      </c>
      <c r="G95" s="4" t="s">
        <v>406</v>
      </c>
      <c r="I95" s="5">
        <v>48.3553</v>
      </c>
      <c r="J95" s="5">
        <v>16.2424</v>
      </c>
      <c r="O95" s="54">
        <v>180202</v>
      </c>
      <c r="P95" s="156" t="str">
        <f t="shared" si="10"/>
        <v>Greifenstein</v>
      </c>
      <c r="Q95" s="54" t="str">
        <f t="shared" si="11"/>
        <v>Yes</v>
      </c>
      <c r="R95" s="157">
        <v>124</v>
      </c>
      <c r="S95" s="177">
        <f>VLOOKUP(A95,'Generators MW'!$A$1:$BJ$255,54,0)</f>
        <v>0</v>
      </c>
      <c r="T95" s="177">
        <f t="shared" si="12"/>
        <v>0</v>
      </c>
      <c r="U95" s="178" t="str">
        <f t="shared" si="13"/>
        <v>100124</v>
      </c>
      <c r="V95" s="178">
        <f t="shared" si="14"/>
        <v>48.3553</v>
      </c>
      <c r="W95" s="178">
        <f t="shared" si="15"/>
        <v>16.2424</v>
      </c>
      <c r="X95" s="54" t="str">
        <f t="shared" si="16"/>
        <v>1802020100124</v>
      </c>
      <c r="Y95" s="163" t="str">
        <f t="shared" si="17"/>
        <v>1802020100124_Greifenstein.txt</v>
      </c>
      <c r="AA95" s="180" t="str">
        <f t="shared" si="18"/>
        <v>cdo outputtab,date,lon,lat,value -remapnn,lon=16.24240_lat=48.3553 netcdf_process/climatology_average/total_flow.nc &gt; table/climatology_average/total_flow/1802020100124_Greifenstein.txt &amp;</v>
      </c>
      <c r="AB95" s="162"/>
      <c r="AC95" s="161" t="str">
        <f t="shared" si="19"/>
        <v>cdo outputtab,date,lon,lat,value -remapnn,lon=16.24240_lat=48.3553 netcdf_process/climatology_average/internal_flow.nc &gt; table/climatology_average/internal_flow/1802020100124_Greifenstein.txt &amp;</v>
      </c>
      <c r="AMJ95"/>
    </row>
    <row r="96" spans="1:1024" s="154" customFormat="1" x14ac:dyDescent="0.25">
      <c r="A96" s="4" t="s">
        <v>12</v>
      </c>
      <c r="B96" s="7" t="s">
        <v>407</v>
      </c>
      <c r="C96" s="5">
        <v>48.385300000000001</v>
      </c>
      <c r="D96" s="5">
        <v>14.023</v>
      </c>
      <c r="E96" s="5">
        <v>48.385300000000001</v>
      </c>
      <c r="F96" s="5">
        <v>14.023</v>
      </c>
      <c r="G96" s="4" t="s">
        <v>408</v>
      </c>
      <c r="I96" s="5">
        <v>48.385300000000001</v>
      </c>
      <c r="J96" s="5">
        <v>14.023</v>
      </c>
      <c r="O96" s="54">
        <v>180202</v>
      </c>
      <c r="P96" s="156" t="str">
        <f t="shared" si="10"/>
        <v>Aschach</v>
      </c>
      <c r="Q96" s="54" t="str">
        <f t="shared" si="11"/>
        <v>Yes</v>
      </c>
      <c r="R96" s="157">
        <v>125</v>
      </c>
      <c r="S96" s="177">
        <f>VLOOKUP(A96,'Generators MW'!$A$1:$BJ$255,54,0)</f>
        <v>0</v>
      </c>
      <c r="T96" s="177">
        <f t="shared" si="12"/>
        <v>0</v>
      </c>
      <c r="U96" s="178" t="str">
        <f t="shared" si="13"/>
        <v>100125</v>
      </c>
      <c r="V96" s="178">
        <f t="shared" si="14"/>
        <v>48.385300000000001</v>
      </c>
      <c r="W96" s="178">
        <f t="shared" si="15"/>
        <v>14.023</v>
      </c>
      <c r="X96" s="54" t="str">
        <f t="shared" si="16"/>
        <v>1802020100125</v>
      </c>
      <c r="Y96" s="163" t="str">
        <f t="shared" si="17"/>
        <v>1802020100125_Aschach.txt</v>
      </c>
      <c r="AA96" s="180" t="str">
        <f t="shared" si="18"/>
        <v>cdo outputtab,date,lon,lat,value -remapnn,lon=14.02300_lat=48.3853 netcdf_process/climatology_average/total_flow.nc &gt; table/climatology_average/total_flow/1802020100125_Aschach.txt &amp;</v>
      </c>
      <c r="AB96" s="162"/>
      <c r="AC96" s="161" t="str">
        <f t="shared" si="19"/>
        <v>cdo outputtab,date,lon,lat,value -remapnn,lon=14.02300_lat=48.3853 netcdf_process/climatology_average/internal_flow.nc &gt; table/climatology_average/internal_flow/1802020100125_Aschach.txt &amp;</v>
      </c>
      <c r="AMJ96"/>
    </row>
    <row r="97" spans="1:1024" s="154" customFormat="1" x14ac:dyDescent="0.25">
      <c r="A97" s="4" t="s">
        <v>13</v>
      </c>
      <c r="B97" s="7" t="s">
        <v>409</v>
      </c>
      <c r="C97" s="5">
        <v>59.579470499999999</v>
      </c>
      <c r="D97" s="5">
        <v>11.1018297</v>
      </c>
      <c r="E97" s="5">
        <v>59.573</v>
      </c>
      <c r="F97" s="5">
        <v>11.295999999999999</v>
      </c>
      <c r="G97" s="4" t="s">
        <v>410</v>
      </c>
      <c r="H97" s="4">
        <v>3151</v>
      </c>
      <c r="I97" s="5">
        <v>59.579470499999999</v>
      </c>
      <c r="J97" s="5">
        <v>11.1018297</v>
      </c>
      <c r="O97" s="54">
        <v>180202</v>
      </c>
      <c r="P97" s="156" t="str">
        <f t="shared" si="10"/>
        <v>Kykkelsrud-Fossumfoss</v>
      </c>
      <c r="Q97" s="54" t="str">
        <f t="shared" si="11"/>
        <v>Yes</v>
      </c>
      <c r="R97" s="157">
        <v>126</v>
      </c>
      <c r="S97" s="177">
        <f>VLOOKUP(A97,'Generators MW'!$A$1:$BJ$255,54,0)</f>
        <v>0</v>
      </c>
      <c r="T97" s="177">
        <f t="shared" si="12"/>
        <v>0</v>
      </c>
      <c r="U97" s="178" t="str">
        <f t="shared" si="13"/>
        <v>100126</v>
      </c>
      <c r="V97" s="178">
        <f t="shared" si="14"/>
        <v>59.573</v>
      </c>
      <c r="W97" s="178">
        <f t="shared" si="15"/>
        <v>11.295999999999999</v>
      </c>
      <c r="X97" s="54" t="str">
        <f t="shared" si="16"/>
        <v>1802020100126</v>
      </c>
      <c r="Y97" s="163" t="str">
        <f t="shared" si="17"/>
        <v>1802020100126_Kykkelsrud-Fossumfoss.txt</v>
      </c>
      <c r="AA97" s="180" t="str">
        <f t="shared" si="18"/>
        <v>cdo outputtab,date,lon,lat,value -remapnn,lon=11.29600_lat=59.5730 netcdf_process/climatology_average/total_flow.nc &gt; table/climatology_average/total_flow/1802020100126_Kykkelsrud-Fossumfoss.txt &amp;</v>
      </c>
      <c r="AB97" s="162"/>
      <c r="AC97" s="161" t="str">
        <f t="shared" si="19"/>
        <v>cdo outputtab,date,lon,lat,value -remapnn,lon=11.29600_lat=59.5730 netcdf_process/climatology_average/internal_flow.nc &gt; table/climatology_average/internal_flow/1802020100126_Kykkelsrud-Fossumfoss.txt &amp;</v>
      </c>
      <c r="AMJ97"/>
    </row>
    <row r="98" spans="1:1024" s="154" customFormat="1" x14ac:dyDescent="0.25">
      <c r="A98" s="4" t="s">
        <v>14</v>
      </c>
      <c r="B98" s="7" t="s">
        <v>409</v>
      </c>
      <c r="C98" s="5">
        <v>59.637092000000003</v>
      </c>
      <c r="D98" s="5">
        <v>11.15521</v>
      </c>
      <c r="E98" s="5">
        <v>59.634999999999998</v>
      </c>
      <c r="F98" s="5">
        <v>11.3</v>
      </c>
      <c r="G98" s="4" t="s">
        <v>411</v>
      </c>
      <c r="H98" s="4">
        <v>3150</v>
      </c>
      <c r="I98" s="5">
        <v>59.641722999999999</v>
      </c>
      <c r="J98" s="6">
        <v>11.158891000000001</v>
      </c>
      <c r="O98" s="54">
        <v>180202</v>
      </c>
      <c r="P98" s="156" t="str">
        <f t="shared" si="10"/>
        <v>Solbergfoss-I</v>
      </c>
      <c r="Q98" s="54" t="str">
        <f t="shared" si="11"/>
        <v>Yes</v>
      </c>
      <c r="R98" s="157">
        <v>127</v>
      </c>
      <c r="S98" s="177">
        <f>VLOOKUP(A98,'Generators MW'!$A$1:$BJ$255,54,0)</f>
        <v>0</v>
      </c>
      <c r="T98" s="177">
        <f t="shared" si="12"/>
        <v>0</v>
      </c>
      <c r="U98" s="178" t="str">
        <f t="shared" si="13"/>
        <v>100127</v>
      </c>
      <c r="V98" s="178">
        <f t="shared" si="14"/>
        <v>59.634999999999998</v>
      </c>
      <c r="W98" s="178">
        <f t="shared" si="15"/>
        <v>11.3</v>
      </c>
      <c r="X98" s="54" t="str">
        <f t="shared" si="16"/>
        <v>1802020100127</v>
      </c>
      <c r="Y98" s="163" t="str">
        <f t="shared" si="17"/>
        <v>1802020100127_Solbergfoss-I.txt</v>
      </c>
      <c r="AA98" s="180" t="str">
        <f t="shared" si="18"/>
        <v>cdo outputtab,date,lon,lat,value -remapnn,lon=11.30000_lat=59.6350 netcdf_process/climatology_average/total_flow.nc &gt; table/climatology_average/total_flow/1802020100127_Solbergfoss-I.txt &amp;</v>
      </c>
      <c r="AB98" s="162"/>
      <c r="AC98" s="161" t="str">
        <f t="shared" si="19"/>
        <v>cdo outputtab,date,lon,lat,value -remapnn,lon=11.30000_lat=59.6350 netcdf_process/climatology_average/internal_flow.nc &gt; table/climatology_average/internal_flow/1802020100127_Solbergfoss-I.txt &amp;</v>
      </c>
      <c r="AMJ98"/>
    </row>
    <row r="99" spans="1:1024" s="154" customFormat="1" x14ac:dyDescent="0.25">
      <c r="A99" s="4" t="s">
        <v>15</v>
      </c>
      <c r="B99" s="7" t="s">
        <v>409</v>
      </c>
      <c r="C99" s="5">
        <v>59.636935000000001</v>
      </c>
      <c r="D99" s="5">
        <v>11.157029</v>
      </c>
      <c r="E99" s="5">
        <v>59.633000000000003</v>
      </c>
      <c r="F99" s="5">
        <v>11.301</v>
      </c>
      <c r="G99" s="4" t="s">
        <v>411</v>
      </c>
      <c r="H99" s="4">
        <v>3150</v>
      </c>
      <c r="I99" s="5">
        <v>59.641722999999999</v>
      </c>
      <c r="J99" s="6">
        <v>11.158891000000001</v>
      </c>
      <c r="O99" s="54">
        <v>180202</v>
      </c>
      <c r="P99" s="156" t="str">
        <f t="shared" si="10"/>
        <v>Solbergfoss-II</v>
      </c>
      <c r="Q99" s="54" t="str">
        <f t="shared" si="11"/>
        <v>Yes</v>
      </c>
      <c r="R99" s="157">
        <v>128</v>
      </c>
      <c r="S99" s="177">
        <f>VLOOKUP(A99,'Generators MW'!$A$1:$BJ$255,54,0)</f>
        <v>0</v>
      </c>
      <c r="T99" s="177">
        <f t="shared" si="12"/>
        <v>0</v>
      </c>
      <c r="U99" s="178" t="str">
        <f t="shared" si="13"/>
        <v>100128</v>
      </c>
      <c r="V99" s="178">
        <f t="shared" si="14"/>
        <v>59.633000000000003</v>
      </c>
      <c r="W99" s="178">
        <f t="shared" si="15"/>
        <v>11.301</v>
      </c>
      <c r="X99" s="54" t="str">
        <f t="shared" si="16"/>
        <v>1802020100128</v>
      </c>
      <c r="Y99" s="163" t="str">
        <f t="shared" si="17"/>
        <v>1802020100128_Solbergfoss-II.txt</v>
      </c>
      <c r="AA99" s="180" t="str">
        <f t="shared" si="18"/>
        <v>cdo outputtab,date,lon,lat,value -remapnn,lon=11.30100_lat=59.6330 netcdf_process/climatology_average/total_flow.nc &gt; table/climatology_average/total_flow/1802020100128_Solbergfoss-II.txt &amp;</v>
      </c>
      <c r="AB99" s="162"/>
      <c r="AC99" s="161" t="str">
        <f t="shared" si="19"/>
        <v>cdo outputtab,date,lon,lat,value -remapnn,lon=11.30100_lat=59.6330 netcdf_process/climatology_average/internal_flow.nc &gt; table/climatology_average/internal_flow/1802020100128_Solbergfoss-II.txt &amp;</v>
      </c>
      <c r="AMJ99"/>
    </row>
    <row r="100" spans="1:1024" s="154" customFormat="1" x14ac:dyDescent="0.25">
      <c r="A100" s="4" t="s">
        <v>16</v>
      </c>
      <c r="B100" s="7" t="s">
        <v>409</v>
      </c>
      <c r="C100" s="5">
        <v>59.54224</v>
      </c>
      <c r="D100" s="5">
        <v>11.170379000000001</v>
      </c>
      <c r="E100" s="5">
        <v>59.527999999999999</v>
      </c>
      <c r="F100" s="5">
        <v>11.295</v>
      </c>
      <c r="G100" s="4" t="s">
        <v>412</v>
      </c>
      <c r="H100" s="4">
        <v>3154</v>
      </c>
      <c r="I100" s="5">
        <v>59.538822000000003</v>
      </c>
      <c r="J100" s="6">
        <v>11.169855999999999</v>
      </c>
      <c r="O100" s="54">
        <v>180202</v>
      </c>
      <c r="P100" s="156" t="str">
        <f t="shared" si="10"/>
        <v>Vamma</v>
      </c>
      <c r="Q100" s="54" t="str">
        <f t="shared" si="11"/>
        <v>Yes</v>
      </c>
      <c r="R100" s="157">
        <v>129</v>
      </c>
      <c r="S100" s="177">
        <f>VLOOKUP(A100,'Generators MW'!$A$1:$BJ$255,54,0)</f>
        <v>0</v>
      </c>
      <c r="T100" s="177">
        <f t="shared" si="12"/>
        <v>0</v>
      </c>
      <c r="U100" s="178" t="str">
        <f t="shared" si="13"/>
        <v>100129</v>
      </c>
      <c r="V100" s="178">
        <f t="shared" si="14"/>
        <v>59.527999999999999</v>
      </c>
      <c r="W100" s="178">
        <f t="shared" si="15"/>
        <v>11.295</v>
      </c>
      <c r="X100" s="54" t="str">
        <f t="shared" si="16"/>
        <v>1802020100129</v>
      </c>
      <c r="Y100" s="163" t="str">
        <f t="shared" si="17"/>
        <v>1802020100129_Vamma.txt</v>
      </c>
      <c r="AA100" s="180" t="str">
        <f t="shared" si="18"/>
        <v>cdo outputtab,date,lon,lat,value -remapnn,lon=11.29500_lat=59.5280 netcdf_process/climatology_average/total_flow.nc &gt; table/climatology_average/total_flow/1802020100129_Vamma.txt &amp;</v>
      </c>
      <c r="AB100" s="162"/>
      <c r="AC100" s="161" t="str">
        <f t="shared" si="19"/>
        <v>cdo outputtab,date,lon,lat,value -remapnn,lon=11.29500_lat=59.5280 netcdf_process/climatology_average/internal_flow.nc &gt; table/climatology_average/internal_flow/1802020100129_Vamma.txt &amp;</v>
      </c>
      <c r="AMJ100"/>
    </row>
    <row r="101" spans="1:1024" s="154" customFormat="1" x14ac:dyDescent="0.25">
      <c r="A101" s="4" t="s">
        <v>17</v>
      </c>
      <c r="B101" s="7" t="s">
        <v>165</v>
      </c>
      <c r="C101" s="5">
        <v>41.160499999999999</v>
      </c>
      <c r="D101" s="5">
        <v>-7.3742000000000001</v>
      </c>
      <c r="E101" s="5">
        <v>41.173999999999999</v>
      </c>
      <c r="F101" s="5">
        <v>7.3819999999999997</v>
      </c>
      <c r="G101" s="4" t="s">
        <v>413</v>
      </c>
      <c r="H101" s="4">
        <v>2736</v>
      </c>
      <c r="I101" s="5">
        <v>41.158334000000004</v>
      </c>
      <c r="J101" s="6">
        <v>-7.3741110000000001</v>
      </c>
      <c r="O101" s="54">
        <v>180202</v>
      </c>
      <c r="P101" s="156" t="str">
        <f t="shared" si="10"/>
        <v>Valeira</v>
      </c>
      <c r="Q101" s="54" t="str">
        <f t="shared" si="11"/>
        <v>Yes</v>
      </c>
      <c r="R101" s="157">
        <v>130</v>
      </c>
      <c r="S101" s="177">
        <f>VLOOKUP(A101,'Generators MW'!$A$1:$BJ$255,54,0)</f>
        <v>0</v>
      </c>
      <c r="T101" s="177">
        <f t="shared" si="12"/>
        <v>0</v>
      </c>
      <c r="U101" s="178" t="str">
        <f t="shared" si="13"/>
        <v>100130</v>
      </c>
      <c r="V101" s="178">
        <f t="shared" si="14"/>
        <v>41.173999999999999</v>
      </c>
      <c r="W101" s="178">
        <f t="shared" si="15"/>
        <v>7.3819999999999997</v>
      </c>
      <c r="X101" s="54" t="str">
        <f t="shared" si="16"/>
        <v>1802020100130</v>
      </c>
      <c r="Y101" s="163" t="str">
        <f t="shared" si="17"/>
        <v>1802020100130_Valeira.txt</v>
      </c>
      <c r="AA101" s="180" t="str">
        <f t="shared" si="18"/>
        <v>cdo outputtab,date,lon,lat,value -remapnn,lon=7.38200_lat=41.1740 netcdf_process/climatology_average/total_flow.nc &gt; table/climatology_average/total_flow/1802020100130_Valeira.txt &amp;</v>
      </c>
      <c r="AB101" s="162"/>
      <c r="AC101" s="161" t="str">
        <f t="shared" si="19"/>
        <v>cdo outputtab,date,lon,lat,value -remapnn,lon=7.38200_lat=41.1740 netcdf_process/climatology_average/internal_flow.nc &gt; table/climatology_average/internal_flow/1802020100130_Valeira.txt &amp;</v>
      </c>
      <c r="AMJ101"/>
    </row>
    <row r="102" spans="1:1024" s="154" customFormat="1" x14ac:dyDescent="0.25">
      <c r="A102" s="4" t="s">
        <v>18</v>
      </c>
      <c r="B102" s="7" t="s">
        <v>414</v>
      </c>
      <c r="C102" s="5">
        <v>48.190226000000003</v>
      </c>
      <c r="D102" s="5">
        <v>15.069516999999999</v>
      </c>
      <c r="E102" s="5">
        <v>48.190226000000003</v>
      </c>
      <c r="F102" s="5">
        <v>15.069516999999999</v>
      </c>
      <c r="G102" s="4" t="s">
        <v>415</v>
      </c>
      <c r="I102" s="5">
        <v>48.194071000000001</v>
      </c>
      <c r="J102" s="6">
        <v>15.064691</v>
      </c>
      <c r="O102" s="54">
        <v>180202</v>
      </c>
      <c r="P102" s="156" t="str">
        <f t="shared" si="10"/>
        <v>Ybbs-Persenbeug</v>
      </c>
      <c r="Q102" s="54" t="str">
        <f t="shared" si="11"/>
        <v>Yes</v>
      </c>
      <c r="R102" s="157">
        <v>131</v>
      </c>
      <c r="S102" s="177">
        <f>VLOOKUP(A102,'Generators MW'!$A$1:$BJ$255,54,0)</f>
        <v>0</v>
      </c>
      <c r="T102" s="177">
        <f t="shared" si="12"/>
        <v>0</v>
      </c>
      <c r="U102" s="178" t="str">
        <f t="shared" si="13"/>
        <v>100131</v>
      </c>
      <c r="V102" s="178">
        <f t="shared" si="14"/>
        <v>48.190226000000003</v>
      </c>
      <c r="W102" s="178">
        <f t="shared" si="15"/>
        <v>15.069516999999999</v>
      </c>
      <c r="X102" s="54" t="str">
        <f t="shared" si="16"/>
        <v>1802020100131</v>
      </c>
      <c r="Y102" s="163" t="str">
        <f t="shared" si="17"/>
        <v>1802020100131_Ybbs-Persenbeug.txt</v>
      </c>
      <c r="AA102" s="180" t="str">
        <f t="shared" si="18"/>
        <v>cdo outputtab,date,lon,lat,value -remapnn,lon=15.06952_lat=48.1902 netcdf_process/climatology_average/total_flow.nc &gt; table/climatology_average/total_flow/1802020100131_Ybbs-Persenbeug.txt &amp;</v>
      </c>
      <c r="AB102" s="162"/>
      <c r="AC102" s="161" t="str">
        <f t="shared" si="19"/>
        <v>cdo outputtab,date,lon,lat,value -remapnn,lon=15.06952_lat=48.1902 netcdf_process/climatology_average/internal_flow.nc &gt; table/climatology_average/internal_flow/1802020100131_Ybbs-Persenbeug.txt &amp;</v>
      </c>
      <c r="AMJ102"/>
    </row>
    <row r="103" spans="1:1024" s="154" customFormat="1" x14ac:dyDescent="0.25">
      <c r="A103" s="4" t="s">
        <v>19</v>
      </c>
      <c r="B103" s="7" t="s">
        <v>416</v>
      </c>
      <c r="C103" s="5">
        <v>61.166899999999998</v>
      </c>
      <c r="D103" s="5">
        <v>28.7745</v>
      </c>
      <c r="E103" s="5">
        <v>61.183999999999997</v>
      </c>
      <c r="F103" s="5">
        <v>28.702000000000002</v>
      </c>
      <c r="G103" s="4" t="s">
        <v>417</v>
      </c>
      <c r="I103" s="5">
        <v>61.177598000000003</v>
      </c>
      <c r="J103" s="6">
        <v>28.785125000000001</v>
      </c>
      <c r="O103" s="54">
        <v>180202</v>
      </c>
      <c r="P103" s="156" t="str">
        <f t="shared" si="10"/>
        <v>Imatra</v>
      </c>
      <c r="Q103" s="54" t="str">
        <f t="shared" si="11"/>
        <v>Yes</v>
      </c>
      <c r="R103" s="157">
        <v>132</v>
      </c>
      <c r="S103" s="177">
        <f>VLOOKUP(A103,'Generators MW'!$A$1:$BJ$255,54,0)</f>
        <v>0</v>
      </c>
      <c r="T103" s="177">
        <f t="shared" si="12"/>
        <v>0</v>
      </c>
      <c r="U103" s="178" t="str">
        <f t="shared" si="13"/>
        <v>100132</v>
      </c>
      <c r="V103" s="178">
        <f t="shared" si="14"/>
        <v>61.183999999999997</v>
      </c>
      <c r="W103" s="178">
        <f t="shared" si="15"/>
        <v>28.702000000000002</v>
      </c>
      <c r="X103" s="54" t="str">
        <f t="shared" si="16"/>
        <v>1802020100132</v>
      </c>
      <c r="Y103" s="163" t="str">
        <f t="shared" si="17"/>
        <v>1802020100132_Imatra.txt</v>
      </c>
      <c r="AA103" s="180" t="str">
        <f t="shared" si="18"/>
        <v>cdo outputtab,date,lon,lat,value -remapnn,lon=28.70200_lat=61.1840 netcdf_process/climatology_average/total_flow.nc &gt; table/climatology_average/total_flow/1802020100132_Imatra.txt &amp;</v>
      </c>
      <c r="AB103" s="162"/>
      <c r="AC103" s="161" t="str">
        <f t="shared" si="19"/>
        <v>cdo outputtab,date,lon,lat,value -remapnn,lon=28.70200_lat=61.1840 netcdf_process/climatology_average/internal_flow.nc &gt; table/climatology_average/internal_flow/1802020100132_Imatra.txt &amp;</v>
      </c>
      <c r="AMJ103"/>
    </row>
    <row r="104" spans="1:1024" s="154" customFormat="1" x14ac:dyDescent="0.25">
      <c r="A104" s="4" t="s">
        <v>20</v>
      </c>
      <c r="B104" s="7" t="s">
        <v>416</v>
      </c>
      <c r="C104" s="5">
        <v>61.210436000000001</v>
      </c>
      <c r="D104" s="5">
        <v>28.784040000000001</v>
      </c>
      <c r="E104" s="5">
        <v>61.18</v>
      </c>
      <c r="F104" s="5">
        <v>28.731000000000002</v>
      </c>
      <c r="G104" s="4" t="s">
        <v>418</v>
      </c>
      <c r="I104" s="5">
        <v>61.229278999999998</v>
      </c>
      <c r="J104" s="6">
        <v>28.794222000000001</v>
      </c>
      <c r="O104" s="54">
        <v>180202</v>
      </c>
      <c r="P104" s="156" t="str">
        <f t="shared" si="10"/>
        <v>Tainionkoski</v>
      </c>
      <c r="Q104" s="54" t="str">
        <f t="shared" si="11"/>
        <v>Yes</v>
      </c>
      <c r="R104" s="157">
        <v>133</v>
      </c>
      <c r="S104" s="177">
        <f>VLOOKUP(A104,'Generators MW'!$A$1:$BJ$255,54,0)</f>
        <v>0</v>
      </c>
      <c r="T104" s="177">
        <f t="shared" si="12"/>
        <v>0</v>
      </c>
      <c r="U104" s="178" t="str">
        <f t="shared" si="13"/>
        <v>100133</v>
      </c>
      <c r="V104" s="178">
        <f t="shared" si="14"/>
        <v>61.18</v>
      </c>
      <c r="W104" s="178">
        <f t="shared" si="15"/>
        <v>28.731000000000002</v>
      </c>
      <c r="X104" s="54" t="str">
        <f t="shared" si="16"/>
        <v>1802020100133</v>
      </c>
      <c r="Y104" s="163" t="str">
        <f t="shared" si="17"/>
        <v>1802020100133_Tainionkoski.txt</v>
      </c>
      <c r="AA104" s="180" t="str">
        <f t="shared" si="18"/>
        <v>cdo outputtab,date,lon,lat,value -remapnn,lon=28.73100_lat=61.1800 netcdf_process/climatology_average/total_flow.nc &gt; table/climatology_average/total_flow/1802020100133_Tainionkoski.txt &amp;</v>
      </c>
      <c r="AB104" s="162"/>
      <c r="AC104" s="161" t="str">
        <f t="shared" si="19"/>
        <v>cdo outputtab,date,lon,lat,value -remapnn,lon=28.73100_lat=61.1800 netcdf_process/climatology_average/internal_flow.nc &gt; table/climatology_average/internal_flow/1802020100133_Tainionkoski.txt &amp;</v>
      </c>
      <c r="AMJ104"/>
    </row>
    <row r="105" spans="1:1024" s="154" customFormat="1" x14ac:dyDescent="0.25">
      <c r="A105" s="4" t="s">
        <v>21</v>
      </c>
      <c r="B105" s="7" t="s">
        <v>419</v>
      </c>
      <c r="C105" s="5">
        <v>64.018632999999994</v>
      </c>
      <c r="D105" s="5">
        <v>19.5609</v>
      </c>
      <c r="E105" s="5">
        <v>64.447999999999993</v>
      </c>
      <c r="F105" s="5">
        <v>19.079999999999998</v>
      </c>
      <c r="G105" s="4" t="s">
        <v>420</v>
      </c>
      <c r="I105" s="5">
        <v>64.046442999999996</v>
      </c>
      <c r="J105" s="6">
        <v>19.554891999999999</v>
      </c>
      <c r="O105" s="54">
        <v>180202</v>
      </c>
      <c r="P105" s="156" t="str">
        <f t="shared" si="10"/>
        <v>Harrsele</v>
      </c>
      <c r="Q105" s="54" t="str">
        <f t="shared" si="11"/>
        <v>Yes</v>
      </c>
      <c r="R105" s="157">
        <v>134</v>
      </c>
      <c r="S105" s="177">
        <f>VLOOKUP(A105,'Generators MW'!$A$1:$BJ$255,54,0)</f>
        <v>0</v>
      </c>
      <c r="T105" s="177">
        <f t="shared" si="12"/>
        <v>0</v>
      </c>
      <c r="U105" s="178" t="str">
        <f t="shared" si="13"/>
        <v>100134</v>
      </c>
      <c r="V105" s="178">
        <f t="shared" si="14"/>
        <v>64.447999999999993</v>
      </c>
      <c r="W105" s="178">
        <f t="shared" si="15"/>
        <v>19.079999999999998</v>
      </c>
      <c r="X105" s="54" t="str">
        <f t="shared" si="16"/>
        <v>1802020100134</v>
      </c>
      <c r="Y105" s="163" t="str">
        <f t="shared" si="17"/>
        <v>1802020100134_Harrsele.txt</v>
      </c>
      <c r="AA105" s="180" t="str">
        <f t="shared" si="18"/>
        <v>cdo outputtab,date,lon,lat,value -remapnn,lon=19.08000_lat=64.4480 netcdf_process/climatology_average/total_flow.nc &gt; table/climatology_average/total_flow/1802020100134_Harrsele.txt &amp;</v>
      </c>
      <c r="AB105" s="162"/>
      <c r="AC105" s="161" t="str">
        <f t="shared" si="19"/>
        <v>cdo outputtab,date,lon,lat,value -remapnn,lon=19.08000_lat=64.4480 netcdf_process/climatology_average/internal_flow.nc &gt; table/climatology_average/internal_flow/1802020100134_Harrsele.txt &amp;</v>
      </c>
      <c r="AMJ105"/>
    </row>
    <row r="106" spans="1:1024" s="154" customFormat="1" x14ac:dyDescent="0.25">
      <c r="A106" s="4" t="s">
        <v>22</v>
      </c>
      <c r="B106" s="7" t="s">
        <v>162</v>
      </c>
      <c r="C106" s="5">
        <v>43.824249000000002</v>
      </c>
      <c r="D106" s="5">
        <v>4.6432260000000003</v>
      </c>
      <c r="E106" s="5">
        <v>43.824249000000002</v>
      </c>
      <c r="F106" s="5">
        <v>4.6432260000000003</v>
      </c>
      <c r="G106" s="4" t="s">
        <v>421</v>
      </c>
      <c r="I106" s="5">
        <v>43.824249000000002</v>
      </c>
      <c r="J106" s="5">
        <v>4.6432260000000003</v>
      </c>
      <c r="O106" s="54">
        <v>180202</v>
      </c>
      <c r="P106" s="156" t="str">
        <f t="shared" si="10"/>
        <v>Vallabregues-Beaucaire</v>
      </c>
      <c r="Q106" s="54" t="str">
        <f t="shared" si="11"/>
        <v>Yes</v>
      </c>
      <c r="R106" s="157">
        <v>135</v>
      </c>
      <c r="S106" s="177">
        <f>VLOOKUP(A106,'Generators MW'!$A$1:$BJ$255,54,0)</f>
        <v>0</v>
      </c>
      <c r="T106" s="177">
        <f t="shared" si="12"/>
        <v>0</v>
      </c>
      <c r="U106" s="178" t="str">
        <f t="shared" si="13"/>
        <v>100135</v>
      </c>
      <c r="V106" s="178">
        <f t="shared" si="14"/>
        <v>43.824249000000002</v>
      </c>
      <c r="W106" s="178">
        <f t="shared" si="15"/>
        <v>4.6432260000000003</v>
      </c>
      <c r="X106" s="54" t="str">
        <f t="shared" si="16"/>
        <v>1802020100135</v>
      </c>
      <c r="Y106" s="163" t="str">
        <f t="shared" si="17"/>
        <v>1802020100135_Vallabregues-Beaucaire.txt</v>
      </c>
      <c r="AA106" s="180" t="str">
        <f t="shared" si="18"/>
        <v>cdo outputtab,date,lon,lat,value -remapnn,lon=4.64323_lat=43.8242 netcdf_process/climatology_average/total_flow.nc &gt; table/climatology_average/total_flow/1802020100135_Vallabregues-Beaucaire.txt &amp;</v>
      </c>
      <c r="AB106" s="162"/>
      <c r="AC106" s="161" t="str">
        <f t="shared" si="19"/>
        <v>cdo outputtab,date,lon,lat,value -remapnn,lon=4.64323_lat=43.8242 netcdf_process/climatology_average/internal_flow.nc &gt; table/climatology_average/internal_flow/1802020100135_Vallabregues-Beaucaire.txt &amp;</v>
      </c>
      <c r="AMJ106"/>
    </row>
    <row r="107" spans="1:1024" s="154" customFormat="1" x14ac:dyDescent="0.25">
      <c r="A107" s="4" t="s">
        <v>23</v>
      </c>
      <c r="B107" s="7" t="s">
        <v>171</v>
      </c>
      <c r="C107" s="5">
        <v>48.167831</v>
      </c>
      <c r="D107" s="5">
        <v>14.694679000000001</v>
      </c>
      <c r="E107" s="5">
        <v>48.186999999999998</v>
      </c>
      <c r="F107" s="5">
        <v>14.694679000000001</v>
      </c>
      <c r="G107" s="4" t="s">
        <v>422</v>
      </c>
      <c r="I107" s="5">
        <v>48.167831</v>
      </c>
      <c r="J107" s="5">
        <v>14.694679000000001</v>
      </c>
      <c r="O107" s="54">
        <v>180202</v>
      </c>
      <c r="P107" s="156" t="str">
        <f t="shared" si="10"/>
        <v>Wallsee-Mitterkirchen</v>
      </c>
      <c r="Q107" s="54" t="str">
        <f t="shared" si="11"/>
        <v>Yes</v>
      </c>
      <c r="R107" s="157">
        <v>136</v>
      </c>
      <c r="S107" s="177">
        <f>VLOOKUP(A107,'Generators MW'!$A$1:$BJ$255,54,0)</f>
        <v>0</v>
      </c>
      <c r="T107" s="177">
        <f t="shared" si="12"/>
        <v>0</v>
      </c>
      <c r="U107" s="178" t="str">
        <f t="shared" si="13"/>
        <v>100136</v>
      </c>
      <c r="V107" s="178">
        <f t="shared" si="14"/>
        <v>48.186999999999998</v>
      </c>
      <c r="W107" s="178">
        <f t="shared" si="15"/>
        <v>14.694679000000001</v>
      </c>
      <c r="X107" s="54" t="str">
        <f t="shared" si="16"/>
        <v>1802020100136</v>
      </c>
      <c r="Y107" s="163" t="str">
        <f t="shared" si="17"/>
        <v>1802020100136_Wallsee-Mitterkirchen.txt</v>
      </c>
      <c r="AA107" s="180" t="str">
        <f t="shared" si="18"/>
        <v>cdo outputtab,date,lon,lat,value -remapnn,lon=14.69468_lat=48.1870 netcdf_process/climatology_average/total_flow.nc &gt; table/climatology_average/total_flow/1802020100136_Wallsee-Mitterkirchen.txt &amp;</v>
      </c>
      <c r="AB107" s="162"/>
      <c r="AC107" s="161" t="str">
        <f t="shared" si="19"/>
        <v>cdo outputtab,date,lon,lat,value -remapnn,lon=14.69468_lat=48.1870 netcdf_process/climatology_average/internal_flow.nc &gt; table/climatology_average/internal_flow/1802020100136_Wallsee-Mitterkirchen.txt &amp;</v>
      </c>
      <c r="AMJ107"/>
    </row>
    <row r="108" spans="1:1024" s="154" customFormat="1" x14ac:dyDescent="0.25">
      <c r="A108" s="4" t="s">
        <v>24</v>
      </c>
      <c r="B108" s="7" t="s">
        <v>165</v>
      </c>
      <c r="C108" s="5">
        <v>41.085766</v>
      </c>
      <c r="D108" s="5">
        <v>-8.1306659999999997</v>
      </c>
      <c r="E108" s="5">
        <v>41.085766</v>
      </c>
      <c r="F108" s="5">
        <v>-8.1306659999999997</v>
      </c>
      <c r="G108" s="4" t="s">
        <v>423</v>
      </c>
      <c r="H108" s="4">
        <v>2742</v>
      </c>
      <c r="I108" s="5">
        <v>41.089070999999997</v>
      </c>
      <c r="J108" s="6">
        <v>-8.1172009999999997</v>
      </c>
      <c r="O108" s="54">
        <v>180202</v>
      </c>
      <c r="P108" s="156" t="str">
        <f t="shared" si="10"/>
        <v>Carrapatelo</v>
      </c>
      <c r="Q108" s="54" t="str">
        <f t="shared" si="11"/>
        <v>Yes</v>
      </c>
      <c r="R108" s="157">
        <v>137</v>
      </c>
      <c r="S108" s="177">
        <f>VLOOKUP(A108,'Generators MW'!$A$1:$BJ$255,54,0)</f>
        <v>0</v>
      </c>
      <c r="T108" s="177">
        <f t="shared" si="12"/>
        <v>0</v>
      </c>
      <c r="U108" s="178" t="str">
        <f t="shared" si="13"/>
        <v>100137</v>
      </c>
      <c r="V108" s="178">
        <f t="shared" si="14"/>
        <v>41.085766</v>
      </c>
      <c r="W108" s="178">
        <f t="shared" si="15"/>
        <v>-8.1306659999999997</v>
      </c>
      <c r="X108" s="54" t="str">
        <f t="shared" si="16"/>
        <v>1802020100137</v>
      </c>
      <c r="Y108" s="163" t="str">
        <f t="shared" si="17"/>
        <v>1802020100137_Carrapatelo.txt</v>
      </c>
      <c r="AA108" s="180" t="str">
        <f t="shared" si="18"/>
        <v>cdo outputtab,date,lon,lat,value -remapnn,lon=-8.13067_lat=41.0858 netcdf_process/climatology_average/total_flow.nc &gt; table/climatology_average/total_flow/1802020100137_Carrapatelo.txt &amp;</v>
      </c>
      <c r="AB108" s="162"/>
      <c r="AC108" s="161" t="str">
        <f t="shared" si="19"/>
        <v>cdo outputtab,date,lon,lat,value -remapnn,lon=-8.13067_lat=41.0858 netcdf_process/climatology_average/internal_flow.nc &gt; table/climatology_average/internal_flow/1802020100137_Carrapatelo.txt &amp;</v>
      </c>
      <c r="AMJ108"/>
    </row>
    <row r="109" spans="1:1024" s="154" customFormat="1" x14ac:dyDescent="0.25">
      <c r="A109" s="4" t="s">
        <v>25</v>
      </c>
      <c r="B109" s="7" t="s">
        <v>162</v>
      </c>
      <c r="C109" s="5">
        <v>44.823999999999998</v>
      </c>
      <c r="D109" s="5">
        <v>4.8109999999999999</v>
      </c>
      <c r="E109" s="5">
        <v>44.823999999999998</v>
      </c>
      <c r="F109" s="5">
        <v>4.8109999999999999</v>
      </c>
      <c r="G109" s="4" t="s">
        <v>424</v>
      </c>
      <c r="I109" s="5">
        <v>44.823999999999998</v>
      </c>
      <c r="J109" s="5">
        <v>4.8109999999999999</v>
      </c>
      <c r="O109" s="54">
        <v>180202</v>
      </c>
      <c r="P109" s="156" t="str">
        <f t="shared" si="10"/>
        <v>Beauchastel</v>
      </c>
      <c r="Q109" s="54" t="str">
        <f t="shared" si="11"/>
        <v>Yes</v>
      </c>
      <c r="R109" s="157">
        <v>138</v>
      </c>
      <c r="S109" s="177">
        <f>VLOOKUP(A109,'Generators MW'!$A$1:$BJ$255,54,0)</f>
        <v>0</v>
      </c>
      <c r="T109" s="177">
        <f t="shared" si="12"/>
        <v>0</v>
      </c>
      <c r="U109" s="178" t="str">
        <f t="shared" si="13"/>
        <v>100138</v>
      </c>
      <c r="V109" s="178">
        <f t="shared" si="14"/>
        <v>44.823999999999998</v>
      </c>
      <c r="W109" s="178">
        <f t="shared" si="15"/>
        <v>4.8109999999999999</v>
      </c>
      <c r="X109" s="54" t="str">
        <f t="shared" si="16"/>
        <v>1802020100138</v>
      </c>
      <c r="Y109" s="163" t="str">
        <f t="shared" si="17"/>
        <v>1802020100138_Beauchastel.txt</v>
      </c>
      <c r="AA109" s="180" t="str">
        <f t="shared" si="18"/>
        <v>cdo outputtab,date,lon,lat,value -remapnn,lon=4.81100_lat=44.8240 netcdf_process/climatology_average/total_flow.nc &gt; table/climatology_average/total_flow/1802020100138_Beauchastel.txt &amp;</v>
      </c>
      <c r="AB109" s="162"/>
      <c r="AC109" s="161" t="str">
        <f t="shared" si="19"/>
        <v>cdo outputtab,date,lon,lat,value -remapnn,lon=4.81100_lat=44.8240 netcdf_process/climatology_average/internal_flow.nc &gt; table/climatology_average/internal_flow/1802020100138_Beauchastel.txt &amp;</v>
      </c>
      <c r="AMJ109"/>
    </row>
    <row r="110" spans="1:1024" s="154" customFormat="1" x14ac:dyDescent="0.25">
      <c r="A110" s="4" t="s">
        <v>26</v>
      </c>
      <c r="B110" s="7" t="s">
        <v>402</v>
      </c>
      <c r="C110" s="5">
        <v>48.224857999999998</v>
      </c>
      <c r="D110" s="5">
        <v>15.304427</v>
      </c>
      <c r="E110" s="5">
        <v>48.224857999999998</v>
      </c>
      <c r="F110" s="5">
        <v>15.304427</v>
      </c>
      <c r="G110" s="4" t="s">
        <v>425</v>
      </c>
      <c r="I110" s="5">
        <v>48.223728999999999</v>
      </c>
      <c r="J110" s="6">
        <v>15.293526999999999</v>
      </c>
      <c r="O110" s="54">
        <v>180202</v>
      </c>
      <c r="P110" s="156" t="str">
        <f t="shared" si="10"/>
        <v>Melk</v>
      </c>
      <c r="Q110" s="54" t="str">
        <f t="shared" si="11"/>
        <v>Yes</v>
      </c>
      <c r="R110" s="157">
        <v>139</v>
      </c>
      <c r="S110" s="177">
        <f>VLOOKUP(A110,'Generators MW'!$A$1:$BJ$255,54,0)</f>
        <v>0</v>
      </c>
      <c r="T110" s="177">
        <f t="shared" si="12"/>
        <v>0</v>
      </c>
      <c r="U110" s="178" t="str">
        <f t="shared" si="13"/>
        <v>100139</v>
      </c>
      <c r="V110" s="178">
        <f t="shared" si="14"/>
        <v>48.224857999999998</v>
      </c>
      <c r="W110" s="178">
        <f t="shared" si="15"/>
        <v>15.304427</v>
      </c>
      <c r="X110" s="54" t="str">
        <f t="shared" si="16"/>
        <v>1802020100139</v>
      </c>
      <c r="Y110" s="163" t="str">
        <f t="shared" si="17"/>
        <v>1802020100139_Melk.txt</v>
      </c>
      <c r="AA110" s="180" t="str">
        <f t="shared" si="18"/>
        <v>cdo outputtab,date,lon,lat,value -remapnn,lon=15.30443_lat=48.2249 netcdf_process/climatology_average/total_flow.nc &gt; table/climatology_average/total_flow/1802020100139_Melk.txt &amp;</v>
      </c>
      <c r="AB110" s="162"/>
      <c r="AC110" s="161" t="str">
        <f t="shared" si="19"/>
        <v>cdo outputtab,date,lon,lat,value -remapnn,lon=15.30443_lat=48.2249 netcdf_process/climatology_average/internal_flow.nc &gt; table/climatology_average/internal_flow/1802020100139_Melk.txt &amp;</v>
      </c>
      <c r="AMJ110"/>
    </row>
    <row r="111" spans="1:1024" s="154" customFormat="1" x14ac:dyDescent="0.25">
      <c r="A111" s="4" t="s">
        <v>27</v>
      </c>
      <c r="B111" s="7" t="s">
        <v>165</v>
      </c>
      <c r="C111" s="5">
        <v>41.135260000000002</v>
      </c>
      <c r="D111" s="5">
        <v>-7.1138620000000001</v>
      </c>
      <c r="E111" s="5">
        <v>41.135260000000002</v>
      </c>
      <c r="F111" s="5">
        <v>-7.1138620000000001</v>
      </c>
      <c r="G111" s="4" t="s">
        <v>426</v>
      </c>
      <c r="H111" s="4">
        <v>2739</v>
      </c>
      <c r="I111" s="5">
        <v>41.135551</v>
      </c>
      <c r="J111" s="6">
        <v>-7.0998289999999997</v>
      </c>
      <c r="O111" s="54">
        <v>180202</v>
      </c>
      <c r="P111" s="156" t="str">
        <f t="shared" si="10"/>
        <v>Pocinho</v>
      </c>
      <c r="Q111" s="54" t="str">
        <f t="shared" si="11"/>
        <v>Yes</v>
      </c>
      <c r="R111" s="157">
        <v>140</v>
      </c>
      <c r="S111" s="177">
        <f>VLOOKUP(A111,'Generators MW'!$A$1:$BJ$255,54,0)</f>
        <v>0</v>
      </c>
      <c r="T111" s="177">
        <f t="shared" si="12"/>
        <v>0</v>
      </c>
      <c r="U111" s="178" t="str">
        <f t="shared" si="13"/>
        <v>100140</v>
      </c>
      <c r="V111" s="178">
        <f t="shared" si="14"/>
        <v>41.135260000000002</v>
      </c>
      <c r="W111" s="178">
        <f t="shared" si="15"/>
        <v>-7.1138620000000001</v>
      </c>
      <c r="X111" s="54" t="str">
        <f t="shared" si="16"/>
        <v>1802020100140</v>
      </c>
      <c r="Y111" s="163" t="str">
        <f t="shared" si="17"/>
        <v>1802020100140_Pocinho.txt</v>
      </c>
      <c r="AA111" s="180" t="str">
        <f t="shared" si="18"/>
        <v>cdo outputtab,date,lon,lat,value -remapnn,lon=-7.11386_lat=41.1353 netcdf_process/climatology_average/total_flow.nc &gt; table/climatology_average/total_flow/1802020100140_Pocinho.txt &amp;</v>
      </c>
      <c r="AB111" s="162"/>
      <c r="AC111" s="161" t="str">
        <f t="shared" si="19"/>
        <v>cdo outputtab,date,lon,lat,value -remapnn,lon=-7.11386_lat=41.1353 netcdf_process/climatology_average/internal_flow.nc &gt; table/climatology_average/internal_flow/1802020100140_Pocinho.txt &amp;</v>
      </c>
      <c r="AMJ111"/>
    </row>
    <row r="112" spans="1:1024" s="154" customFormat="1" x14ac:dyDescent="0.25">
      <c r="A112" s="4" t="s">
        <v>28</v>
      </c>
      <c r="B112" s="7" t="s">
        <v>162</v>
      </c>
      <c r="C112" s="5">
        <v>45.011000000000003</v>
      </c>
      <c r="D112" s="5">
        <v>4.8390000000000004</v>
      </c>
      <c r="E112" s="5">
        <v>45.011000000000003</v>
      </c>
      <c r="F112" s="5">
        <v>4.8179999999999996</v>
      </c>
      <c r="G112" s="4" t="s">
        <v>427</v>
      </c>
      <c r="I112" s="5">
        <v>45.011000000000003</v>
      </c>
      <c r="J112" s="5">
        <v>4.8390000000000004</v>
      </c>
      <c r="O112" s="54">
        <v>180202</v>
      </c>
      <c r="P112" s="156" t="str">
        <f t="shared" si="10"/>
        <v>Bourg-les-Valence</v>
      </c>
      <c r="Q112" s="54" t="str">
        <f t="shared" si="11"/>
        <v>Yes</v>
      </c>
      <c r="R112" s="157">
        <v>141</v>
      </c>
      <c r="S112" s="177">
        <f>VLOOKUP(A112,'Generators MW'!$A$1:$BJ$255,54,0)</f>
        <v>0</v>
      </c>
      <c r="T112" s="177">
        <f t="shared" si="12"/>
        <v>0</v>
      </c>
      <c r="U112" s="178" t="str">
        <f t="shared" si="13"/>
        <v>100141</v>
      </c>
      <c r="V112" s="178">
        <f t="shared" si="14"/>
        <v>45.011000000000003</v>
      </c>
      <c r="W112" s="178">
        <f t="shared" si="15"/>
        <v>4.8179999999999996</v>
      </c>
      <c r="X112" s="54" t="str">
        <f t="shared" si="16"/>
        <v>1802020100141</v>
      </c>
      <c r="Y112" s="163" t="str">
        <f t="shared" si="17"/>
        <v>1802020100141_Bourg-les-Valence.txt</v>
      </c>
      <c r="AA112" s="180" t="str">
        <f t="shared" si="18"/>
        <v>cdo outputtab,date,lon,lat,value -remapnn,lon=4.81800_lat=45.0110 netcdf_process/climatology_average/total_flow.nc &gt; table/climatology_average/total_flow/1802020100141_Bourg-les-Valence.txt &amp;</v>
      </c>
      <c r="AB112" s="162"/>
      <c r="AC112" s="161" t="str">
        <f t="shared" si="19"/>
        <v>cdo outputtab,date,lon,lat,value -remapnn,lon=4.81800_lat=45.0110 netcdf_process/climatology_average/internal_flow.nc &gt; table/climatology_average/internal_flow/1802020100141_Bourg-les-Valence.txt &amp;</v>
      </c>
      <c r="AMJ112"/>
    </row>
    <row r="113" spans="1:1024" s="154" customFormat="1" x14ac:dyDescent="0.25">
      <c r="A113" s="4" t="s">
        <v>29</v>
      </c>
      <c r="B113" s="7" t="s">
        <v>165</v>
      </c>
      <c r="C113" s="5">
        <v>41.146099999999997</v>
      </c>
      <c r="D113" s="5">
        <v>-7.74</v>
      </c>
      <c r="E113" s="5">
        <v>41.146099999999997</v>
      </c>
      <c r="F113" s="5">
        <v>-7.74</v>
      </c>
      <c r="G113" s="4" t="s">
        <v>428</v>
      </c>
      <c r="H113" s="4">
        <v>2738</v>
      </c>
      <c r="I113" s="5">
        <v>41.145085000000002</v>
      </c>
      <c r="J113" s="6">
        <v>-7.733517</v>
      </c>
      <c r="O113" s="54">
        <v>180202</v>
      </c>
      <c r="P113" s="156" t="str">
        <f t="shared" si="10"/>
        <v>Regua</v>
      </c>
      <c r="Q113" s="54" t="str">
        <f t="shared" si="11"/>
        <v>Yes</v>
      </c>
      <c r="R113" s="157">
        <v>142</v>
      </c>
      <c r="S113" s="177">
        <f>VLOOKUP(A113,'Generators MW'!$A$1:$BJ$255,54,0)</f>
        <v>0</v>
      </c>
      <c r="T113" s="177">
        <f t="shared" si="12"/>
        <v>0</v>
      </c>
      <c r="U113" s="178" t="str">
        <f t="shared" si="13"/>
        <v>100142</v>
      </c>
      <c r="V113" s="178">
        <f t="shared" si="14"/>
        <v>41.146099999999997</v>
      </c>
      <c r="W113" s="178">
        <f t="shared" si="15"/>
        <v>-7.74</v>
      </c>
      <c r="X113" s="54" t="str">
        <f t="shared" si="16"/>
        <v>1802020100142</v>
      </c>
      <c r="Y113" s="163" t="str">
        <f t="shared" si="17"/>
        <v>1802020100142_Regua.txt</v>
      </c>
      <c r="AA113" s="180" t="str">
        <f t="shared" si="18"/>
        <v>cdo outputtab,date,lon,lat,value -remapnn,lon=-7.74000_lat=41.1461 netcdf_process/climatology_average/total_flow.nc &gt; table/climatology_average/total_flow/1802020100142_Regua.txt &amp;</v>
      </c>
      <c r="AB113" s="162"/>
      <c r="AC113" s="161" t="str">
        <f t="shared" si="19"/>
        <v>cdo outputtab,date,lon,lat,value -remapnn,lon=-7.74000_lat=41.1461 netcdf_process/climatology_average/internal_flow.nc &gt; table/climatology_average/internal_flow/1802020100142_Regua.txt &amp;</v>
      </c>
      <c r="AMJ113"/>
    </row>
    <row r="114" spans="1:1024" s="154" customFormat="1" x14ac:dyDescent="0.25">
      <c r="A114" s="4" t="s">
        <v>30</v>
      </c>
      <c r="B114" s="7" t="s">
        <v>171</v>
      </c>
      <c r="C114" s="5">
        <v>48.316630000000004</v>
      </c>
      <c r="D114" s="5">
        <v>14.151199999999999</v>
      </c>
      <c r="E114" s="5">
        <v>48.316630000000004</v>
      </c>
      <c r="F114" s="5">
        <v>14.151199999999999</v>
      </c>
      <c r="G114" s="4" t="s">
        <v>429</v>
      </c>
      <c r="I114" s="5">
        <v>48.322786999999998</v>
      </c>
      <c r="J114" s="6">
        <v>14.162621</v>
      </c>
      <c r="O114" s="54">
        <v>180202</v>
      </c>
      <c r="P114" s="156" t="str">
        <f t="shared" si="10"/>
        <v>Ottensheim-Wilhering</v>
      </c>
      <c r="Q114" s="54" t="str">
        <f t="shared" si="11"/>
        <v>Yes</v>
      </c>
      <c r="R114" s="157">
        <v>143</v>
      </c>
      <c r="S114" s="177">
        <f>VLOOKUP(A114,'Generators MW'!$A$1:$BJ$255,54,0)</f>
        <v>0</v>
      </c>
      <c r="T114" s="177">
        <f t="shared" si="12"/>
        <v>0</v>
      </c>
      <c r="U114" s="178" t="str">
        <f t="shared" si="13"/>
        <v>100143</v>
      </c>
      <c r="V114" s="178">
        <f t="shared" si="14"/>
        <v>48.316630000000004</v>
      </c>
      <c r="W114" s="178">
        <f t="shared" si="15"/>
        <v>14.151199999999999</v>
      </c>
      <c r="X114" s="54" t="str">
        <f t="shared" si="16"/>
        <v>1802020100143</v>
      </c>
      <c r="Y114" s="163" t="str">
        <f t="shared" si="17"/>
        <v>1802020100143_Ottensheim-Wilhering.txt</v>
      </c>
      <c r="AA114" s="180" t="str">
        <f t="shared" si="18"/>
        <v>cdo outputtab,date,lon,lat,value -remapnn,lon=14.15120_lat=48.3166 netcdf_process/climatology_average/total_flow.nc &gt; table/climatology_average/total_flow/1802020100143_Ottensheim-Wilhering.txt &amp;</v>
      </c>
      <c r="AB114" s="162"/>
      <c r="AC114" s="161" t="str">
        <f t="shared" si="19"/>
        <v>cdo outputtab,date,lon,lat,value -remapnn,lon=14.15120_lat=48.3166 netcdf_process/climatology_average/internal_flow.nc &gt; table/climatology_average/internal_flow/1802020100143_Ottensheim-Wilhering.txt &amp;</v>
      </c>
      <c r="AMJ114"/>
    </row>
    <row r="115" spans="1:1024" s="154" customFormat="1" x14ac:dyDescent="0.25">
      <c r="A115" s="4" t="s">
        <v>31</v>
      </c>
      <c r="B115" s="7" t="s">
        <v>162</v>
      </c>
      <c r="C115" s="5">
        <v>48.685315000000003</v>
      </c>
      <c r="D115" s="5">
        <v>7.9144199999999998</v>
      </c>
      <c r="E115" s="5">
        <v>48.698999999999998</v>
      </c>
      <c r="F115" s="5">
        <v>7.9370000000000003</v>
      </c>
      <c r="G115" s="4" t="s">
        <v>430</v>
      </c>
      <c r="I115" s="5">
        <v>48.698999999999998</v>
      </c>
      <c r="J115" s="5">
        <v>7.9370000000000003</v>
      </c>
      <c r="O115" s="54">
        <v>180202</v>
      </c>
      <c r="P115" s="156" t="str">
        <f t="shared" si="10"/>
        <v>Gambsheim</v>
      </c>
      <c r="Q115" s="54" t="str">
        <f t="shared" si="11"/>
        <v>Yes</v>
      </c>
      <c r="R115" s="157">
        <v>144</v>
      </c>
      <c r="S115" s="177">
        <f>VLOOKUP(A115,'Generators MW'!$A$1:$BJ$255,54,0)</f>
        <v>0</v>
      </c>
      <c r="T115" s="177">
        <f t="shared" si="12"/>
        <v>0</v>
      </c>
      <c r="U115" s="178" t="str">
        <f t="shared" si="13"/>
        <v>100144</v>
      </c>
      <c r="V115" s="178">
        <f t="shared" si="14"/>
        <v>48.698999999999998</v>
      </c>
      <c r="W115" s="178">
        <f t="shared" si="15"/>
        <v>7.9370000000000003</v>
      </c>
      <c r="X115" s="54" t="str">
        <f t="shared" si="16"/>
        <v>1802020100144</v>
      </c>
      <c r="Y115" s="163" t="str">
        <f t="shared" si="17"/>
        <v>1802020100144_Gambsheim.txt</v>
      </c>
      <c r="AA115" s="180" t="str">
        <f t="shared" si="18"/>
        <v>cdo outputtab,date,lon,lat,value -remapnn,lon=7.93700_lat=48.6990 netcdf_process/climatology_average/total_flow.nc &gt; table/climatology_average/total_flow/1802020100144_Gambsheim.txt &amp;</v>
      </c>
      <c r="AB115" s="162"/>
      <c r="AC115" s="161" t="str">
        <f t="shared" si="19"/>
        <v>cdo outputtab,date,lon,lat,value -remapnn,lon=7.93700_lat=48.6990 netcdf_process/climatology_average/internal_flow.nc &gt; table/climatology_average/internal_flow/1802020100144_Gambsheim.txt &amp;</v>
      </c>
      <c r="AMJ115"/>
    </row>
    <row r="116" spans="1:1024" s="154" customFormat="1" x14ac:dyDescent="0.25">
      <c r="A116" s="4" t="s">
        <v>32</v>
      </c>
      <c r="B116" s="7" t="s">
        <v>162</v>
      </c>
      <c r="C116" s="5">
        <v>48.526353999999998</v>
      </c>
      <c r="D116" s="5">
        <v>7.796538</v>
      </c>
      <c r="E116" s="5">
        <v>48.526353999999998</v>
      </c>
      <c r="F116" s="5">
        <v>7.796538</v>
      </c>
      <c r="G116" s="4" t="s">
        <v>431</v>
      </c>
      <c r="I116" s="5">
        <v>48.526353999999998</v>
      </c>
      <c r="J116" s="5">
        <v>7.796538</v>
      </c>
      <c r="O116" s="54">
        <v>180202</v>
      </c>
      <c r="P116" s="156" t="str">
        <f t="shared" si="10"/>
        <v>Strasbourg</v>
      </c>
      <c r="Q116" s="54" t="str">
        <f t="shared" si="11"/>
        <v>Yes</v>
      </c>
      <c r="R116" s="157">
        <v>145</v>
      </c>
      <c r="S116" s="177">
        <f>VLOOKUP(A116,'Generators MW'!$A$1:$BJ$255,54,0)</f>
        <v>0</v>
      </c>
      <c r="T116" s="177">
        <f t="shared" si="12"/>
        <v>0</v>
      </c>
      <c r="U116" s="178" t="str">
        <f t="shared" si="13"/>
        <v>100145</v>
      </c>
      <c r="V116" s="178">
        <f t="shared" si="14"/>
        <v>48.526353999999998</v>
      </c>
      <c r="W116" s="178">
        <f t="shared" si="15"/>
        <v>7.796538</v>
      </c>
      <c r="X116" s="54" t="str">
        <f t="shared" si="16"/>
        <v>1802020100145</v>
      </c>
      <c r="Y116" s="163" t="str">
        <f t="shared" si="17"/>
        <v>1802020100145_Strasbourg.txt</v>
      </c>
      <c r="AA116" s="180" t="str">
        <f t="shared" si="18"/>
        <v>cdo outputtab,date,lon,lat,value -remapnn,lon=7.79654_lat=48.5264 netcdf_process/climatology_average/total_flow.nc &gt; table/climatology_average/total_flow/1802020100145_Strasbourg.txt &amp;</v>
      </c>
      <c r="AB116" s="162"/>
      <c r="AC116" s="161" t="str">
        <f t="shared" si="19"/>
        <v>cdo outputtab,date,lon,lat,value -remapnn,lon=7.79654_lat=48.5264 netcdf_process/climatology_average/internal_flow.nc &gt; table/climatology_average/internal_flow/1802020100145_Strasbourg.txt &amp;</v>
      </c>
      <c r="AMJ116"/>
    </row>
    <row r="117" spans="1:1024" s="154" customFormat="1" x14ac:dyDescent="0.25">
      <c r="A117" s="4" t="s">
        <v>33</v>
      </c>
      <c r="B117" s="7" t="s">
        <v>162</v>
      </c>
      <c r="C117" s="5">
        <v>48.404242000000004</v>
      </c>
      <c r="D117" s="5">
        <v>7.7283189999999999</v>
      </c>
      <c r="E117" s="5">
        <v>48.404242000000004</v>
      </c>
      <c r="F117" s="5">
        <v>7.7283189999999999</v>
      </c>
      <c r="G117" s="4" t="s">
        <v>432</v>
      </c>
      <c r="I117" s="5">
        <v>48.404242000000004</v>
      </c>
      <c r="J117" s="5">
        <v>7.7283189999999999</v>
      </c>
      <c r="O117" s="54">
        <v>180202</v>
      </c>
      <c r="P117" s="156" t="str">
        <f t="shared" si="10"/>
        <v>Gerstheim</v>
      </c>
      <c r="Q117" s="54" t="str">
        <f t="shared" si="11"/>
        <v>Yes</v>
      </c>
      <c r="R117" s="157">
        <v>146</v>
      </c>
      <c r="S117" s="177">
        <f>VLOOKUP(A117,'Generators MW'!$A$1:$BJ$255,54,0)</f>
        <v>0</v>
      </c>
      <c r="T117" s="177">
        <f t="shared" si="12"/>
        <v>0</v>
      </c>
      <c r="U117" s="178" t="str">
        <f t="shared" si="13"/>
        <v>100146</v>
      </c>
      <c r="V117" s="178">
        <f t="shared" si="14"/>
        <v>48.404242000000004</v>
      </c>
      <c r="W117" s="178">
        <f t="shared" si="15"/>
        <v>7.7283189999999999</v>
      </c>
      <c r="X117" s="54" t="str">
        <f t="shared" si="16"/>
        <v>1802020100146</v>
      </c>
      <c r="Y117" s="163" t="str">
        <f t="shared" si="17"/>
        <v>1802020100146_Gerstheim.txt</v>
      </c>
      <c r="AA117" s="180" t="str">
        <f t="shared" si="18"/>
        <v>cdo outputtab,date,lon,lat,value -remapnn,lon=7.72832_lat=48.4042 netcdf_process/climatology_average/total_flow.nc &gt; table/climatology_average/total_flow/1802020100146_Gerstheim.txt &amp;</v>
      </c>
      <c r="AB117" s="162"/>
      <c r="AC117" s="161" t="str">
        <f t="shared" si="19"/>
        <v>cdo outputtab,date,lon,lat,value -remapnn,lon=7.72832_lat=48.4042 netcdf_process/climatology_average/internal_flow.nc &gt; table/climatology_average/internal_flow/1802020100146_Gerstheim.txt &amp;</v>
      </c>
      <c r="AMJ117"/>
    </row>
    <row r="118" spans="1:1024" s="154" customFormat="1" x14ac:dyDescent="0.25">
      <c r="A118" s="4" t="s">
        <v>34</v>
      </c>
      <c r="B118" s="7" t="s">
        <v>162</v>
      </c>
      <c r="C118" s="5">
        <v>48.284678</v>
      </c>
      <c r="D118" s="5">
        <v>7.677619</v>
      </c>
      <c r="E118" s="5">
        <v>48.284678</v>
      </c>
      <c r="F118" s="5">
        <v>7.677619</v>
      </c>
      <c r="G118" s="4" t="s">
        <v>433</v>
      </c>
      <c r="I118" s="5">
        <v>48.284678</v>
      </c>
      <c r="J118" s="5">
        <v>7.677619</v>
      </c>
      <c r="O118" s="54">
        <v>180202</v>
      </c>
      <c r="P118" s="156" t="str">
        <f t="shared" si="10"/>
        <v>Rhinau</v>
      </c>
      <c r="Q118" s="54" t="str">
        <f t="shared" si="11"/>
        <v>Yes</v>
      </c>
      <c r="R118" s="157">
        <v>147</v>
      </c>
      <c r="S118" s="177">
        <f>VLOOKUP(A118,'Generators MW'!$A$1:$BJ$255,54,0)</f>
        <v>0</v>
      </c>
      <c r="T118" s="177">
        <f t="shared" si="12"/>
        <v>0</v>
      </c>
      <c r="U118" s="178" t="str">
        <f t="shared" si="13"/>
        <v>100147</v>
      </c>
      <c r="V118" s="178">
        <f t="shared" si="14"/>
        <v>48.284678</v>
      </c>
      <c r="W118" s="178">
        <f t="shared" si="15"/>
        <v>7.677619</v>
      </c>
      <c r="X118" s="54" t="str">
        <f t="shared" si="16"/>
        <v>1802020100147</v>
      </c>
      <c r="Y118" s="163" t="str">
        <f t="shared" si="17"/>
        <v>1802020100147_Rhinau.txt</v>
      </c>
      <c r="AA118" s="180" t="str">
        <f t="shared" si="18"/>
        <v>cdo outputtab,date,lon,lat,value -remapnn,lon=7.67762_lat=48.2847 netcdf_process/climatology_average/total_flow.nc &gt; table/climatology_average/total_flow/1802020100147_Rhinau.txt &amp;</v>
      </c>
      <c r="AB118" s="162"/>
      <c r="AC118" s="161" t="str">
        <f t="shared" si="19"/>
        <v>cdo outputtab,date,lon,lat,value -remapnn,lon=7.67762_lat=48.2847 netcdf_process/climatology_average/internal_flow.nc &gt; table/climatology_average/internal_flow/1802020100147_Rhinau.txt &amp;</v>
      </c>
      <c r="AMJ118"/>
    </row>
    <row r="119" spans="1:1024" s="154" customFormat="1" x14ac:dyDescent="0.25">
      <c r="A119" s="4" t="s">
        <v>35</v>
      </c>
      <c r="B119" s="7" t="s">
        <v>162</v>
      </c>
      <c r="C119" s="5">
        <v>48.154176999999997</v>
      </c>
      <c r="D119" s="5">
        <v>7.5899000000000001</v>
      </c>
      <c r="E119" s="5">
        <v>48.164999999999999</v>
      </c>
      <c r="F119" s="5">
        <v>7.6239999999999997</v>
      </c>
      <c r="G119" s="4" t="s">
        <v>434</v>
      </c>
      <c r="I119" s="5">
        <v>48.164999999999999</v>
      </c>
      <c r="J119" s="5">
        <v>7.6239999999999997</v>
      </c>
      <c r="O119" s="54">
        <v>180202</v>
      </c>
      <c r="P119" s="156" t="str">
        <f t="shared" si="10"/>
        <v>Marckolsheim</v>
      </c>
      <c r="Q119" s="54" t="str">
        <f t="shared" si="11"/>
        <v>Yes</v>
      </c>
      <c r="R119" s="157">
        <v>148</v>
      </c>
      <c r="S119" s="177">
        <f>VLOOKUP(A119,'Generators MW'!$A$1:$BJ$255,54,0)</f>
        <v>0</v>
      </c>
      <c r="T119" s="177">
        <f t="shared" si="12"/>
        <v>0</v>
      </c>
      <c r="U119" s="178" t="str">
        <f t="shared" si="13"/>
        <v>100148</v>
      </c>
      <c r="V119" s="178">
        <f t="shared" si="14"/>
        <v>48.164999999999999</v>
      </c>
      <c r="W119" s="178">
        <f t="shared" si="15"/>
        <v>7.6239999999999997</v>
      </c>
      <c r="X119" s="54" t="str">
        <f t="shared" si="16"/>
        <v>1802020100148</v>
      </c>
      <c r="Y119" s="163" t="str">
        <f t="shared" si="17"/>
        <v>1802020100148_Marckolsheim.txt</v>
      </c>
      <c r="AA119" s="180" t="str">
        <f t="shared" si="18"/>
        <v>cdo outputtab,date,lon,lat,value -remapnn,lon=7.62400_lat=48.1650 netcdf_process/climatology_average/total_flow.nc &gt; table/climatology_average/total_flow/1802020100148_Marckolsheim.txt &amp;</v>
      </c>
      <c r="AB119" s="162"/>
      <c r="AC119" s="161" t="str">
        <f t="shared" si="19"/>
        <v>cdo outputtab,date,lon,lat,value -remapnn,lon=7.62400_lat=48.1650 netcdf_process/climatology_average/internal_flow.nc &gt; table/climatology_average/internal_flow/1802020100148_Marckolsheim.txt &amp;</v>
      </c>
      <c r="AMJ119"/>
    </row>
    <row r="120" spans="1:1024" s="154" customFormat="1" x14ac:dyDescent="0.25">
      <c r="A120" s="4" t="s">
        <v>36</v>
      </c>
      <c r="B120" s="7" t="s">
        <v>162</v>
      </c>
      <c r="C120" s="5">
        <v>48.020471999999998</v>
      </c>
      <c r="D120" s="5">
        <v>7.5739039999999997</v>
      </c>
      <c r="E120" s="5">
        <v>48.020471999999998</v>
      </c>
      <c r="F120" s="5">
        <v>7.5739039999999997</v>
      </c>
      <c r="G120" s="4" t="s">
        <v>435</v>
      </c>
      <c r="I120" s="5">
        <v>48.020471999999998</v>
      </c>
      <c r="J120" s="5">
        <v>7.5739039999999997</v>
      </c>
      <c r="O120" s="54">
        <v>180202</v>
      </c>
      <c r="P120" s="156" t="str">
        <f t="shared" si="10"/>
        <v>Vogelgrun</v>
      </c>
      <c r="Q120" s="54" t="str">
        <f t="shared" si="11"/>
        <v>Yes</v>
      </c>
      <c r="R120" s="157">
        <v>149</v>
      </c>
      <c r="S120" s="177">
        <f>VLOOKUP(A120,'Generators MW'!$A$1:$BJ$255,54,0)</f>
        <v>0</v>
      </c>
      <c r="T120" s="177">
        <f t="shared" si="12"/>
        <v>0</v>
      </c>
      <c r="U120" s="178" t="str">
        <f t="shared" si="13"/>
        <v>100149</v>
      </c>
      <c r="V120" s="178">
        <f t="shared" si="14"/>
        <v>48.020471999999998</v>
      </c>
      <c r="W120" s="178">
        <f t="shared" si="15"/>
        <v>7.5739039999999997</v>
      </c>
      <c r="X120" s="54" t="str">
        <f t="shared" si="16"/>
        <v>1802020100149</v>
      </c>
      <c r="Y120" s="163" t="str">
        <f t="shared" si="17"/>
        <v>1802020100149_Vogelgrun.txt</v>
      </c>
      <c r="AA120" s="180" t="str">
        <f t="shared" si="18"/>
        <v>cdo outputtab,date,lon,lat,value -remapnn,lon=7.57390_lat=48.0205 netcdf_process/climatology_average/total_flow.nc &gt; table/climatology_average/total_flow/1802020100149_Vogelgrun.txt &amp;</v>
      </c>
      <c r="AB120" s="162"/>
      <c r="AC120" s="161" t="str">
        <f t="shared" si="19"/>
        <v>cdo outputtab,date,lon,lat,value -remapnn,lon=7.57390_lat=48.0205 netcdf_process/climatology_average/internal_flow.nc &gt; table/climatology_average/internal_flow/1802020100149_Vogelgrun.txt &amp;</v>
      </c>
      <c r="AMJ120"/>
    </row>
    <row r="121" spans="1:1024" s="154" customFormat="1" x14ac:dyDescent="0.25">
      <c r="A121" s="4" t="s">
        <v>37</v>
      </c>
      <c r="B121" s="7" t="s">
        <v>162</v>
      </c>
      <c r="C121" s="5">
        <v>47.914999999999999</v>
      </c>
      <c r="D121" s="5">
        <v>7.5709999999999997</v>
      </c>
      <c r="E121" s="5">
        <v>47.89</v>
      </c>
      <c r="F121" s="5">
        <v>7.5709999999999997</v>
      </c>
      <c r="G121" s="4" t="s">
        <v>436</v>
      </c>
      <c r="I121" s="5">
        <v>47.89</v>
      </c>
      <c r="J121" s="5">
        <v>7.5709999999999997</v>
      </c>
      <c r="O121" s="54">
        <v>180202</v>
      </c>
      <c r="P121" s="156" t="str">
        <f t="shared" si="10"/>
        <v>Fessenheim</v>
      </c>
      <c r="Q121" s="54" t="str">
        <f t="shared" si="11"/>
        <v>Yes</v>
      </c>
      <c r="R121" s="157">
        <v>150</v>
      </c>
      <c r="S121" s="177">
        <f>VLOOKUP(A121,'Generators MW'!$A$1:$BJ$255,54,0)</f>
        <v>0</v>
      </c>
      <c r="T121" s="177">
        <f t="shared" si="12"/>
        <v>0</v>
      </c>
      <c r="U121" s="178" t="str">
        <f t="shared" si="13"/>
        <v>100150</v>
      </c>
      <c r="V121" s="178">
        <f t="shared" si="14"/>
        <v>47.89</v>
      </c>
      <c r="W121" s="178">
        <f t="shared" si="15"/>
        <v>7.5709999999999997</v>
      </c>
      <c r="X121" s="54" t="str">
        <f t="shared" si="16"/>
        <v>1802020100150</v>
      </c>
      <c r="Y121" s="163" t="str">
        <f t="shared" si="17"/>
        <v>1802020100150_Fessenheim.txt</v>
      </c>
      <c r="AA121" s="180" t="str">
        <f t="shared" si="18"/>
        <v>cdo outputtab,date,lon,lat,value -remapnn,lon=7.57100_lat=47.8900 netcdf_process/climatology_average/total_flow.nc &gt; table/climatology_average/total_flow/1802020100150_Fessenheim.txt &amp;</v>
      </c>
      <c r="AB121" s="162"/>
      <c r="AC121" s="161" t="str">
        <f t="shared" si="19"/>
        <v>cdo outputtab,date,lon,lat,value -remapnn,lon=7.57100_lat=47.8900 netcdf_process/climatology_average/internal_flow.nc &gt; table/climatology_average/internal_flow/1802020100150_Fessenheim.txt &amp;</v>
      </c>
      <c r="AMJ121"/>
    </row>
    <row r="122" spans="1:1024" s="154" customFormat="1" x14ac:dyDescent="0.25">
      <c r="A122" s="4" t="s">
        <v>38</v>
      </c>
      <c r="B122" s="7" t="s">
        <v>162</v>
      </c>
      <c r="C122" s="5">
        <v>47.774312000000002</v>
      </c>
      <c r="D122" s="5">
        <v>7.5223789999999999</v>
      </c>
      <c r="E122" s="5">
        <v>47.774312000000002</v>
      </c>
      <c r="F122" s="5">
        <v>7.5223789999999999</v>
      </c>
      <c r="G122" s="4" t="s">
        <v>437</v>
      </c>
      <c r="I122" s="5">
        <v>47.774312000000002</v>
      </c>
      <c r="J122" s="5">
        <v>7.5223789999999999</v>
      </c>
      <c r="O122" s="54">
        <v>180202</v>
      </c>
      <c r="P122" s="156" t="str">
        <f t="shared" si="10"/>
        <v>Ottmarsheim</v>
      </c>
      <c r="Q122" s="54" t="str">
        <f t="shared" si="11"/>
        <v>Yes</v>
      </c>
      <c r="R122" s="157">
        <v>151</v>
      </c>
      <c r="S122" s="177">
        <f>VLOOKUP(A122,'Generators MW'!$A$1:$BJ$255,54,0)</f>
        <v>0</v>
      </c>
      <c r="T122" s="177">
        <f t="shared" si="12"/>
        <v>0</v>
      </c>
      <c r="U122" s="178" t="str">
        <f t="shared" si="13"/>
        <v>100151</v>
      </c>
      <c r="V122" s="178">
        <f t="shared" si="14"/>
        <v>47.774312000000002</v>
      </c>
      <c r="W122" s="178">
        <f t="shared" si="15"/>
        <v>7.5223789999999999</v>
      </c>
      <c r="X122" s="54" t="str">
        <f t="shared" si="16"/>
        <v>1802020100151</v>
      </c>
      <c r="Y122" s="163" t="str">
        <f t="shared" si="17"/>
        <v>1802020100151_Ottmarsheim.txt</v>
      </c>
      <c r="AA122" s="180" t="str">
        <f t="shared" si="18"/>
        <v>cdo outputtab,date,lon,lat,value -remapnn,lon=7.52238_lat=47.7743 netcdf_process/climatology_average/total_flow.nc &gt; table/climatology_average/total_flow/1802020100151_Ottmarsheim.txt &amp;</v>
      </c>
      <c r="AB122" s="162"/>
      <c r="AC122" s="161" t="str">
        <f t="shared" si="19"/>
        <v>cdo outputtab,date,lon,lat,value -remapnn,lon=7.52238_lat=47.7743 netcdf_process/climatology_average/internal_flow.nc &gt; table/climatology_average/internal_flow/1802020100151_Ottmarsheim.txt &amp;</v>
      </c>
      <c r="AMJ122"/>
    </row>
    <row r="123" spans="1:1024" s="154" customFormat="1" x14ac:dyDescent="0.25">
      <c r="A123" s="4" t="s">
        <v>39</v>
      </c>
      <c r="B123" s="7" t="s">
        <v>162</v>
      </c>
      <c r="C123" s="5">
        <v>47.655372</v>
      </c>
      <c r="D123" s="5">
        <v>7.5191654999999997</v>
      </c>
      <c r="E123" s="5">
        <v>47.655372</v>
      </c>
      <c r="F123" s="5">
        <v>7.5191654999999997</v>
      </c>
      <c r="G123" s="4" t="s">
        <v>438</v>
      </c>
      <c r="I123" s="5">
        <v>47.655372</v>
      </c>
      <c r="J123" s="5">
        <v>7.5191654999999997</v>
      </c>
      <c r="O123" s="54">
        <v>180202</v>
      </c>
      <c r="P123" s="156" t="str">
        <f t="shared" si="10"/>
        <v>Kembs</v>
      </c>
      <c r="Q123" s="54" t="str">
        <f t="shared" si="11"/>
        <v>Yes</v>
      </c>
      <c r="R123" s="157">
        <v>152</v>
      </c>
      <c r="S123" s="177">
        <f>VLOOKUP(A123,'Generators MW'!$A$1:$BJ$255,54,0)</f>
        <v>0</v>
      </c>
      <c r="T123" s="177">
        <f t="shared" si="12"/>
        <v>0</v>
      </c>
      <c r="U123" s="178" t="str">
        <f t="shared" si="13"/>
        <v>100152</v>
      </c>
      <c r="V123" s="178">
        <f t="shared" si="14"/>
        <v>47.655372</v>
      </c>
      <c r="W123" s="178">
        <f t="shared" si="15"/>
        <v>7.5191654999999997</v>
      </c>
      <c r="X123" s="54" t="str">
        <f t="shared" si="16"/>
        <v>1802020100152</v>
      </c>
      <c r="Y123" s="163" t="str">
        <f t="shared" si="17"/>
        <v>1802020100152_Kembs.txt</v>
      </c>
      <c r="AA123" s="180" t="str">
        <f t="shared" si="18"/>
        <v>cdo outputtab,date,lon,lat,value -remapnn,lon=7.51917_lat=47.6554 netcdf_process/climatology_average/total_flow.nc &gt; table/climatology_average/total_flow/1802020100152_Kembs.txt &amp;</v>
      </c>
      <c r="AB123" s="162"/>
      <c r="AC123" s="161" t="str">
        <f t="shared" si="19"/>
        <v>cdo outputtab,date,lon,lat,value -remapnn,lon=7.51917_lat=47.6554 netcdf_process/climatology_average/internal_flow.nc &gt; table/climatology_average/internal_flow/1802020100152_Kembs.txt &amp;</v>
      </c>
      <c r="AMJ123"/>
    </row>
    <row r="124" spans="1:1024" s="154" customFormat="1" x14ac:dyDescent="0.25">
      <c r="A124" s="4" t="s">
        <v>40</v>
      </c>
      <c r="B124" s="7" t="s">
        <v>441</v>
      </c>
      <c r="C124" s="7">
        <v>46.402769999999997</v>
      </c>
      <c r="D124" s="5">
        <v>16.033688000000001</v>
      </c>
      <c r="E124" s="7">
        <v>46.386000000000003</v>
      </c>
      <c r="F124" s="5">
        <v>16.033688000000001</v>
      </c>
      <c r="G124" s="4" t="s">
        <v>442</v>
      </c>
      <c r="I124" s="5">
        <v>46.389659999999999</v>
      </c>
      <c r="J124" s="6">
        <v>15.920439999999999</v>
      </c>
      <c r="O124" s="54">
        <v>180202</v>
      </c>
      <c r="P124" s="156" t="str">
        <f t="shared" si="10"/>
        <v>Formin</v>
      </c>
      <c r="Q124" s="54" t="str">
        <f t="shared" si="11"/>
        <v>Yes</v>
      </c>
      <c r="R124" s="157">
        <v>154</v>
      </c>
      <c r="S124" s="177">
        <f>VLOOKUP(A124,'Generators MW'!$A$1:$BJ$255,54,0)</f>
        <v>0</v>
      </c>
      <c r="T124" s="177">
        <f t="shared" si="12"/>
        <v>0</v>
      </c>
      <c r="U124" s="178" t="str">
        <f t="shared" si="13"/>
        <v>100154</v>
      </c>
      <c r="V124" s="178">
        <f t="shared" si="14"/>
        <v>46.386000000000003</v>
      </c>
      <c r="W124" s="178">
        <f t="shared" si="15"/>
        <v>16.033688000000001</v>
      </c>
      <c r="X124" s="54" t="str">
        <f t="shared" si="16"/>
        <v>1802020100154</v>
      </c>
      <c r="Y124" s="163" t="str">
        <f t="shared" si="17"/>
        <v>1802020100154_Formin.txt</v>
      </c>
      <c r="AA124" s="180" t="str">
        <f t="shared" si="18"/>
        <v>cdo outputtab,date,lon,lat,value -remapnn,lon=16.03369_lat=46.3860 netcdf_process/climatology_average/total_flow.nc &gt; table/climatology_average/total_flow/1802020100154_Formin.txt &amp;</v>
      </c>
      <c r="AB124" s="162"/>
      <c r="AC124" s="161" t="str">
        <f t="shared" si="19"/>
        <v>cdo outputtab,date,lon,lat,value -remapnn,lon=16.03369_lat=46.3860 netcdf_process/climatology_average/internal_flow.nc &gt; table/climatology_average/internal_flow/1802020100154_Formin.txt &amp;</v>
      </c>
      <c r="AMJ124"/>
    </row>
    <row r="125" spans="1:1024" s="154" customFormat="1" x14ac:dyDescent="0.25">
      <c r="A125" s="4" t="s">
        <v>41</v>
      </c>
      <c r="B125" s="7" t="s">
        <v>441</v>
      </c>
      <c r="C125" s="7">
        <v>46.388199999999998</v>
      </c>
      <c r="D125" s="5">
        <v>15.9267</v>
      </c>
      <c r="E125" s="7">
        <v>46.388199999999998</v>
      </c>
      <c r="F125" s="5">
        <v>15.9267</v>
      </c>
      <c r="G125" s="4" t="s">
        <v>442</v>
      </c>
      <c r="I125" s="5">
        <v>46.389659999999999</v>
      </c>
      <c r="J125" s="6">
        <v>15.920439999999999</v>
      </c>
      <c r="O125" s="54">
        <v>180202</v>
      </c>
      <c r="P125" s="156" t="str">
        <f t="shared" si="10"/>
        <v>Markovci-Small-HPP</v>
      </c>
      <c r="Q125" s="54" t="str">
        <f t="shared" si="11"/>
        <v>Yes</v>
      </c>
      <c r="R125" s="157">
        <v>155</v>
      </c>
      <c r="S125" s="177">
        <f>VLOOKUP(A125,'Generators MW'!$A$1:$BJ$255,54,0)</f>
        <v>0</v>
      </c>
      <c r="T125" s="177">
        <f t="shared" si="12"/>
        <v>0</v>
      </c>
      <c r="U125" s="178" t="str">
        <f t="shared" si="13"/>
        <v>100155</v>
      </c>
      <c r="V125" s="178">
        <f t="shared" si="14"/>
        <v>46.388199999999998</v>
      </c>
      <c r="W125" s="178">
        <f t="shared" si="15"/>
        <v>15.9267</v>
      </c>
      <c r="X125" s="54" t="str">
        <f t="shared" si="16"/>
        <v>1802020100155</v>
      </c>
      <c r="Y125" s="163" t="str">
        <f t="shared" si="17"/>
        <v>1802020100155_Markovci-Small-HPP.txt</v>
      </c>
      <c r="AA125" s="180" t="str">
        <f t="shared" si="18"/>
        <v>cdo outputtab,date,lon,lat,value -remapnn,lon=15.92670_lat=46.3882 netcdf_process/climatology_average/total_flow.nc &gt; table/climatology_average/total_flow/1802020100155_Markovci-Small-HPP.txt &amp;</v>
      </c>
      <c r="AB125" s="162"/>
      <c r="AC125" s="161" t="str">
        <f t="shared" si="19"/>
        <v>cdo outputtab,date,lon,lat,value -remapnn,lon=15.92670_lat=46.3882 netcdf_process/climatology_average/internal_flow.nc &gt; table/climatology_average/internal_flow/1802020100155_Markovci-Small-HPP.txt &amp;</v>
      </c>
      <c r="AMJ125"/>
    </row>
    <row r="126" spans="1:1024" s="154" customFormat="1" x14ac:dyDescent="0.25">
      <c r="A126" s="4" t="s">
        <v>42</v>
      </c>
      <c r="B126" s="7" t="s">
        <v>441</v>
      </c>
      <c r="C126" s="7">
        <v>46.448</v>
      </c>
      <c r="D126" s="5">
        <v>15.787000000000001</v>
      </c>
      <c r="E126" s="7">
        <v>46.448</v>
      </c>
      <c r="F126" s="5">
        <v>15.787000000000001</v>
      </c>
      <c r="G126" s="4" t="s">
        <v>443</v>
      </c>
      <c r="I126" s="5">
        <v>46.558875</v>
      </c>
      <c r="J126" s="6">
        <v>15.671343</v>
      </c>
      <c r="O126" s="54">
        <v>180202</v>
      </c>
      <c r="P126" s="156" t="str">
        <f t="shared" si="10"/>
        <v>Zlatolicje</v>
      </c>
      <c r="Q126" s="54" t="str">
        <f t="shared" si="11"/>
        <v>Yes</v>
      </c>
      <c r="R126" s="157">
        <v>156</v>
      </c>
      <c r="S126" s="177">
        <f>VLOOKUP(A126,'Generators MW'!$A$1:$BJ$255,54,0)</f>
        <v>0</v>
      </c>
      <c r="T126" s="177">
        <f t="shared" si="12"/>
        <v>0</v>
      </c>
      <c r="U126" s="178" t="str">
        <f t="shared" si="13"/>
        <v>100156</v>
      </c>
      <c r="V126" s="178">
        <f t="shared" si="14"/>
        <v>46.448</v>
      </c>
      <c r="W126" s="178">
        <f t="shared" si="15"/>
        <v>15.787000000000001</v>
      </c>
      <c r="X126" s="54" t="str">
        <f t="shared" si="16"/>
        <v>1802020100156</v>
      </c>
      <c r="Y126" s="163" t="str">
        <f t="shared" si="17"/>
        <v>1802020100156_Zlatolicje.txt</v>
      </c>
      <c r="AA126" s="180" t="str">
        <f t="shared" si="18"/>
        <v>cdo outputtab,date,lon,lat,value -remapnn,lon=15.78700_lat=46.4480 netcdf_process/climatology_average/total_flow.nc &gt; table/climatology_average/total_flow/1802020100156_Zlatolicje.txt &amp;</v>
      </c>
      <c r="AB126" s="162"/>
      <c r="AC126" s="161" t="str">
        <f t="shared" si="19"/>
        <v>cdo outputtab,date,lon,lat,value -remapnn,lon=15.78700_lat=46.4480 netcdf_process/climatology_average/internal_flow.nc &gt; table/climatology_average/internal_flow/1802020100156_Zlatolicje.txt &amp;</v>
      </c>
      <c r="AMJ126"/>
    </row>
    <row r="127" spans="1:1024" s="154" customFormat="1" x14ac:dyDescent="0.25">
      <c r="A127" s="4" t="s">
        <v>43</v>
      </c>
      <c r="B127" s="7" t="s">
        <v>441</v>
      </c>
      <c r="C127" s="7">
        <v>46.560290999999999</v>
      </c>
      <c r="D127" s="5">
        <v>15.674084000000001</v>
      </c>
      <c r="E127" s="7">
        <v>46.560290999999999</v>
      </c>
      <c r="F127" s="5">
        <v>15.674084000000001</v>
      </c>
      <c r="G127" s="4" t="s">
        <v>443</v>
      </c>
      <c r="I127" s="5">
        <v>46.558875</v>
      </c>
      <c r="J127" s="6">
        <v>15.671343</v>
      </c>
      <c r="O127" s="54">
        <v>180202</v>
      </c>
      <c r="P127" s="156" t="str">
        <f t="shared" si="10"/>
        <v>Melje-Small-HPP</v>
      </c>
      <c r="Q127" s="54" t="str">
        <f t="shared" si="11"/>
        <v>Yes</v>
      </c>
      <c r="R127" s="157">
        <v>157</v>
      </c>
      <c r="S127" s="177">
        <f>VLOOKUP(A127,'Generators MW'!$A$1:$BJ$255,54,0)</f>
        <v>0</v>
      </c>
      <c r="T127" s="177">
        <f t="shared" si="12"/>
        <v>0</v>
      </c>
      <c r="U127" s="178" t="str">
        <f t="shared" si="13"/>
        <v>100157</v>
      </c>
      <c r="V127" s="178">
        <f t="shared" si="14"/>
        <v>46.560290999999999</v>
      </c>
      <c r="W127" s="178">
        <f t="shared" si="15"/>
        <v>15.674084000000001</v>
      </c>
      <c r="X127" s="54" t="str">
        <f t="shared" si="16"/>
        <v>1802020100157</v>
      </c>
      <c r="Y127" s="163" t="str">
        <f t="shared" si="17"/>
        <v>1802020100157_Melje-Small-HPP.txt</v>
      </c>
      <c r="AA127" s="180" t="str">
        <f t="shared" si="18"/>
        <v>cdo outputtab,date,lon,lat,value -remapnn,lon=15.67408_lat=46.5603 netcdf_process/climatology_average/total_flow.nc &gt; table/climatology_average/total_flow/1802020100157_Melje-Small-HPP.txt &amp;</v>
      </c>
      <c r="AB127" s="162"/>
      <c r="AC127" s="161" t="str">
        <f t="shared" si="19"/>
        <v>cdo outputtab,date,lon,lat,value -remapnn,lon=15.67408_lat=46.5603 netcdf_process/climatology_average/internal_flow.nc &gt; table/climatology_average/internal_flow/1802020100157_Melje-Small-HPP.txt &amp;</v>
      </c>
      <c r="AMJ127"/>
    </row>
    <row r="128" spans="1:1024" s="154" customFormat="1" x14ac:dyDescent="0.25">
      <c r="A128" s="4" t="s">
        <v>44</v>
      </c>
      <c r="B128" s="7" t="s">
        <v>441</v>
      </c>
      <c r="C128" s="7">
        <v>46.569200000000002</v>
      </c>
      <c r="D128" s="5">
        <v>15.6043</v>
      </c>
      <c r="E128" s="7">
        <v>46.569200000000002</v>
      </c>
      <c r="F128" s="5">
        <v>15.6043</v>
      </c>
      <c r="G128" s="4" t="s">
        <v>444</v>
      </c>
      <c r="I128" s="5">
        <v>46.567351000000002</v>
      </c>
      <c r="J128" s="6">
        <v>15.597804</v>
      </c>
      <c r="O128" s="54">
        <v>180202</v>
      </c>
      <c r="P128" s="156" t="str">
        <f t="shared" si="10"/>
        <v>Mariborski-otok</v>
      </c>
      <c r="Q128" s="54" t="str">
        <f t="shared" si="11"/>
        <v>Yes</v>
      </c>
      <c r="R128" s="157">
        <v>158</v>
      </c>
      <c r="S128" s="177">
        <f>VLOOKUP(A128,'Generators MW'!$A$1:$BJ$255,54,0)</f>
        <v>0</v>
      </c>
      <c r="T128" s="177">
        <f t="shared" si="12"/>
        <v>0</v>
      </c>
      <c r="U128" s="178" t="str">
        <f t="shared" si="13"/>
        <v>100158</v>
      </c>
      <c r="V128" s="178">
        <f t="shared" si="14"/>
        <v>46.569200000000002</v>
      </c>
      <c r="W128" s="178">
        <f t="shared" si="15"/>
        <v>15.6043</v>
      </c>
      <c r="X128" s="54" t="str">
        <f t="shared" si="16"/>
        <v>1802020100158</v>
      </c>
      <c r="Y128" s="163" t="str">
        <f t="shared" si="17"/>
        <v>1802020100158_Mariborski-otok.txt</v>
      </c>
      <c r="AA128" s="180" t="str">
        <f t="shared" si="18"/>
        <v>cdo outputtab,date,lon,lat,value -remapnn,lon=15.60430_lat=46.5692 netcdf_process/climatology_average/total_flow.nc &gt; table/climatology_average/total_flow/1802020100158_Mariborski-otok.txt &amp;</v>
      </c>
      <c r="AB128" s="162"/>
      <c r="AC128" s="161" t="str">
        <f t="shared" si="19"/>
        <v>cdo outputtab,date,lon,lat,value -remapnn,lon=15.60430_lat=46.5692 netcdf_process/climatology_average/internal_flow.nc &gt; table/climatology_average/internal_flow/1802020100158_Mariborski-otok.txt &amp;</v>
      </c>
      <c r="AMJ128"/>
    </row>
    <row r="129" spans="1:1024" s="154" customFormat="1" x14ac:dyDescent="0.25">
      <c r="A129" s="4" t="s">
        <v>45</v>
      </c>
      <c r="B129" s="7" t="s">
        <v>441</v>
      </c>
      <c r="C129" s="7">
        <v>46.558900000000001</v>
      </c>
      <c r="D129" s="5">
        <v>15.456</v>
      </c>
      <c r="E129" s="7">
        <v>46.558900000000001</v>
      </c>
      <c r="F129" s="5">
        <v>15.456</v>
      </c>
      <c r="G129" s="4" t="s">
        <v>445</v>
      </c>
      <c r="I129" s="5">
        <v>46.560048000000002</v>
      </c>
      <c r="J129" s="6">
        <v>15.456825</v>
      </c>
      <c r="O129" s="54">
        <v>180202</v>
      </c>
      <c r="P129" s="156" t="str">
        <f t="shared" si="10"/>
        <v>Fala</v>
      </c>
      <c r="Q129" s="54" t="str">
        <f t="shared" si="11"/>
        <v>Yes</v>
      </c>
      <c r="R129" s="157">
        <v>159</v>
      </c>
      <c r="S129" s="177">
        <f>VLOOKUP(A129,'Generators MW'!$A$1:$BJ$255,54,0)</f>
        <v>0</v>
      </c>
      <c r="T129" s="177">
        <f t="shared" si="12"/>
        <v>0</v>
      </c>
      <c r="U129" s="178" t="str">
        <f t="shared" si="13"/>
        <v>100159</v>
      </c>
      <c r="V129" s="178">
        <f t="shared" si="14"/>
        <v>46.558900000000001</v>
      </c>
      <c r="W129" s="178">
        <f t="shared" si="15"/>
        <v>15.456</v>
      </c>
      <c r="X129" s="54" t="str">
        <f t="shared" si="16"/>
        <v>1802020100159</v>
      </c>
      <c r="Y129" s="163" t="str">
        <f t="shared" si="17"/>
        <v>1802020100159_Fala.txt</v>
      </c>
      <c r="AA129" s="180" t="str">
        <f t="shared" si="18"/>
        <v>cdo outputtab,date,lon,lat,value -remapnn,lon=15.45600_lat=46.5589 netcdf_process/climatology_average/total_flow.nc &gt; table/climatology_average/total_flow/1802020100159_Fala.txt &amp;</v>
      </c>
      <c r="AB129" s="162"/>
      <c r="AC129" s="161" t="str">
        <f t="shared" si="19"/>
        <v>cdo outputtab,date,lon,lat,value -remapnn,lon=15.45600_lat=46.5589 netcdf_process/climatology_average/internal_flow.nc &gt; table/climatology_average/internal_flow/1802020100159_Fala.txt &amp;</v>
      </c>
      <c r="AMJ129"/>
    </row>
    <row r="130" spans="1:1024" s="4" customFormat="1" x14ac:dyDescent="0.25">
      <c r="A130" s="4" t="s">
        <v>46</v>
      </c>
      <c r="B130" s="7" t="s">
        <v>441</v>
      </c>
      <c r="C130" s="7">
        <v>46.576900000000002</v>
      </c>
      <c r="D130" s="5">
        <v>15.405200000000001</v>
      </c>
      <c r="E130" s="5">
        <v>46.594999999999999</v>
      </c>
      <c r="F130" s="5">
        <v>15.405200000000001</v>
      </c>
      <c r="G130" s="4" t="s">
        <v>446</v>
      </c>
      <c r="I130" s="5">
        <v>46.580634000000003</v>
      </c>
      <c r="J130" s="6">
        <v>15.403701</v>
      </c>
      <c r="L130" s="6"/>
      <c r="M130" s="6"/>
      <c r="O130" s="54">
        <v>180202</v>
      </c>
      <c r="P130" s="156" t="str">
        <f t="shared" si="10"/>
        <v>Ozbalt</v>
      </c>
      <c r="Q130" s="54" t="str">
        <f t="shared" si="11"/>
        <v>Yes</v>
      </c>
      <c r="R130" s="157">
        <v>160</v>
      </c>
      <c r="S130" s="177">
        <f>VLOOKUP(A130,'Generators MW'!$A$1:$BJ$255,54,0)</f>
        <v>0</v>
      </c>
      <c r="T130" s="177">
        <f t="shared" si="12"/>
        <v>0</v>
      </c>
      <c r="U130" s="178" t="str">
        <f t="shared" si="13"/>
        <v>100160</v>
      </c>
      <c r="V130" s="178">
        <f t="shared" si="14"/>
        <v>46.594999999999999</v>
      </c>
      <c r="W130" s="178">
        <f t="shared" si="15"/>
        <v>15.405200000000001</v>
      </c>
      <c r="X130" s="54" t="str">
        <f t="shared" si="16"/>
        <v>1802020100160</v>
      </c>
      <c r="Y130" s="163" t="str">
        <f t="shared" si="17"/>
        <v>1802020100160_Ozbalt.txt</v>
      </c>
      <c r="AA130" s="180" t="str">
        <f t="shared" si="18"/>
        <v>cdo outputtab,date,lon,lat,value -remapnn,lon=15.40520_lat=46.5950 netcdf_process/climatology_average/total_flow.nc &gt; table/climatology_average/total_flow/1802020100160_Ozbalt.txt &amp;</v>
      </c>
      <c r="AB130" s="182"/>
      <c r="AC130" s="161" t="str">
        <f t="shared" si="19"/>
        <v>cdo outputtab,date,lon,lat,value -remapnn,lon=15.40520_lat=46.5950 netcdf_process/climatology_average/internal_flow.nc &gt; table/climatology_average/internal_flow/1802020100160_Ozbalt.txt &amp;</v>
      </c>
      <c r="AMJ130"/>
    </row>
    <row r="131" spans="1:1024" x14ac:dyDescent="0.25">
      <c r="A131" s="4" t="s">
        <v>47</v>
      </c>
      <c r="B131" s="7" t="s">
        <v>441</v>
      </c>
      <c r="C131" s="7">
        <v>46.587600000000002</v>
      </c>
      <c r="D131" s="5">
        <v>15.275499999999999</v>
      </c>
      <c r="E131" s="7">
        <v>46.587600000000002</v>
      </c>
      <c r="F131" s="5">
        <v>15.275499999999999</v>
      </c>
      <c r="G131" s="4" t="s">
        <v>447</v>
      </c>
      <c r="H131" s="4">
        <v>3835</v>
      </c>
      <c r="I131" s="5">
        <v>46.580044000000001</v>
      </c>
      <c r="J131" s="6">
        <v>15.40354</v>
      </c>
      <c r="K131" s="154"/>
      <c r="O131" s="54">
        <v>180202</v>
      </c>
      <c r="P131" s="156" t="str">
        <f t="shared" ref="P131:P194" si="20">SUBSTITUTE(SUBSTITUTE(SUBSTITUTE(SUBSTITUTE(SUBSTITUTE(SUBSTITUTE(SUBSTITUTE(SUBSTITUTE(A131," ","-"),",","-"),"_","-"),"'","-"),"/","-"),"\","-"),"(","-"),")","-")</f>
        <v>Vuhred</v>
      </c>
      <c r="Q131" s="54" t="str">
        <f t="shared" ref="Q131:Q194" si="21">IF(E131="","No","Yes")</f>
        <v>Yes</v>
      </c>
      <c r="R131" s="157">
        <v>161</v>
      </c>
      <c r="S131" s="177">
        <f>VLOOKUP(A131,'Generators MW'!$A$1:$BJ$255,54,0)</f>
        <v>0</v>
      </c>
      <c r="T131" s="177">
        <f t="shared" ref="T131:T194" si="22">IF(ISNUMBER(S131),S131,0)</f>
        <v>0</v>
      </c>
      <c r="U131" s="178" t="str">
        <f t="shared" ref="U131:U194" si="23">IF(E131="","",CONCATENATE("1",TEXT(R131,"00000")))</f>
        <v>100161</v>
      </c>
      <c r="V131" s="178">
        <f t="shared" ref="V131:V194" si="24">IF(E131="","",E131)</f>
        <v>46.587600000000002</v>
      </c>
      <c r="W131" s="178">
        <f t="shared" ref="W131:W194" si="25">IF(F131="","",F131)</f>
        <v>15.275499999999999</v>
      </c>
      <c r="X131" s="54" t="str">
        <f t="shared" ref="X131:X194" si="26">IF(E131="","",CONCATENATE(TEXT(O131,"000000"),"0",TEXT(U131,"000000")))</f>
        <v>1802020100161</v>
      </c>
      <c r="Y131" s="163" t="str">
        <f t="shared" ref="Y131:Y194" si="27">IF(X131="","",CONCATENATE(X131,"_",P131,".txt"))</f>
        <v>1802020100161_Vuhred.txt</v>
      </c>
      <c r="AA131" s="180" t="str">
        <f t="shared" ref="AA131:AA194" si="28">IF(V131="","",CONCATENATE("cdo outputtab,date,lon,lat,value -remapnn,lon=",TEXT(W131,"0.00000"),"_lat=",TEXT(V131,"0.0000")," ","netcdf_process/",$AA$1,"/total_flow.nc"," &gt; ","table/",$AA$1,"/total_flow/",Y131," &amp;"))</f>
        <v>cdo outputtab,date,lon,lat,value -remapnn,lon=15.27550_lat=46.5876 netcdf_process/climatology_average/total_flow.nc &gt; table/climatology_average/total_flow/1802020100161_Vuhred.txt &amp;</v>
      </c>
      <c r="AC131" s="161" t="str">
        <f t="shared" ref="AC131:AC194" si="29">IF(V131="","",CONCATENATE("cdo outputtab,date,lon,lat,value -remapnn,lon=",TEXT(W131,"0.00000"),"_lat=",TEXT(V131,"0.0000")," ","netcdf_process/",$AA$1,"/internal_flow.nc"," &gt; ","table/",$AA$1,"/internal_flow/",Y131," &amp;"))</f>
        <v>cdo outputtab,date,lon,lat,value -remapnn,lon=15.27550_lat=46.5876 netcdf_process/climatology_average/internal_flow.nc &gt; table/climatology_average/internal_flow/1802020100161_Vuhred.txt &amp;</v>
      </c>
    </row>
    <row r="132" spans="1:1024" x14ac:dyDescent="0.25">
      <c r="A132" s="4" t="s">
        <v>48</v>
      </c>
      <c r="B132" s="7" t="s">
        <v>441</v>
      </c>
      <c r="C132" s="7">
        <v>46.593299999999999</v>
      </c>
      <c r="D132" s="5">
        <v>15.1523</v>
      </c>
      <c r="E132" s="7">
        <v>46.593299999999999</v>
      </c>
      <c r="F132" s="5">
        <v>15.1523</v>
      </c>
      <c r="G132" s="4" t="s">
        <v>448</v>
      </c>
      <c r="H132" s="4">
        <v>3834</v>
      </c>
      <c r="I132" s="5">
        <v>46.591664000000002</v>
      </c>
      <c r="J132" s="6">
        <v>15.143259</v>
      </c>
      <c r="K132" s="154"/>
      <c r="O132" s="54">
        <v>180202</v>
      </c>
      <c r="P132" s="156" t="str">
        <f t="shared" si="20"/>
        <v>Vuzenica</v>
      </c>
      <c r="Q132" s="54" t="str">
        <f t="shared" si="21"/>
        <v>Yes</v>
      </c>
      <c r="R132" s="157">
        <v>162</v>
      </c>
      <c r="S132" s="177">
        <f>VLOOKUP(A132,'Generators MW'!$A$1:$BJ$255,54,0)</f>
        <v>0</v>
      </c>
      <c r="T132" s="177">
        <f t="shared" si="22"/>
        <v>0</v>
      </c>
      <c r="U132" s="178" t="str">
        <f t="shared" si="23"/>
        <v>100162</v>
      </c>
      <c r="V132" s="178">
        <f t="shared" si="24"/>
        <v>46.593299999999999</v>
      </c>
      <c r="W132" s="178">
        <f t="shared" si="25"/>
        <v>15.1523</v>
      </c>
      <c r="X132" s="54" t="str">
        <f t="shared" si="26"/>
        <v>1802020100162</v>
      </c>
      <c r="Y132" s="163" t="str">
        <f t="shared" si="27"/>
        <v>1802020100162_Vuzenica.txt</v>
      </c>
      <c r="AA132" s="180" t="str">
        <f t="shared" si="28"/>
        <v>cdo outputtab,date,lon,lat,value -remapnn,lon=15.15230_lat=46.5933 netcdf_process/climatology_average/total_flow.nc &gt; table/climatology_average/total_flow/1802020100162_Vuzenica.txt &amp;</v>
      </c>
      <c r="AC132" s="161" t="str">
        <f t="shared" si="29"/>
        <v>cdo outputtab,date,lon,lat,value -remapnn,lon=15.15230_lat=46.5933 netcdf_process/climatology_average/internal_flow.nc &gt; table/climatology_average/internal_flow/1802020100162_Vuzenica.txt &amp;</v>
      </c>
    </row>
    <row r="133" spans="1:1024" x14ac:dyDescent="0.25">
      <c r="A133" s="4" t="s">
        <v>49</v>
      </c>
      <c r="B133" s="7" t="s">
        <v>441</v>
      </c>
      <c r="C133" s="5">
        <v>46.586599999999997</v>
      </c>
      <c r="D133" s="5">
        <v>15.018800000000001</v>
      </c>
      <c r="E133" s="5">
        <v>46.586599999999997</v>
      </c>
      <c r="F133" s="5">
        <v>15.018800000000001</v>
      </c>
      <c r="G133" s="4" t="s">
        <v>449</v>
      </c>
      <c r="H133" s="154"/>
      <c r="I133" s="5">
        <v>46.584232</v>
      </c>
      <c r="J133" s="6">
        <v>15.014867000000001</v>
      </c>
      <c r="K133" s="154"/>
      <c r="O133" s="54">
        <v>180202</v>
      </c>
      <c r="P133" s="156" t="str">
        <f t="shared" si="20"/>
        <v>Dravograd</v>
      </c>
      <c r="Q133" s="54" t="str">
        <f t="shared" si="21"/>
        <v>Yes</v>
      </c>
      <c r="R133" s="157">
        <v>163</v>
      </c>
      <c r="S133" s="177">
        <f>VLOOKUP(A133,'Generators MW'!$A$1:$BJ$255,54,0)</f>
        <v>0</v>
      </c>
      <c r="T133" s="177">
        <f t="shared" si="22"/>
        <v>0</v>
      </c>
      <c r="U133" s="178" t="str">
        <f t="shared" si="23"/>
        <v>100163</v>
      </c>
      <c r="V133" s="178">
        <f t="shared" si="24"/>
        <v>46.586599999999997</v>
      </c>
      <c r="W133" s="178">
        <f t="shared" si="25"/>
        <v>15.018800000000001</v>
      </c>
      <c r="X133" s="54" t="str">
        <f t="shared" si="26"/>
        <v>1802020100163</v>
      </c>
      <c r="Y133" s="163" t="str">
        <f t="shared" si="27"/>
        <v>1802020100163_Dravograd.txt</v>
      </c>
      <c r="AA133" s="180" t="str">
        <f t="shared" si="28"/>
        <v>cdo outputtab,date,lon,lat,value -remapnn,lon=15.01880_lat=46.5866 netcdf_process/climatology_average/total_flow.nc &gt; table/climatology_average/total_flow/1802020100163_Dravograd.txt &amp;</v>
      </c>
      <c r="AC133" s="161" t="str">
        <f t="shared" si="29"/>
        <v>cdo outputtab,date,lon,lat,value -remapnn,lon=15.01880_lat=46.5866 netcdf_process/climatology_average/internal_flow.nc &gt; table/climatology_average/internal_flow/1802020100163_Dravograd.txt &amp;</v>
      </c>
    </row>
    <row r="134" spans="1:1024" x14ac:dyDescent="0.25">
      <c r="A134" s="4" t="s">
        <v>50</v>
      </c>
      <c r="B134" s="7" t="s">
        <v>162</v>
      </c>
      <c r="C134" s="5">
        <v>44.095999999999997</v>
      </c>
      <c r="D134" s="5">
        <v>4.7240000000000002</v>
      </c>
      <c r="E134" s="5">
        <v>44.095999999999997</v>
      </c>
      <c r="F134" s="5">
        <v>4.7240000000000002</v>
      </c>
      <c r="G134" s="4" t="s">
        <v>450</v>
      </c>
      <c r="H134" s="154"/>
      <c r="I134" s="5">
        <v>44.116306999999999</v>
      </c>
      <c r="J134" s="6">
        <v>4.7122339999999996</v>
      </c>
      <c r="K134" s="154"/>
      <c r="O134" s="54">
        <v>180202</v>
      </c>
      <c r="P134" s="156" t="str">
        <f t="shared" si="20"/>
        <v>Caderousse</v>
      </c>
      <c r="Q134" s="54" t="str">
        <f t="shared" si="21"/>
        <v>Yes</v>
      </c>
      <c r="R134" s="157">
        <v>164</v>
      </c>
      <c r="S134" s="177">
        <f>VLOOKUP(A134,'Generators MW'!$A$1:$BJ$255,54,0)</f>
        <v>0</v>
      </c>
      <c r="T134" s="177">
        <f t="shared" si="22"/>
        <v>0</v>
      </c>
      <c r="U134" s="178" t="str">
        <f t="shared" si="23"/>
        <v>100164</v>
      </c>
      <c r="V134" s="178">
        <f t="shared" si="24"/>
        <v>44.095999999999997</v>
      </c>
      <c r="W134" s="178">
        <f t="shared" si="25"/>
        <v>4.7240000000000002</v>
      </c>
      <c r="X134" s="54" t="str">
        <f t="shared" si="26"/>
        <v>1802020100164</v>
      </c>
      <c r="Y134" s="163" t="str">
        <f t="shared" si="27"/>
        <v>1802020100164_Caderousse.txt</v>
      </c>
      <c r="AA134" s="180" t="str">
        <f t="shared" si="28"/>
        <v>cdo outputtab,date,lon,lat,value -remapnn,lon=4.72400_lat=44.0960 netcdf_process/climatology_average/total_flow.nc &gt; table/climatology_average/total_flow/1802020100164_Caderousse.txt &amp;</v>
      </c>
      <c r="AC134" s="161" t="str">
        <f t="shared" si="29"/>
        <v>cdo outputtab,date,lon,lat,value -remapnn,lon=4.72400_lat=44.0960 netcdf_process/climatology_average/internal_flow.nc &gt; table/climatology_average/internal_flow/1802020100164_Caderousse.txt &amp;</v>
      </c>
    </row>
    <row r="135" spans="1:1024" x14ac:dyDescent="0.25">
      <c r="A135" s="4" t="s">
        <v>51</v>
      </c>
      <c r="B135" s="7" t="s">
        <v>451</v>
      </c>
      <c r="C135" s="5">
        <v>52.656399999999998</v>
      </c>
      <c r="D135" s="5">
        <v>19.133900000000001</v>
      </c>
      <c r="E135" s="5">
        <v>52.656399999999998</v>
      </c>
      <c r="F135" s="5">
        <v>19.133900000000001</v>
      </c>
      <c r="G135" s="4" t="s">
        <v>452</v>
      </c>
      <c r="H135" s="4">
        <v>3742</v>
      </c>
      <c r="I135" s="5">
        <v>52.65681</v>
      </c>
      <c r="J135" s="6">
        <v>19.166765000000002</v>
      </c>
      <c r="K135" s="154"/>
      <c r="O135" s="54">
        <v>180202</v>
      </c>
      <c r="P135" s="156" t="str">
        <f t="shared" si="20"/>
        <v>Wloclawek</v>
      </c>
      <c r="Q135" s="54" t="str">
        <f t="shared" si="21"/>
        <v>Yes</v>
      </c>
      <c r="R135" s="157">
        <v>165</v>
      </c>
      <c r="S135" s="177">
        <f>VLOOKUP(A135,'Generators MW'!$A$1:$BJ$255,54,0)</f>
        <v>0</v>
      </c>
      <c r="T135" s="177">
        <f t="shared" si="22"/>
        <v>0</v>
      </c>
      <c r="U135" s="178" t="str">
        <f t="shared" si="23"/>
        <v>100165</v>
      </c>
      <c r="V135" s="178">
        <f t="shared" si="24"/>
        <v>52.656399999999998</v>
      </c>
      <c r="W135" s="178">
        <f t="shared" si="25"/>
        <v>19.133900000000001</v>
      </c>
      <c r="X135" s="54" t="str">
        <f t="shared" si="26"/>
        <v>1802020100165</v>
      </c>
      <c r="Y135" s="163" t="str">
        <f t="shared" si="27"/>
        <v>1802020100165_Wloclawek.txt</v>
      </c>
      <c r="AA135" s="180" t="str">
        <f t="shared" si="28"/>
        <v>cdo outputtab,date,lon,lat,value -remapnn,lon=19.13390_lat=52.6564 netcdf_process/climatology_average/total_flow.nc &gt; table/climatology_average/total_flow/1802020100165_Wloclawek.txt &amp;</v>
      </c>
      <c r="AC135" s="161" t="str">
        <f t="shared" si="29"/>
        <v>cdo outputtab,date,lon,lat,value -remapnn,lon=19.13390_lat=52.6564 netcdf_process/climatology_average/internal_flow.nc &gt; table/climatology_average/internal_flow/1802020100165_Wloclawek.txt &amp;</v>
      </c>
    </row>
    <row r="136" spans="1:1024" x14ac:dyDescent="0.25">
      <c r="A136" s="4" t="s">
        <v>52</v>
      </c>
      <c r="B136" s="7" t="s">
        <v>404</v>
      </c>
      <c r="C136" s="5">
        <v>45.391534</v>
      </c>
      <c r="D136" s="5">
        <v>2.3645499999999999</v>
      </c>
      <c r="E136" s="5">
        <v>45.38</v>
      </c>
      <c r="F136" s="5">
        <v>2.4620000000000002</v>
      </c>
      <c r="G136" s="4" t="s">
        <v>453</v>
      </c>
      <c r="H136" s="154"/>
      <c r="I136" s="5">
        <v>45.397877000000001</v>
      </c>
      <c r="J136" s="6">
        <v>2.3629190000000002</v>
      </c>
      <c r="K136" s="154"/>
      <c r="O136" s="54">
        <v>180202</v>
      </c>
      <c r="P136" s="156" t="str">
        <f t="shared" si="20"/>
        <v>Mareges</v>
      </c>
      <c r="Q136" s="54" t="str">
        <f t="shared" si="21"/>
        <v>Yes</v>
      </c>
      <c r="R136" s="157">
        <v>166</v>
      </c>
      <c r="S136" s="177">
        <f>VLOOKUP(A136,'Generators MW'!$A$1:$BJ$255,54,0)</f>
        <v>0</v>
      </c>
      <c r="T136" s="177">
        <f t="shared" si="22"/>
        <v>0</v>
      </c>
      <c r="U136" s="178" t="str">
        <f t="shared" si="23"/>
        <v>100166</v>
      </c>
      <c r="V136" s="178">
        <f t="shared" si="24"/>
        <v>45.38</v>
      </c>
      <c r="W136" s="178">
        <f t="shared" si="25"/>
        <v>2.4620000000000002</v>
      </c>
      <c r="X136" s="54" t="str">
        <f t="shared" si="26"/>
        <v>1802020100166</v>
      </c>
      <c r="Y136" s="163" t="str">
        <f t="shared" si="27"/>
        <v>1802020100166_Mareges.txt</v>
      </c>
      <c r="AA136" s="180" t="str">
        <f t="shared" si="28"/>
        <v>cdo outputtab,date,lon,lat,value -remapnn,lon=2.46200_lat=45.3800 netcdf_process/climatology_average/total_flow.nc &gt; table/climatology_average/total_flow/1802020100166_Mareges.txt &amp;</v>
      </c>
      <c r="AC136" s="161" t="str">
        <f t="shared" si="29"/>
        <v>cdo outputtab,date,lon,lat,value -remapnn,lon=2.46200_lat=45.3800 netcdf_process/climatology_average/internal_flow.nc &gt; table/climatology_average/internal_flow/1802020100166_Mareges.txt &amp;</v>
      </c>
    </row>
    <row r="137" spans="1:1024" x14ac:dyDescent="0.25">
      <c r="A137" s="4" t="s">
        <v>53</v>
      </c>
      <c r="B137" s="7" t="s">
        <v>454</v>
      </c>
      <c r="C137" s="5">
        <v>48.832481999999999</v>
      </c>
      <c r="D137" s="5">
        <v>8.1113800000000005</v>
      </c>
      <c r="E137" s="5">
        <v>48.853000000000002</v>
      </c>
      <c r="F137" s="5">
        <v>8.1113800000000005</v>
      </c>
      <c r="G137" s="4" t="s">
        <v>455</v>
      </c>
      <c r="H137" s="154"/>
      <c r="I137" s="5">
        <v>48.821106999999998</v>
      </c>
      <c r="J137" s="6">
        <v>8.1059359999999998</v>
      </c>
      <c r="K137" s="154"/>
      <c r="O137" s="54">
        <v>180202</v>
      </c>
      <c r="P137" s="156" t="str">
        <f t="shared" si="20"/>
        <v>Rheinkraftwerk-Iffezheim</v>
      </c>
      <c r="Q137" s="54" t="str">
        <f t="shared" si="21"/>
        <v>Yes</v>
      </c>
      <c r="R137" s="157">
        <v>167</v>
      </c>
      <c r="S137" s="177">
        <f>VLOOKUP(A137,'Generators MW'!$A$1:$BJ$255,54,0)</f>
        <v>0</v>
      </c>
      <c r="T137" s="177">
        <f t="shared" si="22"/>
        <v>0</v>
      </c>
      <c r="U137" s="178" t="str">
        <f t="shared" si="23"/>
        <v>100167</v>
      </c>
      <c r="V137" s="178">
        <f t="shared" si="24"/>
        <v>48.853000000000002</v>
      </c>
      <c r="W137" s="178">
        <f t="shared" si="25"/>
        <v>8.1113800000000005</v>
      </c>
      <c r="X137" s="54" t="str">
        <f t="shared" si="26"/>
        <v>1802020100167</v>
      </c>
      <c r="Y137" s="163" t="str">
        <f t="shared" si="27"/>
        <v>1802020100167_Rheinkraftwerk-Iffezheim.txt</v>
      </c>
      <c r="AA137" s="180" t="str">
        <f t="shared" si="28"/>
        <v>cdo outputtab,date,lon,lat,value -remapnn,lon=8.11138_lat=48.8530 netcdf_process/climatology_average/total_flow.nc &gt; table/climatology_average/total_flow/1802020100167_Rheinkraftwerk-Iffezheim.txt &amp;</v>
      </c>
      <c r="AC137" s="161" t="str">
        <f t="shared" si="29"/>
        <v>cdo outputtab,date,lon,lat,value -remapnn,lon=8.11138_lat=48.8530 netcdf_process/climatology_average/internal_flow.nc &gt; table/climatology_average/internal_flow/1802020100167_Rheinkraftwerk-Iffezheim.txt &amp;</v>
      </c>
    </row>
    <row r="138" spans="1:1024" x14ac:dyDescent="0.25">
      <c r="A138" s="4" t="s">
        <v>54</v>
      </c>
      <c r="B138" s="7" t="s">
        <v>454</v>
      </c>
      <c r="C138" s="5">
        <v>44.675975000000001</v>
      </c>
      <c r="D138" s="5">
        <v>4.7880416666666603</v>
      </c>
      <c r="E138" s="5">
        <v>44.509</v>
      </c>
      <c r="F138" s="5">
        <v>4.7249999999999996</v>
      </c>
      <c r="G138" s="4" t="s">
        <v>456</v>
      </c>
      <c r="H138" s="154"/>
      <c r="I138" s="5">
        <v>44.509</v>
      </c>
      <c r="J138" s="5">
        <v>4.7249999999999996</v>
      </c>
      <c r="K138" s="154"/>
      <c r="O138" s="54">
        <v>180202</v>
      </c>
      <c r="P138" s="156" t="str">
        <f t="shared" si="20"/>
        <v>Baix-le-logis-neuf</v>
      </c>
      <c r="Q138" s="54" t="str">
        <f t="shared" si="21"/>
        <v>Yes</v>
      </c>
      <c r="R138" s="157">
        <v>168</v>
      </c>
      <c r="S138" s="177">
        <f>VLOOKUP(A138,'Generators MW'!$A$1:$BJ$255,54,0)</f>
        <v>0</v>
      </c>
      <c r="T138" s="177">
        <f t="shared" si="22"/>
        <v>0</v>
      </c>
      <c r="U138" s="178" t="str">
        <f t="shared" si="23"/>
        <v>100168</v>
      </c>
      <c r="V138" s="178">
        <f t="shared" si="24"/>
        <v>44.509</v>
      </c>
      <c r="W138" s="178">
        <f t="shared" si="25"/>
        <v>4.7249999999999996</v>
      </c>
      <c r="X138" s="54" t="str">
        <f t="shared" si="26"/>
        <v>1802020100168</v>
      </c>
      <c r="Y138" s="163" t="str">
        <f t="shared" si="27"/>
        <v>1802020100168_Baix-le-logis-neuf.txt</v>
      </c>
      <c r="AA138" s="180" t="str">
        <f t="shared" si="28"/>
        <v>cdo outputtab,date,lon,lat,value -remapnn,lon=4.72500_lat=44.5090 netcdf_process/climatology_average/total_flow.nc &gt; table/climatology_average/total_flow/1802020100168_Baix-le-logis-neuf.txt &amp;</v>
      </c>
      <c r="AC138" s="161" t="str">
        <f t="shared" si="29"/>
        <v>cdo outputtab,date,lon,lat,value -remapnn,lon=4.72500_lat=44.5090 netcdf_process/climatology_average/internal_flow.nc &gt; table/climatology_average/internal_flow/1802020100168_Baix-le-logis-neuf.txt &amp;</v>
      </c>
    </row>
    <row r="139" spans="1:1024" x14ac:dyDescent="0.25">
      <c r="A139" s="4" t="s">
        <v>55</v>
      </c>
      <c r="C139" s="5">
        <v>64.749761000000007</v>
      </c>
      <c r="D139" s="5">
        <v>20.866282999999999</v>
      </c>
      <c r="E139" s="5">
        <v>64.697999999999993</v>
      </c>
      <c r="F139" s="5">
        <v>20.866282999999999</v>
      </c>
      <c r="G139" s="4" t="s">
        <v>457</v>
      </c>
      <c r="H139" s="154"/>
      <c r="I139" s="5">
        <v>64.697999999999993</v>
      </c>
      <c r="J139" s="5">
        <v>20.866282999999999</v>
      </c>
      <c r="K139" s="154"/>
      <c r="L139" s="6">
        <v>64.749055999999996</v>
      </c>
      <c r="M139" s="6">
        <v>20.851386000000002</v>
      </c>
      <c r="O139" s="54">
        <v>180202</v>
      </c>
      <c r="P139" s="156" t="str">
        <f t="shared" si="20"/>
        <v>Kvistforsens</v>
      </c>
      <c r="Q139" s="54" t="str">
        <f t="shared" si="21"/>
        <v>Yes</v>
      </c>
      <c r="R139" s="157">
        <v>169</v>
      </c>
      <c r="S139" s="177">
        <f>VLOOKUP(A139,'Generators MW'!$A$1:$BJ$255,54,0)</f>
        <v>0</v>
      </c>
      <c r="T139" s="177">
        <f t="shared" si="22"/>
        <v>0</v>
      </c>
      <c r="U139" s="178" t="str">
        <f t="shared" si="23"/>
        <v>100169</v>
      </c>
      <c r="V139" s="178">
        <f t="shared" si="24"/>
        <v>64.697999999999993</v>
      </c>
      <c r="W139" s="178">
        <f t="shared" si="25"/>
        <v>20.866282999999999</v>
      </c>
      <c r="X139" s="54" t="str">
        <f t="shared" si="26"/>
        <v>1802020100169</v>
      </c>
      <c r="Y139" s="163" t="str">
        <f t="shared" si="27"/>
        <v>1802020100169_Kvistforsens.txt</v>
      </c>
      <c r="AA139" s="180" t="str">
        <f t="shared" si="28"/>
        <v>cdo outputtab,date,lon,lat,value -remapnn,lon=20.86628_lat=64.6980 netcdf_process/climatology_average/total_flow.nc &gt; table/climatology_average/total_flow/1802020100169_Kvistforsens.txt &amp;</v>
      </c>
      <c r="AC139" s="161" t="str">
        <f t="shared" si="29"/>
        <v>cdo outputtab,date,lon,lat,value -remapnn,lon=20.86628_lat=64.6980 netcdf_process/climatology_average/internal_flow.nc &gt; table/climatology_average/internal_flow/1802020100169_Kvistforsens.txt &amp;</v>
      </c>
    </row>
    <row r="140" spans="1:1024" x14ac:dyDescent="0.25">
      <c r="A140" s="4" t="s">
        <v>56</v>
      </c>
      <c r="B140" s="7" t="s">
        <v>171</v>
      </c>
      <c r="C140" s="5">
        <v>48.176600000000001</v>
      </c>
      <c r="D140" s="5">
        <v>16.481400000000001</v>
      </c>
      <c r="E140" s="5">
        <v>48.176600000000001</v>
      </c>
      <c r="F140" s="5">
        <v>16.481400000000001</v>
      </c>
      <c r="G140" s="4" t="s">
        <v>458</v>
      </c>
      <c r="H140" s="154"/>
      <c r="I140" s="5">
        <v>48.194929999999999</v>
      </c>
      <c r="J140" s="6">
        <v>16.453142</v>
      </c>
      <c r="K140" s="154"/>
      <c r="O140" s="54">
        <v>180202</v>
      </c>
      <c r="P140" s="156" t="str">
        <f t="shared" si="20"/>
        <v>Freudenau</v>
      </c>
      <c r="Q140" s="54" t="str">
        <f t="shared" si="21"/>
        <v>Yes</v>
      </c>
      <c r="R140" s="157">
        <v>170</v>
      </c>
      <c r="S140" s="177">
        <f>VLOOKUP(A140,'Generators MW'!$A$1:$BJ$255,54,0)</f>
        <v>0</v>
      </c>
      <c r="T140" s="177">
        <f t="shared" si="22"/>
        <v>0</v>
      </c>
      <c r="U140" s="178" t="str">
        <f t="shared" si="23"/>
        <v>100170</v>
      </c>
      <c r="V140" s="178">
        <f t="shared" si="24"/>
        <v>48.176600000000001</v>
      </c>
      <c r="W140" s="178">
        <f t="shared" si="25"/>
        <v>16.481400000000001</v>
      </c>
      <c r="X140" s="54" t="str">
        <f t="shared" si="26"/>
        <v>1802020100170</v>
      </c>
      <c r="Y140" s="163" t="str">
        <f t="shared" si="27"/>
        <v>1802020100170_Freudenau.txt</v>
      </c>
      <c r="AA140" s="180" t="str">
        <f t="shared" si="28"/>
        <v>cdo outputtab,date,lon,lat,value -remapnn,lon=16.48140_lat=48.1766 netcdf_process/climatology_average/total_flow.nc &gt; table/climatology_average/total_flow/1802020100170_Freudenau.txt &amp;</v>
      </c>
      <c r="AC140" s="161" t="str">
        <f t="shared" si="29"/>
        <v>cdo outputtab,date,lon,lat,value -remapnn,lon=16.48140_lat=48.1766 netcdf_process/climatology_average/internal_flow.nc &gt; table/climatology_average/internal_flow/1802020100170_Freudenau.txt &amp;</v>
      </c>
    </row>
    <row r="141" spans="1:1024" x14ac:dyDescent="0.25">
      <c r="A141" s="4" t="s">
        <v>57</v>
      </c>
      <c r="C141" s="5">
        <v>47.570706000000001</v>
      </c>
      <c r="D141" s="5">
        <v>7.8120250000000002</v>
      </c>
      <c r="E141" s="5">
        <v>47.570706000000001</v>
      </c>
      <c r="F141" s="5">
        <v>7.8120250000000002</v>
      </c>
      <c r="G141" s="4" t="s">
        <v>459</v>
      </c>
      <c r="H141" s="154"/>
      <c r="I141" s="5">
        <v>47.570706000000001</v>
      </c>
      <c r="J141" s="5">
        <v>7.8120250000000002</v>
      </c>
      <c r="K141" s="154"/>
      <c r="O141" s="54">
        <v>180202</v>
      </c>
      <c r="P141" s="156" t="str">
        <f t="shared" si="20"/>
        <v>Rheinfelden</v>
      </c>
      <c r="Q141" s="54" t="str">
        <f t="shared" si="21"/>
        <v>Yes</v>
      </c>
      <c r="R141" s="157">
        <v>171</v>
      </c>
      <c r="S141" s="177">
        <f>VLOOKUP(A141,'Generators MW'!$A$1:$BJ$255,54,0)</f>
        <v>0</v>
      </c>
      <c r="T141" s="177">
        <f t="shared" si="22"/>
        <v>0</v>
      </c>
      <c r="U141" s="178" t="str">
        <f t="shared" si="23"/>
        <v>100171</v>
      </c>
      <c r="V141" s="178">
        <f t="shared" si="24"/>
        <v>47.570706000000001</v>
      </c>
      <c r="W141" s="178">
        <f t="shared" si="25"/>
        <v>7.8120250000000002</v>
      </c>
      <c r="X141" s="54" t="str">
        <f t="shared" si="26"/>
        <v>1802020100171</v>
      </c>
      <c r="Y141" s="163" t="str">
        <f t="shared" si="27"/>
        <v>1802020100171_Rheinfelden.txt</v>
      </c>
      <c r="AA141" s="180" t="str">
        <f t="shared" si="28"/>
        <v>cdo outputtab,date,lon,lat,value -remapnn,lon=7.81203_lat=47.5707 netcdf_process/climatology_average/total_flow.nc &gt; table/climatology_average/total_flow/1802020100171_Rheinfelden.txt &amp;</v>
      </c>
      <c r="AC141" s="161" t="str">
        <f t="shared" si="29"/>
        <v>cdo outputtab,date,lon,lat,value -remapnn,lon=7.81203_lat=47.5707 netcdf_process/climatology_average/internal_flow.nc &gt; table/climatology_average/internal_flow/1802020100171_Rheinfelden.txt &amp;</v>
      </c>
    </row>
    <row r="142" spans="1:1024" x14ac:dyDescent="0.25">
      <c r="A142" s="4" t="s">
        <v>58</v>
      </c>
      <c r="B142" s="7" t="s">
        <v>165</v>
      </c>
      <c r="C142" s="5">
        <v>41.071599999999997</v>
      </c>
      <c r="D142" s="5">
        <v>-8.4860000000000007</v>
      </c>
      <c r="E142" s="5">
        <v>41.071599999999997</v>
      </c>
      <c r="F142" s="5">
        <v>-8.4860000000000007</v>
      </c>
      <c r="G142" s="4" t="s">
        <v>460</v>
      </c>
      <c r="H142" s="4">
        <v>2737</v>
      </c>
      <c r="I142" s="5">
        <v>41.075274999999998</v>
      </c>
      <c r="J142" s="6">
        <v>-8.4723900000000008</v>
      </c>
      <c r="K142" s="154"/>
      <c r="O142" s="54">
        <v>180202</v>
      </c>
      <c r="P142" s="156" t="str">
        <f t="shared" si="20"/>
        <v>Crestuma</v>
      </c>
      <c r="Q142" s="54" t="str">
        <f t="shared" si="21"/>
        <v>Yes</v>
      </c>
      <c r="R142" s="157">
        <v>172</v>
      </c>
      <c r="S142" s="177">
        <f>VLOOKUP(A142,'Generators MW'!$A$1:$BJ$255,54,0)</f>
        <v>0</v>
      </c>
      <c r="T142" s="177">
        <f t="shared" si="22"/>
        <v>0</v>
      </c>
      <c r="U142" s="178" t="str">
        <f t="shared" si="23"/>
        <v>100172</v>
      </c>
      <c r="V142" s="178">
        <f t="shared" si="24"/>
        <v>41.071599999999997</v>
      </c>
      <c r="W142" s="178">
        <f t="shared" si="25"/>
        <v>-8.4860000000000007</v>
      </c>
      <c r="X142" s="54" t="str">
        <f t="shared" si="26"/>
        <v>1802020100172</v>
      </c>
      <c r="Y142" s="163" t="str">
        <f t="shared" si="27"/>
        <v>1802020100172_Crestuma.txt</v>
      </c>
      <c r="AA142" s="180" t="str">
        <f t="shared" si="28"/>
        <v>cdo outputtab,date,lon,lat,value -remapnn,lon=-8.48600_lat=41.0716 netcdf_process/climatology_average/total_flow.nc &gt; table/climatology_average/total_flow/1802020100172_Crestuma.txt &amp;</v>
      </c>
      <c r="AC142" s="161" t="str">
        <f t="shared" si="29"/>
        <v>cdo outputtab,date,lon,lat,value -remapnn,lon=-8.48600_lat=41.0716 netcdf_process/climatology_average/internal_flow.nc &gt; table/climatology_average/internal_flow/1802020100172_Crestuma.txt &amp;</v>
      </c>
    </row>
    <row r="143" spans="1:1024" x14ac:dyDescent="0.25">
      <c r="A143" s="8" t="s">
        <v>59</v>
      </c>
      <c r="B143" s="51" t="s">
        <v>461</v>
      </c>
      <c r="C143" s="9">
        <v>39.177849000000002</v>
      </c>
      <c r="D143" s="9">
        <v>16.782357000000001</v>
      </c>
      <c r="E143" s="9">
        <v>39.177849000000002</v>
      </c>
      <c r="F143" s="9">
        <v>16.782357000000001</v>
      </c>
      <c r="G143" s="4" t="s">
        <v>462</v>
      </c>
      <c r="H143" s="154"/>
      <c r="I143" s="5">
        <v>39.177849000000002</v>
      </c>
      <c r="J143" s="5">
        <v>16.782357000000001</v>
      </c>
      <c r="K143" s="154"/>
      <c r="O143" s="54">
        <v>180202</v>
      </c>
      <c r="P143" s="156" t="str">
        <f t="shared" si="20"/>
        <v>Timpagrande</v>
      </c>
      <c r="Q143" s="54" t="str">
        <f t="shared" si="21"/>
        <v>Yes</v>
      </c>
      <c r="R143" s="157">
        <v>173</v>
      </c>
      <c r="S143" s="177">
        <f>VLOOKUP(A143,'Generators MW'!$A$1:$BJ$255,54,0)</f>
        <v>0</v>
      </c>
      <c r="T143" s="177">
        <f t="shared" si="22"/>
        <v>0</v>
      </c>
      <c r="U143" s="178" t="str">
        <f t="shared" si="23"/>
        <v>100173</v>
      </c>
      <c r="V143" s="178">
        <f t="shared" si="24"/>
        <v>39.177849000000002</v>
      </c>
      <c r="W143" s="178">
        <f t="shared" si="25"/>
        <v>16.782357000000001</v>
      </c>
      <c r="X143" s="54" t="str">
        <f t="shared" si="26"/>
        <v>1802020100173</v>
      </c>
      <c r="Y143" s="163" t="str">
        <f t="shared" si="27"/>
        <v>1802020100173_Timpagrande.txt</v>
      </c>
      <c r="AA143" s="180" t="str">
        <f t="shared" si="28"/>
        <v>cdo outputtab,date,lon,lat,value -remapnn,lon=16.78236_lat=39.1778 netcdf_process/climatology_average/total_flow.nc &gt; table/climatology_average/total_flow/1802020100173_Timpagrande.txt &amp;</v>
      </c>
      <c r="AC143" s="161" t="str">
        <f t="shared" si="29"/>
        <v>cdo outputtab,date,lon,lat,value -remapnn,lon=16.78236_lat=39.1778 netcdf_process/climatology_average/internal_flow.nc &gt; table/climatology_average/internal_flow/1802020100173_Timpagrande.txt &amp;</v>
      </c>
    </row>
    <row r="144" spans="1:1024" x14ac:dyDescent="0.25">
      <c r="A144" s="4" t="s">
        <v>60</v>
      </c>
      <c r="B144" s="7" t="s">
        <v>191</v>
      </c>
      <c r="C144" s="5">
        <v>46.063479000000001</v>
      </c>
      <c r="D144" s="5">
        <v>10.350269000000001</v>
      </c>
      <c r="E144" s="5">
        <v>46.063479000000001</v>
      </c>
      <c r="F144" s="5">
        <v>10.350269000000001</v>
      </c>
      <c r="G144" s="4" t="s">
        <v>463</v>
      </c>
      <c r="H144" s="154"/>
      <c r="I144" s="5">
        <v>46.063479000000001</v>
      </c>
      <c r="J144" s="5">
        <v>10.350269000000001</v>
      </c>
      <c r="K144" s="154"/>
      <c r="O144" s="54">
        <v>180202</v>
      </c>
      <c r="P144" s="156" t="str">
        <f t="shared" si="20"/>
        <v>Cedegolo</v>
      </c>
      <c r="Q144" s="54" t="str">
        <f t="shared" si="21"/>
        <v>Yes</v>
      </c>
      <c r="R144" s="157">
        <v>174</v>
      </c>
      <c r="S144" s="177">
        <f>VLOOKUP(A144,'Generators MW'!$A$1:$BJ$255,54,0)</f>
        <v>0</v>
      </c>
      <c r="T144" s="177">
        <f t="shared" si="22"/>
        <v>0</v>
      </c>
      <c r="U144" s="178" t="str">
        <f t="shared" si="23"/>
        <v>100174</v>
      </c>
      <c r="V144" s="178">
        <f t="shared" si="24"/>
        <v>46.063479000000001</v>
      </c>
      <c r="W144" s="178">
        <f t="shared" si="25"/>
        <v>10.350269000000001</v>
      </c>
      <c r="X144" s="54" t="str">
        <f t="shared" si="26"/>
        <v>1802020100174</v>
      </c>
      <c r="Y144" s="163" t="str">
        <f t="shared" si="27"/>
        <v>1802020100174_Cedegolo.txt</v>
      </c>
      <c r="AA144" s="180" t="str">
        <f t="shared" si="28"/>
        <v>cdo outputtab,date,lon,lat,value -remapnn,lon=10.35027_lat=46.0635 netcdf_process/climatology_average/total_flow.nc &gt; table/climatology_average/total_flow/1802020100174_Cedegolo.txt &amp;</v>
      </c>
      <c r="AC144" s="161" t="str">
        <f t="shared" si="29"/>
        <v>cdo outputtab,date,lon,lat,value -remapnn,lon=10.35027_lat=46.0635 netcdf_process/climatology_average/internal_flow.nc &gt; table/climatology_average/internal_flow/1802020100174_Cedegolo.txt &amp;</v>
      </c>
    </row>
    <row r="145" spans="1:29" x14ac:dyDescent="0.25">
      <c r="A145" s="4" t="s">
        <v>61</v>
      </c>
      <c r="C145" s="5">
        <v>64.444000000000003</v>
      </c>
      <c r="D145" s="5">
        <v>15.538</v>
      </c>
      <c r="E145" s="5">
        <v>64.444000000000003</v>
      </c>
      <c r="F145" s="5">
        <v>15.538</v>
      </c>
      <c r="G145" s="4" t="s">
        <v>464</v>
      </c>
      <c r="H145" s="154"/>
      <c r="I145" s="5">
        <v>64.444000000000003</v>
      </c>
      <c r="J145" s="5">
        <v>15.538</v>
      </c>
      <c r="K145" s="154"/>
      <c r="O145" s="54">
        <v>180202</v>
      </c>
      <c r="P145" s="156" t="str">
        <f t="shared" si="20"/>
        <v>Korsselbranna</v>
      </c>
      <c r="Q145" s="54" t="str">
        <f t="shared" si="21"/>
        <v>Yes</v>
      </c>
      <c r="R145" s="157">
        <v>175</v>
      </c>
      <c r="S145" s="177">
        <f>VLOOKUP(A145,'Generators MW'!$A$1:$BJ$255,54,0)</f>
        <v>0</v>
      </c>
      <c r="T145" s="177">
        <f t="shared" si="22"/>
        <v>0</v>
      </c>
      <c r="U145" s="178" t="str">
        <f t="shared" si="23"/>
        <v>100175</v>
      </c>
      <c r="V145" s="178">
        <f t="shared" si="24"/>
        <v>64.444000000000003</v>
      </c>
      <c r="W145" s="178">
        <f t="shared" si="25"/>
        <v>15.538</v>
      </c>
      <c r="X145" s="54" t="str">
        <f t="shared" si="26"/>
        <v>1802020100175</v>
      </c>
      <c r="Y145" s="163" t="str">
        <f t="shared" si="27"/>
        <v>1802020100175_Korsselbranna.txt</v>
      </c>
      <c r="AA145" s="180" t="str">
        <f t="shared" si="28"/>
        <v>cdo outputtab,date,lon,lat,value -remapnn,lon=15.53800_lat=64.4440 netcdf_process/climatology_average/total_flow.nc &gt; table/climatology_average/total_flow/1802020100175_Korsselbranna.txt &amp;</v>
      </c>
      <c r="AC145" s="161" t="str">
        <f t="shared" si="29"/>
        <v>cdo outputtab,date,lon,lat,value -remapnn,lon=15.53800_lat=64.4440 netcdf_process/climatology_average/internal_flow.nc &gt; table/climatology_average/internal_flow/1802020100175_Korsselbranna.txt &amp;</v>
      </c>
    </row>
    <row r="146" spans="1:29" x14ac:dyDescent="0.25">
      <c r="A146" s="4" t="s">
        <v>62</v>
      </c>
      <c r="B146" s="7" t="s">
        <v>465</v>
      </c>
      <c r="C146" s="5">
        <v>60.563817999999998</v>
      </c>
      <c r="D146" s="5">
        <v>17.442136999999999</v>
      </c>
      <c r="E146" s="5">
        <v>60.555999999999997</v>
      </c>
      <c r="F146" s="5">
        <v>17.393000000000001</v>
      </c>
      <c r="G146" s="4" t="s">
        <v>466</v>
      </c>
      <c r="H146" s="154"/>
      <c r="I146" s="5">
        <v>60.556730000000002</v>
      </c>
      <c r="J146" s="6">
        <v>17.437663000000001</v>
      </c>
      <c r="K146" s="154"/>
      <c r="O146" s="54">
        <v>180202</v>
      </c>
      <c r="P146" s="156" t="str">
        <f t="shared" si="20"/>
        <v>Älvkarleby</v>
      </c>
      <c r="Q146" s="54" t="str">
        <f t="shared" si="21"/>
        <v>Yes</v>
      </c>
      <c r="R146" s="157">
        <v>176</v>
      </c>
      <c r="S146" s="177">
        <f>VLOOKUP(A146,'Generators MW'!$A$1:$BJ$255,54,0)</f>
        <v>0</v>
      </c>
      <c r="T146" s="177">
        <f t="shared" si="22"/>
        <v>0</v>
      </c>
      <c r="U146" s="178" t="str">
        <f t="shared" si="23"/>
        <v>100176</v>
      </c>
      <c r="V146" s="178">
        <f t="shared" si="24"/>
        <v>60.555999999999997</v>
      </c>
      <c r="W146" s="178">
        <f t="shared" si="25"/>
        <v>17.393000000000001</v>
      </c>
      <c r="X146" s="54" t="str">
        <f t="shared" si="26"/>
        <v>1802020100176</v>
      </c>
      <c r="Y146" s="163" t="str">
        <f t="shared" si="27"/>
        <v>1802020100176_Älvkarleby.txt</v>
      </c>
      <c r="AA146" s="180" t="str">
        <f t="shared" si="28"/>
        <v>cdo outputtab,date,lon,lat,value -remapnn,lon=17.39300_lat=60.5560 netcdf_process/climatology_average/total_flow.nc &gt; table/climatology_average/total_flow/1802020100176_Älvkarleby.txt &amp;</v>
      </c>
      <c r="AC146" s="161" t="str">
        <f t="shared" si="29"/>
        <v>cdo outputtab,date,lon,lat,value -remapnn,lon=17.39300_lat=60.5560 netcdf_process/climatology_average/internal_flow.nc &gt; table/climatology_average/internal_flow/1802020100176_Älvkarleby.txt &amp;</v>
      </c>
    </row>
    <row r="147" spans="1:29" x14ac:dyDescent="0.25">
      <c r="A147" s="4" t="s">
        <v>63</v>
      </c>
      <c r="B147" s="7" t="s">
        <v>467</v>
      </c>
      <c r="C147" s="5">
        <v>46.364865999999999</v>
      </c>
      <c r="D147" s="5">
        <v>8.9289959999999997</v>
      </c>
      <c r="E147" s="5">
        <v>46.364865999999999</v>
      </c>
      <c r="F147" s="5">
        <v>8.9289959999999997</v>
      </c>
      <c r="G147" s="4" t="s">
        <v>468</v>
      </c>
      <c r="H147" s="154"/>
      <c r="I147" s="5">
        <v>46.360968</v>
      </c>
      <c r="J147" s="6">
        <v>8.9240530000000007</v>
      </c>
      <c r="K147" s="154"/>
      <c r="O147" s="54">
        <v>180202</v>
      </c>
      <c r="P147" s="156" t="str">
        <f t="shared" si="20"/>
        <v>Della-Nuova-Biaschina</v>
      </c>
      <c r="Q147" s="54" t="str">
        <f t="shared" si="21"/>
        <v>Yes</v>
      </c>
      <c r="R147" s="157">
        <v>177</v>
      </c>
      <c r="S147" s="177">
        <f>VLOOKUP(A147,'Generators MW'!$A$1:$BJ$255,54,0)</f>
        <v>0</v>
      </c>
      <c r="T147" s="177">
        <f t="shared" si="22"/>
        <v>0</v>
      </c>
      <c r="U147" s="178" t="str">
        <f t="shared" si="23"/>
        <v>100177</v>
      </c>
      <c r="V147" s="178">
        <f t="shared" si="24"/>
        <v>46.364865999999999</v>
      </c>
      <c r="W147" s="178">
        <f t="shared" si="25"/>
        <v>8.9289959999999997</v>
      </c>
      <c r="X147" s="54" t="str">
        <f t="shared" si="26"/>
        <v>1802020100177</v>
      </c>
      <c r="Y147" s="163" t="str">
        <f t="shared" si="27"/>
        <v>1802020100177_Della-Nuova-Biaschina.txt</v>
      </c>
      <c r="AA147" s="180" t="str">
        <f t="shared" si="28"/>
        <v>cdo outputtab,date,lon,lat,value -remapnn,lon=8.92900_lat=46.3649 netcdf_process/climatology_average/total_flow.nc &gt; table/climatology_average/total_flow/1802020100177_Della-Nuova-Biaschina.txt &amp;</v>
      </c>
      <c r="AC147" s="161" t="str">
        <f t="shared" si="29"/>
        <v>cdo outputtab,date,lon,lat,value -remapnn,lon=8.92900_lat=46.3649 netcdf_process/climatology_average/internal_flow.nc &gt; table/climatology_average/internal_flow/1802020100177_Della-Nuova-Biaschina.txt &amp;</v>
      </c>
    </row>
    <row r="148" spans="1:29" x14ac:dyDescent="0.25">
      <c r="A148" s="4" t="s">
        <v>65</v>
      </c>
      <c r="B148" s="7" t="s">
        <v>467</v>
      </c>
      <c r="C148" s="5">
        <v>46.438796000000004</v>
      </c>
      <c r="D148" s="5">
        <v>8.8421009999999995</v>
      </c>
      <c r="E148" s="5">
        <v>46.438796000000004</v>
      </c>
      <c r="F148" s="5">
        <v>8.8421009999999995</v>
      </c>
      <c r="G148" s="4" t="s">
        <v>470</v>
      </c>
      <c r="H148" s="154"/>
      <c r="I148" s="5">
        <v>46.492513000000002</v>
      </c>
      <c r="J148" s="6">
        <v>8.7373820000000002</v>
      </c>
      <c r="K148" s="154"/>
      <c r="O148" s="54">
        <v>180202</v>
      </c>
      <c r="P148" s="156" t="str">
        <f t="shared" si="20"/>
        <v>Piottino</v>
      </c>
      <c r="Q148" s="54" t="str">
        <f t="shared" si="21"/>
        <v>Yes</v>
      </c>
      <c r="R148" s="157">
        <v>179</v>
      </c>
      <c r="S148" s="177">
        <f>VLOOKUP(A148,'Generators MW'!$A$1:$BJ$255,54,0)</f>
        <v>0</v>
      </c>
      <c r="T148" s="177">
        <f t="shared" si="22"/>
        <v>0</v>
      </c>
      <c r="U148" s="178" t="str">
        <f t="shared" si="23"/>
        <v>100179</v>
      </c>
      <c r="V148" s="178">
        <f t="shared" si="24"/>
        <v>46.438796000000004</v>
      </c>
      <c r="W148" s="178">
        <f t="shared" si="25"/>
        <v>8.8421009999999995</v>
      </c>
      <c r="X148" s="54" t="str">
        <f t="shared" si="26"/>
        <v>1802020100179</v>
      </c>
      <c r="Y148" s="163" t="str">
        <f t="shared" si="27"/>
        <v>1802020100179_Piottino.txt</v>
      </c>
      <c r="AA148" s="180" t="str">
        <f t="shared" si="28"/>
        <v>cdo outputtab,date,lon,lat,value -remapnn,lon=8.84210_lat=46.4388 netcdf_process/climatology_average/total_flow.nc &gt; table/climatology_average/total_flow/1802020100179_Piottino.txt &amp;</v>
      </c>
      <c r="AC148" s="161" t="str">
        <f t="shared" si="29"/>
        <v>cdo outputtab,date,lon,lat,value -remapnn,lon=8.84210_lat=46.4388 netcdf_process/climatology_average/internal_flow.nc &gt; table/climatology_average/internal_flow/1802020100179_Piottino.txt &amp;</v>
      </c>
    </row>
    <row r="149" spans="1:29" x14ac:dyDescent="0.25">
      <c r="A149" s="4" t="s">
        <v>66</v>
      </c>
      <c r="C149" s="5">
        <v>46.490349000000002</v>
      </c>
      <c r="D149" s="5">
        <v>8.7359919999999995</v>
      </c>
      <c r="E149" s="5">
        <v>46.49</v>
      </c>
      <c r="F149" s="5">
        <v>8.7579999999999991</v>
      </c>
      <c r="G149" s="4" t="s">
        <v>471</v>
      </c>
      <c r="H149" s="154"/>
      <c r="I149" s="5">
        <v>46.480013999999997</v>
      </c>
      <c r="J149" s="6">
        <v>8.7203440000000008</v>
      </c>
      <c r="K149" s="154"/>
      <c r="O149" s="54">
        <v>180202</v>
      </c>
      <c r="P149" s="156" t="str">
        <f t="shared" si="20"/>
        <v>Tremorgio</v>
      </c>
      <c r="Q149" s="54" t="str">
        <f t="shared" si="21"/>
        <v>Yes</v>
      </c>
      <c r="R149" s="157">
        <v>180</v>
      </c>
      <c r="S149" s="177">
        <f>VLOOKUP(A149,'Generators MW'!$A$1:$BJ$255,54,0)</f>
        <v>0</v>
      </c>
      <c r="T149" s="177">
        <f t="shared" si="22"/>
        <v>0</v>
      </c>
      <c r="U149" s="178" t="str">
        <f t="shared" si="23"/>
        <v>100180</v>
      </c>
      <c r="V149" s="178">
        <f t="shared" si="24"/>
        <v>46.49</v>
      </c>
      <c r="W149" s="178">
        <f t="shared" si="25"/>
        <v>8.7579999999999991</v>
      </c>
      <c r="X149" s="54" t="str">
        <f t="shared" si="26"/>
        <v>1802020100180</v>
      </c>
      <c r="Y149" s="163" t="str">
        <f t="shared" si="27"/>
        <v>1802020100180_Tremorgio.txt</v>
      </c>
      <c r="AA149" s="180" t="str">
        <f t="shared" si="28"/>
        <v>cdo outputtab,date,lon,lat,value -remapnn,lon=8.75800_lat=46.4900 netcdf_process/climatology_average/total_flow.nc &gt; table/climatology_average/total_flow/1802020100180_Tremorgio.txt &amp;</v>
      </c>
      <c r="AC149" s="161" t="str">
        <f t="shared" si="29"/>
        <v>cdo outputtab,date,lon,lat,value -remapnn,lon=8.75800_lat=46.4900 netcdf_process/climatology_average/internal_flow.nc &gt; table/climatology_average/internal_flow/1802020100180_Tremorgio.txt &amp;</v>
      </c>
    </row>
    <row r="150" spans="1:29" x14ac:dyDescent="0.25">
      <c r="A150" s="4" t="s">
        <v>67</v>
      </c>
      <c r="B150" s="7" t="s">
        <v>472</v>
      </c>
      <c r="C150" s="5">
        <v>46.384869999999999</v>
      </c>
      <c r="D150" s="5">
        <v>7.7566110000000004</v>
      </c>
      <c r="E150" s="5">
        <v>46.302</v>
      </c>
      <c r="F150" s="5">
        <v>7.7566110000000004</v>
      </c>
      <c r="G150" s="4" t="s">
        <v>473</v>
      </c>
      <c r="H150" s="154"/>
      <c r="I150" s="5">
        <v>46.387542000000003</v>
      </c>
      <c r="J150" s="6">
        <v>7.7564869999999999</v>
      </c>
      <c r="K150" s="154"/>
      <c r="O150" s="54">
        <v>180202</v>
      </c>
      <c r="P150" s="156" t="str">
        <f t="shared" si="20"/>
        <v>Lotschen</v>
      </c>
      <c r="Q150" s="54" t="str">
        <f t="shared" si="21"/>
        <v>Yes</v>
      </c>
      <c r="R150" s="157">
        <v>181</v>
      </c>
      <c r="S150" s="177">
        <f>VLOOKUP(A150,'Generators MW'!$A$1:$BJ$255,54,0)</f>
        <v>0</v>
      </c>
      <c r="T150" s="177">
        <f t="shared" si="22"/>
        <v>0</v>
      </c>
      <c r="U150" s="178" t="str">
        <f t="shared" si="23"/>
        <v>100181</v>
      </c>
      <c r="V150" s="178">
        <f t="shared" si="24"/>
        <v>46.302</v>
      </c>
      <c r="W150" s="178">
        <f t="shared" si="25"/>
        <v>7.7566110000000004</v>
      </c>
      <c r="X150" s="54" t="str">
        <f t="shared" si="26"/>
        <v>1802020100181</v>
      </c>
      <c r="Y150" s="163" t="str">
        <f t="shared" si="27"/>
        <v>1802020100181_Lotschen.txt</v>
      </c>
      <c r="AA150" s="180" t="str">
        <f t="shared" si="28"/>
        <v>cdo outputtab,date,lon,lat,value -remapnn,lon=7.75661_lat=46.3020 netcdf_process/climatology_average/total_flow.nc &gt; table/climatology_average/total_flow/1802020100181_Lotschen.txt &amp;</v>
      </c>
      <c r="AC150" s="161" t="str">
        <f t="shared" si="29"/>
        <v>cdo outputtab,date,lon,lat,value -remapnn,lon=7.75661_lat=46.3020 netcdf_process/climatology_average/internal_flow.nc &gt; table/climatology_average/internal_flow/1802020100181_Lotschen.txt &amp;</v>
      </c>
    </row>
    <row r="151" spans="1:29" x14ac:dyDescent="0.25">
      <c r="A151" s="4" t="s">
        <v>68</v>
      </c>
      <c r="B151" s="7" t="s">
        <v>454</v>
      </c>
      <c r="C151" s="5">
        <v>47.585875999999999</v>
      </c>
      <c r="D151" s="5">
        <v>7.8332730000000002</v>
      </c>
      <c r="E151" s="5">
        <v>47.570999999999998</v>
      </c>
      <c r="F151" s="5">
        <v>7.8390000000000004</v>
      </c>
      <c r="G151" s="4" t="s">
        <v>474</v>
      </c>
      <c r="H151" s="154"/>
      <c r="I151" s="5">
        <v>47.582808</v>
      </c>
      <c r="J151" s="6">
        <v>7.845504</v>
      </c>
      <c r="K151" s="154"/>
      <c r="O151" s="54">
        <v>180202</v>
      </c>
      <c r="P151" s="156" t="str">
        <f t="shared" si="20"/>
        <v>Ryburg-Schworstadt</v>
      </c>
      <c r="Q151" s="54" t="str">
        <f t="shared" si="21"/>
        <v>Yes</v>
      </c>
      <c r="R151" s="157">
        <v>182</v>
      </c>
      <c r="S151" s="177">
        <f>VLOOKUP(A151,'Generators MW'!$A$1:$BJ$255,54,0)</f>
        <v>0</v>
      </c>
      <c r="T151" s="177">
        <f t="shared" si="22"/>
        <v>0</v>
      </c>
      <c r="U151" s="178" t="str">
        <f t="shared" si="23"/>
        <v>100182</v>
      </c>
      <c r="V151" s="178">
        <f t="shared" si="24"/>
        <v>47.570999999999998</v>
      </c>
      <c r="W151" s="178">
        <f t="shared" si="25"/>
        <v>7.8390000000000004</v>
      </c>
      <c r="X151" s="54" t="str">
        <f t="shared" si="26"/>
        <v>1802020100182</v>
      </c>
      <c r="Y151" s="163" t="str">
        <f t="shared" si="27"/>
        <v>1802020100182_Ryburg-Schworstadt.txt</v>
      </c>
      <c r="AA151" s="180" t="str">
        <f t="shared" si="28"/>
        <v>cdo outputtab,date,lon,lat,value -remapnn,lon=7.83900_lat=47.5710 netcdf_process/climatology_average/total_flow.nc &gt; table/climatology_average/total_flow/1802020100182_Ryburg-Schworstadt.txt &amp;</v>
      </c>
      <c r="AC151" s="161" t="str">
        <f t="shared" si="29"/>
        <v>cdo outputtab,date,lon,lat,value -remapnn,lon=7.83900_lat=47.5710 netcdf_process/climatology_average/internal_flow.nc &gt; table/climatology_average/internal_flow/1802020100182_Ryburg-Schworstadt.txt &amp;</v>
      </c>
    </row>
    <row r="152" spans="1:29" x14ac:dyDescent="0.25">
      <c r="A152" s="4" t="s">
        <v>69</v>
      </c>
      <c r="B152" s="7" t="s">
        <v>454</v>
      </c>
      <c r="C152" s="5">
        <v>47.556662000000003</v>
      </c>
      <c r="D152" s="5">
        <v>8.0477209999999992</v>
      </c>
      <c r="E152" s="5">
        <v>47.556662000000003</v>
      </c>
      <c r="F152" s="5">
        <v>8.0477209999999992</v>
      </c>
      <c r="G152" s="4" t="s">
        <v>475</v>
      </c>
      <c r="H152" s="154"/>
      <c r="I152" s="5">
        <v>47.556893000000002</v>
      </c>
      <c r="J152" s="6">
        <v>8.0496099999999995</v>
      </c>
      <c r="K152" s="154"/>
      <c r="O152" s="54">
        <v>180202</v>
      </c>
      <c r="P152" s="156" t="str">
        <f t="shared" si="20"/>
        <v>Laufenburg</v>
      </c>
      <c r="Q152" s="54" t="str">
        <f t="shared" si="21"/>
        <v>Yes</v>
      </c>
      <c r="R152" s="157">
        <v>183</v>
      </c>
      <c r="S152" s="177">
        <f>VLOOKUP(A152,'Generators MW'!$A$1:$BJ$255,54,0)</f>
        <v>0</v>
      </c>
      <c r="T152" s="177">
        <f t="shared" si="22"/>
        <v>0</v>
      </c>
      <c r="U152" s="178" t="str">
        <f t="shared" si="23"/>
        <v>100183</v>
      </c>
      <c r="V152" s="178">
        <f t="shared" si="24"/>
        <v>47.556662000000003</v>
      </c>
      <c r="W152" s="178">
        <f t="shared" si="25"/>
        <v>8.0477209999999992</v>
      </c>
      <c r="X152" s="54" t="str">
        <f t="shared" si="26"/>
        <v>1802020100183</v>
      </c>
      <c r="Y152" s="163" t="str">
        <f t="shared" si="27"/>
        <v>1802020100183_Laufenburg.txt</v>
      </c>
      <c r="AA152" s="180" t="str">
        <f t="shared" si="28"/>
        <v>cdo outputtab,date,lon,lat,value -remapnn,lon=8.04772_lat=47.5567 netcdf_process/climatology_average/total_flow.nc &gt; table/climatology_average/total_flow/1802020100183_Laufenburg.txt &amp;</v>
      </c>
      <c r="AC152" s="161" t="str">
        <f t="shared" si="29"/>
        <v>cdo outputtab,date,lon,lat,value -remapnn,lon=8.04772_lat=47.5567 netcdf_process/climatology_average/internal_flow.nc &gt; table/climatology_average/internal_flow/1802020100183_Laufenburg.txt &amp;</v>
      </c>
    </row>
    <row r="153" spans="1:29" x14ac:dyDescent="0.25">
      <c r="A153" s="8" t="s">
        <v>71</v>
      </c>
      <c r="B153" s="7" t="s">
        <v>454</v>
      </c>
      <c r="C153" s="5">
        <v>47.585842514913999</v>
      </c>
      <c r="D153" s="5">
        <v>8.1332363248657202</v>
      </c>
      <c r="E153" s="5">
        <v>47.585842514913999</v>
      </c>
      <c r="F153" s="5">
        <v>8.1332363248657202</v>
      </c>
      <c r="G153" s="4" t="s">
        <v>477</v>
      </c>
      <c r="H153" s="154"/>
      <c r="I153" s="5">
        <v>47.586179442384299</v>
      </c>
      <c r="J153" s="6">
        <v>8.1333221554723405</v>
      </c>
      <c r="K153" s="154"/>
      <c r="O153" s="54">
        <v>180202</v>
      </c>
      <c r="P153" s="156" t="str">
        <f t="shared" si="20"/>
        <v>Albbruck-Dogern</v>
      </c>
      <c r="Q153" s="54" t="str">
        <f t="shared" si="21"/>
        <v>Yes</v>
      </c>
      <c r="R153" s="157">
        <v>185</v>
      </c>
      <c r="S153" s="177">
        <f>VLOOKUP(A153,'Generators MW'!$A$1:$BJ$255,54,0)</f>
        <v>0</v>
      </c>
      <c r="T153" s="177">
        <f t="shared" si="22"/>
        <v>0</v>
      </c>
      <c r="U153" s="178" t="str">
        <f t="shared" si="23"/>
        <v>100185</v>
      </c>
      <c r="V153" s="178">
        <f t="shared" si="24"/>
        <v>47.585842514913999</v>
      </c>
      <c r="W153" s="178">
        <f t="shared" si="25"/>
        <v>8.1332363248657202</v>
      </c>
      <c r="X153" s="54" t="str">
        <f t="shared" si="26"/>
        <v>1802020100185</v>
      </c>
      <c r="Y153" s="163" t="str">
        <f t="shared" si="27"/>
        <v>1802020100185_Albbruck-Dogern.txt</v>
      </c>
      <c r="AA153" s="180" t="str">
        <f t="shared" si="28"/>
        <v>cdo outputtab,date,lon,lat,value -remapnn,lon=8.13324_lat=47.5858 netcdf_process/climatology_average/total_flow.nc &gt; table/climatology_average/total_flow/1802020100185_Albbruck-Dogern.txt &amp;</v>
      </c>
      <c r="AC153" s="161" t="str">
        <f t="shared" si="29"/>
        <v>cdo outputtab,date,lon,lat,value -remapnn,lon=8.13324_lat=47.5858 netcdf_process/climatology_average/internal_flow.nc &gt; table/climatology_average/internal_flow/1802020100185_Albbruck-Dogern.txt &amp;</v>
      </c>
    </row>
    <row r="154" spans="1:29" x14ac:dyDescent="0.25">
      <c r="A154" s="4" t="s">
        <v>72</v>
      </c>
      <c r="B154" s="7" t="s">
        <v>454</v>
      </c>
      <c r="C154" s="5">
        <v>47.570303867969102</v>
      </c>
      <c r="D154" s="5">
        <v>8.3381785512756306</v>
      </c>
      <c r="E154" s="5">
        <v>47.570303867969102</v>
      </c>
      <c r="F154" s="5">
        <v>8.3381785512756306</v>
      </c>
      <c r="G154" s="4" t="s">
        <v>478</v>
      </c>
      <c r="H154" s="154"/>
      <c r="I154" s="5">
        <v>47.570303867969102</v>
      </c>
      <c r="J154" s="5">
        <v>8.3381785512756306</v>
      </c>
      <c r="K154" s="154"/>
      <c r="O154" s="54">
        <v>180202</v>
      </c>
      <c r="P154" s="156" t="str">
        <f t="shared" si="20"/>
        <v>Reckingen</v>
      </c>
      <c r="Q154" s="54" t="str">
        <f t="shared" si="21"/>
        <v>Yes</v>
      </c>
      <c r="R154" s="157">
        <v>186</v>
      </c>
      <c r="S154" s="177">
        <f>VLOOKUP(A154,'Generators MW'!$A$1:$BJ$255,54,0)</f>
        <v>0</v>
      </c>
      <c r="T154" s="177">
        <f t="shared" si="22"/>
        <v>0</v>
      </c>
      <c r="U154" s="178" t="str">
        <f t="shared" si="23"/>
        <v>100186</v>
      </c>
      <c r="V154" s="178">
        <f t="shared" si="24"/>
        <v>47.570303867969102</v>
      </c>
      <c r="W154" s="178">
        <f t="shared" si="25"/>
        <v>8.3381785512756306</v>
      </c>
      <c r="X154" s="54" t="str">
        <f t="shared" si="26"/>
        <v>1802020100186</v>
      </c>
      <c r="Y154" s="163" t="str">
        <f t="shared" si="27"/>
        <v>1802020100186_Reckingen.txt</v>
      </c>
      <c r="AA154" s="180" t="str">
        <f t="shared" si="28"/>
        <v>cdo outputtab,date,lon,lat,value -remapnn,lon=8.33818_lat=47.5703 netcdf_process/climatology_average/total_flow.nc &gt; table/climatology_average/total_flow/1802020100186_Reckingen.txt &amp;</v>
      </c>
      <c r="AC154" s="161" t="str">
        <f t="shared" si="29"/>
        <v>cdo outputtab,date,lon,lat,value -remapnn,lon=8.33818_lat=47.5703 netcdf_process/climatology_average/internal_flow.nc &gt; table/climatology_average/internal_flow/1802020100186_Reckingen.txt &amp;</v>
      </c>
    </row>
    <row r="155" spans="1:29" x14ac:dyDescent="0.25">
      <c r="A155" s="4" t="s">
        <v>73</v>
      </c>
      <c r="B155" s="7" t="s">
        <v>454</v>
      </c>
      <c r="C155" s="5">
        <v>46.192995699999997</v>
      </c>
      <c r="D155" s="5">
        <v>6.0287940000000599</v>
      </c>
      <c r="E155" s="5">
        <v>46.192995699999997</v>
      </c>
      <c r="F155" s="5">
        <v>6.0287940000000599</v>
      </c>
      <c r="G155" s="4" t="s">
        <v>479</v>
      </c>
      <c r="H155" s="154"/>
      <c r="I155" s="5">
        <v>46.195174746765097</v>
      </c>
      <c r="J155" s="6">
        <v>6.0287597896240097</v>
      </c>
      <c r="K155" s="154"/>
      <c r="O155" s="54">
        <v>180202</v>
      </c>
      <c r="P155" s="156" t="str">
        <f t="shared" si="20"/>
        <v>Verbois</v>
      </c>
      <c r="Q155" s="54" t="str">
        <f t="shared" si="21"/>
        <v>Yes</v>
      </c>
      <c r="R155" s="157">
        <v>187</v>
      </c>
      <c r="S155" s="177">
        <f>VLOOKUP(A155,'Generators MW'!$A$1:$BJ$255,54,0)</f>
        <v>0</v>
      </c>
      <c r="T155" s="177">
        <f t="shared" si="22"/>
        <v>0</v>
      </c>
      <c r="U155" s="178" t="str">
        <f t="shared" si="23"/>
        <v>100187</v>
      </c>
      <c r="V155" s="178">
        <f t="shared" si="24"/>
        <v>46.192995699999997</v>
      </c>
      <c r="W155" s="178">
        <f t="shared" si="25"/>
        <v>6.0287940000000599</v>
      </c>
      <c r="X155" s="54" t="str">
        <f t="shared" si="26"/>
        <v>1802020100187</v>
      </c>
      <c r="Y155" s="163" t="str">
        <f t="shared" si="27"/>
        <v>1802020100187_Verbois.txt</v>
      </c>
      <c r="AA155" s="180" t="str">
        <f t="shared" si="28"/>
        <v>cdo outputtab,date,lon,lat,value -remapnn,lon=6.02879_lat=46.1930 netcdf_process/climatology_average/total_flow.nc &gt; table/climatology_average/total_flow/1802020100187_Verbois.txt &amp;</v>
      </c>
      <c r="AC155" s="161" t="str">
        <f t="shared" si="29"/>
        <v>cdo outputtab,date,lon,lat,value -remapnn,lon=6.02879_lat=46.1930 netcdf_process/climatology_average/internal_flow.nc &gt; table/climatology_average/internal_flow/1802020100187_Verbois.txt &amp;</v>
      </c>
    </row>
    <row r="156" spans="1:29" x14ac:dyDescent="0.25">
      <c r="A156" s="4" t="s">
        <v>74</v>
      </c>
      <c r="B156" s="7" t="s">
        <v>454</v>
      </c>
      <c r="C156" s="5">
        <v>47.537440882946903</v>
      </c>
      <c r="D156" s="5">
        <v>7.7075436832092201</v>
      </c>
      <c r="E156" s="5">
        <v>47.537440882946903</v>
      </c>
      <c r="F156" s="5">
        <v>7.7075436832092201</v>
      </c>
      <c r="G156" s="4" t="s">
        <v>480</v>
      </c>
      <c r="H156" s="154"/>
      <c r="I156" s="5">
        <v>47.5393680261258</v>
      </c>
      <c r="J156" s="6">
        <v>7.7120544076751596</v>
      </c>
      <c r="K156" s="154"/>
      <c r="O156" s="54">
        <v>180202</v>
      </c>
      <c r="P156" s="156" t="str">
        <f t="shared" si="20"/>
        <v>Augst</v>
      </c>
      <c r="Q156" s="54" t="str">
        <f t="shared" si="21"/>
        <v>Yes</v>
      </c>
      <c r="R156" s="157">
        <v>188</v>
      </c>
      <c r="S156" s="177">
        <f>VLOOKUP(A156,'Generators MW'!$A$1:$BJ$255,54,0)</f>
        <v>0</v>
      </c>
      <c r="T156" s="177">
        <f t="shared" si="22"/>
        <v>0</v>
      </c>
      <c r="U156" s="178" t="str">
        <f t="shared" si="23"/>
        <v>100188</v>
      </c>
      <c r="V156" s="178">
        <f t="shared" si="24"/>
        <v>47.537440882946903</v>
      </c>
      <c r="W156" s="178">
        <f t="shared" si="25"/>
        <v>7.7075436832092201</v>
      </c>
      <c r="X156" s="54" t="str">
        <f t="shared" si="26"/>
        <v>1802020100188</v>
      </c>
      <c r="Y156" s="163" t="str">
        <f t="shared" si="27"/>
        <v>1802020100188_Augst.txt</v>
      </c>
      <c r="AA156" s="180" t="str">
        <f t="shared" si="28"/>
        <v>cdo outputtab,date,lon,lat,value -remapnn,lon=7.70754_lat=47.5374 netcdf_process/climatology_average/total_flow.nc &gt; table/climatology_average/total_flow/1802020100188_Augst.txt &amp;</v>
      </c>
      <c r="AC156" s="161" t="str">
        <f t="shared" si="29"/>
        <v>cdo outputtab,date,lon,lat,value -remapnn,lon=7.70754_lat=47.5374 netcdf_process/climatology_average/internal_flow.nc &gt; table/climatology_average/internal_flow/1802020100188_Augst.txt &amp;</v>
      </c>
    </row>
    <row r="157" spans="1:29" x14ac:dyDescent="0.25">
      <c r="A157" s="4" t="s">
        <v>75</v>
      </c>
      <c r="B157" s="7" t="s">
        <v>454</v>
      </c>
      <c r="C157" s="5">
        <v>47.536883666353802</v>
      </c>
      <c r="D157" s="5">
        <v>7.7098549962829503</v>
      </c>
      <c r="E157" s="5">
        <v>47.536883666353802</v>
      </c>
      <c r="F157" s="5">
        <v>7.7098549962829503</v>
      </c>
      <c r="G157" s="4" t="s">
        <v>481</v>
      </c>
      <c r="H157" s="154"/>
      <c r="I157" s="5">
        <v>47.5393680261258</v>
      </c>
      <c r="J157" s="6">
        <v>7.7120544076751596</v>
      </c>
      <c r="K157" s="154"/>
      <c r="O157" s="54">
        <v>180202</v>
      </c>
      <c r="P157" s="156" t="str">
        <f t="shared" si="20"/>
        <v>Wyhlen</v>
      </c>
      <c r="Q157" s="54" t="str">
        <f t="shared" si="21"/>
        <v>Yes</v>
      </c>
      <c r="R157" s="157">
        <v>189</v>
      </c>
      <c r="S157" s="177">
        <f>VLOOKUP(A157,'Generators MW'!$A$1:$BJ$255,54,0)</f>
        <v>0</v>
      </c>
      <c r="T157" s="177">
        <f t="shared" si="22"/>
        <v>0</v>
      </c>
      <c r="U157" s="178" t="str">
        <f t="shared" si="23"/>
        <v>100189</v>
      </c>
      <c r="V157" s="178">
        <f t="shared" si="24"/>
        <v>47.536883666353802</v>
      </c>
      <c r="W157" s="178">
        <f t="shared" si="25"/>
        <v>7.7098549962829503</v>
      </c>
      <c r="X157" s="54" t="str">
        <f t="shared" si="26"/>
        <v>1802020100189</v>
      </c>
      <c r="Y157" s="163" t="str">
        <f t="shared" si="27"/>
        <v>1802020100189_Wyhlen.txt</v>
      </c>
      <c r="AA157" s="180" t="str">
        <f t="shared" si="28"/>
        <v>cdo outputtab,date,lon,lat,value -remapnn,lon=7.70985_lat=47.5369 netcdf_process/climatology_average/total_flow.nc &gt; table/climatology_average/total_flow/1802020100189_Wyhlen.txt &amp;</v>
      </c>
      <c r="AC157" s="161" t="str">
        <f t="shared" si="29"/>
        <v>cdo outputtab,date,lon,lat,value -remapnn,lon=7.70985_lat=47.5369 netcdf_process/climatology_average/internal_flow.nc &gt; table/climatology_average/internal_flow/1802020100189_Wyhlen.txt &amp;</v>
      </c>
    </row>
    <row r="158" spans="1:29" x14ac:dyDescent="0.25">
      <c r="A158" s="4" t="s">
        <v>76</v>
      </c>
      <c r="B158" s="7" t="s">
        <v>454</v>
      </c>
      <c r="C158" s="5">
        <v>47.559925900000003</v>
      </c>
      <c r="D158" s="5">
        <v>7.6263016000000299</v>
      </c>
      <c r="E158" s="5">
        <v>47.559925900000003</v>
      </c>
      <c r="F158" s="5">
        <v>7.6263016000000299</v>
      </c>
      <c r="G158" s="4" t="s">
        <v>482</v>
      </c>
      <c r="H158" s="154"/>
      <c r="I158" s="5">
        <v>47.561322257549797</v>
      </c>
      <c r="J158" s="6">
        <v>7.6324755194946103</v>
      </c>
      <c r="K158" s="154"/>
      <c r="O158" s="54">
        <v>180202</v>
      </c>
      <c r="P158" s="156" t="str">
        <f t="shared" si="20"/>
        <v>Birsfelden</v>
      </c>
      <c r="Q158" s="54" t="str">
        <f t="shared" si="21"/>
        <v>Yes</v>
      </c>
      <c r="R158" s="157">
        <v>190</v>
      </c>
      <c r="S158" s="177">
        <f>VLOOKUP(A158,'Generators MW'!$A$1:$BJ$255,54,0)</f>
        <v>0</v>
      </c>
      <c r="T158" s="177">
        <f t="shared" si="22"/>
        <v>0</v>
      </c>
      <c r="U158" s="178" t="str">
        <f t="shared" si="23"/>
        <v>100190</v>
      </c>
      <c r="V158" s="178">
        <f t="shared" si="24"/>
        <v>47.559925900000003</v>
      </c>
      <c r="W158" s="178">
        <f t="shared" si="25"/>
        <v>7.6263016000000299</v>
      </c>
      <c r="X158" s="54" t="str">
        <f t="shared" si="26"/>
        <v>1802020100190</v>
      </c>
      <c r="Y158" s="163" t="str">
        <f t="shared" si="27"/>
        <v>1802020100190_Birsfelden.txt</v>
      </c>
      <c r="AA158" s="180" t="str">
        <f t="shared" si="28"/>
        <v>cdo outputtab,date,lon,lat,value -remapnn,lon=7.62630_lat=47.5599 netcdf_process/climatology_average/total_flow.nc &gt; table/climatology_average/total_flow/1802020100190_Birsfelden.txt &amp;</v>
      </c>
      <c r="AC158" s="161" t="str">
        <f t="shared" si="29"/>
        <v>cdo outputtab,date,lon,lat,value -remapnn,lon=7.62630_lat=47.5599 netcdf_process/climatology_average/internal_flow.nc &gt; table/climatology_average/internal_flow/1802020100190_Birsfelden.txt &amp;</v>
      </c>
    </row>
    <row r="159" spans="1:29" x14ac:dyDescent="0.25">
      <c r="A159" s="4" t="s">
        <v>77</v>
      </c>
      <c r="B159" s="7" t="s">
        <v>454</v>
      </c>
      <c r="C159" s="53">
        <v>46.1846611</v>
      </c>
      <c r="D159" s="53">
        <v>7.0340763000000299</v>
      </c>
      <c r="E159" s="53">
        <v>46.1846611</v>
      </c>
      <c r="F159" s="53">
        <v>7.0340763000000299</v>
      </c>
      <c r="G159" s="4" t="s">
        <v>483</v>
      </c>
      <c r="H159" s="154"/>
      <c r="I159" s="5">
        <v>46.183722344701103</v>
      </c>
      <c r="J159" s="6">
        <v>7.0346571565460101</v>
      </c>
      <c r="K159" s="154"/>
      <c r="O159" s="54">
        <v>180202</v>
      </c>
      <c r="P159" s="156" t="str">
        <f t="shared" si="20"/>
        <v>Lavey</v>
      </c>
      <c r="Q159" s="54" t="str">
        <f t="shared" si="21"/>
        <v>Yes</v>
      </c>
      <c r="R159" s="157">
        <v>191</v>
      </c>
      <c r="S159" s="177">
        <f>VLOOKUP(A159,'Generators MW'!$A$1:$BJ$255,54,0)</f>
        <v>0</v>
      </c>
      <c r="T159" s="177">
        <f t="shared" si="22"/>
        <v>0</v>
      </c>
      <c r="U159" s="178" t="str">
        <f t="shared" si="23"/>
        <v>100191</v>
      </c>
      <c r="V159" s="178">
        <f t="shared" si="24"/>
        <v>46.1846611</v>
      </c>
      <c r="W159" s="178">
        <f t="shared" si="25"/>
        <v>7.0340763000000299</v>
      </c>
      <c r="X159" s="54" t="str">
        <f t="shared" si="26"/>
        <v>1802020100191</v>
      </c>
      <c r="Y159" s="163" t="str">
        <f t="shared" si="27"/>
        <v>1802020100191_Lavey.txt</v>
      </c>
      <c r="AA159" s="180" t="str">
        <f t="shared" si="28"/>
        <v>cdo outputtab,date,lon,lat,value -remapnn,lon=7.03408_lat=46.1847 netcdf_process/climatology_average/total_flow.nc &gt; table/climatology_average/total_flow/1802020100191_Lavey.txt &amp;</v>
      </c>
      <c r="AC159" s="161" t="str">
        <f t="shared" si="29"/>
        <v>cdo outputtab,date,lon,lat,value -remapnn,lon=7.03408_lat=46.1847 netcdf_process/climatology_average/internal_flow.nc &gt; table/climatology_average/internal_flow/1802020100191_Lavey.txt &amp;</v>
      </c>
    </row>
    <row r="160" spans="1:29" x14ac:dyDescent="0.25">
      <c r="A160" s="4" t="s">
        <v>78</v>
      </c>
      <c r="B160" s="7" t="s">
        <v>171</v>
      </c>
      <c r="C160" s="5">
        <v>48.249094199999902</v>
      </c>
      <c r="D160" s="5">
        <v>14.4314005999999</v>
      </c>
      <c r="E160" s="5">
        <v>48.234999999999999</v>
      </c>
      <c r="F160" s="5">
        <v>14.4314005999999</v>
      </c>
      <c r="G160" s="4" t="s">
        <v>484</v>
      </c>
      <c r="H160" s="154"/>
      <c r="I160" s="5">
        <v>48.251708296653597</v>
      </c>
      <c r="J160" s="6">
        <v>14.424067783984301</v>
      </c>
      <c r="K160" s="154"/>
      <c r="O160" s="54">
        <v>180202</v>
      </c>
      <c r="P160" s="156" t="str">
        <f t="shared" si="20"/>
        <v>Abwinden-Asten</v>
      </c>
      <c r="Q160" s="54" t="str">
        <f t="shared" si="21"/>
        <v>Yes</v>
      </c>
      <c r="R160" s="157">
        <v>192</v>
      </c>
      <c r="S160" s="177">
        <f>VLOOKUP(A160,'Generators MW'!$A$1:$BJ$255,54,0)</f>
        <v>0</v>
      </c>
      <c r="T160" s="177">
        <f t="shared" si="22"/>
        <v>0</v>
      </c>
      <c r="U160" s="178" t="str">
        <f t="shared" si="23"/>
        <v>100192</v>
      </c>
      <c r="V160" s="178">
        <f t="shared" si="24"/>
        <v>48.234999999999999</v>
      </c>
      <c r="W160" s="178">
        <f t="shared" si="25"/>
        <v>14.4314005999999</v>
      </c>
      <c r="X160" s="54" t="str">
        <f t="shared" si="26"/>
        <v>1802020100192</v>
      </c>
      <c r="Y160" s="163" t="str">
        <f t="shared" si="27"/>
        <v>1802020100192_Abwinden-Asten.txt</v>
      </c>
      <c r="AA160" s="180" t="str">
        <f t="shared" si="28"/>
        <v>cdo outputtab,date,lon,lat,value -remapnn,lon=14.43140_lat=48.2350 netcdf_process/climatology_average/total_flow.nc &gt; table/climatology_average/total_flow/1802020100192_Abwinden-Asten.txt &amp;</v>
      </c>
      <c r="AC160" s="161" t="str">
        <f t="shared" si="29"/>
        <v>cdo outputtab,date,lon,lat,value -remapnn,lon=14.43140_lat=48.2350 netcdf_process/climatology_average/internal_flow.nc &gt; table/climatology_average/internal_flow/1802020100192_Abwinden-Asten.txt &amp;</v>
      </c>
    </row>
    <row r="161" spans="1:1024" x14ac:dyDescent="0.25">
      <c r="A161" s="4" t="s">
        <v>79</v>
      </c>
      <c r="B161" s="7" t="s">
        <v>171</v>
      </c>
      <c r="C161" s="5">
        <v>48.517058187802199</v>
      </c>
      <c r="D161" s="5">
        <v>13.706529450573701</v>
      </c>
      <c r="E161" s="5">
        <v>48.517058187802199</v>
      </c>
      <c r="F161" s="5">
        <v>13.706529450573701</v>
      </c>
      <c r="G161" s="4" t="s">
        <v>485</v>
      </c>
      <c r="H161" s="154"/>
      <c r="I161" s="5">
        <v>48.518874497898302</v>
      </c>
      <c r="J161" s="6">
        <v>13.702832508715799</v>
      </c>
      <c r="K161" s="154"/>
      <c r="O161" s="54">
        <v>180202</v>
      </c>
      <c r="P161" s="156" t="str">
        <f t="shared" si="20"/>
        <v>Jochenstein</v>
      </c>
      <c r="Q161" s="54" t="str">
        <f t="shared" si="21"/>
        <v>Yes</v>
      </c>
      <c r="R161" s="157">
        <v>193</v>
      </c>
      <c r="S161" s="177">
        <f>VLOOKUP(A161,'Generators MW'!$A$1:$BJ$255,54,0)</f>
        <v>0</v>
      </c>
      <c r="T161" s="177">
        <f t="shared" si="22"/>
        <v>0</v>
      </c>
      <c r="U161" s="178" t="str">
        <f t="shared" si="23"/>
        <v>100193</v>
      </c>
      <c r="V161" s="178">
        <f t="shared" si="24"/>
        <v>48.517058187802199</v>
      </c>
      <c r="W161" s="178">
        <f t="shared" si="25"/>
        <v>13.706529450573701</v>
      </c>
      <c r="X161" s="54" t="str">
        <f t="shared" si="26"/>
        <v>1802020100193</v>
      </c>
      <c r="Y161" s="163" t="str">
        <f t="shared" si="27"/>
        <v>1802020100193_Jochenstein.txt</v>
      </c>
      <c r="AA161" s="180" t="str">
        <f t="shared" si="28"/>
        <v>cdo outputtab,date,lon,lat,value -remapnn,lon=13.70653_lat=48.5171 netcdf_process/climatology_average/total_flow.nc &gt; table/climatology_average/total_flow/1802020100193_Jochenstein.txt &amp;</v>
      </c>
      <c r="AC161" s="161" t="str">
        <f t="shared" si="29"/>
        <v>cdo outputtab,date,lon,lat,value -remapnn,lon=13.70653_lat=48.5171 netcdf_process/climatology_average/internal_flow.nc &gt; table/climatology_average/internal_flow/1802020100193_Jochenstein.txt &amp;</v>
      </c>
    </row>
    <row r="162" spans="1:1024" s="154" customFormat="1" x14ac:dyDescent="0.25">
      <c r="A162" s="4" t="s">
        <v>80</v>
      </c>
      <c r="B162" s="7" t="s">
        <v>486</v>
      </c>
      <c r="C162" s="5">
        <v>58.275062783053002</v>
      </c>
      <c r="D162" s="5">
        <v>12.2721959710906</v>
      </c>
      <c r="E162" s="5">
        <v>58.275062783053002</v>
      </c>
      <c r="F162" s="5">
        <v>12.2721959710906</v>
      </c>
      <c r="G162" s="4" t="s">
        <v>487</v>
      </c>
      <c r="I162" s="5">
        <v>58.304341950196601</v>
      </c>
      <c r="J162" s="5">
        <v>12.2974039090331</v>
      </c>
      <c r="O162" s="54">
        <v>180202</v>
      </c>
      <c r="P162" s="156" t="str">
        <f t="shared" si="20"/>
        <v>Olidan</v>
      </c>
      <c r="Q162" s="54" t="str">
        <f t="shared" si="21"/>
        <v>Yes</v>
      </c>
      <c r="R162" s="157">
        <v>194</v>
      </c>
      <c r="S162" s="177">
        <f>VLOOKUP(A162,'Generators MW'!$A$1:$BJ$255,54,0)</f>
        <v>0</v>
      </c>
      <c r="T162" s="177">
        <f t="shared" si="22"/>
        <v>0</v>
      </c>
      <c r="U162" s="178" t="str">
        <f t="shared" si="23"/>
        <v>100194</v>
      </c>
      <c r="V162" s="178">
        <f t="shared" si="24"/>
        <v>58.275062783053002</v>
      </c>
      <c r="W162" s="178">
        <f t="shared" si="25"/>
        <v>12.2721959710906</v>
      </c>
      <c r="X162" s="54" t="str">
        <f t="shared" si="26"/>
        <v>1802020100194</v>
      </c>
      <c r="Y162" s="163" t="str">
        <f t="shared" si="27"/>
        <v>1802020100194_Olidan.txt</v>
      </c>
      <c r="AA162" s="180" t="str">
        <f t="shared" si="28"/>
        <v>cdo outputtab,date,lon,lat,value -remapnn,lon=12.27220_lat=58.2751 netcdf_process/climatology_average/total_flow.nc &gt; table/climatology_average/total_flow/1802020100194_Olidan.txt &amp;</v>
      </c>
      <c r="AB162" s="162"/>
      <c r="AC162" s="161" t="str">
        <f t="shared" si="29"/>
        <v>cdo outputtab,date,lon,lat,value -remapnn,lon=12.27220_lat=58.2751 netcdf_process/climatology_average/internal_flow.nc &gt; table/climatology_average/internal_flow/1802020100194_Olidan.txt &amp;</v>
      </c>
      <c r="AMJ162"/>
    </row>
    <row r="163" spans="1:1024" s="154" customFormat="1" x14ac:dyDescent="0.25">
      <c r="A163" s="4" t="s">
        <v>81</v>
      </c>
      <c r="B163" s="7" t="s">
        <v>486</v>
      </c>
      <c r="C163" s="5">
        <v>58.280358300000003</v>
      </c>
      <c r="D163" s="5">
        <v>12.2786677</v>
      </c>
      <c r="E163" s="5">
        <v>58.280358300000003</v>
      </c>
      <c r="F163" s="5">
        <v>12.2786677</v>
      </c>
      <c r="G163" s="4" t="s">
        <v>488</v>
      </c>
      <c r="I163" s="5">
        <v>58.304341950196601</v>
      </c>
      <c r="J163" s="5">
        <v>12.2974039090331</v>
      </c>
      <c r="O163" s="54">
        <v>180202</v>
      </c>
      <c r="P163" s="156" t="str">
        <f t="shared" si="20"/>
        <v>Hojum</v>
      </c>
      <c r="Q163" s="54" t="str">
        <f t="shared" si="21"/>
        <v>Yes</v>
      </c>
      <c r="R163" s="157">
        <v>195</v>
      </c>
      <c r="S163" s="177">
        <f>VLOOKUP(A163,'Generators MW'!$A$1:$BJ$255,54,0)</f>
        <v>0</v>
      </c>
      <c r="T163" s="177">
        <f t="shared" si="22"/>
        <v>0</v>
      </c>
      <c r="U163" s="178" t="str">
        <f t="shared" si="23"/>
        <v>100195</v>
      </c>
      <c r="V163" s="178">
        <f t="shared" si="24"/>
        <v>58.280358300000003</v>
      </c>
      <c r="W163" s="178">
        <f t="shared" si="25"/>
        <v>12.2786677</v>
      </c>
      <c r="X163" s="54" t="str">
        <f t="shared" si="26"/>
        <v>1802020100195</v>
      </c>
      <c r="Y163" s="163" t="str">
        <f t="shared" si="27"/>
        <v>1802020100195_Hojum.txt</v>
      </c>
      <c r="AA163" s="180" t="str">
        <f t="shared" si="28"/>
        <v>cdo outputtab,date,lon,lat,value -remapnn,lon=12.27867_lat=58.2804 netcdf_process/climatology_average/total_flow.nc &gt; table/climatology_average/total_flow/1802020100195_Hojum.txt &amp;</v>
      </c>
      <c r="AB163" s="162"/>
      <c r="AC163" s="161" t="str">
        <f t="shared" si="29"/>
        <v>cdo outputtab,date,lon,lat,value -remapnn,lon=12.27867_lat=58.2804 netcdf_process/climatology_average/internal_flow.nc &gt; table/climatology_average/internal_flow/1802020100195_Hojum.txt &amp;</v>
      </c>
      <c r="AMJ163"/>
    </row>
    <row r="164" spans="1:1024" s="154" customFormat="1" x14ac:dyDescent="0.25">
      <c r="A164" s="4" t="s">
        <v>82</v>
      </c>
      <c r="B164" s="7" t="s">
        <v>486</v>
      </c>
      <c r="C164" s="5">
        <v>58.355627400000003</v>
      </c>
      <c r="D164" s="5">
        <v>12.373014799999901</v>
      </c>
      <c r="E164" s="5">
        <v>58.355627400000003</v>
      </c>
      <c r="F164" s="5">
        <v>12.373014799999901</v>
      </c>
      <c r="G164" s="4" t="s">
        <v>489</v>
      </c>
      <c r="I164" s="5">
        <v>58.454867832858</v>
      </c>
      <c r="J164" s="6">
        <v>12.4949844251386</v>
      </c>
      <c r="O164" s="54">
        <v>180202</v>
      </c>
      <c r="P164" s="156" t="str">
        <f t="shared" si="20"/>
        <v>Vargon</v>
      </c>
      <c r="Q164" s="54" t="str">
        <f t="shared" si="21"/>
        <v>Yes</v>
      </c>
      <c r="R164" s="157">
        <v>196</v>
      </c>
      <c r="S164" s="177">
        <f>VLOOKUP(A164,'Generators MW'!$A$1:$BJ$255,54,0)</f>
        <v>0</v>
      </c>
      <c r="T164" s="177">
        <f t="shared" si="22"/>
        <v>0</v>
      </c>
      <c r="U164" s="178" t="str">
        <f t="shared" si="23"/>
        <v>100196</v>
      </c>
      <c r="V164" s="178">
        <f t="shared" si="24"/>
        <v>58.355627400000003</v>
      </c>
      <c r="W164" s="178">
        <f t="shared" si="25"/>
        <v>12.373014799999901</v>
      </c>
      <c r="X164" s="54" t="str">
        <f t="shared" si="26"/>
        <v>1802020100196</v>
      </c>
      <c r="Y164" s="163" t="str">
        <f t="shared" si="27"/>
        <v>1802020100196_Vargon.txt</v>
      </c>
      <c r="AA164" s="180" t="str">
        <f t="shared" si="28"/>
        <v>cdo outputtab,date,lon,lat,value -remapnn,lon=12.37301_lat=58.3556 netcdf_process/climatology_average/total_flow.nc &gt; table/climatology_average/total_flow/1802020100196_Vargon.txt &amp;</v>
      </c>
      <c r="AB164" s="162"/>
      <c r="AC164" s="161" t="str">
        <f t="shared" si="29"/>
        <v>cdo outputtab,date,lon,lat,value -remapnn,lon=12.37301_lat=58.3556 netcdf_process/climatology_average/internal_flow.nc &gt; table/climatology_average/internal_flow/1802020100196_Vargon.txt &amp;</v>
      </c>
      <c r="AMJ164"/>
    </row>
    <row r="165" spans="1:1024" s="154" customFormat="1" x14ac:dyDescent="0.25">
      <c r="A165" s="4" t="s">
        <v>83</v>
      </c>
      <c r="B165" s="7" t="s">
        <v>486</v>
      </c>
      <c r="C165" s="5">
        <v>58.135942060608102</v>
      </c>
      <c r="D165" s="5">
        <v>12.1200901511474</v>
      </c>
      <c r="E165" s="5">
        <v>58.135942060608102</v>
      </c>
      <c r="F165" s="5">
        <v>12.1200901511474</v>
      </c>
      <c r="G165" s="4" t="s">
        <v>490</v>
      </c>
      <c r="I165" s="5">
        <v>58.1381168985179</v>
      </c>
      <c r="J165" s="6">
        <v>12.121849680261199</v>
      </c>
      <c r="O165" s="54">
        <v>180202</v>
      </c>
      <c r="P165" s="156" t="str">
        <f t="shared" si="20"/>
        <v>Lilla-Edet</v>
      </c>
      <c r="Q165" s="54" t="str">
        <f t="shared" si="21"/>
        <v>Yes</v>
      </c>
      <c r="R165" s="157">
        <v>197</v>
      </c>
      <c r="S165" s="177">
        <f>VLOOKUP(A165,'Generators MW'!$A$1:$BJ$255,54,0)</f>
        <v>0</v>
      </c>
      <c r="T165" s="177">
        <f t="shared" si="22"/>
        <v>0</v>
      </c>
      <c r="U165" s="178" t="str">
        <f t="shared" si="23"/>
        <v>100197</v>
      </c>
      <c r="V165" s="178">
        <f t="shared" si="24"/>
        <v>58.135942060608102</v>
      </c>
      <c r="W165" s="178">
        <f t="shared" si="25"/>
        <v>12.1200901511474</v>
      </c>
      <c r="X165" s="54" t="str">
        <f t="shared" si="26"/>
        <v>1802020100197</v>
      </c>
      <c r="Y165" s="163" t="str">
        <f t="shared" si="27"/>
        <v>1802020100197_Lilla-Edet.txt</v>
      </c>
      <c r="AA165" s="180" t="str">
        <f t="shared" si="28"/>
        <v>cdo outputtab,date,lon,lat,value -remapnn,lon=12.12009_lat=58.1359 netcdf_process/climatology_average/total_flow.nc &gt; table/climatology_average/total_flow/1802020100197_Lilla-Edet.txt &amp;</v>
      </c>
      <c r="AB165" s="162"/>
      <c r="AC165" s="161" t="str">
        <f t="shared" si="29"/>
        <v>cdo outputtab,date,lon,lat,value -remapnn,lon=12.12009_lat=58.1359 netcdf_process/climatology_average/internal_flow.nc &gt; table/climatology_average/internal_flow/1802020100197_Lilla-Edet.txt &amp;</v>
      </c>
      <c r="AMJ165"/>
    </row>
    <row r="166" spans="1:1024" s="154" customFormat="1" x14ac:dyDescent="0.25">
      <c r="A166" s="4" t="s">
        <v>84</v>
      </c>
      <c r="B166" s="7" t="s">
        <v>491</v>
      </c>
      <c r="C166" s="5">
        <v>58.596327512817197</v>
      </c>
      <c r="D166" s="5">
        <v>8.7164068222045898</v>
      </c>
      <c r="E166" s="5">
        <v>58.597000000000001</v>
      </c>
      <c r="F166" s="5">
        <v>8.6340000000000003</v>
      </c>
      <c r="G166" s="4" t="s">
        <v>492</v>
      </c>
      <c r="I166" s="5">
        <v>58.6116179765569</v>
      </c>
      <c r="J166" s="6">
        <v>8.7048012259765493</v>
      </c>
      <c r="O166" s="54">
        <v>180202</v>
      </c>
      <c r="P166" s="156" t="str">
        <f t="shared" si="20"/>
        <v>Boylefoss</v>
      </c>
      <c r="Q166" s="54" t="str">
        <f t="shared" si="21"/>
        <v>Yes</v>
      </c>
      <c r="R166" s="157">
        <v>198</v>
      </c>
      <c r="S166" s="177">
        <f>VLOOKUP(A166,'Generators MW'!$A$1:$BJ$255,54,0)</f>
        <v>0</v>
      </c>
      <c r="T166" s="177">
        <f t="shared" si="22"/>
        <v>0</v>
      </c>
      <c r="U166" s="178" t="str">
        <f t="shared" si="23"/>
        <v>100198</v>
      </c>
      <c r="V166" s="178">
        <f t="shared" si="24"/>
        <v>58.597000000000001</v>
      </c>
      <c r="W166" s="178">
        <f t="shared" si="25"/>
        <v>8.6340000000000003</v>
      </c>
      <c r="X166" s="54" t="str">
        <f t="shared" si="26"/>
        <v>1802020100198</v>
      </c>
      <c r="Y166" s="163" t="str">
        <f t="shared" si="27"/>
        <v>1802020100198_Boylefoss.txt</v>
      </c>
      <c r="AA166" s="180" t="str">
        <f t="shared" si="28"/>
        <v>cdo outputtab,date,lon,lat,value -remapnn,lon=8.63400_lat=58.5970 netcdf_process/climatology_average/total_flow.nc &gt; table/climatology_average/total_flow/1802020100198_Boylefoss.txt &amp;</v>
      </c>
      <c r="AB166" s="162"/>
      <c r="AC166" s="161" t="str">
        <f t="shared" si="29"/>
        <v>cdo outputtab,date,lon,lat,value -remapnn,lon=8.63400_lat=58.5970 netcdf_process/climatology_average/internal_flow.nc &gt; table/climatology_average/internal_flow/1802020100198_Boylefoss.txt &amp;</v>
      </c>
      <c r="AMJ166"/>
    </row>
    <row r="167" spans="1:1024" s="154" customFormat="1" x14ac:dyDescent="0.25">
      <c r="A167" s="4" t="s">
        <v>85</v>
      </c>
      <c r="B167" s="7" t="s">
        <v>493</v>
      </c>
      <c r="C167" s="53">
        <v>59.582120533536397</v>
      </c>
      <c r="D167" s="53">
        <v>9.2575386287353396</v>
      </c>
      <c r="E167" s="53">
        <v>59.539000000000001</v>
      </c>
      <c r="F167" s="53">
        <v>9.2189999999999994</v>
      </c>
      <c r="G167" s="4" t="s">
        <v>494</v>
      </c>
      <c r="I167" s="5">
        <v>59.606500795848802</v>
      </c>
      <c r="J167" s="6">
        <v>9.2733007911010592</v>
      </c>
      <c r="O167" s="54">
        <v>180202</v>
      </c>
      <c r="P167" s="156" t="str">
        <f t="shared" si="20"/>
        <v>Svelgfoss</v>
      </c>
      <c r="Q167" s="54" t="str">
        <f t="shared" si="21"/>
        <v>Yes</v>
      </c>
      <c r="R167" s="157">
        <v>199</v>
      </c>
      <c r="S167" s="177">
        <f>VLOOKUP(A167,'Generators MW'!$A$1:$BJ$255,54,0)</f>
        <v>0</v>
      </c>
      <c r="T167" s="177">
        <f t="shared" si="22"/>
        <v>0</v>
      </c>
      <c r="U167" s="178" t="str">
        <f t="shared" si="23"/>
        <v>100199</v>
      </c>
      <c r="V167" s="178">
        <f t="shared" si="24"/>
        <v>59.539000000000001</v>
      </c>
      <c r="W167" s="178">
        <f t="shared" si="25"/>
        <v>9.2189999999999994</v>
      </c>
      <c r="X167" s="54" t="str">
        <f t="shared" si="26"/>
        <v>1802020100199</v>
      </c>
      <c r="Y167" s="163" t="str">
        <f t="shared" si="27"/>
        <v>1802020100199_Svelgfoss.txt</v>
      </c>
      <c r="AA167" s="180" t="str">
        <f t="shared" si="28"/>
        <v>cdo outputtab,date,lon,lat,value -remapnn,lon=9.21900_lat=59.5390 netcdf_process/climatology_average/total_flow.nc &gt; table/climatology_average/total_flow/1802020100199_Svelgfoss.txt &amp;</v>
      </c>
      <c r="AB167" s="162"/>
      <c r="AC167" s="161" t="str">
        <f t="shared" si="29"/>
        <v>cdo outputtab,date,lon,lat,value -remapnn,lon=9.21900_lat=59.5390 netcdf_process/climatology_average/internal_flow.nc &gt; table/climatology_average/internal_flow/1802020100199_Svelgfoss.txt &amp;</v>
      </c>
      <c r="AMJ167"/>
    </row>
    <row r="168" spans="1:1024" s="154" customFormat="1" x14ac:dyDescent="0.25">
      <c r="A168" s="4" t="s">
        <v>86</v>
      </c>
      <c r="B168" s="7" t="s">
        <v>495</v>
      </c>
      <c r="C168" s="5">
        <v>59.9703533143689</v>
      </c>
      <c r="D168" s="5">
        <v>9.9300588734331505</v>
      </c>
      <c r="E168" s="5">
        <v>59.9703533143689</v>
      </c>
      <c r="F168" s="5">
        <v>9.9300588734331505</v>
      </c>
      <c r="G168" s="4" t="s">
        <v>496</v>
      </c>
      <c r="I168" s="5">
        <v>59.9703533143689</v>
      </c>
      <c r="J168" s="5">
        <v>9.9300588734331505</v>
      </c>
      <c r="O168" s="54">
        <v>180202</v>
      </c>
      <c r="P168" s="156" t="str">
        <f t="shared" si="20"/>
        <v>Kaggefoss</v>
      </c>
      <c r="Q168" s="54" t="str">
        <f t="shared" si="21"/>
        <v>Yes</v>
      </c>
      <c r="R168" s="157">
        <v>200</v>
      </c>
      <c r="S168" s="177">
        <f>VLOOKUP(A168,'Generators MW'!$A$1:$BJ$255,54,0)</f>
        <v>0</v>
      </c>
      <c r="T168" s="177">
        <f t="shared" si="22"/>
        <v>0</v>
      </c>
      <c r="U168" s="178" t="str">
        <f t="shared" si="23"/>
        <v>100200</v>
      </c>
      <c r="V168" s="178">
        <f t="shared" si="24"/>
        <v>59.9703533143689</v>
      </c>
      <c r="W168" s="178">
        <f t="shared" si="25"/>
        <v>9.9300588734331505</v>
      </c>
      <c r="X168" s="54" t="str">
        <f t="shared" si="26"/>
        <v>1802020100200</v>
      </c>
      <c r="Y168" s="163" t="str">
        <f t="shared" si="27"/>
        <v>1802020100200_Kaggefoss.txt</v>
      </c>
      <c r="AA168" s="180" t="str">
        <f t="shared" si="28"/>
        <v>cdo outputtab,date,lon,lat,value -remapnn,lon=9.93006_lat=59.9704 netcdf_process/climatology_average/total_flow.nc &gt; table/climatology_average/total_flow/1802020100200_Kaggefoss.txt &amp;</v>
      </c>
      <c r="AB168" s="162"/>
      <c r="AC168" s="161" t="str">
        <f t="shared" si="29"/>
        <v>cdo outputtab,date,lon,lat,value -remapnn,lon=9.93006_lat=59.9704 netcdf_process/climatology_average/internal_flow.nc &gt; table/climatology_average/internal_flow/1802020100200_Kaggefoss.txt &amp;</v>
      </c>
      <c r="AMJ168"/>
    </row>
    <row r="169" spans="1:1024" s="154" customFormat="1" x14ac:dyDescent="0.25">
      <c r="A169" s="4" t="s">
        <v>87</v>
      </c>
      <c r="B169" s="7" t="s">
        <v>409</v>
      </c>
      <c r="C169" s="5">
        <v>59.276603351154101</v>
      </c>
      <c r="D169" s="5">
        <v>11.1339308381866</v>
      </c>
      <c r="E169" s="5">
        <v>59.293999999999997</v>
      </c>
      <c r="F169" s="5">
        <v>11.038</v>
      </c>
      <c r="G169" s="4" t="s">
        <v>497</v>
      </c>
      <c r="I169" s="5">
        <v>59.277820177506896</v>
      </c>
      <c r="J169" s="6">
        <v>11.1341990590881</v>
      </c>
      <c r="O169" s="54">
        <v>180202</v>
      </c>
      <c r="P169" s="156" t="str">
        <f t="shared" si="20"/>
        <v>Sarp</v>
      </c>
      <c r="Q169" s="54" t="str">
        <f t="shared" si="21"/>
        <v>Yes</v>
      </c>
      <c r="R169" s="157">
        <v>201</v>
      </c>
      <c r="S169" s="177">
        <f>VLOOKUP(A169,'Generators MW'!$A$1:$BJ$255,54,0)</f>
        <v>0</v>
      </c>
      <c r="T169" s="177">
        <f t="shared" si="22"/>
        <v>0</v>
      </c>
      <c r="U169" s="178" t="str">
        <f t="shared" si="23"/>
        <v>100201</v>
      </c>
      <c r="V169" s="178">
        <f t="shared" si="24"/>
        <v>59.293999999999997</v>
      </c>
      <c r="W169" s="178">
        <f t="shared" si="25"/>
        <v>11.038</v>
      </c>
      <c r="X169" s="54" t="str">
        <f t="shared" si="26"/>
        <v>1802020100201</v>
      </c>
      <c r="Y169" s="163" t="str">
        <f t="shared" si="27"/>
        <v>1802020100201_Sarp.txt</v>
      </c>
      <c r="AA169" s="180" t="str">
        <f t="shared" si="28"/>
        <v>cdo outputtab,date,lon,lat,value -remapnn,lon=11.03800_lat=59.2940 netcdf_process/climatology_average/total_flow.nc &gt; table/climatology_average/total_flow/1802020100201_Sarp.txt &amp;</v>
      </c>
      <c r="AB169" s="162"/>
      <c r="AC169" s="161" t="str">
        <f t="shared" si="29"/>
        <v>cdo outputtab,date,lon,lat,value -remapnn,lon=11.03800_lat=59.2940 netcdf_process/climatology_average/internal_flow.nc &gt; table/climatology_average/internal_flow/1802020100201_Sarp.txt &amp;</v>
      </c>
      <c r="AMJ169"/>
    </row>
    <row r="170" spans="1:1024" s="154" customFormat="1" x14ac:dyDescent="0.25">
      <c r="A170" s="4" t="s">
        <v>88</v>
      </c>
      <c r="B170" s="7" t="s">
        <v>409</v>
      </c>
      <c r="C170" s="5">
        <v>59.276970596092099</v>
      </c>
      <c r="D170" s="5">
        <v>11.1317957998107</v>
      </c>
      <c r="E170" s="5">
        <v>59.293999999999997</v>
      </c>
      <c r="F170" s="5">
        <v>11.038</v>
      </c>
      <c r="G170" s="4" t="s">
        <v>498</v>
      </c>
      <c r="I170" s="5">
        <v>59.277820177506896</v>
      </c>
      <c r="J170" s="6">
        <v>11.1341990590881</v>
      </c>
      <c r="O170" s="54">
        <v>180202</v>
      </c>
      <c r="P170" s="156" t="str">
        <f t="shared" si="20"/>
        <v>Borregaard</v>
      </c>
      <c r="Q170" s="54" t="str">
        <f t="shared" si="21"/>
        <v>Yes</v>
      </c>
      <c r="R170" s="157">
        <v>202</v>
      </c>
      <c r="S170" s="177">
        <f>VLOOKUP(A170,'Generators MW'!$A$1:$BJ$255,54,0)</f>
        <v>0</v>
      </c>
      <c r="T170" s="177">
        <f t="shared" si="22"/>
        <v>0</v>
      </c>
      <c r="U170" s="178" t="str">
        <f t="shared" si="23"/>
        <v>100202</v>
      </c>
      <c r="V170" s="178">
        <f t="shared" si="24"/>
        <v>59.293999999999997</v>
      </c>
      <c r="W170" s="178">
        <f t="shared" si="25"/>
        <v>11.038</v>
      </c>
      <c r="X170" s="54" t="str">
        <f t="shared" si="26"/>
        <v>1802020100202</v>
      </c>
      <c r="Y170" s="163" t="str">
        <f t="shared" si="27"/>
        <v>1802020100202_Borregaard.txt</v>
      </c>
      <c r="AA170" s="180" t="str">
        <f t="shared" si="28"/>
        <v>cdo outputtab,date,lon,lat,value -remapnn,lon=11.03800_lat=59.2940 netcdf_process/climatology_average/total_flow.nc &gt; table/climatology_average/total_flow/1802020100202_Borregaard.txt &amp;</v>
      </c>
      <c r="AB170" s="162"/>
      <c r="AC170" s="161" t="str">
        <f t="shared" si="29"/>
        <v>cdo outputtab,date,lon,lat,value -remapnn,lon=11.03800_lat=59.2940 netcdf_process/climatology_average/internal_flow.nc &gt; table/climatology_average/internal_flow/1802020100202_Borregaard.txt &amp;</v>
      </c>
      <c r="AMJ170"/>
    </row>
    <row r="171" spans="1:1024" s="154" customFormat="1" x14ac:dyDescent="0.25">
      <c r="A171" s="4" t="s">
        <v>89</v>
      </c>
      <c r="B171" s="7" t="s">
        <v>409</v>
      </c>
      <c r="C171" s="5">
        <v>59.275951070444499</v>
      </c>
      <c r="D171" s="5">
        <v>11.1317743421386</v>
      </c>
      <c r="E171" s="5">
        <v>59.295000000000002</v>
      </c>
      <c r="F171" s="5">
        <v>11.038</v>
      </c>
      <c r="G171" s="4" t="s">
        <v>499</v>
      </c>
      <c r="I171" s="5">
        <v>59.277820177506896</v>
      </c>
      <c r="J171" s="6">
        <v>11.1341990590881</v>
      </c>
      <c r="O171" s="54">
        <v>180202</v>
      </c>
      <c r="P171" s="156" t="str">
        <f t="shared" si="20"/>
        <v>Hafslund</v>
      </c>
      <c r="Q171" s="54" t="str">
        <f t="shared" si="21"/>
        <v>Yes</v>
      </c>
      <c r="R171" s="157">
        <v>203</v>
      </c>
      <c r="S171" s="177">
        <f>VLOOKUP(A171,'Generators MW'!$A$1:$BJ$255,54,0)</f>
        <v>0</v>
      </c>
      <c r="T171" s="177">
        <f t="shared" si="22"/>
        <v>0</v>
      </c>
      <c r="U171" s="178" t="str">
        <f t="shared" si="23"/>
        <v>100203</v>
      </c>
      <c r="V171" s="178">
        <f t="shared" si="24"/>
        <v>59.295000000000002</v>
      </c>
      <c r="W171" s="178">
        <f t="shared" si="25"/>
        <v>11.038</v>
      </c>
      <c r="X171" s="54" t="str">
        <f t="shared" si="26"/>
        <v>1802020100203</v>
      </c>
      <c r="Y171" s="163" t="str">
        <f t="shared" si="27"/>
        <v>1802020100203_Hafslund.txt</v>
      </c>
      <c r="AA171" s="180" t="str">
        <f t="shared" si="28"/>
        <v>cdo outputtab,date,lon,lat,value -remapnn,lon=11.03800_lat=59.2950 netcdf_process/climatology_average/total_flow.nc &gt; table/climatology_average/total_flow/1802020100203_Hafslund.txt &amp;</v>
      </c>
      <c r="AB171" s="162"/>
      <c r="AC171" s="161" t="str">
        <f t="shared" si="29"/>
        <v>cdo outputtab,date,lon,lat,value -remapnn,lon=11.03800_lat=59.2950 netcdf_process/climatology_average/internal_flow.nc &gt; table/climatology_average/internal_flow/1802020100203_Hafslund.txt &amp;</v>
      </c>
      <c r="AMJ171"/>
    </row>
    <row r="172" spans="1:1024" s="154" customFormat="1" x14ac:dyDescent="0.25">
      <c r="A172" s="4" t="s">
        <v>90</v>
      </c>
      <c r="B172" s="7" t="s">
        <v>409</v>
      </c>
      <c r="C172" s="5">
        <v>60.027449099999899</v>
      </c>
      <c r="D172" s="6">
        <v>11.323277999999901</v>
      </c>
      <c r="E172" s="6">
        <v>60.024999999999999</v>
      </c>
      <c r="F172" s="6">
        <v>11.356</v>
      </c>
      <c r="G172" s="4" t="s">
        <v>500</v>
      </c>
      <c r="I172" s="5">
        <v>60.029291347304799</v>
      </c>
      <c r="J172" s="6">
        <v>11.323452616052201</v>
      </c>
      <c r="O172" s="54">
        <v>180202</v>
      </c>
      <c r="P172" s="156" t="str">
        <f t="shared" si="20"/>
        <v>Ranasfoss-III</v>
      </c>
      <c r="Q172" s="54" t="str">
        <f t="shared" si="21"/>
        <v>Yes</v>
      </c>
      <c r="R172" s="157">
        <v>204</v>
      </c>
      <c r="S172" s="177">
        <f>VLOOKUP(A172,'Generators MW'!$A$1:$BJ$255,54,0)</f>
        <v>0</v>
      </c>
      <c r="T172" s="177">
        <f t="shared" si="22"/>
        <v>0</v>
      </c>
      <c r="U172" s="178" t="str">
        <f t="shared" si="23"/>
        <v>100204</v>
      </c>
      <c r="V172" s="178">
        <f t="shared" si="24"/>
        <v>60.024999999999999</v>
      </c>
      <c r="W172" s="178">
        <f t="shared" si="25"/>
        <v>11.356</v>
      </c>
      <c r="X172" s="54" t="str">
        <f t="shared" si="26"/>
        <v>1802020100204</v>
      </c>
      <c r="Y172" s="163" t="str">
        <f t="shared" si="27"/>
        <v>1802020100204_Ranasfoss-III.txt</v>
      </c>
      <c r="AA172" s="180" t="str">
        <f t="shared" si="28"/>
        <v>cdo outputtab,date,lon,lat,value -remapnn,lon=11.35600_lat=60.0250 netcdf_process/climatology_average/total_flow.nc &gt; table/climatology_average/total_flow/1802020100204_Ranasfoss-III.txt &amp;</v>
      </c>
      <c r="AB172" s="162"/>
      <c r="AC172" s="161" t="str">
        <f t="shared" si="29"/>
        <v>cdo outputtab,date,lon,lat,value -remapnn,lon=11.35600_lat=60.0250 netcdf_process/climatology_average/internal_flow.nc &gt; table/climatology_average/internal_flow/1802020100204_Ranasfoss-III.txt &amp;</v>
      </c>
      <c r="AMJ172"/>
    </row>
    <row r="173" spans="1:1024" s="154" customFormat="1" x14ac:dyDescent="0.25">
      <c r="A173" s="4" t="s">
        <v>91</v>
      </c>
      <c r="B173" s="7" t="s">
        <v>409</v>
      </c>
      <c r="C173" s="5">
        <v>60.029142777151399</v>
      </c>
      <c r="D173" s="6">
        <v>11.319662332534699</v>
      </c>
      <c r="E173" s="6">
        <v>60.029000000000003</v>
      </c>
      <c r="F173" s="6">
        <v>11.349</v>
      </c>
      <c r="G173" s="4" t="s">
        <v>501</v>
      </c>
      <c r="I173" s="5">
        <v>60.029291347304799</v>
      </c>
      <c r="J173" s="6">
        <v>11.323452616052201</v>
      </c>
      <c r="O173" s="54">
        <v>180202</v>
      </c>
      <c r="P173" s="156" t="str">
        <f t="shared" si="20"/>
        <v>Ranasfoss-II</v>
      </c>
      <c r="Q173" s="54" t="str">
        <f t="shared" si="21"/>
        <v>Yes</v>
      </c>
      <c r="R173" s="157">
        <v>205</v>
      </c>
      <c r="S173" s="177">
        <f>VLOOKUP(A173,'Generators MW'!$A$1:$BJ$255,54,0)</f>
        <v>0</v>
      </c>
      <c r="T173" s="177">
        <f t="shared" si="22"/>
        <v>0</v>
      </c>
      <c r="U173" s="178" t="str">
        <f t="shared" si="23"/>
        <v>100205</v>
      </c>
      <c r="V173" s="178">
        <f t="shared" si="24"/>
        <v>60.029000000000003</v>
      </c>
      <c r="W173" s="178">
        <f t="shared" si="25"/>
        <v>11.349</v>
      </c>
      <c r="X173" s="54" t="str">
        <f t="shared" si="26"/>
        <v>1802020100205</v>
      </c>
      <c r="Y173" s="163" t="str">
        <f t="shared" si="27"/>
        <v>1802020100205_Ranasfoss-II.txt</v>
      </c>
      <c r="AA173" s="180" t="str">
        <f t="shared" si="28"/>
        <v>cdo outputtab,date,lon,lat,value -remapnn,lon=11.34900_lat=60.0290 netcdf_process/climatology_average/total_flow.nc &gt; table/climatology_average/total_flow/1802020100205_Ranasfoss-II.txt &amp;</v>
      </c>
      <c r="AB173" s="162"/>
      <c r="AC173" s="161" t="str">
        <f t="shared" si="29"/>
        <v>cdo outputtab,date,lon,lat,value -remapnn,lon=11.34900_lat=60.0290 netcdf_process/climatology_average/internal_flow.nc &gt; table/climatology_average/internal_flow/1802020100205_Ranasfoss-II.txt &amp;</v>
      </c>
      <c r="AMJ173"/>
    </row>
    <row r="174" spans="1:1024" s="154" customFormat="1" x14ac:dyDescent="0.25">
      <c r="A174" s="4" t="s">
        <v>92</v>
      </c>
      <c r="B174" s="7" t="s">
        <v>502</v>
      </c>
      <c r="C174" s="5">
        <v>59.9898206421216</v>
      </c>
      <c r="D174" s="5">
        <v>11.2653023246093</v>
      </c>
      <c r="E174" s="5">
        <v>59.9898206421216</v>
      </c>
      <c r="F174" s="5">
        <v>11.2653023246093</v>
      </c>
      <c r="G174" s="4" t="s">
        <v>503</v>
      </c>
      <c r="I174" s="5">
        <v>59.989713320573699</v>
      </c>
      <c r="J174" s="6">
        <v>11.268134737329</v>
      </c>
      <c r="O174" s="54">
        <v>180202</v>
      </c>
      <c r="P174" s="156" t="str">
        <f t="shared" si="20"/>
        <v>Bingsfoss</v>
      </c>
      <c r="Q174" s="54" t="str">
        <f t="shared" si="21"/>
        <v>Yes</v>
      </c>
      <c r="R174" s="157">
        <v>206</v>
      </c>
      <c r="S174" s="177">
        <f>VLOOKUP(A174,'Generators MW'!$A$1:$BJ$255,54,0)</f>
        <v>0</v>
      </c>
      <c r="T174" s="177">
        <f t="shared" si="22"/>
        <v>0</v>
      </c>
      <c r="U174" s="178" t="str">
        <f t="shared" si="23"/>
        <v>100206</v>
      </c>
      <c r="V174" s="178">
        <f t="shared" si="24"/>
        <v>59.9898206421216</v>
      </c>
      <c r="W174" s="178">
        <f t="shared" si="25"/>
        <v>11.2653023246093</v>
      </c>
      <c r="X174" s="54" t="str">
        <f t="shared" si="26"/>
        <v>1802020100206</v>
      </c>
      <c r="Y174" s="163" t="str">
        <f t="shared" si="27"/>
        <v>1802020100206_Bingsfoss.txt</v>
      </c>
      <c r="AA174" s="180" t="str">
        <f t="shared" si="28"/>
        <v>cdo outputtab,date,lon,lat,value -remapnn,lon=11.26530_lat=59.9898 netcdf_process/climatology_average/total_flow.nc &gt; table/climatology_average/total_flow/1802020100206_Bingsfoss.txt &amp;</v>
      </c>
      <c r="AB174" s="162"/>
      <c r="AC174" s="161" t="str">
        <f t="shared" si="29"/>
        <v>cdo outputtab,date,lon,lat,value -remapnn,lon=11.26530_lat=59.9898 netcdf_process/climatology_average/internal_flow.nc &gt; table/climatology_average/internal_flow/1802020100206_Bingsfoss.txt &amp;</v>
      </c>
      <c r="AMJ174"/>
    </row>
    <row r="175" spans="1:1024" s="154" customFormat="1" x14ac:dyDescent="0.25">
      <c r="A175" s="4" t="s">
        <v>93</v>
      </c>
      <c r="B175" s="7" t="s">
        <v>504</v>
      </c>
      <c r="C175" s="5">
        <v>54.874407377267197</v>
      </c>
      <c r="D175" s="5">
        <v>23.999958658205198</v>
      </c>
      <c r="E175" s="5">
        <v>54.874407377267197</v>
      </c>
      <c r="F175" s="5">
        <v>23.999958658205198</v>
      </c>
      <c r="G175" s="4" t="s">
        <v>505</v>
      </c>
      <c r="H175" s="4">
        <v>3739</v>
      </c>
      <c r="I175" s="5">
        <v>54.886849102516202</v>
      </c>
      <c r="J175" s="6">
        <v>24.040537266992001</v>
      </c>
      <c r="O175" s="54">
        <v>180202</v>
      </c>
      <c r="P175" s="156" t="str">
        <f t="shared" si="20"/>
        <v>Kaunas-or-Kauno-Algirdo-brazausko</v>
      </c>
      <c r="Q175" s="54" t="str">
        <f t="shared" si="21"/>
        <v>Yes</v>
      </c>
      <c r="R175" s="157">
        <v>207</v>
      </c>
      <c r="S175" s="177">
        <f>VLOOKUP(A175,'Generators MW'!$A$1:$BJ$255,54,0)</f>
        <v>0</v>
      </c>
      <c r="T175" s="177">
        <f t="shared" si="22"/>
        <v>0</v>
      </c>
      <c r="U175" s="178" t="str">
        <f t="shared" si="23"/>
        <v>100207</v>
      </c>
      <c r="V175" s="178">
        <f t="shared" si="24"/>
        <v>54.874407377267197</v>
      </c>
      <c r="W175" s="178">
        <f t="shared" si="25"/>
        <v>23.999958658205198</v>
      </c>
      <c r="X175" s="54" t="str">
        <f t="shared" si="26"/>
        <v>1802020100207</v>
      </c>
      <c r="Y175" s="163" t="str">
        <f t="shared" si="27"/>
        <v>1802020100207_Kaunas-or-Kauno-Algirdo-brazausko.txt</v>
      </c>
      <c r="AA175" s="180" t="str">
        <f t="shared" si="28"/>
        <v>cdo outputtab,date,lon,lat,value -remapnn,lon=23.99996_lat=54.8744 netcdf_process/climatology_average/total_flow.nc &gt; table/climatology_average/total_flow/1802020100207_Kaunas-or-Kauno-Algirdo-brazausko.txt &amp;</v>
      </c>
      <c r="AB175" s="162"/>
      <c r="AC175" s="161" t="str">
        <f t="shared" si="29"/>
        <v>cdo outputtab,date,lon,lat,value -remapnn,lon=23.99996_lat=54.8744 netcdf_process/climatology_average/internal_flow.nc &gt; table/climatology_average/internal_flow/1802020100207_Kaunas-or-Kauno-Algirdo-brazausko.txt &amp;</v>
      </c>
      <c r="AMJ175"/>
    </row>
    <row r="176" spans="1:1024" s="154" customFormat="1" x14ac:dyDescent="0.25">
      <c r="A176" s="4" t="s">
        <v>94</v>
      </c>
      <c r="B176" s="7" t="s">
        <v>506</v>
      </c>
      <c r="C176" s="5">
        <v>52.705527610528399</v>
      </c>
      <c r="D176" s="5">
        <v>-8.6125455736328096</v>
      </c>
      <c r="E176" s="5">
        <v>52.695</v>
      </c>
      <c r="F176" s="5">
        <v>-8.5449999999999999</v>
      </c>
      <c r="G176" s="4" t="s">
        <v>507</v>
      </c>
      <c r="I176" s="5">
        <v>52.771401371867803</v>
      </c>
      <c r="J176" s="6">
        <v>-8.4689878451172191</v>
      </c>
      <c r="O176" s="54">
        <v>180202</v>
      </c>
      <c r="P176" s="156" t="str">
        <f t="shared" si="20"/>
        <v>Ardnacrusha</v>
      </c>
      <c r="Q176" s="54" t="str">
        <f t="shared" si="21"/>
        <v>Yes</v>
      </c>
      <c r="R176" s="157">
        <v>208</v>
      </c>
      <c r="S176" s="177">
        <f>VLOOKUP(A176,'Generators MW'!$A$1:$BJ$255,54,0)</f>
        <v>0</v>
      </c>
      <c r="T176" s="177">
        <f t="shared" si="22"/>
        <v>0</v>
      </c>
      <c r="U176" s="178" t="str">
        <f t="shared" si="23"/>
        <v>100208</v>
      </c>
      <c r="V176" s="178">
        <f t="shared" si="24"/>
        <v>52.695</v>
      </c>
      <c r="W176" s="178">
        <f t="shared" si="25"/>
        <v>-8.5449999999999999</v>
      </c>
      <c r="X176" s="54" t="str">
        <f t="shared" si="26"/>
        <v>1802020100208</v>
      </c>
      <c r="Y176" s="163" t="str">
        <f t="shared" si="27"/>
        <v>1802020100208_Ardnacrusha.txt</v>
      </c>
      <c r="AA176" s="180" t="str">
        <f t="shared" si="28"/>
        <v>cdo outputtab,date,lon,lat,value -remapnn,lon=-8.54500_lat=52.6950 netcdf_process/climatology_average/total_flow.nc &gt; table/climatology_average/total_flow/1802020100208_Ardnacrusha.txt &amp;</v>
      </c>
      <c r="AB176" s="162"/>
      <c r="AC176" s="161" t="str">
        <f t="shared" si="29"/>
        <v>cdo outputtab,date,lon,lat,value -remapnn,lon=-8.54500_lat=52.6950 netcdf_process/climatology_average/internal_flow.nc &gt; table/climatology_average/internal_flow/1802020100208_Ardnacrusha.txt &amp;</v>
      </c>
      <c r="AMJ176"/>
    </row>
    <row r="177" spans="1:1024" s="154" customFormat="1" x14ac:dyDescent="0.25">
      <c r="A177" s="4" t="s">
        <v>95</v>
      </c>
      <c r="B177" s="7" t="s">
        <v>508</v>
      </c>
      <c r="C177" s="5">
        <v>54.487808826006798</v>
      </c>
      <c r="D177" s="5">
        <v>-8.1020997404266293</v>
      </c>
      <c r="E177" s="5">
        <v>54.487808826006798</v>
      </c>
      <c r="F177" s="5">
        <v>-8.1020997404266293</v>
      </c>
      <c r="G177" s="4" t="s">
        <v>509</v>
      </c>
      <c r="I177" s="5">
        <v>54.487808826006798</v>
      </c>
      <c r="J177" s="5">
        <v>-8.1020997404266293</v>
      </c>
      <c r="O177" s="54">
        <v>180202</v>
      </c>
      <c r="P177" s="156" t="str">
        <f t="shared" si="20"/>
        <v>Cliff</v>
      </c>
      <c r="Q177" s="54" t="str">
        <f t="shared" si="21"/>
        <v>Yes</v>
      </c>
      <c r="R177" s="157">
        <v>209</v>
      </c>
      <c r="S177" s="177">
        <f>VLOOKUP(A177,'Generators MW'!$A$1:$BJ$255,54,0)</f>
        <v>0</v>
      </c>
      <c r="T177" s="177">
        <f t="shared" si="22"/>
        <v>0</v>
      </c>
      <c r="U177" s="178" t="str">
        <f t="shared" si="23"/>
        <v>100209</v>
      </c>
      <c r="V177" s="178">
        <f t="shared" si="24"/>
        <v>54.487808826006798</v>
      </c>
      <c r="W177" s="178">
        <f t="shared" si="25"/>
        <v>-8.1020997404266293</v>
      </c>
      <c r="X177" s="54" t="str">
        <f t="shared" si="26"/>
        <v>1802020100209</v>
      </c>
      <c r="Y177" s="163" t="str">
        <f t="shared" si="27"/>
        <v>1802020100209_Cliff.txt</v>
      </c>
      <c r="AA177" s="180" t="str">
        <f t="shared" si="28"/>
        <v>cdo outputtab,date,lon,lat,value -remapnn,lon=-8.10210_lat=54.4878 netcdf_process/climatology_average/total_flow.nc &gt; table/climatology_average/total_flow/1802020100209_Cliff.txt &amp;</v>
      </c>
      <c r="AB177" s="162"/>
      <c r="AC177" s="161" t="str">
        <f t="shared" si="29"/>
        <v>cdo outputtab,date,lon,lat,value -remapnn,lon=-8.10210_lat=54.4878 netcdf_process/climatology_average/internal_flow.nc &gt; table/climatology_average/internal_flow/1802020100209_Cliff.txt &amp;</v>
      </c>
      <c r="AMJ177"/>
    </row>
    <row r="178" spans="1:1024" s="154" customFormat="1" x14ac:dyDescent="0.25">
      <c r="A178" s="4" t="s">
        <v>96</v>
      </c>
      <c r="B178" s="7" t="s">
        <v>508</v>
      </c>
      <c r="C178" s="5">
        <v>54.499603227007299</v>
      </c>
      <c r="D178" s="5">
        <v>-8.1737607449758798</v>
      </c>
      <c r="E178" s="5">
        <v>54.485999999999997</v>
      </c>
      <c r="F178" s="5">
        <v>-8.173</v>
      </c>
      <c r="G178" s="4" t="s">
        <v>510</v>
      </c>
      <c r="H178" s="4">
        <v>2606</v>
      </c>
      <c r="I178" s="5">
        <v>54.496089171348203</v>
      </c>
      <c r="J178" s="6">
        <v>-8.1577533215750009</v>
      </c>
      <c r="O178" s="54">
        <v>180202</v>
      </c>
      <c r="P178" s="156" t="str">
        <f t="shared" si="20"/>
        <v>Cathaleen-s-Fall</v>
      </c>
      <c r="Q178" s="54" t="str">
        <f t="shared" si="21"/>
        <v>Yes</v>
      </c>
      <c r="R178" s="157">
        <v>210</v>
      </c>
      <c r="S178" s="177">
        <f>VLOOKUP(A178,'Generators MW'!$A$1:$BJ$255,54,0)</f>
        <v>0</v>
      </c>
      <c r="T178" s="177">
        <f t="shared" si="22"/>
        <v>0</v>
      </c>
      <c r="U178" s="178" t="str">
        <f t="shared" si="23"/>
        <v>100210</v>
      </c>
      <c r="V178" s="178">
        <f t="shared" si="24"/>
        <v>54.485999999999997</v>
      </c>
      <c r="W178" s="178">
        <f t="shared" si="25"/>
        <v>-8.173</v>
      </c>
      <c r="X178" s="54" t="str">
        <f t="shared" si="26"/>
        <v>1802020100210</v>
      </c>
      <c r="Y178" s="163" t="str">
        <f t="shared" si="27"/>
        <v>1802020100210_Cathaleen-s-Fall.txt</v>
      </c>
      <c r="AA178" s="180" t="str">
        <f t="shared" si="28"/>
        <v>cdo outputtab,date,lon,lat,value -remapnn,lon=-8.17300_lat=54.4860 netcdf_process/climatology_average/total_flow.nc &gt; table/climatology_average/total_flow/1802020100210_Cathaleen-s-Fall.txt &amp;</v>
      </c>
      <c r="AB178" s="162"/>
      <c r="AC178" s="161" t="str">
        <f t="shared" si="29"/>
        <v>cdo outputtab,date,lon,lat,value -remapnn,lon=-8.17300_lat=54.4860 netcdf_process/climatology_average/internal_flow.nc &gt; table/climatology_average/internal_flow/1802020100210_Cathaleen-s-Fall.txt &amp;</v>
      </c>
      <c r="AMJ178"/>
    </row>
    <row r="179" spans="1:1024" s="154" customFormat="1" x14ac:dyDescent="0.25">
      <c r="A179" s="4" t="s">
        <v>97</v>
      </c>
      <c r="B179" s="7" t="s">
        <v>511</v>
      </c>
      <c r="C179" s="5">
        <v>55.170776211915801</v>
      </c>
      <c r="D179" s="5">
        <v>-4.1772876619506798</v>
      </c>
      <c r="E179" s="5">
        <v>55.170776211915801</v>
      </c>
      <c r="F179" s="5">
        <v>-4.1772876619506798</v>
      </c>
      <c r="G179" s="4" t="s">
        <v>512</v>
      </c>
      <c r="I179" s="5">
        <v>55.179080154847099</v>
      </c>
      <c r="J179" s="6">
        <v>-4.1784065186584396</v>
      </c>
      <c r="O179" s="54">
        <v>180202</v>
      </c>
      <c r="P179" s="156" t="str">
        <f t="shared" si="20"/>
        <v>Kendoon</v>
      </c>
      <c r="Q179" s="54" t="str">
        <f t="shared" si="21"/>
        <v>Yes</v>
      </c>
      <c r="R179" s="157">
        <v>211</v>
      </c>
      <c r="S179" s="177">
        <f>VLOOKUP(A179,'Generators MW'!$A$1:$BJ$255,54,0)</f>
        <v>0</v>
      </c>
      <c r="T179" s="177">
        <f t="shared" si="22"/>
        <v>0</v>
      </c>
      <c r="U179" s="178" t="str">
        <f t="shared" si="23"/>
        <v>100211</v>
      </c>
      <c r="V179" s="178">
        <f t="shared" si="24"/>
        <v>55.170776211915801</v>
      </c>
      <c r="W179" s="178">
        <f t="shared" si="25"/>
        <v>-4.1772876619506798</v>
      </c>
      <c r="X179" s="54" t="str">
        <f t="shared" si="26"/>
        <v>1802020100211</v>
      </c>
      <c r="Y179" s="163" t="str">
        <f t="shared" si="27"/>
        <v>1802020100211_Kendoon.txt</v>
      </c>
      <c r="AA179" s="180" t="str">
        <f t="shared" si="28"/>
        <v>cdo outputtab,date,lon,lat,value -remapnn,lon=-4.17729_lat=55.1708 netcdf_process/climatology_average/total_flow.nc &gt; table/climatology_average/total_flow/1802020100211_Kendoon.txt &amp;</v>
      </c>
      <c r="AB179" s="162"/>
      <c r="AC179" s="161" t="str">
        <f t="shared" si="29"/>
        <v>cdo outputtab,date,lon,lat,value -remapnn,lon=-4.17729_lat=55.1708 netcdf_process/climatology_average/internal_flow.nc &gt; table/climatology_average/internal_flow/1802020100211_Kendoon.txt &amp;</v>
      </c>
      <c r="AMJ179"/>
    </row>
    <row r="180" spans="1:1024" s="154" customFormat="1" x14ac:dyDescent="0.25">
      <c r="A180" s="4" t="s">
        <v>98</v>
      </c>
      <c r="B180" s="7" t="s">
        <v>511</v>
      </c>
      <c r="C180" s="5">
        <v>55.143965144174999</v>
      </c>
      <c r="D180" s="5">
        <v>-4.1904841303039504</v>
      </c>
      <c r="E180" s="5">
        <v>55.143965144174999</v>
      </c>
      <c r="F180" s="5">
        <v>-4.1904841303039504</v>
      </c>
      <c r="G180" s="4" t="s">
        <v>513</v>
      </c>
      <c r="I180" s="5">
        <v>55.149299599999999</v>
      </c>
      <c r="J180" s="6">
        <v>-4.1874201000000504</v>
      </c>
      <c r="O180" s="54">
        <v>180202</v>
      </c>
      <c r="P180" s="156" t="str">
        <f t="shared" si="20"/>
        <v>Carsfad</v>
      </c>
      <c r="Q180" s="54" t="str">
        <f t="shared" si="21"/>
        <v>Yes</v>
      </c>
      <c r="R180" s="157">
        <v>212</v>
      </c>
      <c r="S180" s="177">
        <f>VLOOKUP(A180,'Generators MW'!$A$1:$BJ$255,54,0)</f>
        <v>0</v>
      </c>
      <c r="T180" s="177">
        <f t="shared" si="22"/>
        <v>0</v>
      </c>
      <c r="U180" s="178" t="str">
        <f t="shared" si="23"/>
        <v>100212</v>
      </c>
      <c r="V180" s="178">
        <f t="shared" si="24"/>
        <v>55.143965144174999</v>
      </c>
      <c r="W180" s="178">
        <f t="shared" si="25"/>
        <v>-4.1904841303039504</v>
      </c>
      <c r="X180" s="54" t="str">
        <f t="shared" si="26"/>
        <v>1802020100212</v>
      </c>
      <c r="Y180" s="163" t="str">
        <f t="shared" si="27"/>
        <v>1802020100212_Carsfad.txt</v>
      </c>
      <c r="AA180" s="180" t="str">
        <f t="shared" si="28"/>
        <v>cdo outputtab,date,lon,lat,value -remapnn,lon=-4.19048_lat=55.1440 netcdf_process/climatology_average/total_flow.nc &gt; table/climatology_average/total_flow/1802020100212_Carsfad.txt &amp;</v>
      </c>
      <c r="AB180" s="162"/>
      <c r="AC180" s="161" t="str">
        <f t="shared" si="29"/>
        <v>cdo outputtab,date,lon,lat,value -remapnn,lon=-4.19048_lat=55.1440 netcdf_process/climatology_average/internal_flow.nc &gt; table/climatology_average/internal_flow/1802020100212_Carsfad.txt &amp;</v>
      </c>
      <c r="AMJ180"/>
    </row>
    <row r="181" spans="1:1024" s="154" customFormat="1" x14ac:dyDescent="0.25">
      <c r="A181" s="4" t="s">
        <v>99</v>
      </c>
      <c r="B181" s="7" t="s">
        <v>511</v>
      </c>
      <c r="C181" s="5">
        <v>55.112552324439903</v>
      </c>
      <c r="D181" s="5">
        <v>-4.1754744886566098</v>
      </c>
      <c r="E181" s="5">
        <v>55.112552324439903</v>
      </c>
      <c r="F181" s="5">
        <v>-4.1754744886566098</v>
      </c>
      <c r="G181" s="4" t="s">
        <v>514</v>
      </c>
      <c r="I181" s="5">
        <v>55.119154686589901</v>
      </c>
      <c r="J181" s="6">
        <v>-4.1753993868041999</v>
      </c>
      <c r="O181" s="54">
        <v>180202</v>
      </c>
      <c r="P181" s="156" t="str">
        <f t="shared" si="20"/>
        <v>Earlstoun</v>
      </c>
      <c r="Q181" s="54" t="str">
        <f t="shared" si="21"/>
        <v>Yes</v>
      </c>
      <c r="R181" s="157">
        <v>213</v>
      </c>
      <c r="S181" s="177">
        <f>VLOOKUP(A181,'Generators MW'!$A$1:$BJ$255,54,0)</f>
        <v>0</v>
      </c>
      <c r="T181" s="177">
        <f t="shared" si="22"/>
        <v>0</v>
      </c>
      <c r="U181" s="178" t="str">
        <f t="shared" si="23"/>
        <v>100213</v>
      </c>
      <c r="V181" s="178">
        <f t="shared" si="24"/>
        <v>55.112552324439903</v>
      </c>
      <c r="W181" s="178">
        <f t="shared" si="25"/>
        <v>-4.1754744886566098</v>
      </c>
      <c r="X181" s="54" t="str">
        <f t="shared" si="26"/>
        <v>1802020100213</v>
      </c>
      <c r="Y181" s="163" t="str">
        <f t="shared" si="27"/>
        <v>1802020100213_Earlstoun.txt</v>
      </c>
      <c r="AA181" s="180" t="str">
        <f t="shared" si="28"/>
        <v>cdo outputtab,date,lon,lat,value -remapnn,lon=-4.17547_lat=55.1126 netcdf_process/climatology_average/total_flow.nc &gt; table/climatology_average/total_flow/1802020100213_Earlstoun.txt &amp;</v>
      </c>
      <c r="AB181" s="162"/>
      <c r="AC181" s="161" t="str">
        <f t="shared" si="29"/>
        <v>cdo outputtab,date,lon,lat,value -remapnn,lon=-4.17547_lat=55.1126 netcdf_process/climatology_average/internal_flow.nc &gt; table/climatology_average/internal_flow/1802020100213_Earlstoun.txt &amp;</v>
      </c>
      <c r="AMJ181"/>
    </row>
    <row r="182" spans="1:1024" s="154" customFormat="1" x14ac:dyDescent="0.25">
      <c r="A182" s="4" t="s">
        <v>100</v>
      </c>
      <c r="B182" s="7" t="s">
        <v>515</v>
      </c>
      <c r="C182" s="5">
        <v>54.869109064252001</v>
      </c>
      <c r="D182" s="5">
        <v>-4.0250915021169904</v>
      </c>
      <c r="E182" s="5">
        <v>54.869109064252001</v>
      </c>
      <c r="F182" s="5">
        <v>-4.0250915021169904</v>
      </c>
      <c r="G182" s="4" t="s">
        <v>516</v>
      </c>
      <c r="I182" s="5">
        <v>54.869553580349198</v>
      </c>
      <c r="J182" s="6">
        <v>-4.0238898724783203</v>
      </c>
      <c r="O182" s="54">
        <v>180202</v>
      </c>
      <c r="P182" s="156" t="str">
        <f t="shared" si="20"/>
        <v>Tongland</v>
      </c>
      <c r="Q182" s="54" t="str">
        <f t="shared" si="21"/>
        <v>Yes</v>
      </c>
      <c r="R182" s="157">
        <v>214</v>
      </c>
      <c r="S182" s="177">
        <f>VLOOKUP(A182,'Generators MW'!$A$1:$BJ$255,54,0)</f>
        <v>0</v>
      </c>
      <c r="T182" s="177">
        <f t="shared" si="22"/>
        <v>0</v>
      </c>
      <c r="U182" s="178" t="str">
        <f t="shared" si="23"/>
        <v>100214</v>
      </c>
      <c r="V182" s="178">
        <f t="shared" si="24"/>
        <v>54.869109064252001</v>
      </c>
      <c r="W182" s="178">
        <f t="shared" si="25"/>
        <v>-4.0250915021169904</v>
      </c>
      <c r="X182" s="54" t="str">
        <f t="shared" si="26"/>
        <v>1802020100214</v>
      </c>
      <c r="Y182" s="163" t="str">
        <f t="shared" si="27"/>
        <v>1802020100214_Tongland.txt</v>
      </c>
      <c r="AA182" s="180" t="str">
        <f t="shared" si="28"/>
        <v>cdo outputtab,date,lon,lat,value -remapnn,lon=-4.02509_lat=54.8691 netcdf_process/climatology_average/total_flow.nc &gt; table/climatology_average/total_flow/1802020100214_Tongland.txt &amp;</v>
      </c>
      <c r="AB182" s="162"/>
      <c r="AC182" s="161" t="str">
        <f t="shared" si="29"/>
        <v>cdo outputtab,date,lon,lat,value -remapnn,lon=-4.02509_lat=54.8691 netcdf_process/climatology_average/internal_flow.nc &gt; table/climatology_average/internal_flow/1802020100214_Tongland.txt &amp;</v>
      </c>
      <c r="AMJ182"/>
    </row>
    <row r="183" spans="1:1024" s="154" customFormat="1" x14ac:dyDescent="0.25">
      <c r="A183" s="4" t="s">
        <v>101</v>
      </c>
      <c r="B183" s="7" t="s">
        <v>517</v>
      </c>
      <c r="C183" s="5">
        <v>55.249139691675303</v>
      </c>
      <c r="D183" s="5">
        <v>-4.3571275231079198</v>
      </c>
      <c r="E183" s="5">
        <v>55.231999999999999</v>
      </c>
      <c r="F183" s="5">
        <v>-4.2939999999999996</v>
      </c>
      <c r="G183" s="4" t="s">
        <v>518</v>
      </c>
      <c r="H183" s="4">
        <v>2596</v>
      </c>
      <c r="I183" s="5">
        <v>55.2565483375258</v>
      </c>
      <c r="J183" s="6">
        <v>-4.3678997014649203</v>
      </c>
      <c r="O183" s="54">
        <v>180202</v>
      </c>
      <c r="P183" s="156" t="str">
        <f t="shared" si="20"/>
        <v>Drumjohn</v>
      </c>
      <c r="Q183" s="54" t="str">
        <f t="shared" si="21"/>
        <v>Yes</v>
      </c>
      <c r="R183" s="157">
        <v>215</v>
      </c>
      <c r="S183" s="177">
        <f>VLOOKUP(A183,'Generators MW'!$A$1:$BJ$255,54,0)</f>
        <v>0</v>
      </c>
      <c r="T183" s="177">
        <f t="shared" si="22"/>
        <v>0</v>
      </c>
      <c r="U183" s="178" t="str">
        <f t="shared" si="23"/>
        <v>100215</v>
      </c>
      <c r="V183" s="178">
        <f t="shared" si="24"/>
        <v>55.231999999999999</v>
      </c>
      <c r="W183" s="178">
        <f t="shared" si="25"/>
        <v>-4.2939999999999996</v>
      </c>
      <c r="X183" s="54" t="str">
        <f t="shared" si="26"/>
        <v>1802020100215</v>
      </c>
      <c r="Y183" s="163" t="str">
        <f t="shared" si="27"/>
        <v>1802020100215_Drumjohn.txt</v>
      </c>
      <c r="AA183" s="180" t="str">
        <f t="shared" si="28"/>
        <v>cdo outputtab,date,lon,lat,value -remapnn,lon=-4.29400_lat=55.2320 netcdf_process/climatology_average/total_flow.nc &gt; table/climatology_average/total_flow/1802020100215_Drumjohn.txt &amp;</v>
      </c>
      <c r="AB183" s="162"/>
      <c r="AC183" s="161" t="str">
        <f t="shared" si="29"/>
        <v>cdo outputtab,date,lon,lat,value -remapnn,lon=-4.29400_lat=55.2320 netcdf_process/climatology_average/internal_flow.nc &gt; table/climatology_average/internal_flow/1802020100215_Drumjohn.txt &amp;</v>
      </c>
      <c r="AMJ183"/>
    </row>
    <row r="184" spans="1:1024" s="154" customFormat="1" x14ac:dyDescent="0.25">
      <c r="A184" s="4" t="s">
        <v>102</v>
      </c>
      <c r="B184" s="7" t="s">
        <v>519</v>
      </c>
      <c r="C184" s="5">
        <v>45.705507365585298</v>
      </c>
      <c r="D184" s="5">
        <v>7.1451717856689303</v>
      </c>
      <c r="E184" s="5">
        <v>45.705507365585298</v>
      </c>
      <c r="F184" s="5">
        <v>7.1451717856689303</v>
      </c>
      <c r="G184" s="4" t="s">
        <v>520</v>
      </c>
      <c r="I184" s="5">
        <v>45.618334734442797</v>
      </c>
      <c r="J184" s="5">
        <v>7.0585072523681403</v>
      </c>
      <c r="O184" s="54">
        <v>180202</v>
      </c>
      <c r="P184" s="156" t="str">
        <f t="shared" si="20"/>
        <v>Avise</v>
      </c>
      <c r="Q184" s="54" t="str">
        <f t="shared" si="21"/>
        <v>Yes</v>
      </c>
      <c r="R184" s="157">
        <v>216</v>
      </c>
      <c r="S184" s="177">
        <f>VLOOKUP(A184,'Generators MW'!$A$1:$BJ$255,54,0)</f>
        <v>0</v>
      </c>
      <c r="T184" s="177">
        <f t="shared" si="22"/>
        <v>0</v>
      </c>
      <c r="U184" s="178" t="str">
        <f t="shared" si="23"/>
        <v>100216</v>
      </c>
      <c r="V184" s="178">
        <f t="shared" si="24"/>
        <v>45.705507365585298</v>
      </c>
      <c r="W184" s="178">
        <f t="shared" si="25"/>
        <v>7.1451717856689303</v>
      </c>
      <c r="X184" s="54" t="str">
        <f t="shared" si="26"/>
        <v>1802020100216</v>
      </c>
      <c r="Y184" s="163" t="str">
        <f t="shared" si="27"/>
        <v>1802020100216_Avise.txt</v>
      </c>
      <c r="AA184" s="180" t="str">
        <f t="shared" si="28"/>
        <v>cdo outputtab,date,lon,lat,value -remapnn,lon=7.14517_lat=45.7055 netcdf_process/climatology_average/total_flow.nc &gt; table/climatology_average/total_flow/1802020100216_Avise.txt &amp;</v>
      </c>
      <c r="AB184" s="162"/>
      <c r="AC184" s="161" t="str">
        <f t="shared" si="29"/>
        <v>cdo outputtab,date,lon,lat,value -remapnn,lon=7.14517_lat=45.7055 netcdf_process/climatology_average/internal_flow.nc &gt; table/climatology_average/internal_flow/1802020100216_Avise.txt &amp;</v>
      </c>
      <c r="AMJ184"/>
    </row>
    <row r="185" spans="1:1024" s="154" customFormat="1" x14ac:dyDescent="0.25">
      <c r="A185" s="4" t="s">
        <v>103</v>
      </c>
      <c r="B185" s="7" t="s">
        <v>521</v>
      </c>
      <c r="C185" s="5">
        <v>45.092757619146099</v>
      </c>
      <c r="D185" s="5">
        <v>9.9043280127807503</v>
      </c>
      <c r="E185" s="5">
        <v>45.092757619146099</v>
      </c>
      <c r="F185" s="5">
        <v>9.9043280127807503</v>
      </c>
      <c r="G185" s="4" t="s">
        <v>522</v>
      </c>
      <c r="I185" s="5">
        <v>45.091424554785903</v>
      </c>
      <c r="J185" s="6">
        <v>9.9018389228149299</v>
      </c>
      <c r="O185" s="54">
        <v>180202</v>
      </c>
      <c r="P185" s="156" t="str">
        <f t="shared" si="20"/>
        <v>Isola-Serafini</v>
      </c>
      <c r="Q185" s="54" t="str">
        <f t="shared" si="21"/>
        <v>Yes</v>
      </c>
      <c r="R185" s="157">
        <v>217</v>
      </c>
      <c r="S185" s="177">
        <f>VLOOKUP(A185,'Generators MW'!$A$1:$BJ$255,54,0)</f>
        <v>0</v>
      </c>
      <c r="T185" s="177">
        <f t="shared" si="22"/>
        <v>0</v>
      </c>
      <c r="U185" s="178" t="str">
        <f t="shared" si="23"/>
        <v>100217</v>
      </c>
      <c r="V185" s="178">
        <f t="shared" si="24"/>
        <v>45.092757619146099</v>
      </c>
      <c r="W185" s="178">
        <f t="shared" si="25"/>
        <v>9.9043280127807503</v>
      </c>
      <c r="X185" s="54" t="str">
        <f t="shared" si="26"/>
        <v>1802020100217</v>
      </c>
      <c r="Y185" s="163" t="str">
        <f t="shared" si="27"/>
        <v>1802020100217_Isola-Serafini.txt</v>
      </c>
      <c r="AA185" s="180" t="str">
        <f t="shared" si="28"/>
        <v>cdo outputtab,date,lon,lat,value -remapnn,lon=9.90433_lat=45.0928 netcdf_process/climatology_average/total_flow.nc &gt; table/climatology_average/total_flow/1802020100217_Isola-Serafini.txt &amp;</v>
      </c>
      <c r="AB185" s="162"/>
      <c r="AC185" s="161" t="str">
        <f t="shared" si="29"/>
        <v>cdo outputtab,date,lon,lat,value -remapnn,lon=9.90433_lat=45.0928 netcdf_process/climatology_average/internal_flow.nc &gt; table/climatology_average/internal_flow/1802020100217_Isola-Serafini.txt &amp;</v>
      </c>
      <c r="AMJ185"/>
    </row>
    <row r="186" spans="1:1024" s="154" customFormat="1" x14ac:dyDescent="0.25">
      <c r="A186" s="4" t="s">
        <v>104</v>
      </c>
      <c r="B186" s="7" t="s">
        <v>523</v>
      </c>
      <c r="C186" s="5">
        <v>46.655502307842497</v>
      </c>
      <c r="D186" s="5">
        <v>11.592734170117099</v>
      </c>
      <c r="E186" s="5">
        <v>46.622</v>
      </c>
      <c r="F186" s="5">
        <v>11.544</v>
      </c>
      <c r="G186" s="4" t="s">
        <v>524</v>
      </c>
      <c r="I186" s="5">
        <v>46.622</v>
      </c>
      <c r="J186" s="5">
        <v>11.544</v>
      </c>
      <c r="O186" s="54">
        <v>180202</v>
      </c>
      <c r="P186" s="156" t="str">
        <f t="shared" si="20"/>
        <v>Castelbello</v>
      </c>
      <c r="Q186" s="54" t="str">
        <f t="shared" si="21"/>
        <v>Yes</v>
      </c>
      <c r="R186" s="157">
        <v>218</v>
      </c>
      <c r="S186" s="177">
        <f>VLOOKUP(A186,'Generators MW'!$A$1:$BJ$255,54,0)</f>
        <v>0</v>
      </c>
      <c r="T186" s="177">
        <f t="shared" si="22"/>
        <v>0</v>
      </c>
      <c r="U186" s="178" t="str">
        <f t="shared" si="23"/>
        <v>100218</v>
      </c>
      <c r="V186" s="178">
        <f t="shared" si="24"/>
        <v>46.622</v>
      </c>
      <c r="W186" s="178">
        <f t="shared" si="25"/>
        <v>11.544</v>
      </c>
      <c r="X186" s="54" t="str">
        <f t="shared" si="26"/>
        <v>1802020100218</v>
      </c>
      <c r="Y186" s="163" t="str">
        <f t="shared" si="27"/>
        <v>1802020100218_Castelbello.txt</v>
      </c>
      <c r="AA186" s="180" t="str">
        <f t="shared" si="28"/>
        <v>cdo outputtab,date,lon,lat,value -remapnn,lon=11.54400_lat=46.6220 netcdf_process/climatology_average/total_flow.nc &gt; table/climatology_average/total_flow/1802020100218_Castelbello.txt &amp;</v>
      </c>
      <c r="AB186" s="162"/>
      <c r="AC186" s="161" t="str">
        <f t="shared" si="29"/>
        <v>cdo outputtab,date,lon,lat,value -remapnn,lon=11.54400_lat=46.6220 netcdf_process/climatology_average/internal_flow.nc &gt; table/climatology_average/internal_flow/1802020100218_Castelbello.txt &amp;</v>
      </c>
      <c r="AMJ186"/>
    </row>
    <row r="187" spans="1:1024" s="154" customFormat="1" x14ac:dyDescent="0.25">
      <c r="A187" s="4" t="s">
        <v>105</v>
      </c>
      <c r="B187" s="7" t="s">
        <v>521</v>
      </c>
      <c r="C187" s="5">
        <v>46.797148789499197</v>
      </c>
      <c r="D187" s="5">
        <v>11.6708400979405</v>
      </c>
      <c r="E187" s="5">
        <v>46.797148789499197</v>
      </c>
      <c r="F187" s="5">
        <v>11.702999999999999</v>
      </c>
      <c r="G187" s="4" t="s">
        <v>525</v>
      </c>
      <c r="I187" s="5">
        <v>46.797148789499197</v>
      </c>
      <c r="J187" s="5">
        <v>11.702999999999999</v>
      </c>
      <c r="O187" s="54">
        <v>180202</v>
      </c>
      <c r="P187" s="156" t="str">
        <f t="shared" si="20"/>
        <v>Bressanone</v>
      </c>
      <c r="Q187" s="54" t="str">
        <f t="shared" si="21"/>
        <v>Yes</v>
      </c>
      <c r="R187" s="157">
        <v>219</v>
      </c>
      <c r="S187" s="177">
        <f>VLOOKUP(A187,'Generators MW'!$A$1:$BJ$255,54,0)</f>
        <v>0</v>
      </c>
      <c r="T187" s="177">
        <f t="shared" si="22"/>
        <v>0</v>
      </c>
      <c r="U187" s="178" t="str">
        <f t="shared" si="23"/>
        <v>100219</v>
      </c>
      <c r="V187" s="178">
        <f t="shared" si="24"/>
        <v>46.797148789499197</v>
      </c>
      <c r="W187" s="178">
        <f t="shared" si="25"/>
        <v>11.702999999999999</v>
      </c>
      <c r="X187" s="54" t="str">
        <f t="shared" si="26"/>
        <v>1802020100219</v>
      </c>
      <c r="Y187" s="163" t="str">
        <f t="shared" si="27"/>
        <v>1802020100219_Bressanone.txt</v>
      </c>
      <c r="AA187" s="180" t="str">
        <f t="shared" si="28"/>
        <v>cdo outputtab,date,lon,lat,value -remapnn,lon=11.70300_lat=46.7971 netcdf_process/climatology_average/total_flow.nc &gt; table/climatology_average/total_flow/1802020100219_Bressanone.txt &amp;</v>
      </c>
      <c r="AB187" s="162"/>
      <c r="AC187" s="161" t="str">
        <f t="shared" si="29"/>
        <v>cdo outputtab,date,lon,lat,value -remapnn,lon=11.70300_lat=46.7971 netcdf_process/climatology_average/internal_flow.nc &gt; table/climatology_average/internal_flow/1802020100219_Bressanone.txt &amp;</v>
      </c>
      <c r="AMJ187"/>
    </row>
    <row r="188" spans="1:1024" s="154" customFormat="1" x14ac:dyDescent="0.25">
      <c r="A188" s="4" t="s">
        <v>108</v>
      </c>
      <c r="B188" s="7" t="s">
        <v>454</v>
      </c>
      <c r="C188" s="5">
        <v>44.499000000000002</v>
      </c>
      <c r="D188" s="5">
        <v>4.7080000000000002</v>
      </c>
      <c r="E188" s="5">
        <v>44.465000000000003</v>
      </c>
      <c r="F188" s="5">
        <v>4.7130000000000001</v>
      </c>
      <c r="G188" s="4" t="s">
        <v>527</v>
      </c>
      <c r="I188" s="5">
        <v>44.465000000000003</v>
      </c>
      <c r="J188" s="5">
        <v>4.7130000000000001</v>
      </c>
      <c r="O188" s="54">
        <v>180202</v>
      </c>
      <c r="P188" s="156" t="str">
        <f t="shared" si="20"/>
        <v>Chateau-neuf-du-Rhone</v>
      </c>
      <c r="Q188" s="54" t="str">
        <f t="shared" si="21"/>
        <v>Yes</v>
      </c>
      <c r="R188" s="157">
        <v>221</v>
      </c>
      <c r="S188" s="177">
        <f>VLOOKUP(A188,'Generators MW'!$A$1:$BJ$255,54,0)</f>
        <v>0</v>
      </c>
      <c r="T188" s="177">
        <f t="shared" si="22"/>
        <v>0</v>
      </c>
      <c r="U188" s="178" t="str">
        <f t="shared" si="23"/>
        <v>100221</v>
      </c>
      <c r="V188" s="178">
        <f t="shared" si="24"/>
        <v>44.465000000000003</v>
      </c>
      <c r="W188" s="178">
        <f t="shared" si="25"/>
        <v>4.7130000000000001</v>
      </c>
      <c r="X188" s="54" t="str">
        <f t="shared" si="26"/>
        <v>1802020100221</v>
      </c>
      <c r="Y188" s="163" t="str">
        <f t="shared" si="27"/>
        <v>1802020100221_Chateau-neuf-du-Rhone.txt</v>
      </c>
      <c r="AA188" s="180" t="str">
        <f t="shared" si="28"/>
        <v>cdo outputtab,date,lon,lat,value -remapnn,lon=4.71300_lat=44.4650 netcdf_process/climatology_average/total_flow.nc &gt; table/climatology_average/total_flow/1802020100221_Chateau-neuf-du-Rhone.txt &amp;</v>
      </c>
      <c r="AB188" s="162"/>
      <c r="AC188" s="161" t="str">
        <f t="shared" si="29"/>
        <v>cdo outputtab,date,lon,lat,value -remapnn,lon=4.71300_lat=44.4650 netcdf_process/climatology_average/internal_flow.nc &gt; table/climatology_average/internal_flow/1802020100221_Chateau-neuf-du-Rhone.txt &amp;</v>
      </c>
      <c r="AMJ188"/>
    </row>
    <row r="189" spans="1:1024" s="154" customFormat="1" x14ac:dyDescent="0.25">
      <c r="A189" s="4" t="s">
        <v>109</v>
      </c>
      <c r="B189" s="7" t="s">
        <v>454</v>
      </c>
      <c r="C189" s="5">
        <v>43.975999999999999</v>
      </c>
      <c r="D189" s="5">
        <v>4.8170000000000002</v>
      </c>
      <c r="E189" s="5">
        <v>43.975999999999999</v>
      </c>
      <c r="F189" s="5">
        <v>4.8170000000000002</v>
      </c>
      <c r="G189" s="4" t="s">
        <v>528</v>
      </c>
      <c r="I189" s="5">
        <v>43.975999999999999</v>
      </c>
      <c r="J189" s="5">
        <v>4.8170000000000002</v>
      </c>
      <c r="O189" s="54">
        <v>180202</v>
      </c>
      <c r="P189" s="156" t="str">
        <f t="shared" si="20"/>
        <v>Avignon</v>
      </c>
      <c r="Q189" s="54" t="str">
        <f t="shared" si="21"/>
        <v>Yes</v>
      </c>
      <c r="R189" s="157">
        <v>222</v>
      </c>
      <c r="S189" s="177">
        <f>VLOOKUP(A189,'Generators MW'!$A$1:$BJ$255,54,0)</f>
        <v>0</v>
      </c>
      <c r="T189" s="177">
        <f t="shared" si="22"/>
        <v>0</v>
      </c>
      <c r="U189" s="178" t="str">
        <f t="shared" si="23"/>
        <v>100222</v>
      </c>
      <c r="V189" s="178">
        <f t="shared" si="24"/>
        <v>43.975999999999999</v>
      </c>
      <c r="W189" s="178">
        <f t="shared" si="25"/>
        <v>4.8170000000000002</v>
      </c>
      <c r="X189" s="54" t="str">
        <f t="shared" si="26"/>
        <v>1802020100222</v>
      </c>
      <c r="Y189" s="163" t="str">
        <f t="shared" si="27"/>
        <v>1802020100222_Avignon.txt</v>
      </c>
      <c r="AA189" s="180" t="str">
        <f t="shared" si="28"/>
        <v>cdo outputtab,date,lon,lat,value -remapnn,lon=4.81700_lat=43.9760 netcdf_process/climatology_average/total_flow.nc &gt; table/climatology_average/total_flow/1802020100222_Avignon.txt &amp;</v>
      </c>
      <c r="AB189" s="162"/>
      <c r="AC189" s="161" t="str">
        <f t="shared" si="29"/>
        <v>cdo outputtab,date,lon,lat,value -remapnn,lon=4.81700_lat=43.9760 netcdf_process/climatology_average/internal_flow.nc &gt; table/climatology_average/internal_flow/1802020100222_Avignon.txt &amp;</v>
      </c>
      <c r="AMJ189"/>
    </row>
    <row r="190" spans="1:1024" s="154" customFormat="1" x14ac:dyDescent="0.25">
      <c r="A190" s="4" t="s">
        <v>110</v>
      </c>
      <c r="B190" s="7" t="s">
        <v>208</v>
      </c>
      <c r="C190" s="5">
        <v>44.695999999999998</v>
      </c>
      <c r="D190" s="5">
        <v>2.585</v>
      </c>
      <c r="E190" s="5">
        <v>44.695999999999998</v>
      </c>
      <c r="F190" s="5">
        <v>2.593</v>
      </c>
      <c r="G190" s="4" t="s">
        <v>529</v>
      </c>
      <c r="H190" s="4">
        <v>3429</v>
      </c>
      <c r="I190" s="5">
        <v>44.695999999999998</v>
      </c>
      <c r="J190" s="5">
        <v>2.585</v>
      </c>
      <c r="O190" s="54">
        <v>180202</v>
      </c>
      <c r="P190" s="156" t="str">
        <f t="shared" si="20"/>
        <v>Qouesques</v>
      </c>
      <c r="Q190" s="54" t="str">
        <f t="shared" si="21"/>
        <v>Yes</v>
      </c>
      <c r="R190" s="157">
        <v>223</v>
      </c>
      <c r="S190" s="177">
        <f>VLOOKUP(A190,'Generators MW'!$A$1:$BJ$255,54,0)</f>
        <v>0</v>
      </c>
      <c r="T190" s="177">
        <f t="shared" si="22"/>
        <v>0</v>
      </c>
      <c r="U190" s="178" t="str">
        <f t="shared" si="23"/>
        <v>100223</v>
      </c>
      <c r="V190" s="178">
        <f t="shared" si="24"/>
        <v>44.695999999999998</v>
      </c>
      <c r="W190" s="178">
        <f t="shared" si="25"/>
        <v>2.593</v>
      </c>
      <c r="X190" s="54" t="str">
        <f t="shared" si="26"/>
        <v>1802020100223</v>
      </c>
      <c r="Y190" s="163" t="str">
        <f t="shared" si="27"/>
        <v>1802020100223_Qouesques.txt</v>
      </c>
      <c r="AA190" s="180" t="str">
        <f t="shared" si="28"/>
        <v>cdo outputtab,date,lon,lat,value -remapnn,lon=2.59300_lat=44.6960 netcdf_process/climatology_average/total_flow.nc &gt; table/climatology_average/total_flow/1802020100223_Qouesques.txt &amp;</v>
      </c>
      <c r="AB190" s="162"/>
      <c r="AC190" s="161" t="str">
        <f t="shared" si="29"/>
        <v>cdo outputtab,date,lon,lat,value -remapnn,lon=2.59300_lat=44.6960 netcdf_process/climatology_average/internal_flow.nc &gt; table/climatology_average/internal_flow/1802020100223_Qouesques.txt &amp;</v>
      </c>
      <c r="AMJ190"/>
    </row>
    <row r="191" spans="1:1024" s="154" customFormat="1" x14ac:dyDescent="0.25">
      <c r="A191" s="4" t="s">
        <v>111</v>
      </c>
      <c r="B191" s="7" t="s">
        <v>454</v>
      </c>
      <c r="C191" s="5">
        <v>45.307000000000002</v>
      </c>
      <c r="D191" s="5">
        <v>4.7969999999999997</v>
      </c>
      <c r="E191" s="5">
        <v>45.307000000000002</v>
      </c>
      <c r="F191" s="5">
        <v>4.7969999999999997</v>
      </c>
      <c r="G191" s="4" t="s">
        <v>530</v>
      </c>
      <c r="I191" s="5">
        <v>45.3837245990049</v>
      </c>
      <c r="J191" s="6">
        <v>47.576929104980003</v>
      </c>
      <c r="O191" s="54">
        <v>180202</v>
      </c>
      <c r="P191" s="156" t="str">
        <f t="shared" si="20"/>
        <v>Sablons</v>
      </c>
      <c r="Q191" s="54" t="str">
        <f t="shared" si="21"/>
        <v>Yes</v>
      </c>
      <c r="R191" s="157">
        <v>224</v>
      </c>
      <c r="S191" s="177">
        <f>VLOOKUP(A191,'Generators MW'!$A$1:$BJ$255,54,0)</f>
        <v>0</v>
      </c>
      <c r="T191" s="177">
        <f t="shared" si="22"/>
        <v>0</v>
      </c>
      <c r="U191" s="178" t="str">
        <f t="shared" si="23"/>
        <v>100224</v>
      </c>
      <c r="V191" s="178">
        <f t="shared" si="24"/>
        <v>45.307000000000002</v>
      </c>
      <c r="W191" s="178">
        <f t="shared" si="25"/>
        <v>4.7969999999999997</v>
      </c>
      <c r="X191" s="54" t="str">
        <f t="shared" si="26"/>
        <v>1802020100224</v>
      </c>
      <c r="Y191" s="163" t="str">
        <f t="shared" si="27"/>
        <v>1802020100224_Sablons.txt</v>
      </c>
      <c r="AA191" s="180" t="str">
        <f t="shared" si="28"/>
        <v>cdo outputtab,date,lon,lat,value -remapnn,lon=4.79700_lat=45.3070 netcdf_process/climatology_average/total_flow.nc &gt; table/climatology_average/total_flow/1802020100224_Sablons.txt &amp;</v>
      </c>
      <c r="AB191" s="162"/>
      <c r="AC191" s="161" t="str">
        <f t="shared" si="29"/>
        <v>cdo outputtab,date,lon,lat,value -remapnn,lon=4.79700_lat=45.3070 netcdf_process/climatology_average/internal_flow.nc &gt; table/climatology_average/internal_flow/1802020100224_Sablons.txt &amp;</v>
      </c>
      <c r="AMJ191"/>
    </row>
    <row r="192" spans="1:1024" s="154" customFormat="1" x14ac:dyDescent="0.25">
      <c r="A192" s="4" t="s">
        <v>112</v>
      </c>
      <c r="B192" s="7" t="s">
        <v>531</v>
      </c>
      <c r="C192" s="5">
        <v>45.917019645769997</v>
      </c>
      <c r="D192" s="5">
        <v>6.7271518707275302</v>
      </c>
      <c r="E192" s="5">
        <v>45.917019645769997</v>
      </c>
      <c r="F192" s="5">
        <v>6.7271518707275302</v>
      </c>
      <c r="G192" s="4" t="s">
        <v>532</v>
      </c>
      <c r="I192" s="5">
        <v>45.893909734233802</v>
      </c>
      <c r="J192" s="6">
        <v>6.7984250308654701</v>
      </c>
      <c r="O192" s="54">
        <v>180202</v>
      </c>
      <c r="P192" s="156" t="str">
        <f t="shared" si="20"/>
        <v>Passsy</v>
      </c>
      <c r="Q192" s="54" t="str">
        <f t="shared" si="21"/>
        <v>Yes</v>
      </c>
      <c r="R192" s="157">
        <v>225</v>
      </c>
      <c r="S192" s="177">
        <f>VLOOKUP(A192,'Generators MW'!$A$1:$BJ$255,54,0)</f>
        <v>0</v>
      </c>
      <c r="T192" s="177">
        <f t="shared" si="22"/>
        <v>0</v>
      </c>
      <c r="U192" s="178" t="str">
        <f t="shared" si="23"/>
        <v>100225</v>
      </c>
      <c r="V192" s="178">
        <f t="shared" si="24"/>
        <v>45.917019645769997</v>
      </c>
      <c r="W192" s="178">
        <f t="shared" si="25"/>
        <v>6.7271518707275302</v>
      </c>
      <c r="X192" s="54" t="str">
        <f t="shared" si="26"/>
        <v>1802020100225</v>
      </c>
      <c r="Y192" s="163" t="str">
        <f t="shared" si="27"/>
        <v>1802020100225_Passsy.txt</v>
      </c>
      <c r="AA192" s="180" t="str">
        <f t="shared" si="28"/>
        <v>cdo outputtab,date,lon,lat,value -remapnn,lon=6.72715_lat=45.9170 netcdf_process/climatology_average/total_flow.nc &gt; table/climatology_average/total_flow/1802020100225_Passsy.txt &amp;</v>
      </c>
      <c r="AB192" s="162"/>
      <c r="AC192" s="161" t="str">
        <f t="shared" si="29"/>
        <v>cdo outputtab,date,lon,lat,value -remapnn,lon=6.72715_lat=45.9170 netcdf_process/climatology_average/internal_flow.nc &gt; table/climatology_average/internal_flow/1802020100225_Passsy.txt &amp;</v>
      </c>
      <c r="AMJ192"/>
    </row>
    <row r="193" spans="1:1024" s="154" customFormat="1" x14ac:dyDescent="0.25">
      <c r="A193" s="4" t="s">
        <v>113</v>
      </c>
      <c r="B193" s="7" t="s">
        <v>533</v>
      </c>
      <c r="C193" s="5">
        <v>46.347900000000003</v>
      </c>
      <c r="D193" s="5">
        <v>16.2684</v>
      </c>
      <c r="E193" s="5">
        <v>46.366</v>
      </c>
      <c r="F193" s="5">
        <v>16.276</v>
      </c>
      <c r="G193" s="4" t="s">
        <v>534</v>
      </c>
      <c r="I193" s="5">
        <v>46.387806518507297</v>
      </c>
      <c r="J193" s="6">
        <v>16.175062763504599</v>
      </c>
      <c r="O193" s="54">
        <v>180202</v>
      </c>
      <c r="P193" s="156" t="str">
        <f t="shared" si="20"/>
        <v>Varazdin</v>
      </c>
      <c r="Q193" s="54" t="str">
        <f t="shared" si="21"/>
        <v>Yes</v>
      </c>
      <c r="R193" s="157">
        <v>226</v>
      </c>
      <c r="S193" s="177">
        <f>VLOOKUP(A193,'Generators MW'!$A$1:$BJ$255,54,0)</f>
        <v>0</v>
      </c>
      <c r="T193" s="177">
        <f t="shared" si="22"/>
        <v>0</v>
      </c>
      <c r="U193" s="178" t="str">
        <f t="shared" si="23"/>
        <v>100226</v>
      </c>
      <c r="V193" s="178">
        <f t="shared" si="24"/>
        <v>46.366</v>
      </c>
      <c r="W193" s="178">
        <f t="shared" si="25"/>
        <v>16.276</v>
      </c>
      <c r="X193" s="54" t="str">
        <f t="shared" si="26"/>
        <v>1802020100226</v>
      </c>
      <c r="Y193" s="163" t="str">
        <f t="shared" si="27"/>
        <v>1802020100226_Varazdin.txt</v>
      </c>
      <c r="AA193" s="180" t="str">
        <f t="shared" si="28"/>
        <v>cdo outputtab,date,lon,lat,value -remapnn,lon=16.27600_lat=46.3660 netcdf_process/climatology_average/total_flow.nc &gt; table/climatology_average/total_flow/1802020100226_Varazdin.txt &amp;</v>
      </c>
      <c r="AB193" s="162"/>
      <c r="AC193" s="161" t="str">
        <f t="shared" si="29"/>
        <v>cdo outputtab,date,lon,lat,value -remapnn,lon=16.27600_lat=46.3660 netcdf_process/climatology_average/internal_flow.nc &gt; table/climatology_average/internal_flow/1802020100226_Varazdin.txt &amp;</v>
      </c>
      <c r="AMJ193"/>
    </row>
    <row r="194" spans="1:1024" s="4" customFormat="1" x14ac:dyDescent="0.25">
      <c r="A194" s="4" t="s">
        <v>114</v>
      </c>
      <c r="B194" s="7" t="s">
        <v>533</v>
      </c>
      <c r="C194" s="5">
        <v>46.311130062692598</v>
      </c>
      <c r="D194" s="5">
        <v>16.4945983886718</v>
      </c>
      <c r="E194" s="5">
        <v>46.302999999999997</v>
      </c>
      <c r="F194" s="5">
        <v>16.495000000000001</v>
      </c>
      <c r="G194" s="4" t="s">
        <v>535</v>
      </c>
      <c r="H194" s="4">
        <v>3842</v>
      </c>
      <c r="I194" s="5">
        <v>46.310985105699203</v>
      </c>
      <c r="J194" s="6">
        <v>16.451278355671</v>
      </c>
      <c r="L194" s="6"/>
      <c r="M194" s="6"/>
      <c r="O194" s="54">
        <v>180202</v>
      </c>
      <c r="P194" s="156" t="str">
        <f t="shared" si="20"/>
        <v>Cakovec</v>
      </c>
      <c r="Q194" s="54" t="str">
        <f t="shared" si="21"/>
        <v>Yes</v>
      </c>
      <c r="R194" s="157">
        <v>227</v>
      </c>
      <c r="S194" s="177">
        <f>VLOOKUP(A194,'Generators MW'!$A$1:$BJ$255,54,0)</f>
        <v>0</v>
      </c>
      <c r="T194" s="177">
        <f t="shared" si="22"/>
        <v>0</v>
      </c>
      <c r="U194" s="178" t="str">
        <f t="shared" si="23"/>
        <v>100227</v>
      </c>
      <c r="V194" s="178">
        <f t="shared" si="24"/>
        <v>46.302999999999997</v>
      </c>
      <c r="W194" s="178">
        <f t="shared" si="25"/>
        <v>16.495000000000001</v>
      </c>
      <c r="X194" s="54" t="str">
        <f t="shared" si="26"/>
        <v>1802020100227</v>
      </c>
      <c r="Y194" s="163" t="str">
        <f t="shared" si="27"/>
        <v>1802020100227_Cakovec.txt</v>
      </c>
      <c r="AA194" s="180" t="str">
        <f t="shared" si="28"/>
        <v>cdo outputtab,date,lon,lat,value -remapnn,lon=16.49500_lat=46.3030 netcdf_process/climatology_average/total_flow.nc &gt; table/climatology_average/total_flow/1802020100227_Cakovec.txt &amp;</v>
      </c>
      <c r="AB194" s="182"/>
      <c r="AC194" s="161" t="str">
        <f t="shared" si="29"/>
        <v>cdo outputtab,date,lon,lat,value -remapnn,lon=16.49500_lat=46.3030 netcdf_process/climatology_average/internal_flow.nc &gt; table/climatology_average/internal_flow/1802020100227_Cakovec.txt &amp;</v>
      </c>
      <c r="AMJ194"/>
    </row>
    <row r="195" spans="1:1024" s="4" customFormat="1" x14ac:dyDescent="0.25">
      <c r="A195" s="4" t="s">
        <v>115</v>
      </c>
      <c r="B195" s="7" t="s">
        <v>533</v>
      </c>
      <c r="C195" s="5">
        <v>46.320500000000003</v>
      </c>
      <c r="D195" s="5">
        <v>16.748899999999999</v>
      </c>
      <c r="E195" s="5">
        <v>46.317</v>
      </c>
      <c r="F195" s="5">
        <v>16.734000000000002</v>
      </c>
      <c r="G195" s="4" t="s">
        <v>536</v>
      </c>
      <c r="H195" s="4">
        <v>3841</v>
      </c>
      <c r="I195" s="5">
        <v>46.316715790871299</v>
      </c>
      <c r="J195" s="6">
        <v>16.6564012644812</v>
      </c>
      <c r="L195" s="6"/>
      <c r="M195" s="6"/>
      <c r="O195" s="54">
        <v>180202</v>
      </c>
      <c r="P195" s="156" t="str">
        <f t="shared" ref="P195:P243" si="30">SUBSTITUTE(SUBSTITUTE(SUBSTITUTE(SUBSTITUTE(SUBSTITUTE(SUBSTITUTE(SUBSTITUTE(SUBSTITUTE(A195," ","-"),",","-"),"_","-"),"'","-"),"/","-"),"\","-"),"(","-"),")","-")</f>
        <v>Dubrava</v>
      </c>
      <c r="Q195" s="54" t="str">
        <f t="shared" ref="Q195:Q243" si="31">IF(E195="","No","Yes")</f>
        <v>Yes</v>
      </c>
      <c r="R195" s="157">
        <v>228</v>
      </c>
      <c r="S195" s="177">
        <f>VLOOKUP(A195,'Generators MW'!$A$1:$BJ$255,54,0)</f>
        <v>0</v>
      </c>
      <c r="T195" s="177">
        <f t="shared" ref="T195:T243" si="32">IF(ISNUMBER(S195),S195,0)</f>
        <v>0</v>
      </c>
      <c r="U195" s="178" t="str">
        <f t="shared" ref="U195:U243" si="33">IF(E195="","",CONCATENATE("1",TEXT(R195,"00000")))</f>
        <v>100228</v>
      </c>
      <c r="V195" s="178">
        <f t="shared" ref="V195:V243" si="34">IF(E195="","",E195)</f>
        <v>46.317</v>
      </c>
      <c r="W195" s="178">
        <f t="shared" ref="W195:W243" si="35">IF(F195="","",F195)</f>
        <v>16.734000000000002</v>
      </c>
      <c r="X195" s="54" t="str">
        <f t="shared" ref="X195:X243" si="36">IF(E195="","",CONCATENATE(TEXT(O195,"000000"),"0",TEXT(U195,"000000")))</f>
        <v>1802020100228</v>
      </c>
      <c r="Y195" s="163" t="str">
        <f t="shared" ref="Y195:Y243" si="37">IF(X195="","",CONCATENATE(X195,"_",P195,".txt"))</f>
        <v>1802020100228_Dubrava.txt</v>
      </c>
      <c r="AA195" s="180" t="str">
        <f t="shared" ref="AA195:AA243" si="38">IF(V195="","",CONCATENATE("cdo outputtab,date,lon,lat,value -remapnn,lon=",TEXT(W195,"0.00000"),"_lat=",TEXT(V195,"0.0000")," ","netcdf_process/",$AA$1,"/total_flow.nc"," &gt; ","table/",$AA$1,"/total_flow/",Y195," &amp;"))</f>
        <v>cdo outputtab,date,lon,lat,value -remapnn,lon=16.73400_lat=46.3170 netcdf_process/climatology_average/total_flow.nc &gt; table/climatology_average/total_flow/1802020100228_Dubrava.txt &amp;</v>
      </c>
      <c r="AB195" s="182"/>
      <c r="AC195" s="161" t="str">
        <f t="shared" ref="AC195:AC243" si="39">IF(V195="","",CONCATENATE("cdo outputtab,date,lon,lat,value -remapnn,lon=",TEXT(W195,"0.00000"),"_lat=",TEXT(V195,"0.0000")," ","netcdf_process/",$AA$1,"/internal_flow.nc"," &gt; ","table/",$AA$1,"/internal_flow/",Y195," &amp;"))</f>
        <v>cdo outputtab,date,lon,lat,value -remapnn,lon=16.73400_lat=46.3170 netcdf_process/climatology_average/internal_flow.nc &gt; table/climatology_average/internal_flow/1802020100228_Dubrava.txt &amp;</v>
      </c>
      <c r="AMJ195"/>
    </row>
    <row r="196" spans="1:1024" s="4" customFormat="1" x14ac:dyDescent="0.25">
      <c r="A196" s="4" t="s">
        <v>116</v>
      </c>
      <c r="B196" s="7" t="s">
        <v>537</v>
      </c>
      <c r="C196" s="5">
        <v>49.823697000000003</v>
      </c>
      <c r="D196" s="5">
        <v>14.4342329999999</v>
      </c>
      <c r="E196" s="5">
        <v>49.823697000000003</v>
      </c>
      <c r="F196" s="5">
        <v>14.4342329999999</v>
      </c>
      <c r="G196" s="4" t="s">
        <v>538</v>
      </c>
      <c r="H196" s="4">
        <v>3260</v>
      </c>
      <c r="I196" s="5">
        <v>49.823697000000003</v>
      </c>
      <c r="J196" s="5">
        <v>14.4342329999999</v>
      </c>
      <c r="L196" s="6"/>
      <c r="M196" s="6"/>
      <c r="O196" s="54">
        <v>180202</v>
      </c>
      <c r="P196" s="156" t="str">
        <f t="shared" si="30"/>
        <v>Slapy</v>
      </c>
      <c r="Q196" s="54" t="str">
        <f t="shared" si="31"/>
        <v>Yes</v>
      </c>
      <c r="R196" s="157">
        <v>229</v>
      </c>
      <c r="S196" s="177">
        <f>VLOOKUP(A196,'Generators MW'!$A$1:$BJ$255,54,0)</f>
        <v>0</v>
      </c>
      <c r="T196" s="177">
        <f t="shared" si="32"/>
        <v>0</v>
      </c>
      <c r="U196" s="178" t="str">
        <f t="shared" si="33"/>
        <v>100229</v>
      </c>
      <c r="V196" s="178">
        <f t="shared" si="34"/>
        <v>49.823697000000003</v>
      </c>
      <c r="W196" s="178">
        <f t="shared" si="35"/>
        <v>14.4342329999999</v>
      </c>
      <c r="X196" s="54" t="str">
        <f t="shared" si="36"/>
        <v>1802020100229</v>
      </c>
      <c r="Y196" s="163" t="str">
        <f t="shared" si="37"/>
        <v>1802020100229_Slapy.txt</v>
      </c>
      <c r="AA196" s="180" t="str">
        <f t="shared" si="38"/>
        <v>cdo outputtab,date,lon,lat,value -remapnn,lon=14.43423_lat=49.8237 netcdf_process/climatology_average/total_flow.nc &gt; table/climatology_average/total_flow/1802020100229_Slapy.txt &amp;</v>
      </c>
      <c r="AB196" s="182"/>
      <c r="AC196" s="161" t="str">
        <f t="shared" si="39"/>
        <v>cdo outputtab,date,lon,lat,value -remapnn,lon=14.43423_lat=49.8237 netcdf_process/climatology_average/internal_flow.nc &gt; table/climatology_average/internal_flow/1802020100229_Slapy.txt &amp;</v>
      </c>
      <c r="AMJ196"/>
    </row>
    <row r="197" spans="1:1024" x14ac:dyDescent="0.25">
      <c r="A197" s="4" t="s">
        <v>117</v>
      </c>
      <c r="B197" s="7" t="s">
        <v>539</v>
      </c>
      <c r="C197" s="5">
        <v>62.0410534359537</v>
      </c>
      <c r="D197" s="5">
        <v>14.900875711755299</v>
      </c>
      <c r="E197" s="5">
        <v>62.0410534359537</v>
      </c>
      <c r="F197" s="5">
        <v>14.900875711755299</v>
      </c>
      <c r="G197" s="4" t="s">
        <v>540</v>
      </c>
      <c r="H197" s="154"/>
      <c r="I197" s="5">
        <v>62.037290692772501</v>
      </c>
      <c r="J197" s="6">
        <v>14.877615595178201</v>
      </c>
      <c r="K197" s="154"/>
      <c r="O197" s="54">
        <v>180202</v>
      </c>
      <c r="P197" s="156" t="str">
        <f t="shared" si="30"/>
        <v>Krokstrommen</v>
      </c>
      <c r="Q197" s="54" t="str">
        <f t="shared" si="31"/>
        <v>Yes</v>
      </c>
      <c r="R197" s="157">
        <v>230</v>
      </c>
      <c r="S197" s="177">
        <f>VLOOKUP(A197,'Generators MW'!$A$1:$BJ$255,54,0)</f>
        <v>0</v>
      </c>
      <c r="T197" s="177">
        <f t="shared" si="32"/>
        <v>0</v>
      </c>
      <c r="U197" s="178" t="str">
        <f t="shared" si="33"/>
        <v>100230</v>
      </c>
      <c r="V197" s="178">
        <f t="shared" si="34"/>
        <v>62.0410534359537</v>
      </c>
      <c r="W197" s="178">
        <f t="shared" si="35"/>
        <v>14.900875711755299</v>
      </c>
      <c r="X197" s="54" t="str">
        <f t="shared" si="36"/>
        <v>1802020100230</v>
      </c>
      <c r="Y197" s="163" t="str">
        <f t="shared" si="37"/>
        <v>1802020100230_Krokstrommen.txt</v>
      </c>
      <c r="AA197" s="180" t="str">
        <f t="shared" si="38"/>
        <v>cdo outputtab,date,lon,lat,value -remapnn,lon=14.90088_lat=62.0411 netcdf_process/climatology_average/total_flow.nc &gt; table/climatology_average/total_flow/1802020100230_Krokstrommen.txt &amp;</v>
      </c>
      <c r="AC197" s="161" t="str">
        <f t="shared" si="39"/>
        <v>cdo outputtab,date,lon,lat,value -remapnn,lon=14.90088_lat=62.0411 netcdf_process/climatology_average/internal_flow.nc &gt; table/climatology_average/internal_flow/1802020100230_Krokstrommen.txt &amp;</v>
      </c>
    </row>
    <row r="198" spans="1:1024" x14ac:dyDescent="0.25">
      <c r="A198" s="4" t="s">
        <v>118</v>
      </c>
      <c r="B198" s="7" t="s">
        <v>539</v>
      </c>
      <c r="C198" s="5">
        <v>62.110324924701096</v>
      </c>
      <c r="D198" s="5">
        <v>15.003185892419401</v>
      </c>
      <c r="E198" s="5">
        <v>62.110324924701096</v>
      </c>
      <c r="F198" s="5">
        <v>15.003185892419401</v>
      </c>
      <c r="G198" s="4" t="s">
        <v>541</v>
      </c>
      <c r="H198" s="154"/>
      <c r="I198" s="5">
        <v>62.110324924701096</v>
      </c>
      <c r="J198" s="5">
        <v>15.003185892419401</v>
      </c>
      <c r="K198" s="154"/>
      <c r="O198" s="54">
        <v>180202</v>
      </c>
      <c r="P198" s="156" t="str">
        <f t="shared" si="30"/>
        <v>Langstrommen</v>
      </c>
      <c r="Q198" s="54" t="str">
        <f t="shared" si="31"/>
        <v>Yes</v>
      </c>
      <c r="R198" s="157">
        <v>231</v>
      </c>
      <c r="S198" s="177">
        <f>VLOOKUP(A198,'Generators MW'!$A$1:$BJ$255,54,0)</f>
        <v>0</v>
      </c>
      <c r="T198" s="177">
        <f t="shared" si="32"/>
        <v>0</v>
      </c>
      <c r="U198" s="178" t="str">
        <f t="shared" si="33"/>
        <v>100231</v>
      </c>
      <c r="V198" s="178">
        <f t="shared" si="34"/>
        <v>62.110324924701096</v>
      </c>
      <c r="W198" s="178">
        <f t="shared" si="35"/>
        <v>15.003185892419401</v>
      </c>
      <c r="X198" s="54" t="str">
        <f t="shared" si="36"/>
        <v>1802020100231</v>
      </c>
      <c r="Y198" s="163" t="str">
        <f t="shared" si="37"/>
        <v>1802020100231_Langstrommen.txt</v>
      </c>
      <c r="AA198" s="180" t="str">
        <f t="shared" si="38"/>
        <v>cdo outputtab,date,lon,lat,value -remapnn,lon=15.00319_lat=62.1103 netcdf_process/climatology_average/total_flow.nc &gt; table/climatology_average/total_flow/1802020100231_Langstrommen.txt &amp;</v>
      </c>
      <c r="AC198" s="161" t="str">
        <f t="shared" si="39"/>
        <v>cdo outputtab,date,lon,lat,value -remapnn,lon=15.00319_lat=62.1103 netcdf_process/climatology_average/internal_flow.nc &gt; table/climatology_average/internal_flow/1802020100231_Langstrommen.txt &amp;</v>
      </c>
    </row>
    <row r="199" spans="1:1024" x14ac:dyDescent="0.25">
      <c r="A199" s="4" t="s">
        <v>119</v>
      </c>
      <c r="B199" s="7" t="s">
        <v>542</v>
      </c>
      <c r="C199" s="5">
        <v>63.239789967584102</v>
      </c>
      <c r="D199" s="5">
        <v>15.2383619788452</v>
      </c>
      <c r="E199" s="5">
        <v>63.284999999999997</v>
      </c>
      <c r="F199" s="5">
        <v>15.227</v>
      </c>
      <c r="G199" s="4" t="s">
        <v>543</v>
      </c>
      <c r="H199" s="154"/>
      <c r="I199" s="5">
        <v>63.245753769466603</v>
      </c>
      <c r="J199" s="5">
        <v>15.2043176611186</v>
      </c>
      <c r="K199" s="154"/>
      <c r="O199" s="54">
        <v>180202</v>
      </c>
      <c r="P199" s="156" t="str">
        <f t="shared" si="30"/>
        <v>Midskog</v>
      </c>
      <c r="Q199" s="54" t="str">
        <f t="shared" si="31"/>
        <v>Yes</v>
      </c>
      <c r="R199" s="157">
        <v>232</v>
      </c>
      <c r="S199" s="177">
        <f>VLOOKUP(A199,'Generators MW'!$A$1:$BJ$255,54,0)</f>
        <v>0</v>
      </c>
      <c r="T199" s="177">
        <f t="shared" si="32"/>
        <v>0</v>
      </c>
      <c r="U199" s="178" t="str">
        <f t="shared" si="33"/>
        <v>100232</v>
      </c>
      <c r="V199" s="178">
        <f t="shared" si="34"/>
        <v>63.284999999999997</v>
      </c>
      <c r="W199" s="178">
        <f t="shared" si="35"/>
        <v>15.227</v>
      </c>
      <c r="X199" s="54" t="str">
        <f t="shared" si="36"/>
        <v>1802020100232</v>
      </c>
      <c r="Y199" s="163" t="str">
        <f t="shared" si="37"/>
        <v>1802020100232_Midskog.txt</v>
      </c>
      <c r="AA199" s="180" t="str">
        <f t="shared" si="38"/>
        <v>cdo outputtab,date,lon,lat,value -remapnn,lon=15.22700_lat=63.2850 netcdf_process/climatology_average/total_flow.nc &gt; table/climatology_average/total_flow/1802020100232_Midskog.txt &amp;</v>
      </c>
      <c r="AC199" s="161" t="str">
        <f t="shared" si="39"/>
        <v>cdo outputtab,date,lon,lat,value -remapnn,lon=15.22700_lat=63.2850 netcdf_process/climatology_average/internal_flow.nc &gt; table/climatology_average/internal_flow/1802020100232_Midskog.txt &amp;</v>
      </c>
    </row>
    <row r="200" spans="1:1024" x14ac:dyDescent="0.25">
      <c r="A200" s="4" t="s">
        <v>120</v>
      </c>
      <c r="B200" s="7" t="s">
        <v>542</v>
      </c>
      <c r="C200" s="5">
        <v>63.221169584881203</v>
      </c>
      <c r="D200" s="5">
        <v>15.322420693701099</v>
      </c>
      <c r="E200" s="5">
        <v>63.221169584881203</v>
      </c>
      <c r="F200" s="5">
        <v>15.322420693701099</v>
      </c>
      <c r="G200" s="4" t="s">
        <v>544</v>
      </c>
      <c r="H200" s="154"/>
      <c r="I200" s="5">
        <v>63.227510904046397</v>
      </c>
      <c r="J200" s="5">
        <v>15.2918649686034</v>
      </c>
      <c r="K200" s="154"/>
      <c r="O200" s="54">
        <v>180202</v>
      </c>
      <c r="P200" s="156" t="str">
        <f t="shared" si="30"/>
        <v>Naverede</v>
      </c>
      <c r="Q200" s="54" t="str">
        <f t="shared" si="31"/>
        <v>Yes</v>
      </c>
      <c r="R200" s="157">
        <v>233</v>
      </c>
      <c r="S200" s="177">
        <f>VLOOKUP(A200,'Generators MW'!$A$1:$BJ$255,54,0)</f>
        <v>0</v>
      </c>
      <c r="T200" s="177">
        <f t="shared" si="32"/>
        <v>0</v>
      </c>
      <c r="U200" s="178" t="str">
        <f t="shared" si="33"/>
        <v>100233</v>
      </c>
      <c r="V200" s="178">
        <f t="shared" si="34"/>
        <v>63.221169584881203</v>
      </c>
      <c r="W200" s="178">
        <f t="shared" si="35"/>
        <v>15.322420693701099</v>
      </c>
      <c r="X200" s="54" t="str">
        <f t="shared" si="36"/>
        <v>1802020100233</v>
      </c>
      <c r="Y200" s="163" t="str">
        <f t="shared" si="37"/>
        <v>1802020100233_Naverede.txt</v>
      </c>
      <c r="AA200" s="180" t="str">
        <f t="shared" si="38"/>
        <v>cdo outputtab,date,lon,lat,value -remapnn,lon=15.32242_lat=63.2212 netcdf_process/climatology_average/total_flow.nc &gt; table/climatology_average/total_flow/1802020100233_Naverede.txt &amp;</v>
      </c>
      <c r="AC200" s="161" t="str">
        <f t="shared" si="39"/>
        <v>cdo outputtab,date,lon,lat,value -remapnn,lon=15.32242_lat=63.2212 netcdf_process/climatology_average/internal_flow.nc &gt; table/climatology_average/internal_flow/1802020100233_Naverede.txt &amp;</v>
      </c>
    </row>
    <row r="201" spans="1:1024" x14ac:dyDescent="0.25">
      <c r="A201" s="4" t="s">
        <v>121</v>
      </c>
      <c r="B201" s="7" t="s">
        <v>542</v>
      </c>
      <c r="C201" s="5">
        <v>63.164271835365099</v>
      </c>
      <c r="D201" s="5">
        <v>15.5991757399169</v>
      </c>
      <c r="E201" s="5">
        <v>63.201000000000001</v>
      </c>
      <c r="F201" s="5">
        <v>15.5991757399169</v>
      </c>
      <c r="G201" s="4" t="s">
        <v>545</v>
      </c>
      <c r="H201" s="154"/>
      <c r="I201" s="5">
        <v>63.165317982651899</v>
      </c>
      <c r="J201" s="5">
        <v>15.5833828984759</v>
      </c>
      <c r="K201" s="154"/>
      <c r="O201" s="54">
        <v>180202</v>
      </c>
      <c r="P201" s="156" t="str">
        <f t="shared" si="30"/>
        <v>Stugun</v>
      </c>
      <c r="Q201" s="54" t="str">
        <f t="shared" si="31"/>
        <v>Yes</v>
      </c>
      <c r="R201" s="157">
        <v>234</v>
      </c>
      <c r="S201" s="177">
        <f>VLOOKUP(A201,'Generators MW'!$A$1:$BJ$255,54,0)</f>
        <v>0</v>
      </c>
      <c r="T201" s="177">
        <f t="shared" si="32"/>
        <v>0</v>
      </c>
      <c r="U201" s="178" t="str">
        <f t="shared" si="33"/>
        <v>100234</v>
      </c>
      <c r="V201" s="178">
        <f t="shared" si="34"/>
        <v>63.201000000000001</v>
      </c>
      <c r="W201" s="178">
        <f t="shared" si="35"/>
        <v>15.5991757399169</v>
      </c>
      <c r="X201" s="54" t="str">
        <f t="shared" si="36"/>
        <v>1802020100234</v>
      </c>
      <c r="Y201" s="163" t="str">
        <f t="shared" si="37"/>
        <v>1802020100234_Stugun.txt</v>
      </c>
      <c r="AA201" s="180" t="str">
        <f t="shared" si="38"/>
        <v>cdo outputtab,date,lon,lat,value -remapnn,lon=15.59918_lat=63.2010 netcdf_process/climatology_average/total_flow.nc &gt; table/climatology_average/total_flow/1802020100234_Stugun.txt &amp;</v>
      </c>
      <c r="AC201" s="161" t="str">
        <f t="shared" si="39"/>
        <v>cdo outputtab,date,lon,lat,value -remapnn,lon=15.59918_lat=63.2010 netcdf_process/climatology_average/internal_flow.nc &gt; table/climatology_average/internal_flow/1802020100234_Stugun.txt &amp;</v>
      </c>
    </row>
    <row r="202" spans="1:1024" x14ac:dyDescent="0.25">
      <c r="A202" s="4" t="s">
        <v>122</v>
      </c>
      <c r="B202" s="7" t="s">
        <v>546</v>
      </c>
      <c r="C202" s="5">
        <v>45.897827162983099</v>
      </c>
      <c r="D202" s="5">
        <v>15.591021824511699</v>
      </c>
      <c r="E202" s="5">
        <v>45.897827162983099</v>
      </c>
      <c r="F202" s="5">
        <v>15.602</v>
      </c>
      <c r="G202" s="4" t="s">
        <v>547</v>
      </c>
      <c r="H202" s="154"/>
      <c r="I202" s="5">
        <v>45.897827162983099</v>
      </c>
      <c r="J202" s="5">
        <v>15.602</v>
      </c>
      <c r="K202" s="154"/>
      <c r="O202" s="54">
        <v>180202</v>
      </c>
      <c r="P202" s="156" t="str">
        <f t="shared" si="30"/>
        <v>Brezice</v>
      </c>
      <c r="Q202" s="54" t="str">
        <f t="shared" si="31"/>
        <v>Yes</v>
      </c>
      <c r="R202" s="157">
        <v>235</v>
      </c>
      <c r="S202" s="177">
        <f>VLOOKUP(A202,'Generators MW'!$A$1:$BJ$255,54,0)</f>
        <v>0</v>
      </c>
      <c r="T202" s="177">
        <f t="shared" si="32"/>
        <v>0</v>
      </c>
      <c r="U202" s="178" t="str">
        <f t="shared" si="33"/>
        <v>100235</v>
      </c>
      <c r="V202" s="178">
        <f t="shared" si="34"/>
        <v>45.897827162983099</v>
      </c>
      <c r="W202" s="178">
        <f t="shared" si="35"/>
        <v>15.602</v>
      </c>
      <c r="X202" s="54" t="str">
        <f t="shared" si="36"/>
        <v>1802020100235</v>
      </c>
      <c r="Y202" s="163" t="str">
        <f t="shared" si="37"/>
        <v>1802020100235_Brezice.txt</v>
      </c>
      <c r="AA202" s="180" t="str">
        <f t="shared" si="38"/>
        <v>cdo outputtab,date,lon,lat,value -remapnn,lon=15.60200_lat=45.8978 netcdf_process/climatology_average/total_flow.nc &gt; table/climatology_average/total_flow/1802020100235_Brezice.txt &amp;</v>
      </c>
      <c r="AC202" s="161" t="str">
        <f t="shared" si="39"/>
        <v>cdo outputtab,date,lon,lat,value -remapnn,lon=15.60200_lat=45.8978 netcdf_process/climatology_average/internal_flow.nc &gt; table/climatology_average/internal_flow/1802020100235_Brezice.txt &amp;</v>
      </c>
    </row>
    <row r="203" spans="1:1024" x14ac:dyDescent="0.25">
      <c r="A203" s="4" t="s">
        <v>123</v>
      </c>
      <c r="B203" s="7" t="s">
        <v>546</v>
      </c>
      <c r="C203" s="5">
        <v>45.975356142434798</v>
      </c>
      <c r="D203" s="5">
        <v>15.4825595142028</v>
      </c>
      <c r="E203" s="5">
        <v>45.975356142434798</v>
      </c>
      <c r="F203" s="5">
        <v>15.4825595142028</v>
      </c>
      <c r="G203" s="4" t="s">
        <v>548</v>
      </c>
      <c r="H203" s="154"/>
      <c r="I203" s="5">
        <v>45.975356142434798</v>
      </c>
      <c r="J203" s="5">
        <v>15.4825595142028</v>
      </c>
      <c r="K203" s="154"/>
      <c r="O203" s="54">
        <v>180202</v>
      </c>
      <c r="P203" s="156" t="str">
        <f t="shared" si="30"/>
        <v>Krško</v>
      </c>
      <c r="Q203" s="54" t="str">
        <f t="shared" si="31"/>
        <v>Yes</v>
      </c>
      <c r="R203" s="157">
        <v>236</v>
      </c>
      <c r="S203" s="177">
        <f>VLOOKUP(A203,'Generators MW'!$A$1:$BJ$255,54,0)</f>
        <v>0</v>
      </c>
      <c r="T203" s="177">
        <f t="shared" si="32"/>
        <v>0</v>
      </c>
      <c r="U203" s="178" t="str">
        <f t="shared" si="33"/>
        <v>100236</v>
      </c>
      <c r="V203" s="178">
        <f t="shared" si="34"/>
        <v>45.975356142434798</v>
      </c>
      <c r="W203" s="178">
        <f t="shared" si="35"/>
        <v>15.4825595142028</v>
      </c>
      <c r="X203" s="54" t="str">
        <f t="shared" si="36"/>
        <v>1802020100236</v>
      </c>
      <c r="Y203" s="163" t="str">
        <f t="shared" si="37"/>
        <v>1802020100236_Krško.txt</v>
      </c>
      <c r="AA203" s="180" t="str">
        <f t="shared" si="38"/>
        <v>cdo outputtab,date,lon,lat,value -remapnn,lon=15.48256_lat=45.9754 netcdf_process/climatology_average/total_flow.nc &gt; table/climatology_average/total_flow/1802020100236_Krško.txt &amp;</v>
      </c>
      <c r="AC203" s="161" t="str">
        <f t="shared" si="39"/>
        <v>cdo outputtab,date,lon,lat,value -remapnn,lon=15.48256_lat=45.9754 netcdf_process/climatology_average/internal_flow.nc &gt; table/climatology_average/internal_flow/1802020100236_Krško.txt &amp;</v>
      </c>
    </row>
    <row r="204" spans="1:1024" x14ac:dyDescent="0.25">
      <c r="A204" s="4" t="s">
        <v>124</v>
      </c>
      <c r="B204" s="7" t="s">
        <v>546</v>
      </c>
      <c r="C204" s="5">
        <v>45.990100888070202</v>
      </c>
      <c r="D204" s="5">
        <v>15.381613411009299</v>
      </c>
      <c r="E204" s="5">
        <v>45.990100888070202</v>
      </c>
      <c r="F204" s="5">
        <v>15.381613411009299</v>
      </c>
      <c r="G204" s="4" t="s">
        <v>549</v>
      </c>
      <c r="H204" s="154"/>
      <c r="I204" s="5">
        <v>45.990100888070202</v>
      </c>
      <c r="J204" s="5">
        <v>15.381613411009299</v>
      </c>
      <c r="K204" s="154"/>
      <c r="O204" s="54">
        <v>180202</v>
      </c>
      <c r="P204" s="156" t="str">
        <f t="shared" si="30"/>
        <v>Arto-Blanca</v>
      </c>
      <c r="Q204" s="54" t="str">
        <f t="shared" si="31"/>
        <v>Yes</v>
      </c>
      <c r="R204" s="157">
        <v>237</v>
      </c>
      <c r="S204" s="177">
        <f>VLOOKUP(A204,'Generators MW'!$A$1:$BJ$255,54,0)</f>
        <v>0</v>
      </c>
      <c r="T204" s="177">
        <f t="shared" si="32"/>
        <v>0</v>
      </c>
      <c r="U204" s="178" t="str">
        <f t="shared" si="33"/>
        <v>100237</v>
      </c>
      <c r="V204" s="178">
        <f t="shared" si="34"/>
        <v>45.990100888070202</v>
      </c>
      <c r="W204" s="178">
        <f t="shared" si="35"/>
        <v>15.381613411009299</v>
      </c>
      <c r="X204" s="54" t="str">
        <f t="shared" si="36"/>
        <v>1802020100237</v>
      </c>
      <c r="Y204" s="163" t="str">
        <f t="shared" si="37"/>
        <v>1802020100237_Arto-Blanca.txt</v>
      </c>
      <c r="AA204" s="180" t="str">
        <f t="shared" si="38"/>
        <v>cdo outputtab,date,lon,lat,value -remapnn,lon=15.38161_lat=45.9901 netcdf_process/climatology_average/total_flow.nc &gt; table/climatology_average/total_flow/1802020100237_Arto-Blanca.txt &amp;</v>
      </c>
      <c r="AC204" s="161" t="str">
        <f t="shared" si="39"/>
        <v>cdo outputtab,date,lon,lat,value -remapnn,lon=15.38161_lat=45.9901 netcdf_process/climatology_average/internal_flow.nc &gt; table/climatology_average/internal_flow/1802020100237_Arto-Blanca.txt &amp;</v>
      </c>
    </row>
    <row r="205" spans="1:1024" x14ac:dyDescent="0.25">
      <c r="A205" s="4" t="s">
        <v>125</v>
      </c>
      <c r="B205" s="7" t="s">
        <v>546</v>
      </c>
      <c r="C205" s="5">
        <v>46.017700521147198</v>
      </c>
      <c r="D205" s="5">
        <v>15.2813202515244</v>
      </c>
      <c r="E205" s="5">
        <v>46.017700521147198</v>
      </c>
      <c r="F205" s="5">
        <v>15.2813202515244</v>
      </c>
      <c r="G205" s="4" t="s">
        <v>550</v>
      </c>
      <c r="H205" s="154"/>
      <c r="I205" s="5">
        <v>46.017700521147198</v>
      </c>
      <c r="J205" s="5">
        <v>15.2813202515244</v>
      </c>
      <c r="K205" s="154"/>
      <c r="O205" s="54">
        <v>180202</v>
      </c>
      <c r="P205" s="156" t="str">
        <f t="shared" si="30"/>
        <v>Boštanj</v>
      </c>
      <c r="Q205" s="54" t="str">
        <f t="shared" si="31"/>
        <v>Yes</v>
      </c>
      <c r="R205" s="157">
        <v>238</v>
      </c>
      <c r="S205" s="177">
        <f>VLOOKUP(A205,'Generators MW'!$A$1:$BJ$255,54,0)</f>
        <v>0</v>
      </c>
      <c r="T205" s="177">
        <f t="shared" si="32"/>
        <v>0</v>
      </c>
      <c r="U205" s="178" t="str">
        <f t="shared" si="33"/>
        <v>100238</v>
      </c>
      <c r="V205" s="178">
        <f t="shared" si="34"/>
        <v>46.017700521147198</v>
      </c>
      <c r="W205" s="178">
        <f t="shared" si="35"/>
        <v>15.2813202515244</v>
      </c>
      <c r="X205" s="54" t="str">
        <f t="shared" si="36"/>
        <v>1802020100238</v>
      </c>
      <c r="Y205" s="163" t="str">
        <f t="shared" si="37"/>
        <v>1802020100238_Boštanj.txt</v>
      </c>
      <c r="AA205" s="180" t="str">
        <f t="shared" si="38"/>
        <v>cdo outputtab,date,lon,lat,value -remapnn,lon=15.28132_lat=46.0177 netcdf_process/climatology_average/total_flow.nc &gt; table/climatology_average/total_flow/1802020100238_Boštanj.txt &amp;</v>
      </c>
      <c r="AC205" s="161" t="str">
        <f t="shared" si="39"/>
        <v>cdo outputtab,date,lon,lat,value -remapnn,lon=15.28132_lat=46.0177 netcdf_process/climatology_average/internal_flow.nc &gt; table/climatology_average/internal_flow/1802020100238_Boštanj.txt &amp;</v>
      </c>
    </row>
    <row r="206" spans="1:1024" x14ac:dyDescent="0.25">
      <c r="A206" s="4" t="s">
        <v>126</v>
      </c>
      <c r="B206" s="7" t="s">
        <v>537</v>
      </c>
      <c r="C206" s="5">
        <v>49.631999999999998</v>
      </c>
      <c r="D206" s="5">
        <v>14.252000000000001</v>
      </c>
      <c r="E206" s="5">
        <v>49.631999999999998</v>
      </c>
      <c r="F206" s="5">
        <v>14.252000000000001</v>
      </c>
      <c r="G206" s="4" t="s">
        <v>551</v>
      </c>
      <c r="H206" s="4">
        <v>3262</v>
      </c>
      <c r="I206" s="5">
        <v>49.631999999999998</v>
      </c>
      <c r="J206" s="5">
        <v>14.252000000000001</v>
      </c>
      <c r="K206" s="154"/>
      <c r="O206" s="54">
        <v>180202</v>
      </c>
      <c r="P206" s="156" t="str">
        <f t="shared" si="30"/>
        <v>Kamyk</v>
      </c>
      <c r="Q206" s="54" t="str">
        <f t="shared" si="31"/>
        <v>Yes</v>
      </c>
      <c r="R206" s="157">
        <v>239</v>
      </c>
      <c r="S206" s="177">
        <f>VLOOKUP(A206,'Generators MW'!$A$1:$BJ$255,54,0)</f>
        <v>0</v>
      </c>
      <c r="T206" s="177">
        <f t="shared" si="32"/>
        <v>0</v>
      </c>
      <c r="U206" s="178" t="str">
        <f t="shared" si="33"/>
        <v>100239</v>
      </c>
      <c r="V206" s="178">
        <f t="shared" si="34"/>
        <v>49.631999999999998</v>
      </c>
      <c r="W206" s="178">
        <f t="shared" si="35"/>
        <v>14.252000000000001</v>
      </c>
      <c r="X206" s="54" t="str">
        <f t="shared" si="36"/>
        <v>1802020100239</v>
      </c>
      <c r="Y206" s="163" t="str">
        <f t="shared" si="37"/>
        <v>1802020100239_Kamyk.txt</v>
      </c>
      <c r="AA206" s="180" t="str">
        <f t="shared" si="38"/>
        <v>cdo outputtab,date,lon,lat,value -remapnn,lon=14.25200_lat=49.6320 netcdf_process/climatology_average/total_flow.nc &gt; table/climatology_average/total_flow/1802020100239_Kamyk.txt &amp;</v>
      </c>
      <c r="AC206" s="161" t="str">
        <f t="shared" si="39"/>
        <v>cdo outputtab,date,lon,lat,value -remapnn,lon=14.25200_lat=49.6320 netcdf_process/climatology_average/internal_flow.nc &gt; table/climatology_average/internal_flow/1802020100239_Kamyk.txt &amp;</v>
      </c>
    </row>
    <row r="207" spans="1:1024" x14ac:dyDescent="0.25">
      <c r="A207" s="4" t="s">
        <v>127</v>
      </c>
      <c r="C207" s="5">
        <v>49.846755999999999</v>
      </c>
      <c r="D207" s="5">
        <v>14.422269999999999</v>
      </c>
      <c r="E207" s="5">
        <v>49.846755999999999</v>
      </c>
      <c r="F207" s="5">
        <v>14.422269999999999</v>
      </c>
      <c r="G207" s="4" t="s">
        <v>552</v>
      </c>
      <c r="H207" s="154"/>
      <c r="I207" s="5">
        <v>49.846755999999999</v>
      </c>
      <c r="J207" s="5">
        <v>14.422269999999999</v>
      </c>
      <c r="K207" s="154"/>
      <c r="O207" s="54">
        <v>180202</v>
      </c>
      <c r="P207" s="156" t="str">
        <f t="shared" si="30"/>
        <v>Stechovice</v>
      </c>
      <c r="Q207" s="54" t="str">
        <f t="shared" si="31"/>
        <v>Yes</v>
      </c>
      <c r="R207" s="157">
        <v>240</v>
      </c>
      <c r="S207" s="177">
        <f>VLOOKUP(A207,'Generators MW'!$A$1:$BJ$255,54,0)</f>
        <v>0</v>
      </c>
      <c r="T207" s="177">
        <f t="shared" si="32"/>
        <v>0</v>
      </c>
      <c r="U207" s="178" t="str">
        <f t="shared" si="33"/>
        <v>100240</v>
      </c>
      <c r="V207" s="178">
        <f t="shared" si="34"/>
        <v>49.846755999999999</v>
      </c>
      <c r="W207" s="178">
        <f t="shared" si="35"/>
        <v>14.422269999999999</v>
      </c>
      <c r="X207" s="54" t="str">
        <f t="shared" si="36"/>
        <v>1802020100240</v>
      </c>
      <c r="Y207" s="163" t="str">
        <f t="shared" si="37"/>
        <v>1802020100240_Stechovice.txt</v>
      </c>
      <c r="AA207" s="180" t="str">
        <f t="shared" si="38"/>
        <v>cdo outputtab,date,lon,lat,value -remapnn,lon=14.42227_lat=49.8468 netcdf_process/climatology_average/total_flow.nc &gt; table/climatology_average/total_flow/1802020100240_Stechovice.txt &amp;</v>
      </c>
      <c r="AC207" s="161" t="str">
        <f t="shared" si="39"/>
        <v>cdo outputtab,date,lon,lat,value -remapnn,lon=14.42227_lat=49.8468 netcdf_process/climatology_average/internal_flow.nc &gt; table/climatology_average/internal_flow/1802020100240_Stechovice.txt &amp;</v>
      </c>
    </row>
    <row r="208" spans="1:1024" x14ac:dyDescent="0.25">
      <c r="A208" s="4" t="s">
        <v>128</v>
      </c>
      <c r="C208" s="5">
        <v>49.938046999999997</v>
      </c>
      <c r="D208" s="5">
        <v>14.37443</v>
      </c>
      <c r="E208" s="5">
        <v>49.938046999999997</v>
      </c>
      <c r="F208" s="5">
        <v>14.37443</v>
      </c>
      <c r="G208" s="4" t="s">
        <v>553</v>
      </c>
      <c r="H208" s="4">
        <v>3258</v>
      </c>
      <c r="I208" s="5">
        <v>49.933999999999997</v>
      </c>
      <c r="J208" s="6">
        <v>14.37</v>
      </c>
      <c r="K208" s="154"/>
      <c r="O208" s="54">
        <v>180202</v>
      </c>
      <c r="P208" s="156" t="str">
        <f t="shared" si="30"/>
        <v>Vrane</v>
      </c>
      <c r="Q208" s="54" t="str">
        <f t="shared" si="31"/>
        <v>Yes</v>
      </c>
      <c r="R208" s="157">
        <v>241</v>
      </c>
      <c r="S208" s="177">
        <f>VLOOKUP(A208,'Generators MW'!$A$1:$BJ$255,54,0)</f>
        <v>0</v>
      </c>
      <c r="T208" s="177">
        <f t="shared" si="32"/>
        <v>0</v>
      </c>
      <c r="U208" s="178" t="str">
        <f t="shared" si="33"/>
        <v>100241</v>
      </c>
      <c r="V208" s="178">
        <f t="shared" si="34"/>
        <v>49.938046999999997</v>
      </c>
      <c r="W208" s="178">
        <f t="shared" si="35"/>
        <v>14.37443</v>
      </c>
      <c r="X208" s="54" t="str">
        <f t="shared" si="36"/>
        <v>1802020100241</v>
      </c>
      <c r="Y208" s="163" t="str">
        <f t="shared" si="37"/>
        <v>1802020100241_Vrane.txt</v>
      </c>
      <c r="AA208" s="180" t="str">
        <f t="shared" si="38"/>
        <v>cdo outputtab,date,lon,lat,value -remapnn,lon=14.37443_lat=49.9380 netcdf_process/climatology_average/total_flow.nc &gt; table/climatology_average/total_flow/1802020100241_Vrane.txt &amp;</v>
      </c>
      <c r="AC208" s="161" t="str">
        <f t="shared" si="39"/>
        <v>cdo outputtab,date,lon,lat,value -remapnn,lon=14.37443_lat=49.9380 netcdf_process/climatology_average/internal_flow.nc &gt; table/climatology_average/internal_flow/1802020100241_Vrane.txt &amp;</v>
      </c>
    </row>
    <row r="209" spans="1:1024" x14ac:dyDescent="0.25">
      <c r="A209" s="4" t="s">
        <v>250</v>
      </c>
      <c r="B209" s="26"/>
      <c r="C209" s="5">
        <v>66.728333000000006</v>
      </c>
      <c r="D209" s="5">
        <v>13.913611</v>
      </c>
      <c r="G209" s="4" t="s">
        <v>251</v>
      </c>
      <c r="H209" s="4">
        <v>3052</v>
      </c>
      <c r="I209" s="5">
        <v>66.701481999999999</v>
      </c>
      <c r="J209" s="6">
        <v>14.175053999999999</v>
      </c>
      <c r="K209" s="154"/>
      <c r="O209" s="54">
        <v>180202</v>
      </c>
      <c r="P209" s="156" t="str">
        <f t="shared" si="30"/>
        <v>Svartisen</v>
      </c>
      <c r="Q209" s="54" t="str">
        <f t="shared" si="31"/>
        <v>No</v>
      </c>
      <c r="R209" s="157">
        <v>41</v>
      </c>
      <c r="S209" s="177">
        <f>VLOOKUP(A209,'Generators MW'!$A$1:$BJ$255,54,0)</f>
        <v>4464.4162230000002</v>
      </c>
      <c r="T209" s="177">
        <f t="shared" si="32"/>
        <v>4464.4162230000002</v>
      </c>
      <c r="U209" s="178" t="str">
        <f t="shared" si="33"/>
        <v/>
      </c>
      <c r="V209" s="178" t="str">
        <f t="shared" si="34"/>
        <v/>
      </c>
      <c r="W209" s="178" t="str">
        <f t="shared" si="35"/>
        <v/>
      </c>
      <c r="X209" s="54" t="str">
        <f t="shared" si="36"/>
        <v/>
      </c>
      <c r="Y209" s="163" t="str">
        <f t="shared" si="37"/>
        <v/>
      </c>
      <c r="AA209" s="180" t="str">
        <f t="shared" si="38"/>
        <v/>
      </c>
      <c r="AC209" s="161" t="str">
        <f t="shared" si="39"/>
        <v/>
      </c>
    </row>
    <row r="210" spans="1:1024" s="154" customFormat="1" x14ac:dyDescent="0.25">
      <c r="A210" s="4" t="s">
        <v>280</v>
      </c>
      <c r="C210" s="5">
        <v>66.302778000000004</v>
      </c>
      <c r="D210" s="5">
        <v>14.260278</v>
      </c>
      <c r="G210" s="4" t="s">
        <v>281</v>
      </c>
      <c r="H210" s="4">
        <v>3054</v>
      </c>
      <c r="I210" s="5">
        <v>66.179582999999994</v>
      </c>
      <c r="J210" s="6">
        <v>14.450417</v>
      </c>
      <c r="O210" s="54">
        <v>180202</v>
      </c>
      <c r="P210" s="156" t="str">
        <f t="shared" si="30"/>
        <v>Rana</v>
      </c>
      <c r="Q210" s="54" t="str">
        <f t="shared" si="31"/>
        <v>No</v>
      </c>
      <c r="R210" s="157">
        <v>55</v>
      </c>
      <c r="S210" s="177">
        <f>VLOOKUP(A210,'Generators MW'!$A$1:$BJ$255,54,0)</f>
        <v>1534.4537130000001</v>
      </c>
      <c r="T210" s="177">
        <f t="shared" si="32"/>
        <v>1534.4537130000001</v>
      </c>
      <c r="U210" s="178" t="str">
        <f t="shared" si="33"/>
        <v/>
      </c>
      <c r="V210" s="178" t="str">
        <f t="shared" si="34"/>
        <v/>
      </c>
      <c r="W210" s="178" t="str">
        <f t="shared" si="35"/>
        <v/>
      </c>
      <c r="X210" s="54" t="str">
        <f t="shared" si="36"/>
        <v/>
      </c>
      <c r="Y210" s="163" t="str">
        <f t="shared" si="37"/>
        <v/>
      </c>
      <c r="AA210" s="180" t="str">
        <f t="shared" si="38"/>
        <v/>
      </c>
      <c r="AB210" s="162"/>
      <c r="AC210" s="161" t="str">
        <f t="shared" si="39"/>
        <v/>
      </c>
      <c r="AMJ210"/>
    </row>
    <row r="211" spans="1:1024" x14ac:dyDescent="0.25">
      <c r="A211" s="38" t="s">
        <v>388</v>
      </c>
      <c r="B211" s="39"/>
      <c r="C211" s="40"/>
      <c r="D211" s="40"/>
      <c r="E211" s="40"/>
      <c r="F211" s="40"/>
      <c r="G211" s="21" t="s">
        <v>389</v>
      </c>
      <c r="H211" s="43">
        <v>3167</v>
      </c>
      <c r="I211" s="40">
        <v>59.155174000000002</v>
      </c>
      <c r="J211" s="42">
        <v>6.8926600000000002</v>
      </c>
      <c r="K211" s="43"/>
      <c r="L211" s="42"/>
      <c r="M211" s="42"/>
      <c r="O211" s="54">
        <v>180202</v>
      </c>
      <c r="P211" s="156" t="str">
        <f t="shared" si="30"/>
        <v>Aurland-II---additonal-reservoir</v>
      </c>
      <c r="Q211" s="54" t="str">
        <f t="shared" si="31"/>
        <v>No</v>
      </c>
      <c r="R211" s="157">
        <v>111</v>
      </c>
      <c r="S211" s="177">
        <f>VLOOKUP(A211,'Generators MW'!$A$1:$BJ$255,54,0)</f>
        <v>979.11974999999995</v>
      </c>
      <c r="T211" s="177">
        <f t="shared" si="32"/>
        <v>979.11974999999995</v>
      </c>
      <c r="U211" s="178" t="str">
        <f t="shared" si="33"/>
        <v/>
      </c>
      <c r="V211" s="178" t="str">
        <f t="shared" si="34"/>
        <v/>
      </c>
      <c r="W211" s="178" t="str">
        <f t="shared" si="35"/>
        <v/>
      </c>
      <c r="X211" s="54" t="str">
        <f t="shared" si="36"/>
        <v/>
      </c>
      <c r="Y211" s="163" t="str">
        <f t="shared" si="37"/>
        <v/>
      </c>
      <c r="AA211" s="180" t="str">
        <f t="shared" si="38"/>
        <v/>
      </c>
      <c r="AC211" s="161" t="str">
        <f t="shared" si="39"/>
        <v/>
      </c>
    </row>
    <row r="212" spans="1:1024" x14ac:dyDescent="0.25">
      <c r="A212" s="38" t="s">
        <v>388</v>
      </c>
      <c r="B212" s="39"/>
      <c r="C212" s="40"/>
      <c r="D212" s="40"/>
      <c r="E212" s="40"/>
      <c r="F212" s="40"/>
      <c r="G212" s="21" t="s">
        <v>177</v>
      </c>
      <c r="H212" s="43">
        <v>3111</v>
      </c>
      <c r="I212" s="40">
        <v>60.552734999999998</v>
      </c>
      <c r="J212" s="42">
        <v>7.126417</v>
      </c>
      <c r="K212" s="43"/>
      <c r="L212" s="42"/>
      <c r="M212" s="42"/>
      <c r="O212" s="54">
        <v>180202</v>
      </c>
      <c r="P212" s="156" t="str">
        <f t="shared" si="30"/>
        <v>Aurland-II---additonal-reservoir</v>
      </c>
      <c r="Q212" s="54" t="str">
        <f t="shared" si="31"/>
        <v>No</v>
      </c>
      <c r="R212" s="157">
        <v>112</v>
      </c>
      <c r="S212" s="177">
        <f>VLOOKUP(A212,'Generators MW'!$A$1:$BJ$255,54,0)</f>
        <v>979.11974999999995</v>
      </c>
      <c r="T212" s="177">
        <f t="shared" si="32"/>
        <v>979.11974999999995</v>
      </c>
      <c r="U212" s="178" t="str">
        <f t="shared" si="33"/>
        <v/>
      </c>
      <c r="V212" s="178" t="str">
        <f t="shared" si="34"/>
        <v/>
      </c>
      <c r="W212" s="178" t="str">
        <f t="shared" si="35"/>
        <v/>
      </c>
      <c r="X212" s="54" t="str">
        <f t="shared" si="36"/>
        <v/>
      </c>
      <c r="Y212" s="163" t="str">
        <f t="shared" si="37"/>
        <v/>
      </c>
      <c r="AA212" s="180" t="str">
        <f t="shared" si="38"/>
        <v/>
      </c>
      <c r="AC212" s="161" t="str">
        <f t="shared" si="39"/>
        <v/>
      </c>
    </row>
    <row r="213" spans="1:1024" x14ac:dyDescent="0.25">
      <c r="A213" s="38" t="s">
        <v>388</v>
      </c>
      <c r="B213" s="39"/>
      <c r="C213" s="40"/>
      <c r="D213" s="40"/>
      <c r="E213" s="40"/>
      <c r="F213" s="40"/>
      <c r="G213" s="21" t="s">
        <v>390</v>
      </c>
      <c r="H213" s="43"/>
      <c r="I213" s="40">
        <v>60.793399999999998</v>
      </c>
      <c r="J213" s="42">
        <v>7.4774000000000003</v>
      </c>
      <c r="K213" s="43"/>
      <c r="L213" s="42"/>
      <c r="M213" s="42"/>
      <c r="O213" s="54">
        <v>180202</v>
      </c>
      <c r="P213" s="156" t="str">
        <f t="shared" si="30"/>
        <v>Aurland-II---additonal-reservoir</v>
      </c>
      <c r="Q213" s="54" t="str">
        <f t="shared" si="31"/>
        <v>No</v>
      </c>
      <c r="R213" s="157">
        <v>113</v>
      </c>
      <c r="S213" s="177">
        <f>VLOOKUP(A213,'Generators MW'!$A$1:$BJ$255,54,0)</f>
        <v>979.11974999999995</v>
      </c>
      <c r="T213" s="177">
        <f t="shared" si="32"/>
        <v>979.11974999999995</v>
      </c>
      <c r="U213" s="178" t="str">
        <f t="shared" si="33"/>
        <v/>
      </c>
      <c r="V213" s="178" t="str">
        <f t="shared" si="34"/>
        <v/>
      </c>
      <c r="W213" s="178" t="str">
        <f t="shared" si="35"/>
        <v/>
      </c>
      <c r="X213" s="54" t="str">
        <f t="shared" si="36"/>
        <v/>
      </c>
      <c r="Y213" s="163" t="str">
        <f t="shared" si="37"/>
        <v/>
      </c>
      <c r="AA213" s="180" t="str">
        <f t="shared" si="38"/>
        <v/>
      </c>
      <c r="AC213" s="161" t="str">
        <f t="shared" si="39"/>
        <v/>
      </c>
    </row>
    <row r="214" spans="1:1024" x14ac:dyDescent="0.25">
      <c r="A214" s="38" t="s">
        <v>388</v>
      </c>
      <c r="B214" s="39"/>
      <c r="C214" s="40"/>
      <c r="D214" s="40"/>
      <c r="E214" s="40"/>
      <c r="F214" s="40"/>
      <c r="G214" s="21" t="s">
        <v>391</v>
      </c>
      <c r="H214" s="43"/>
      <c r="I214" s="40"/>
      <c r="J214" s="42"/>
      <c r="K214" s="43"/>
      <c r="L214" s="42"/>
      <c r="M214" s="42"/>
      <c r="O214" s="54">
        <v>180202</v>
      </c>
      <c r="P214" s="156" t="str">
        <f t="shared" si="30"/>
        <v>Aurland-II---additonal-reservoir</v>
      </c>
      <c r="Q214" s="54" t="str">
        <f t="shared" si="31"/>
        <v>No</v>
      </c>
      <c r="R214" s="157">
        <v>114</v>
      </c>
      <c r="S214" s="177">
        <f>VLOOKUP(A214,'Generators MW'!$A$1:$BJ$255,54,0)</f>
        <v>979.11974999999995</v>
      </c>
      <c r="T214" s="177">
        <f t="shared" si="32"/>
        <v>979.11974999999995</v>
      </c>
      <c r="U214" s="178" t="str">
        <f t="shared" si="33"/>
        <v/>
      </c>
      <c r="V214" s="178" t="str">
        <f t="shared" si="34"/>
        <v/>
      </c>
      <c r="W214" s="178" t="str">
        <f t="shared" si="35"/>
        <v/>
      </c>
      <c r="X214" s="54" t="str">
        <f t="shared" si="36"/>
        <v/>
      </c>
      <c r="Y214" s="163" t="str">
        <f t="shared" si="37"/>
        <v/>
      </c>
      <c r="AA214" s="180" t="str">
        <f t="shared" si="38"/>
        <v/>
      </c>
      <c r="AC214" s="161" t="str">
        <f t="shared" si="39"/>
        <v/>
      </c>
    </row>
    <row r="215" spans="1:1024" x14ac:dyDescent="0.25">
      <c r="A215" s="38" t="s">
        <v>388</v>
      </c>
      <c r="B215" s="39"/>
      <c r="C215" s="40"/>
      <c r="D215" s="40"/>
      <c r="E215" s="40"/>
      <c r="F215" s="40"/>
      <c r="G215" s="21" t="s">
        <v>392</v>
      </c>
      <c r="H215" s="43"/>
      <c r="I215" s="40"/>
      <c r="J215" s="42"/>
      <c r="K215" s="43"/>
      <c r="L215" s="42"/>
      <c r="M215" s="42"/>
      <c r="O215" s="54">
        <v>180202</v>
      </c>
      <c r="P215" s="156" t="str">
        <f t="shared" si="30"/>
        <v>Aurland-II---additonal-reservoir</v>
      </c>
      <c r="Q215" s="54" t="str">
        <f t="shared" si="31"/>
        <v>No</v>
      </c>
      <c r="R215" s="157">
        <v>115</v>
      </c>
      <c r="S215" s="177">
        <f>VLOOKUP(A215,'Generators MW'!$A$1:$BJ$255,54,0)</f>
        <v>979.11974999999995</v>
      </c>
      <c r="T215" s="177">
        <f t="shared" si="32"/>
        <v>979.11974999999995</v>
      </c>
      <c r="U215" s="178" t="str">
        <f t="shared" si="33"/>
        <v/>
      </c>
      <c r="V215" s="178" t="str">
        <f t="shared" si="34"/>
        <v/>
      </c>
      <c r="W215" s="178" t="str">
        <f t="shared" si="35"/>
        <v/>
      </c>
      <c r="X215" s="54" t="str">
        <f t="shared" si="36"/>
        <v/>
      </c>
      <c r="Y215" s="163" t="str">
        <f t="shared" si="37"/>
        <v/>
      </c>
      <c r="AA215" s="180" t="str">
        <f t="shared" si="38"/>
        <v/>
      </c>
      <c r="AC215" s="161" t="str">
        <f t="shared" si="39"/>
        <v/>
      </c>
    </row>
    <row r="216" spans="1:1024" x14ac:dyDescent="0.25">
      <c r="A216" s="38" t="s">
        <v>388</v>
      </c>
      <c r="B216" s="39"/>
      <c r="C216" s="40"/>
      <c r="D216" s="40"/>
      <c r="E216" s="40"/>
      <c r="F216" s="40"/>
      <c r="G216" s="21" t="s">
        <v>393</v>
      </c>
      <c r="H216" s="43"/>
      <c r="I216" s="40">
        <v>60.790472000000001</v>
      </c>
      <c r="J216" s="42">
        <v>7.5625</v>
      </c>
      <c r="K216" s="43"/>
      <c r="L216" s="42"/>
      <c r="M216" s="42"/>
      <c r="O216" s="54">
        <v>180202</v>
      </c>
      <c r="P216" s="156" t="str">
        <f t="shared" si="30"/>
        <v>Aurland-II---additonal-reservoir</v>
      </c>
      <c r="Q216" s="54" t="str">
        <f t="shared" si="31"/>
        <v>No</v>
      </c>
      <c r="R216" s="157">
        <v>116</v>
      </c>
      <c r="S216" s="177">
        <f>VLOOKUP(A216,'Generators MW'!$A$1:$BJ$255,54,0)</f>
        <v>979.11974999999995</v>
      </c>
      <c r="T216" s="177">
        <f t="shared" si="32"/>
        <v>979.11974999999995</v>
      </c>
      <c r="U216" s="178" t="str">
        <f t="shared" si="33"/>
        <v/>
      </c>
      <c r="V216" s="178" t="str">
        <f t="shared" si="34"/>
        <v/>
      </c>
      <c r="W216" s="178" t="str">
        <f t="shared" si="35"/>
        <v/>
      </c>
      <c r="X216" s="54" t="str">
        <f t="shared" si="36"/>
        <v/>
      </c>
      <c r="Y216" s="163" t="str">
        <f t="shared" si="37"/>
        <v/>
      </c>
      <c r="AA216" s="180" t="str">
        <f t="shared" si="38"/>
        <v/>
      </c>
      <c r="AC216" s="161" t="str">
        <f t="shared" si="39"/>
        <v/>
      </c>
    </row>
    <row r="217" spans="1:1024" s="154" customFormat="1" x14ac:dyDescent="0.25">
      <c r="A217" s="4" t="s">
        <v>204</v>
      </c>
      <c r="B217" s="7" t="s">
        <v>205</v>
      </c>
      <c r="C217" s="5">
        <v>39.729999999999997</v>
      </c>
      <c r="D217" s="5">
        <v>-6.8847199999999997</v>
      </c>
      <c r="E217" s="24"/>
      <c r="F217" s="24"/>
      <c r="G217" s="4" t="s">
        <v>206</v>
      </c>
      <c r="H217" s="4">
        <v>2800</v>
      </c>
      <c r="I217" s="5">
        <v>39.732917</v>
      </c>
      <c r="J217" s="6">
        <v>-6.8854170000000003</v>
      </c>
      <c r="O217" s="54">
        <v>180202</v>
      </c>
      <c r="P217" s="156" t="str">
        <f t="shared" si="30"/>
        <v>Oriol--Alcantara-II-</v>
      </c>
      <c r="Q217" s="54" t="str">
        <f t="shared" si="31"/>
        <v>No</v>
      </c>
      <c r="R217" s="157">
        <v>21</v>
      </c>
      <c r="S217" s="177">
        <f>VLOOKUP(A217,'Generators MW'!$A$1:$BJ$255,54,0)</f>
        <v>974.52049499999998</v>
      </c>
      <c r="T217" s="177">
        <f t="shared" si="32"/>
        <v>974.52049499999998</v>
      </c>
      <c r="U217" s="178" t="str">
        <f t="shared" si="33"/>
        <v/>
      </c>
      <c r="V217" s="178" t="str">
        <f t="shared" si="34"/>
        <v/>
      </c>
      <c r="W217" s="178" t="str">
        <f t="shared" si="35"/>
        <v/>
      </c>
      <c r="X217" s="54" t="str">
        <f t="shared" si="36"/>
        <v/>
      </c>
      <c r="Y217" s="163" t="str">
        <f t="shared" si="37"/>
        <v/>
      </c>
      <c r="AA217" s="180" t="str">
        <f t="shared" si="38"/>
        <v/>
      </c>
      <c r="AB217" s="162"/>
      <c r="AC217" s="161" t="str">
        <f t="shared" si="39"/>
        <v/>
      </c>
      <c r="AMJ217"/>
    </row>
    <row r="218" spans="1:1024" s="154" customFormat="1" x14ac:dyDescent="0.25">
      <c r="A218" s="4" t="s">
        <v>325</v>
      </c>
      <c r="B218" s="7" t="s">
        <v>162</v>
      </c>
      <c r="C218" s="5">
        <v>46.183329999999998</v>
      </c>
      <c r="D218" s="5">
        <v>7.3</v>
      </c>
      <c r="G218" s="4" t="s">
        <v>163</v>
      </c>
      <c r="H218" s="4">
        <v>3371</v>
      </c>
      <c r="I218" s="5">
        <v>46.080326999999997</v>
      </c>
      <c r="J218" s="6">
        <v>7.4032600000000004</v>
      </c>
      <c r="O218" s="54">
        <v>180202</v>
      </c>
      <c r="P218" s="156" t="str">
        <f t="shared" si="30"/>
        <v>Nendaz</v>
      </c>
      <c r="Q218" s="54" t="str">
        <f t="shared" si="31"/>
        <v>No</v>
      </c>
      <c r="R218" s="157">
        <v>80</v>
      </c>
      <c r="S218" s="177">
        <f>VLOOKUP(A218,'Generators MW'!$A$1:$BJ$255,54,0)</f>
        <v>955.88639999999998</v>
      </c>
      <c r="T218" s="177">
        <f t="shared" si="32"/>
        <v>955.88639999999998</v>
      </c>
      <c r="U218" s="178" t="str">
        <f t="shared" si="33"/>
        <v/>
      </c>
      <c r="V218" s="178" t="str">
        <f t="shared" si="34"/>
        <v/>
      </c>
      <c r="W218" s="178" t="str">
        <f t="shared" si="35"/>
        <v/>
      </c>
      <c r="X218" s="54" t="str">
        <f t="shared" si="36"/>
        <v/>
      </c>
      <c r="Y218" s="163" t="str">
        <f t="shared" si="37"/>
        <v/>
      </c>
      <c r="AA218" s="180" t="str">
        <f t="shared" si="38"/>
        <v/>
      </c>
      <c r="AB218" s="162"/>
      <c r="AC218" s="161" t="str">
        <f t="shared" si="39"/>
        <v/>
      </c>
      <c r="AMJ218"/>
    </row>
    <row r="219" spans="1:1024" s="154" customFormat="1" x14ac:dyDescent="0.25">
      <c r="A219" s="4" t="s">
        <v>259</v>
      </c>
      <c r="C219" s="5">
        <v>45.685437</v>
      </c>
      <c r="D219" s="5">
        <v>6.6224970000000001</v>
      </c>
      <c r="G219" s="4" t="s">
        <v>260</v>
      </c>
      <c r="H219" s="4">
        <v>3394</v>
      </c>
      <c r="I219" s="5">
        <v>45.686250000000001</v>
      </c>
      <c r="J219" s="6">
        <v>6.6245830000000003</v>
      </c>
      <c r="O219" s="54">
        <v>180202</v>
      </c>
      <c r="P219" s="156" t="str">
        <f t="shared" si="30"/>
        <v>La-Bathie</v>
      </c>
      <c r="Q219" s="54" t="str">
        <f t="shared" si="31"/>
        <v>No</v>
      </c>
      <c r="R219" s="157">
        <v>45</v>
      </c>
      <c r="S219" s="177">
        <f>VLOOKUP(A219,'Generators MW'!$A$1:$BJ$255,54,0)</f>
        <v>567.23333333333301</v>
      </c>
      <c r="T219" s="177">
        <f t="shared" si="32"/>
        <v>567.23333333333301</v>
      </c>
      <c r="U219" s="178" t="str">
        <f t="shared" si="33"/>
        <v/>
      </c>
      <c r="V219" s="178" t="str">
        <f t="shared" si="34"/>
        <v/>
      </c>
      <c r="W219" s="178" t="str">
        <f t="shared" si="35"/>
        <v/>
      </c>
      <c r="X219" s="54" t="str">
        <f t="shared" si="36"/>
        <v/>
      </c>
      <c r="Y219" s="163" t="str">
        <f t="shared" si="37"/>
        <v/>
      </c>
      <c r="AA219" s="180" t="str">
        <f t="shared" si="38"/>
        <v/>
      </c>
      <c r="AB219" s="162"/>
      <c r="AC219" s="161" t="str">
        <f t="shared" si="39"/>
        <v/>
      </c>
      <c r="AMJ219"/>
    </row>
    <row r="220" spans="1:1024" s="154" customFormat="1" x14ac:dyDescent="0.25">
      <c r="A220" s="4" t="s">
        <v>242</v>
      </c>
      <c r="B220" s="7" t="s">
        <v>167</v>
      </c>
      <c r="C220" s="5">
        <v>59.482770000000002</v>
      </c>
      <c r="D220" s="5">
        <v>6.67265</v>
      </c>
      <c r="G220" s="4" t="s">
        <v>168</v>
      </c>
      <c r="H220" s="4">
        <v>3162</v>
      </c>
      <c r="I220" s="5">
        <v>59.303750000000001</v>
      </c>
      <c r="J220" s="6">
        <v>6.9420830000000002</v>
      </c>
      <c r="L220" s="6">
        <v>59.496032999999997</v>
      </c>
      <c r="M220" s="6">
        <v>6.5395159999999999</v>
      </c>
      <c r="O220" s="54">
        <v>180202</v>
      </c>
      <c r="P220" s="156" t="str">
        <f t="shared" si="30"/>
        <v>Saurdal</v>
      </c>
      <c r="Q220" s="54" t="str">
        <f t="shared" si="31"/>
        <v>No</v>
      </c>
      <c r="R220" s="157">
        <v>37</v>
      </c>
      <c r="S220" s="177">
        <f>VLOOKUP(A220,'Generators MW'!$A$1:$BJ$255,54,0)</f>
        <v>250.2</v>
      </c>
      <c r="T220" s="177">
        <f t="shared" si="32"/>
        <v>250.2</v>
      </c>
      <c r="U220" s="178" t="str">
        <f t="shared" si="33"/>
        <v/>
      </c>
      <c r="V220" s="178" t="str">
        <f t="shared" si="34"/>
        <v/>
      </c>
      <c r="W220" s="178" t="str">
        <f t="shared" si="35"/>
        <v/>
      </c>
      <c r="X220" s="54" t="str">
        <f t="shared" si="36"/>
        <v/>
      </c>
      <c r="Y220" s="163" t="str">
        <f t="shared" si="37"/>
        <v/>
      </c>
      <c r="AA220" s="180" t="str">
        <f t="shared" si="38"/>
        <v/>
      </c>
      <c r="AB220" s="162"/>
      <c r="AC220" s="161" t="str">
        <f t="shared" si="39"/>
        <v/>
      </c>
      <c r="AMJ220"/>
    </row>
    <row r="221" spans="1:1024" x14ac:dyDescent="0.25">
      <c r="A221" s="38" t="s">
        <v>312</v>
      </c>
      <c r="B221" s="39"/>
      <c r="C221" s="40"/>
      <c r="D221" s="40"/>
      <c r="E221" s="40"/>
      <c r="F221" s="40"/>
      <c r="G221" s="21" t="s">
        <v>313</v>
      </c>
      <c r="H221" s="41">
        <v>3436</v>
      </c>
      <c r="I221" s="40">
        <v>44.199409000000003</v>
      </c>
      <c r="J221" s="42">
        <v>2.7393529999999999</v>
      </c>
      <c r="K221" s="43"/>
      <c r="L221" s="42"/>
      <c r="M221" s="42"/>
      <c r="O221" s="54">
        <v>180202</v>
      </c>
      <c r="P221" s="156" t="str">
        <f t="shared" si="30"/>
        <v>Pouget---additonal-reservoir</v>
      </c>
      <c r="Q221" s="54" t="str">
        <f t="shared" si="31"/>
        <v>No</v>
      </c>
      <c r="R221" s="157">
        <v>71</v>
      </c>
      <c r="S221" s="177">
        <f>VLOOKUP(A221,'Generators MW'!$A$1:$BJ$255,54,0)</f>
        <v>182.59611330000001</v>
      </c>
      <c r="T221" s="177">
        <f t="shared" si="32"/>
        <v>182.59611330000001</v>
      </c>
      <c r="U221" s="178" t="str">
        <f t="shared" si="33"/>
        <v/>
      </c>
      <c r="V221" s="178" t="str">
        <f t="shared" si="34"/>
        <v/>
      </c>
      <c r="W221" s="178" t="str">
        <f t="shared" si="35"/>
        <v/>
      </c>
      <c r="X221" s="54" t="str">
        <f t="shared" si="36"/>
        <v/>
      </c>
      <c r="Y221" s="163" t="str">
        <f t="shared" si="37"/>
        <v/>
      </c>
      <c r="AA221" s="180" t="str">
        <f t="shared" si="38"/>
        <v/>
      </c>
      <c r="AC221" s="161" t="str">
        <f t="shared" si="39"/>
        <v/>
      </c>
    </row>
    <row r="222" spans="1:1024" s="154" customFormat="1" x14ac:dyDescent="0.25">
      <c r="A222" s="4" t="s">
        <v>399</v>
      </c>
      <c r="B222" s="7" t="s">
        <v>362</v>
      </c>
      <c r="C222" s="5">
        <v>45.503785000000001</v>
      </c>
      <c r="D222" s="5">
        <v>6.9256219999999997</v>
      </c>
      <c r="G222" s="4" t="s">
        <v>363</v>
      </c>
      <c r="H222" s="4">
        <v>3398</v>
      </c>
      <c r="I222" s="5">
        <v>45.493203000000001</v>
      </c>
      <c r="J222" s="6">
        <v>6.9330059999999998</v>
      </c>
      <c r="O222" s="54">
        <v>180202</v>
      </c>
      <c r="P222" s="156" t="str">
        <f t="shared" si="30"/>
        <v>Brevieres</v>
      </c>
      <c r="Q222" s="54" t="str">
        <f t="shared" si="31"/>
        <v>No</v>
      </c>
      <c r="R222" s="157">
        <v>120</v>
      </c>
      <c r="S222" s="177">
        <f>VLOOKUP(A222,'Generators MW'!$A$1:$BJ$255,54,0)</f>
        <v>127.04849249999999</v>
      </c>
      <c r="T222" s="177">
        <f t="shared" si="32"/>
        <v>127.04849249999999</v>
      </c>
      <c r="U222" s="178" t="str">
        <f t="shared" si="33"/>
        <v/>
      </c>
      <c r="V222" s="178" t="str">
        <f t="shared" si="34"/>
        <v/>
      </c>
      <c r="W222" s="178" t="str">
        <f t="shared" si="35"/>
        <v/>
      </c>
      <c r="X222" s="54" t="str">
        <f t="shared" si="36"/>
        <v/>
      </c>
      <c r="Y222" s="163" t="str">
        <f t="shared" si="37"/>
        <v/>
      </c>
      <c r="AA222" s="180" t="str">
        <f t="shared" si="38"/>
        <v/>
      </c>
      <c r="AB222" s="162"/>
      <c r="AC222" s="161" t="str">
        <f t="shared" si="39"/>
        <v/>
      </c>
      <c r="AMJ222"/>
    </row>
    <row r="223" spans="1:1024" s="154" customFormat="1" x14ac:dyDescent="0.25">
      <c r="A223" s="4" t="s">
        <v>255</v>
      </c>
      <c r="C223" s="5">
        <v>47.196722000000001</v>
      </c>
      <c r="D223" s="5">
        <v>12.720815999999999</v>
      </c>
      <c r="G223" s="4" t="s">
        <v>256</v>
      </c>
      <c r="H223" s="37">
        <v>3295</v>
      </c>
      <c r="I223" s="5">
        <v>47.197916999999997</v>
      </c>
      <c r="J223" s="6">
        <v>11.02125</v>
      </c>
      <c r="K223" s="4">
        <v>3297</v>
      </c>
      <c r="L223" s="6">
        <v>47.189686999999999</v>
      </c>
      <c r="M223" s="6">
        <v>12.718928</v>
      </c>
      <c r="O223" s="54">
        <v>180202</v>
      </c>
      <c r="P223" s="156" t="str">
        <f t="shared" si="30"/>
        <v>Limberg-I-II</v>
      </c>
      <c r="Q223" s="54" t="str">
        <f t="shared" si="31"/>
        <v>No</v>
      </c>
      <c r="R223" s="157">
        <v>43</v>
      </c>
      <c r="S223" s="177">
        <f>VLOOKUP(A223,'Generators MW'!$A$1:$BJ$255,54,0)</f>
        <v>72.819999999999993</v>
      </c>
      <c r="T223" s="177">
        <f t="shared" si="32"/>
        <v>72.819999999999993</v>
      </c>
      <c r="U223" s="178" t="str">
        <f t="shared" si="33"/>
        <v/>
      </c>
      <c r="V223" s="178" t="str">
        <f t="shared" si="34"/>
        <v/>
      </c>
      <c r="W223" s="178" t="str">
        <f t="shared" si="35"/>
        <v/>
      </c>
      <c r="X223" s="54" t="str">
        <f t="shared" si="36"/>
        <v/>
      </c>
      <c r="Y223" s="163" t="str">
        <f t="shared" si="37"/>
        <v/>
      </c>
      <c r="AA223" s="180" t="str">
        <f t="shared" si="38"/>
        <v/>
      </c>
      <c r="AB223" s="162"/>
      <c r="AC223" s="161" t="str">
        <f t="shared" si="39"/>
        <v/>
      </c>
      <c r="AMJ223"/>
    </row>
    <row r="224" spans="1:1024" x14ac:dyDescent="0.25">
      <c r="A224" s="38" t="s">
        <v>382</v>
      </c>
      <c r="B224" s="39"/>
      <c r="C224" s="40"/>
      <c r="D224" s="40"/>
      <c r="E224" s="40"/>
      <c r="F224" s="40"/>
      <c r="G224" s="21" t="s">
        <v>383</v>
      </c>
      <c r="H224" s="43">
        <v>3320</v>
      </c>
      <c r="I224" s="40">
        <v>46.581969999999998</v>
      </c>
      <c r="J224" s="42">
        <v>8.3313690000000005</v>
      </c>
      <c r="K224" s="43"/>
      <c r="L224" s="42"/>
      <c r="M224" s="42"/>
      <c r="O224" s="54">
        <v>180202</v>
      </c>
      <c r="P224" s="156" t="str">
        <f t="shared" si="30"/>
        <v>Innertkirchen-1---additonal-reservoir</v>
      </c>
      <c r="Q224" s="54" t="str">
        <f t="shared" si="31"/>
        <v>No</v>
      </c>
      <c r="R224" s="157">
        <v>107</v>
      </c>
      <c r="S224" s="177">
        <f>VLOOKUP(A224,'Generators MW'!$A$1:$BJ$255,54,0)</f>
        <v>42.502806</v>
      </c>
      <c r="T224" s="177">
        <f t="shared" si="32"/>
        <v>42.502806</v>
      </c>
      <c r="U224" s="178" t="str">
        <f t="shared" si="33"/>
        <v/>
      </c>
      <c r="V224" s="178" t="str">
        <f t="shared" si="34"/>
        <v/>
      </c>
      <c r="W224" s="178" t="str">
        <f t="shared" si="35"/>
        <v/>
      </c>
      <c r="X224" s="54" t="str">
        <f t="shared" si="36"/>
        <v/>
      </c>
      <c r="Y224" s="163" t="str">
        <f t="shared" si="37"/>
        <v/>
      </c>
      <c r="AA224" s="180" t="str">
        <f t="shared" si="38"/>
        <v/>
      </c>
      <c r="AC224" s="161" t="str">
        <f t="shared" si="39"/>
        <v/>
      </c>
    </row>
    <row r="225" spans="1:1024" x14ac:dyDescent="0.25">
      <c r="A225" s="38" t="s">
        <v>382</v>
      </c>
      <c r="B225" s="39"/>
      <c r="C225" s="40"/>
      <c r="D225" s="40"/>
      <c r="E225" s="40"/>
      <c r="F225" s="40"/>
      <c r="G225" s="21" t="s">
        <v>384</v>
      </c>
      <c r="H225" s="43">
        <v>3323</v>
      </c>
      <c r="I225" s="40">
        <v>46.547083000000001</v>
      </c>
      <c r="J225" s="42">
        <v>8.2712500000000002</v>
      </c>
      <c r="K225" s="43"/>
      <c r="L225" s="42"/>
      <c r="M225" s="42"/>
      <c r="O225" s="54">
        <v>180202</v>
      </c>
      <c r="P225" s="156" t="str">
        <f t="shared" si="30"/>
        <v>Innertkirchen-1---additonal-reservoir</v>
      </c>
      <c r="Q225" s="54" t="str">
        <f t="shared" si="31"/>
        <v>No</v>
      </c>
      <c r="R225" s="157">
        <v>108</v>
      </c>
      <c r="S225" s="177">
        <f>VLOOKUP(A225,'Generators MW'!$A$1:$BJ$255,54,0)</f>
        <v>42.502806</v>
      </c>
      <c r="T225" s="177">
        <f t="shared" si="32"/>
        <v>42.502806</v>
      </c>
      <c r="U225" s="178" t="str">
        <f t="shared" si="33"/>
        <v/>
      </c>
      <c r="V225" s="178" t="str">
        <f t="shared" si="34"/>
        <v/>
      </c>
      <c r="W225" s="178" t="str">
        <f t="shared" si="35"/>
        <v/>
      </c>
      <c r="X225" s="54" t="str">
        <f t="shared" si="36"/>
        <v/>
      </c>
      <c r="Y225" s="163" t="str">
        <f t="shared" si="37"/>
        <v/>
      </c>
      <c r="AA225" s="180" t="str">
        <f t="shared" si="38"/>
        <v/>
      </c>
      <c r="AC225" s="161" t="str">
        <f t="shared" si="39"/>
        <v/>
      </c>
    </row>
    <row r="226" spans="1:1024" s="4" customFormat="1" x14ac:dyDescent="0.25">
      <c r="A226" s="4" t="s">
        <v>169</v>
      </c>
      <c r="B226" s="7"/>
      <c r="C226" s="5">
        <v>44.224722</v>
      </c>
      <c r="D226" s="5">
        <v>7.3861109999999996</v>
      </c>
      <c r="E226" s="16"/>
      <c r="F226" s="16"/>
      <c r="G226" s="4" t="s">
        <v>170</v>
      </c>
      <c r="I226" s="5">
        <v>44.166283999999997</v>
      </c>
      <c r="J226" s="6">
        <v>7.3317740000000002</v>
      </c>
      <c r="L226" s="6">
        <v>44.222800999999997</v>
      </c>
      <c r="M226" s="6">
        <v>7.3893139999999997</v>
      </c>
      <c r="O226" s="54">
        <v>180202</v>
      </c>
      <c r="P226" s="156" t="str">
        <f t="shared" si="30"/>
        <v>Chiotas-Piastra</v>
      </c>
      <c r="Q226" s="54" t="str">
        <f t="shared" si="31"/>
        <v>No</v>
      </c>
      <c r="R226" s="157">
        <v>7</v>
      </c>
      <c r="S226" s="177">
        <f>VLOOKUP(A226,'Generators MW'!$A$1:$BJ$255,54,0)</f>
        <v>17.04</v>
      </c>
      <c r="T226" s="177">
        <f t="shared" si="32"/>
        <v>17.04</v>
      </c>
      <c r="U226" s="178" t="str">
        <f t="shared" si="33"/>
        <v/>
      </c>
      <c r="V226" s="178" t="str">
        <f t="shared" si="34"/>
        <v/>
      </c>
      <c r="W226" s="178" t="str">
        <f t="shared" si="35"/>
        <v/>
      </c>
      <c r="X226" s="54" t="str">
        <f t="shared" si="36"/>
        <v/>
      </c>
      <c r="Y226" s="163" t="str">
        <f t="shared" si="37"/>
        <v/>
      </c>
      <c r="AA226" s="180" t="str">
        <f t="shared" si="38"/>
        <v/>
      </c>
      <c r="AB226" s="182"/>
      <c r="AC226" s="161" t="str">
        <f t="shared" si="39"/>
        <v/>
      </c>
      <c r="AMJ226"/>
    </row>
    <row r="227" spans="1:1024" s="4" customFormat="1" x14ac:dyDescent="0.25">
      <c r="A227" s="4" t="s">
        <v>156</v>
      </c>
      <c r="B227" s="7"/>
      <c r="C227" s="5">
        <v>53.118611000000001</v>
      </c>
      <c r="D227" s="5">
        <v>-4.1138890000000004</v>
      </c>
      <c r="E227" s="16"/>
      <c r="F227" s="16"/>
      <c r="G227" s="4" t="s">
        <v>157</v>
      </c>
      <c r="I227" s="5">
        <v>53.136882</v>
      </c>
      <c r="J227" s="6">
        <v>-4.0700580000000004</v>
      </c>
      <c r="L227" s="6">
        <v>53.117128999999998</v>
      </c>
      <c r="M227" s="6">
        <v>-4.1072829999999998</v>
      </c>
      <c r="O227" s="54">
        <v>180202</v>
      </c>
      <c r="P227" s="156" t="str">
        <f t="shared" si="30"/>
        <v>Dinorwig</v>
      </c>
      <c r="Q227" s="54" t="str">
        <f t="shared" si="31"/>
        <v>No</v>
      </c>
      <c r="R227" s="157">
        <v>2</v>
      </c>
      <c r="S227" s="177">
        <f>VLOOKUP(A227,'Generators MW'!$A$1:$BJ$255,54,0)</f>
        <v>12.096</v>
      </c>
      <c r="T227" s="177">
        <f t="shared" si="32"/>
        <v>12.096</v>
      </c>
      <c r="U227" s="178" t="str">
        <f t="shared" si="33"/>
        <v/>
      </c>
      <c r="V227" s="178" t="str">
        <f t="shared" si="34"/>
        <v/>
      </c>
      <c r="W227" s="178" t="str">
        <f t="shared" si="35"/>
        <v/>
      </c>
      <c r="X227" s="54" t="str">
        <f t="shared" si="36"/>
        <v/>
      </c>
      <c r="Y227" s="163" t="str">
        <f t="shared" si="37"/>
        <v/>
      </c>
      <c r="AA227" s="180" t="str">
        <f t="shared" si="38"/>
        <v/>
      </c>
      <c r="AB227" s="182"/>
      <c r="AC227" s="161" t="str">
        <f t="shared" si="39"/>
        <v/>
      </c>
      <c r="AMJ227"/>
    </row>
    <row r="228" spans="1:1024" s="4" customFormat="1" x14ac:dyDescent="0.25">
      <c r="A228" s="4" t="s">
        <v>343</v>
      </c>
      <c r="B228" s="26" t="s">
        <v>344</v>
      </c>
      <c r="C228" s="5">
        <v>47.146110999999998</v>
      </c>
      <c r="D228" s="5">
        <v>11.967222</v>
      </c>
      <c r="E228" s="5"/>
      <c r="F228" s="5"/>
      <c r="G228" s="4" t="s">
        <v>345</v>
      </c>
      <c r="H228" s="4">
        <v>3302</v>
      </c>
      <c r="I228" s="5">
        <v>47.121366000000002</v>
      </c>
      <c r="J228" s="6">
        <v>12.061754000000001</v>
      </c>
      <c r="L228" s="6">
        <v>47.121465999999998</v>
      </c>
      <c r="M228" s="6">
        <v>11.867184</v>
      </c>
      <c r="O228" s="54">
        <v>180202</v>
      </c>
      <c r="P228" s="156" t="str">
        <f t="shared" si="30"/>
        <v>Hausling</v>
      </c>
      <c r="Q228" s="54" t="str">
        <f t="shared" si="31"/>
        <v>No</v>
      </c>
      <c r="R228" s="157">
        <v>88</v>
      </c>
      <c r="S228" s="177">
        <f>VLOOKUP(A228,'Generators MW'!$A$1:$BJ$255,54,0)</f>
        <v>11.17</v>
      </c>
      <c r="T228" s="177">
        <f t="shared" si="32"/>
        <v>11.17</v>
      </c>
      <c r="U228" s="178" t="str">
        <f t="shared" si="33"/>
        <v/>
      </c>
      <c r="V228" s="178" t="str">
        <f t="shared" si="34"/>
        <v/>
      </c>
      <c r="W228" s="178" t="str">
        <f t="shared" si="35"/>
        <v/>
      </c>
      <c r="X228" s="54" t="str">
        <f t="shared" si="36"/>
        <v/>
      </c>
      <c r="Y228" s="163" t="str">
        <f t="shared" si="37"/>
        <v/>
      </c>
      <c r="AA228" s="180" t="str">
        <f t="shared" si="38"/>
        <v/>
      </c>
      <c r="AB228" s="182"/>
      <c r="AC228" s="161" t="str">
        <f t="shared" si="39"/>
        <v/>
      </c>
      <c r="AMJ228"/>
    </row>
    <row r="229" spans="1:1024" s="4" customFormat="1" x14ac:dyDescent="0.25">
      <c r="A229" s="4" t="s">
        <v>176</v>
      </c>
      <c r="B229" s="7"/>
      <c r="C229" s="5">
        <v>60.499443999999997</v>
      </c>
      <c r="D229" s="5">
        <v>7.1419439999999996</v>
      </c>
      <c r="E229" s="5"/>
      <c r="F229" s="5"/>
      <c r="G229" s="4" t="s">
        <v>177</v>
      </c>
      <c r="H229" s="4">
        <v>3111</v>
      </c>
      <c r="I229" s="5">
        <v>60.552734999999998</v>
      </c>
      <c r="J229" s="6">
        <v>7.126417</v>
      </c>
      <c r="L229" s="6"/>
      <c r="M229" s="6"/>
      <c r="O229" s="54">
        <v>180202</v>
      </c>
      <c r="P229" s="156" t="str">
        <f t="shared" si="30"/>
        <v>Sima</v>
      </c>
      <c r="Q229" s="54" t="str">
        <f t="shared" si="31"/>
        <v>No</v>
      </c>
      <c r="R229" s="157">
        <v>10</v>
      </c>
      <c r="S229" s="177">
        <f>VLOOKUP(A229,'Generators MW'!$A$1:$BJ$255,54,0)</f>
        <v>8.48</v>
      </c>
      <c r="T229" s="177">
        <f t="shared" si="32"/>
        <v>8.48</v>
      </c>
      <c r="U229" s="178" t="str">
        <f t="shared" si="33"/>
        <v/>
      </c>
      <c r="V229" s="178" t="str">
        <f t="shared" si="34"/>
        <v/>
      </c>
      <c r="W229" s="178" t="str">
        <f t="shared" si="35"/>
        <v/>
      </c>
      <c r="X229" s="54" t="str">
        <f t="shared" si="36"/>
        <v/>
      </c>
      <c r="Y229" s="163" t="str">
        <f t="shared" si="37"/>
        <v/>
      </c>
      <c r="AA229" s="180" t="str">
        <f t="shared" si="38"/>
        <v/>
      </c>
      <c r="AB229" s="182"/>
      <c r="AC229" s="161" t="str">
        <f t="shared" si="39"/>
        <v/>
      </c>
      <c r="AMJ229"/>
    </row>
    <row r="230" spans="1:1024" s="4" customFormat="1" x14ac:dyDescent="0.25">
      <c r="A230" s="4" t="s">
        <v>301</v>
      </c>
      <c r="B230" s="7"/>
      <c r="C230" s="45"/>
      <c r="D230" s="45"/>
      <c r="E230" s="45"/>
      <c r="F230" s="45"/>
      <c r="G230" s="4" t="s">
        <v>302</v>
      </c>
      <c r="H230" s="154"/>
      <c r="I230" s="5">
        <v>42.507601999999999</v>
      </c>
      <c r="J230" s="6">
        <v>13.405393</v>
      </c>
      <c r="L230" s="6">
        <v>42.560955</v>
      </c>
      <c r="M230" s="6">
        <v>13.563338999999999</v>
      </c>
      <c r="O230" s="54">
        <v>180202</v>
      </c>
      <c r="P230" s="156" t="str">
        <f t="shared" si="30"/>
        <v>San-Giacomo</v>
      </c>
      <c r="Q230" s="54" t="str">
        <f t="shared" si="31"/>
        <v>No</v>
      </c>
      <c r="R230" s="157">
        <v>66</v>
      </c>
      <c r="S230" s="177">
        <f>VLOOKUP(A230,'Generators MW'!$A$1:$BJ$255,54,0)</f>
        <v>2.6307122205</v>
      </c>
      <c r="T230" s="177">
        <f t="shared" si="32"/>
        <v>2.6307122205</v>
      </c>
      <c r="U230" s="178" t="str">
        <f t="shared" si="33"/>
        <v/>
      </c>
      <c r="V230" s="178" t="str">
        <f t="shared" si="34"/>
        <v/>
      </c>
      <c r="W230" s="178" t="str">
        <f t="shared" si="35"/>
        <v/>
      </c>
      <c r="X230" s="54" t="str">
        <f t="shared" si="36"/>
        <v/>
      </c>
      <c r="Y230" s="163" t="str">
        <f t="shared" si="37"/>
        <v/>
      </c>
      <c r="AA230" s="180" t="str">
        <f t="shared" si="38"/>
        <v/>
      </c>
      <c r="AB230" s="182"/>
      <c r="AC230" s="161" t="str">
        <f t="shared" si="39"/>
        <v/>
      </c>
      <c r="AMJ230"/>
    </row>
    <row r="231" spans="1:1024" x14ac:dyDescent="0.25">
      <c r="A231" s="4" t="s">
        <v>397</v>
      </c>
      <c r="C231" s="5">
        <v>44.224722</v>
      </c>
      <c r="D231" s="5">
        <v>7.3861109999999996</v>
      </c>
      <c r="G231" s="4" t="s">
        <v>398</v>
      </c>
      <c r="H231" s="154"/>
      <c r="I231" s="5">
        <v>44.176062000000002</v>
      </c>
      <c r="J231" s="6">
        <v>7.3428610000000001</v>
      </c>
      <c r="K231" s="154"/>
      <c r="L231" s="6">
        <v>44.222800999999997</v>
      </c>
      <c r="M231" s="6">
        <v>7.3893139999999997</v>
      </c>
      <c r="O231" s="54">
        <v>180202</v>
      </c>
      <c r="P231" s="156" t="str">
        <f t="shared" si="30"/>
        <v>Rovinas-Piastra</v>
      </c>
      <c r="Q231" s="54" t="str">
        <f t="shared" si="31"/>
        <v>No</v>
      </c>
      <c r="R231" s="157">
        <v>119</v>
      </c>
      <c r="S231" s="177">
        <f>VLOOKUP(A231,'Generators MW'!$A$1:$BJ$255,54,0)</f>
        <v>2</v>
      </c>
      <c r="T231" s="177">
        <f t="shared" si="32"/>
        <v>2</v>
      </c>
      <c r="U231" s="178" t="str">
        <f t="shared" si="33"/>
        <v/>
      </c>
      <c r="V231" s="178" t="str">
        <f t="shared" si="34"/>
        <v/>
      </c>
      <c r="W231" s="178" t="str">
        <f t="shared" si="35"/>
        <v/>
      </c>
      <c r="X231" s="54" t="str">
        <f t="shared" si="36"/>
        <v/>
      </c>
      <c r="Y231" s="163" t="str">
        <f t="shared" si="37"/>
        <v/>
      </c>
      <c r="AA231" s="180" t="str">
        <f t="shared" si="38"/>
        <v/>
      </c>
      <c r="AC231" s="161" t="str">
        <f t="shared" si="39"/>
        <v/>
      </c>
    </row>
    <row r="232" spans="1:1024" x14ac:dyDescent="0.25">
      <c r="A232" s="4" t="s">
        <v>351</v>
      </c>
      <c r="B232" s="26"/>
      <c r="C232" s="5">
        <v>52.980832999999997</v>
      </c>
      <c r="D232" s="5">
        <v>-3.9688889999999999</v>
      </c>
      <c r="G232" s="4" t="s">
        <v>352</v>
      </c>
      <c r="H232" s="154"/>
      <c r="I232" s="5">
        <v>52.980939999999997</v>
      </c>
      <c r="J232" s="6">
        <v>-3.9899710000000002</v>
      </c>
      <c r="K232" s="49"/>
      <c r="L232" s="6">
        <v>52.981065999999998</v>
      </c>
      <c r="M232" s="6">
        <v>-3.9664959999999998</v>
      </c>
      <c r="O232" s="54">
        <v>180202</v>
      </c>
      <c r="P232" s="156" t="str">
        <f t="shared" si="30"/>
        <v>Ffestiniog</v>
      </c>
      <c r="Q232" s="54" t="str">
        <f t="shared" si="31"/>
        <v>No</v>
      </c>
      <c r="R232" s="157">
        <v>91</v>
      </c>
      <c r="S232" s="177">
        <f>VLOOKUP(A232,'Generators MW'!$A$1:$BJ$255,54,0)</f>
        <v>1.3</v>
      </c>
      <c r="T232" s="177">
        <f t="shared" si="32"/>
        <v>1.3</v>
      </c>
      <c r="U232" s="178" t="str">
        <f t="shared" si="33"/>
        <v/>
      </c>
      <c r="V232" s="178" t="str">
        <f t="shared" si="34"/>
        <v/>
      </c>
      <c r="W232" s="178" t="str">
        <f t="shared" si="35"/>
        <v/>
      </c>
      <c r="X232" s="54" t="str">
        <f t="shared" si="36"/>
        <v/>
      </c>
      <c r="Y232" s="163" t="str">
        <f t="shared" si="37"/>
        <v/>
      </c>
      <c r="AA232" s="180" t="str">
        <f t="shared" si="38"/>
        <v/>
      </c>
      <c r="AC232" s="161" t="str">
        <f t="shared" si="39"/>
        <v/>
      </c>
    </row>
    <row r="233" spans="1:1024" x14ac:dyDescent="0.25">
      <c r="A233" s="38" t="s">
        <v>295</v>
      </c>
      <c r="B233" s="39"/>
      <c r="C233" s="40"/>
      <c r="D233" s="40"/>
      <c r="E233" s="40"/>
      <c r="F233" s="40"/>
      <c r="G233" s="21" t="s">
        <v>296</v>
      </c>
      <c r="H233" s="154"/>
      <c r="I233" s="40">
        <v>45.287565999999998</v>
      </c>
      <c r="J233" s="42">
        <v>6.358784</v>
      </c>
      <c r="K233" s="43"/>
      <c r="L233" s="42"/>
      <c r="M233" s="42"/>
      <c r="O233" s="54">
        <v>180202</v>
      </c>
      <c r="P233" s="156" t="str">
        <f t="shared" si="30"/>
        <v>Cheylas---additonal-reservoir</v>
      </c>
      <c r="Q233" s="54" t="str">
        <f t="shared" si="31"/>
        <v>No</v>
      </c>
      <c r="R233" s="157">
        <v>63</v>
      </c>
      <c r="S233" s="177">
        <f>VLOOKUP(A233,'Generators MW'!$A$1:$BJ$255,54,0)</f>
        <v>1.0519017749999999</v>
      </c>
      <c r="T233" s="177">
        <f t="shared" si="32"/>
        <v>1.0519017749999999</v>
      </c>
      <c r="U233" s="178" t="str">
        <f t="shared" si="33"/>
        <v/>
      </c>
      <c r="V233" s="178" t="str">
        <f t="shared" si="34"/>
        <v/>
      </c>
      <c r="W233" s="178" t="str">
        <f t="shared" si="35"/>
        <v/>
      </c>
      <c r="X233" s="54" t="str">
        <f t="shared" si="36"/>
        <v/>
      </c>
      <c r="Y233" s="163" t="str">
        <f t="shared" si="37"/>
        <v/>
      </c>
      <c r="AA233" s="180" t="str">
        <f t="shared" si="38"/>
        <v/>
      </c>
      <c r="AC233" s="161" t="str">
        <f t="shared" si="39"/>
        <v/>
      </c>
    </row>
    <row r="234" spans="1:1024" x14ac:dyDescent="0.25">
      <c r="A234" s="4" t="s">
        <v>303</v>
      </c>
      <c r="C234" s="5">
        <v>42.500363999999998</v>
      </c>
      <c r="D234" s="5">
        <v>0.99148899999999995</v>
      </c>
      <c r="G234" s="4" t="s">
        <v>304</v>
      </c>
      <c r="H234" s="154"/>
      <c r="I234" s="5">
        <v>42.503464000000001</v>
      </c>
      <c r="J234" s="6">
        <v>0.99068599999999996</v>
      </c>
      <c r="L234" s="6">
        <v>42.504322000000002</v>
      </c>
      <c r="M234" s="6">
        <v>0.99031100000000005</v>
      </c>
      <c r="O234" s="54">
        <v>180202</v>
      </c>
      <c r="P234" s="156" t="str">
        <f t="shared" si="30"/>
        <v>Gento-Sallente</v>
      </c>
      <c r="Q234" s="54" t="str">
        <f t="shared" si="31"/>
        <v>No</v>
      </c>
      <c r="R234" s="157">
        <v>67</v>
      </c>
      <c r="S234" s="177">
        <f>VLOOKUP(A234,'Generators MW'!$A$1:$BJ$255,54,0)</f>
        <v>0.9</v>
      </c>
      <c r="T234" s="177">
        <f t="shared" si="32"/>
        <v>0.9</v>
      </c>
      <c r="U234" s="178" t="str">
        <f t="shared" si="33"/>
        <v/>
      </c>
      <c r="V234" s="178" t="str">
        <f t="shared" si="34"/>
        <v/>
      </c>
      <c r="W234" s="178" t="str">
        <f t="shared" si="35"/>
        <v/>
      </c>
      <c r="X234" s="54" t="str">
        <f t="shared" si="36"/>
        <v/>
      </c>
      <c r="Y234" s="163" t="str">
        <f t="shared" si="37"/>
        <v/>
      </c>
      <c r="AA234" s="180" t="str">
        <f t="shared" si="38"/>
        <v/>
      </c>
      <c r="AC234" s="161" t="str">
        <f t="shared" si="39"/>
        <v/>
      </c>
    </row>
    <row r="235" spans="1:1024" x14ac:dyDescent="0.25">
      <c r="A235" s="4" t="s">
        <v>306</v>
      </c>
      <c r="B235" s="26" t="s">
        <v>307</v>
      </c>
      <c r="C235" s="5">
        <v>46.85</v>
      </c>
      <c r="D235" s="5">
        <v>9.0008330000000001</v>
      </c>
      <c r="G235" s="4" t="s">
        <v>308</v>
      </c>
      <c r="H235" s="4">
        <v>3311</v>
      </c>
      <c r="I235" s="5">
        <v>46.845416999999998</v>
      </c>
      <c r="J235" s="6">
        <v>9.0104170000000003</v>
      </c>
      <c r="K235" s="154"/>
      <c r="O235" s="54">
        <v>180202</v>
      </c>
      <c r="P235" s="156" t="str">
        <f t="shared" si="30"/>
        <v>Tierfehd</v>
      </c>
      <c r="Q235" s="54" t="str">
        <f t="shared" si="31"/>
        <v>No</v>
      </c>
      <c r="R235" s="157">
        <v>69</v>
      </c>
      <c r="S235" s="177">
        <f>VLOOKUP(A235,'Generators MW'!$A$1:$BJ$255,54,0)</f>
        <v>0.67</v>
      </c>
      <c r="T235" s="177">
        <f t="shared" si="32"/>
        <v>0.67</v>
      </c>
      <c r="U235" s="178" t="str">
        <f t="shared" si="33"/>
        <v/>
      </c>
      <c r="V235" s="178" t="str">
        <f t="shared" si="34"/>
        <v/>
      </c>
      <c r="W235" s="178" t="str">
        <f t="shared" si="35"/>
        <v/>
      </c>
      <c r="X235" s="54" t="str">
        <f t="shared" si="36"/>
        <v/>
      </c>
      <c r="Y235" s="163" t="str">
        <f t="shared" si="37"/>
        <v/>
      </c>
      <c r="AA235" s="180" t="str">
        <f t="shared" si="38"/>
        <v/>
      </c>
      <c r="AC235" s="161" t="str">
        <f t="shared" si="39"/>
        <v/>
      </c>
    </row>
    <row r="236" spans="1:1024" x14ac:dyDescent="0.25">
      <c r="A236" s="18" t="s">
        <v>178</v>
      </c>
      <c r="B236" s="19"/>
      <c r="C236" s="20"/>
      <c r="D236" s="20"/>
      <c r="E236" s="20"/>
      <c r="F236" s="20"/>
      <c r="G236" s="21" t="s">
        <v>179</v>
      </c>
      <c r="H236" s="22">
        <v>3112</v>
      </c>
      <c r="I236" s="20">
        <v>60.522041000000002</v>
      </c>
      <c r="J236" s="23">
        <v>7.2613979999999998</v>
      </c>
      <c r="K236" s="22"/>
      <c r="L236" s="23"/>
      <c r="M236" s="23"/>
      <c r="O236" s="54">
        <v>180202</v>
      </c>
      <c r="P236" s="156" t="str">
        <f t="shared" si="30"/>
        <v>Sima---additonal-reservoir-I</v>
      </c>
      <c r="Q236" s="54" t="str">
        <f t="shared" si="31"/>
        <v>No</v>
      </c>
      <c r="R236" s="157">
        <v>11</v>
      </c>
      <c r="S236" s="177" t="e">
        <f>VLOOKUP(A236,'Generators MW'!$A$1:$BJ$255,54,0)</f>
        <v>#N/A</v>
      </c>
      <c r="T236" s="177">
        <f t="shared" si="32"/>
        <v>0</v>
      </c>
      <c r="U236" s="178" t="str">
        <f t="shared" si="33"/>
        <v/>
      </c>
      <c r="V236" s="178" t="str">
        <f t="shared" si="34"/>
        <v/>
      </c>
      <c r="W236" s="178" t="str">
        <f t="shared" si="35"/>
        <v/>
      </c>
      <c r="X236" s="54" t="str">
        <f t="shared" si="36"/>
        <v/>
      </c>
      <c r="Y236" s="163" t="str">
        <f t="shared" si="37"/>
        <v/>
      </c>
      <c r="AA236" s="180" t="str">
        <f t="shared" si="38"/>
        <v/>
      </c>
      <c r="AC236" s="161" t="str">
        <f t="shared" si="39"/>
        <v/>
      </c>
    </row>
    <row r="237" spans="1:1024" x14ac:dyDescent="0.25">
      <c r="A237" s="18" t="s">
        <v>180</v>
      </c>
      <c r="B237" s="19"/>
      <c r="C237" s="20"/>
      <c r="D237" s="20"/>
      <c r="E237" s="20"/>
      <c r="F237" s="20"/>
      <c r="G237" s="21" t="s">
        <v>181</v>
      </c>
      <c r="H237" s="22">
        <v>3116</v>
      </c>
      <c r="I237" s="20">
        <v>60.423110999999999</v>
      </c>
      <c r="J237" s="23">
        <v>7.413678</v>
      </c>
      <c r="K237" s="22"/>
      <c r="L237" s="23"/>
      <c r="M237" s="23"/>
      <c r="O237" s="54">
        <v>180202</v>
      </c>
      <c r="P237" s="156" t="str">
        <f t="shared" si="30"/>
        <v>Sima---additonal-reservoir-II</v>
      </c>
      <c r="Q237" s="54" t="str">
        <f t="shared" si="31"/>
        <v>No</v>
      </c>
      <c r="R237" s="157">
        <v>12</v>
      </c>
      <c r="S237" s="177" t="e">
        <f>VLOOKUP(A237,'Generators MW'!$A$1:$BJ$255,54,0)</f>
        <v>#N/A</v>
      </c>
      <c r="T237" s="177">
        <f t="shared" si="32"/>
        <v>0</v>
      </c>
      <c r="U237" s="178" t="str">
        <f t="shared" si="33"/>
        <v/>
      </c>
      <c r="V237" s="178" t="str">
        <f t="shared" si="34"/>
        <v/>
      </c>
      <c r="W237" s="178" t="str">
        <f t="shared" si="35"/>
        <v/>
      </c>
      <c r="X237" s="54" t="str">
        <f t="shared" si="36"/>
        <v/>
      </c>
      <c r="Y237" s="163" t="str">
        <f t="shared" si="37"/>
        <v/>
      </c>
      <c r="AA237" s="180" t="str">
        <f t="shared" si="38"/>
        <v/>
      </c>
      <c r="AC237" s="161" t="str">
        <f t="shared" si="39"/>
        <v/>
      </c>
    </row>
    <row r="238" spans="1:1024" x14ac:dyDescent="0.25">
      <c r="A238" s="38" t="s">
        <v>282</v>
      </c>
      <c r="B238" s="39"/>
      <c r="C238" s="40"/>
      <c r="D238" s="40"/>
      <c r="E238" s="40"/>
      <c r="F238" s="40"/>
      <c r="G238" s="21" t="s">
        <v>283</v>
      </c>
      <c r="H238" s="41">
        <v>3053</v>
      </c>
      <c r="I238" s="40">
        <v>66.236999999999995</v>
      </c>
      <c r="J238" s="42">
        <v>14.932</v>
      </c>
      <c r="K238" s="43"/>
      <c r="L238" s="42"/>
      <c r="M238" s="42"/>
      <c r="O238" s="54">
        <v>180202</v>
      </c>
      <c r="P238" s="156" t="str">
        <f t="shared" si="30"/>
        <v>Rana---additonal-reservoir-I</v>
      </c>
      <c r="Q238" s="54" t="str">
        <f t="shared" si="31"/>
        <v>No</v>
      </c>
      <c r="R238" s="157">
        <v>56</v>
      </c>
      <c r="S238" s="177" t="e">
        <f>VLOOKUP(A238,'Generators MW'!$A$1:$BJ$255,54,0)</f>
        <v>#N/A</v>
      </c>
      <c r="T238" s="177">
        <f t="shared" si="32"/>
        <v>0</v>
      </c>
      <c r="U238" s="178" t="str">
        <f t="shared" si="33"/>
        <v/>
      </c>
      <c r="V238" s="178" t="str">
        <f t="shared" si="34"/>
        <v/>
      </c>
      <c r="W238" s="178" t="str">
        <f t="shared" si="35"/>
        <v/>
      </c>
      <c r="X238" s="54" t="str">
        <f t="shared" si="36"/>
        <v/>
      </c>
      <c r="Y238" s="163" t="str">
        <f t="shared" si="37"/>
        <v/>
      </c>
      <c r="AA238" s="180" t="str">
        <f t="shared" si="38"/>
        <v/>
      </c>
      <c r="AC238" s="161" t="str">
        <f t="shared" si="39"/>
        <v/>
      </c>
    </row>
    <row r="239" spans="1:1024" x14ac:dyDescent="0.25">
      <c r="A239" s="38" t="s">
        <v>284</v>
      </c>
      <c r="B239" s="39"/>
      <c r="C239" s="40"/>
      <c r="D239" s="40"/>
      <c r="E239" s="40"/>
      <c r="F239" s="40"/>
      <c r="G239" s="21" t="s">
        <v>285</v>
      </c>
      <c r="H239" s="41">
        <v>3055</v>
      </c>
      <c r="I239" s="40">
        <v>66.06</v>
      </c>
      <c r="J239" s="42">
        <v>14.46</v>
      </c>
      <c r="K239" s="43"/>
      <c r="L239" s="42"/>
      <c r="M239" s="42"/>
      <c r="O239" s="54">
        <v>180202</v>
      </c>
      <c r="P239" s="156" t="str">
        <f t="shared" si="30"/>
        <v>Rana---additonal-reservoir-II</v>
      </c>
      <c r="Q239" s="54" t="str">
        <f t="shared" si="31"/>
        <v>No</v>
      </c>
      <c r="R239" s="157">
        <v>57</v>
      </c>
      <c r="S239" s="177" t="e">
        <f>VLOOKUP(A239,'Generators MW'!$A$1:$BJ$255,54,0)</f>
        <v>#N/A</v>
      </c>
      <c r="T239" s="177">
        <f t="shared" si="32"/>
        <v>0</v>
      </c>
      <c r="U239" s="178" t="str">
        <f t="shared" si="33"/>
        <v/>
      </c>
      <c r="V239" s="178" t="str">
        <f t="shared" si="34"/>
        <v/>
      </c>
      <c r="W239" s="178" t="str">
        <f t="shared" si="35"/>
        <v/>
      </c>
      <c r="X239" s="54" t="str">
        <f t="shared" si="36"/>
        <v/>
      </c>
      <c r="Y239" s="163" t="str">
        <f t="shared" si="37"/>
        <v/>
      </c>
      <c r="AA239" s="180" t="str">
        <f t="shared" si="38"/>
        <v/>
      </c>
      <c r="AC239" s="161" t="str">
        <f t="shared" si="39"/>
        <v/>
      </c>
    </row>
    <row r="240" spans="1:1024" x14ac:dyDescent="0.25">
      <c r="A240" s="38" t="s">
        <v>286</v>
      </c>
      <c r="B240" s="39"/>
      <c r="C240" s="40"/>
      <c r="D240" s="40"/>
      <c r="E240" s="40"/>
      <c r="F240" s="40"/>
      <c r="G240" s="21" t="s">
        <v>287</v>
      </c>
      <c r="H240" s="154"/>
      <c r="I240" s="40">
        <v>66.069721999999999</v>
      </c>
      <c r="J240" s="42">
        <v>14.253333</v>
      </c>
      <c r="K240" s="43"/>
      <c r="L240" s="42"/>
      <c r="M240" s="42"/>
      <c r="O240" s="54">
        <v>180202</v>
      </c>
      <c r="P240" s="156" t="str">
        <f t="shared" si="30"/>
        <v>Rana---additonal-reservoir-III</v>
      </c>
      <c r="Q240" s="54" t="str">
        <f t="shared" si="31"/>
        <v>No</v>
      </c>
      <c r="R240" s="157">
        <v>58</v>
      </c>
      <c r="S240" s="177" t="e">
        <f>VLOOKUP(A240,'Generators MW'!$A$1:$BJ$255,54,0)</f>
        <v>#N/A</v>
      </c>
      <c r="T240" s="177">
        <f t="shared" si="32"/>
        <v>0</v>
      </c>
      <c r="U240" s="178" t="str">
        <f t="shared" si="33"/>
        <v/>
      </c>
      <c r="V240" s="178" t="str">
        <f t="shared" si="34"/>
        <v/>
      </c>
      <c r="W240" s="178" t="str">
        <f t="shared" si="35"/>
        <v/>
      </c>
      <c r="X240" s="54" t="str">
        <f t="shared" si="36"/>
        <v/>
      </c>
      <c r="Y240" s="163" t="str">
        <f t="shared" si="37"/>
        <v/>
      </c>
      <c r="AA240" s="180" t="str">
        <f t="shared" si="38"/>
        <v/>
      </c>
      <c r="AC240" s="161" t="str">
        <f t="shared" si="39"/>
        <v/>
      </c>
    </row>
    <row r="241" spans="1:29" x14ac:dyDescent="0.25">
      <c r="A241" s="4" t="s">
        <v>439</v>
      </c>
      <c r="B241" s="7" t="s">
        <v>205</v>
      </c>
      <c r="C241" s="7">
        <v>39.543278999999998</v>
      </c>
      <c r="D241" s="5">
        <v>-7.8025630000000001</v>
      </c>
      <c r="E241" s="24"/>
      <c r="F241" s="24"/>
      <c r="G241" s="4" t="s">
        <v>440</v>
      </c>
      <c r="H241" s="154"/>
      <c r="I241" s="5">
        <v>39.545949</v>
      </c>
      <c r="J241" s="6">
        <v>-7.7950140000000001</v>
      </c>
      <c r="K241" s="154"/>
      <c r="O241" s="54">
        <v>180202</v>
      </c>
      <c r="P241" s="156" t="str">
        <f t="shared" si="30"/>
        <v>Fratel</v>
      </c>
      <c r="Q241" s="54" t="str">
        <f t="shared" si="31"/>
        <v>No</v>
      </c>
      <c r="R241" s="157">
        <v>153</v>
      </c>
      <c r="S241" s="177">
        <f>VLOOKUP(A241,'Generators MW'!$A$1:$BJ$255,54,0)</f>
        <v>0</v>
      </c>
      <c r="T241" s="177">
        <f t="shared" si="32"/>
        <v>0</v>
      </c>
      <c r="U241" s="178" t="str">
        <f t="shared" si="33"/>
        <v/>
      </c>
      <c r="V241" s="178" t="str">
        <f t="shared" si="34"/>
        <v/>
      </c>
      <c r="W241" s="178" t="str">
        <f t="shared" si="35"/>
        <v/>
      </c>
      <c r="X241" s="54" t="str">
        <f t="shared" si="36"/>
        <v/>
      </c>
      <c r="Y241" s="163" t="str">
        <f t="shared" si="37"/>
        <v/>
      </c>
      <c r="AA241" s="180" t="str">
        <f t="shared" si="38"/>
        <v/>
      </c>
      <c r="AC241" s="161" t="str">
        <f t="shared" si="39"/>
        <v/>
      </c>
    </row>
    <row r="242" spans="1:29" x14ac:dyDescent="0.25">
      <c r="A242" s="11" t="s">
        <v>64</v>
      </c>
      <c r="B242" s="52"/>
      <c r="C242" s="12"/>
      <c r="D242" s="12"/>
      <c r="E242" s="12"/>
      <c r="F242" s="12"/>
      <c r="G242" s="11" t="s">
        <v>469</v>
      </c>
      <c r="H242" s="11"/>
      <c r="I242" s="12">
        <v>46.437857000000001</v>
      </c>
      <c r="J242" s="13">
        <v>8.8422129999999992</v>
      </c>
      <c r="K242" s="11"/>
      <c r="L242" s="13"/>
      <c r="M242" s="13"/>
      <c r="O242" s="54">
        <v>180202</v>
      </c>
      <c r="P242" s="156" t="str">
        <f t="shared" si="30"/>
        <v>Nivo-basin---additional-reservoir</v>
      </c>
      <c r="Q242" s="54" t="str">
        <f t="shared" si="31"/>
        <v>No</v>
      </c>
      <c r="R242" s="157">
        <v>178</v>
      </c>
      <c r="S242" s="177">
        <f>VLOOKUP(A242,'Generators MW'!$A$1:$BJ$255,54,0)</f>
        <v>0</v>
      </c>
      <c r="T242" s="177">
        <f t="shared" si="32"/>
        <v>0</v>
      </c>
      <c r="U242" s="178" t="str">
        <f t="shared" si="33"/>
        <v/>
      </c>
      <c r="V242" s="178" t="str">
        <f t="shared" si="34"/>
        <v/>
      </c>
      <c r="W242" s="178" t="str">
        <f t="shared" si="35"/>
        <v/>
      </c>
      <c r="X242" s="54" t="str">
        <f t="shared" si="36"/>
        <v/>
      </c>
      <c r="Y242" s="163" t="str">
        <f t="shared" si="37"/>
        <v/>
      </c>
      <c r="AA242" s="180" t="str">
        <f t="shared" si="38"/>
        <v/>
      </c>
      <c r="AC242" s="161" t="str">
        <f t="shared" si="39"/>
        <v/>
      </c>
    </row>
    <row r="243" spans="1:29" x14ac:dyDescent="0.25">
      <c r="A243" s="11" t="s">
        <v>526</v>
      </c>
      <c r="B243" s="52"/>
      <c r="C243" s="12">
        <v>46.778340657468497</v>
      </c>
      <c r="D243" s="12">
        <v>11.632056853850299</v>
      </c>
      <c r="E243" s="12"/>
      <c r="F243" s="12"/>
      <c r="G243" s="11" t="s">
        <v>106</v>
      </c>
      <c r="H243" s="11" t="s">
        <v>107</v>
      </c>
      <c r="I243" s="12">
        <v>46.778340657468497</v>
      </c>
      <c r="J243" s="12">
        <v>11.632056853850299</v>
      </c>
      <c r="K243" s="11"/>
      <c r="L243" s="13"/>
      <c r="M243" s="13"/>
      <c r="O243" s="54">
        <v>180202</v>
      </c>
      <c r="P243" s="156" t="str">
        <f t="shared" si="30"/>
        <v>Lago-Fortezza---additional-reservoir</v>
      </c>
      <c r="Q243" s="54" t="str">
        <f t="shared" si="31"/>
        <v>No</v>
      </c>
      <c r="R243" s="157">
        <v>220</v>
      </c>
      <c r="S243" s="177" t="e">
        <f>VLOOKUP(A243,'Generators MW'!$A$1:$BJ$255,54,0)</f>
        <v>#N/A</v>
      </c>
      <c r="T243" s="177">
        <f t="shared" si="32"/>
        <v>0</v>
      </c>
      <c r="U243" s="178" t="str">
        <f t="shared" si="33"/>
        <v/>
      </c>
      <c r="V243" s="178" t="str">
        <f t="shared" si="34"/>
        <v/>
      </c>
      <c r="W243" s="178" t="str">
        <f t="shared" si="35"/>
        <v/>
      </c>
      <c r="X243" s="54" t="str">
        <f t="shared" si="36"/>
        <v/>
      </c>
      <c r="Y243" s="163" t="str">
        <f t="shared" si="37"/>
        <v/>
      </c>
      <c r="AA243" s="180" t="str">
        <f t="shared" si="38"/>
        <v/>
      </c>
      <c r="AC243" s="161" t="str">
        <f t="shared" si="39"/>
        <v/>
      </c>
    </row>
  </sheetData>
  <hyperlinks>
    <hyperlink ref="B5" r:id="rId1"/>
    <hyperlink ref="A16" r:id="rId2"/>
    <hyperlink ref="A17" r:id="rId3"/>
    <hyperlink ref="B17" r:id="rId4"/>
    <hyperlink ref="B19" r:id="rId5"/>
    <hyperlink ref="A23" r:id="rId6"/>
    <hyperlink ref="B23" r:id="rId7"/>
    <hyperlink ref="B26" r:id="rId8"/>
    <hyperlink ref="A28" r:id="rId9"/>
    <hyperlink ref="B28" r:id="rId10"/>
    <hyperlink ref="A38" r:id="rId11"/>
    <hyperlink ref="A40" r:id="rId12"/>
    <hyperlink ref="B40" r:id="rId13"/>
    <hyperlink ref="A46" r:id="rId14"/>
    <hyperlink ref="B48" r:id="rId15"/>
    <hyperlink ref="A49" r:id="rId16"/>
    <hyperlink ref="B64" r:id="rId17"/>
    <hyperlink ref="A71" r:id="rId18"/>
    <hyperlink ref="A76" r:id="rId19"/>
    <hyperlink ref="A77" r:id="rId20"/>
    <hyperlink ref="A78" r:id="rId21"/>
    <hyperlink ref="A83" r:id="rId22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3"/>
  <legacyDrawing r:id="rId2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B242"/>
  <sheetViews>
    <sheetView tabSelected="1" zoomScaleNormal="100" workbookViewId="0">
      <selection activeCell="F2" sqref="F2"/>
    </sheetView>
  </sheetViews>
  <sheetFormatPr defaultRowHeight="15" x14ac:dyDescent="0.25"/>
  <cols>
    <col min="1" max="1" width="18.5703125" style="4" customWidth="1"/>
    <col min="2" max="2" width="18.5703125" style="7" customWidth="1"/>
    <col min="3" max="3" width="34.85546875" style="156" bestFit="1" customWidth="1"/>
    <col min="4" max="4" width="11.42578125" style="155" customWidth="1"/>
    <col min="5" max="5" width="8.42578125" style="157" bestFit="1" customWidth="1"/>
    <col min="6" max="7" width="8.42578125" style="159" bestFit="1" customWidth="1"/>
    <col min="8" max="8" width="18.42578125" style="157" customWidth="1"/>
    <col min="9" max="9" width="53.85546875" style="160" bestFit="1" customWidth="1"/>
    <col min="10" max="989" width="9.140625" style="154"/>
  </cols>
  <sheetData>
    <row r="1" spans="1:990" s="169" customFormat="1" ht="51" x14ac:dyDescent="0.25">
      <c r="A1" s="165" t="s">
        <v>147</v>
      </c>
      <c r="B1" s="166" t="s">
        <v>148</v>
      </c>
      <c r="C1" s="171" t="s">
        <v>1454</v>
      </c>
      <c r="D1" s="170" t="s">
        <v>1455</v>
      </c>
      <c r="E1" s="171" t="s">
        <v>1456</v>
      </c>
      <c r="F1" s="170" t="s">
        <v>1460</v>
      </c>
      <c r="G1" s="170" t="s">
        <v>1461</v>
      </c>
      <c r="H1" s="170" t="s">
        <v>1462</v>
      </c>
      <c r="I1" s="173" t="s">
        <v>1463</v>
      </c>
      <c r="ALB1"/>
    </row>
    <row r="2" spans="1:990" s="154" customFormat="1" x14ac:dyDescent="0.25">
      <c r="A2" s="4" t="s">
        <v>153</v>
      </c>
      <c r="B2" s="7" t="s">
        <v>154</v>
      </c>
      <c r="C2" s="156" t="s">
        <v>1534</v>
      </c>
      <c r="D2" s="54" t="s">
        <v>903</v>
      </c>
      <c r="E2" s="157">
        <v>1</v>
      </c>
      <c r="F2" s="178">
        <v>45.145277999999998</v>
      </c>
      <c r="G2" s="178">
        <v>6.0508329999999999</v>
      </c>
      <c r="H2" s="54" t="s">
        <v>1535</v>
      </c>
      <c r="I2" s="163" t="s">
        <v>1536</v>
      </c>
      <c r="ALB2"/>
    </row>
    <row r="3" spans="1:990" s="154" customFormat="1" x14ac:dyDescent="0.25">
      <c r="A3" s="4" t="s">
        <v>156</v>
      </c>
      <c r="B3" s="7"/>
      <c r="C3" s="156" t="s">
        <v>156</v>
      </c>
      <c r="D3" s="54" t="s">
        <v>1927</v>
      </c>
      <c r="E3" s="157">
        <v>2</v>
      </c>
      <c r="F3" s="178" t="s">
        <v>1928</v>
      </c>
      <c r="G3" s="178" t="s">
        <v>1928</v>
      </c>
      <c r="H3" s="54" t="s">
        <v>1928</v>
      </c>
      <c r="I3" s="163" t="s">
        <v>1928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/>
    </row>
    <row r="4" spans="1:990" s="154" customFormat="1" x14ac:dyDescent="0.25">
      <c r="A4" s="4" t="s">
        <v>158</v>
      </c>
      <c r="B4" s="7" t="s">
        <v>159</v>
      </c>
      <c r="C4" s="156" t="s">
        <v>158</v>
      </c>
      <c r="D4" s="54" t="s">
        <v>903</v>
      </c>
      <c r="E4" s="157">
        <v>3</v>
      </c>
      <c r="F4" s="178">
        <v>49.952221999999999</v>
      </c>
      <c r="G4" s="178">
        <v>6.1772220000000004</v>
      </c>
      <c r="H4" s="54" t="s">
        <v>1580</v>
      </c>
      <c r="I4" s="163" t="s">
        <v>1581</v>
      </c>
      <c r="ALB4"/>
    </row>
    <row r="5" spans="1:990" s="154" customFormat="1" x14ac:dyDescent="0.25">
      <c r="A5" s="4" t="s">
        <v>161</v>
      </c>
      <c r="B5" s="7" t="s">
        <v>162</v>
      </c>
      <c r="C5" s="156" t="s">
        <v>161</v>
      </c>
      <c r="D5" s="54" t="s">
        <v>903</v>
      </c>
      <c r="E5" s="157">
        <v>4</v>
      </c>
      <c r="F5" s="178">
        <v>46.192999999999998</v>
      </c>
      <c r="G5" s="178">
        <v>7.2619999999999996</v>
      </c>
      <c r="H5" s="54" t="s">
        <v>1473</v>
      </c>
      <c r="I5" s="163" t="s">
        <v>1474</v>
      </c>
      <c r="ALB5"/>
    </row>
    <row r="6" spans="1:990" s="154" customFormat="1" x14ac:dyDescent="0.25">
      <c r="A6" s="4" t="s">
        <v>164</v>
      </c>
      <c r="B6" s="7" t="s">
        <v>165</v>
      </c>
      <c r="C6" s="156" t="s">
        <v>164</v>
      </c>
      <c r="D6" s="54" t="s">
        <v>903</v>
      </c>
      <c r="E6" s="157">
        <v>5</v>
      </c>
      <c r="F6" s="178">
        <v>41.210999999999999</v>
      </c>
      <c r="G6" s="178">
        <v>-6.6589999999999998</v>
      </c>
      <c r="H6" s="54" t="s">
        <v>1548</v>
      </c>
      <c r="I6" s="163" t="s">
        <v>1549</v>
      </c>
      <c r="ALB6"/>
    </row>
    <row r="7" spans="1:990" s="154" customFormat="1" x14ac:dyDescent="0.25">
      <c r="A7" s="4" t="s">
        <v>166</v>
      </c>
      <c r="B7" s="7" t="s">
        <v>167</v>
      </c>
      <c r="C7" s="156" t="s">
        <v>166</v>
      </c>
      <c r="D7" s="54" t="s">
        <v>903</v>
      </c>
      <c r="E7" s="157">
        <v>6</v>
      </c>
      <c r="F7" s="178">
        <v>59.528779999999998</v>
      </c>
      <c r="G7" s="178">
        <v>6.6542000000000003</v>
      </c>
      <c r="H7" s="54" t="s">
        <v>1466</v>
      </c>
      <c r="I7" s="163" t="s">
        <v>1467</v>
      </c>
      <c r="ALB7"/>
    </row>
    <row r="8" spans="1:990" s="154" customFormat="1" x14ac:dyDescent="0.25">
      <c r="A8" s="4" t="s">
        <v>169</v>
      </c>
      <c r="B8" s="7"/>
      <c r="C8" s="156" t="s">
        <v>1935</v>
      </c>
      <c r="D8" s="54" t="s">
        <v>1927</v>
      </c>
      <c r="E8" s="157">
        <v>7</v>
      </c>
      <c r="F8" s="178" t="s">
        <v>1928</v>
      </c>
      <c r="G8" s="178" t="s">
        <v>1928</v>
      </c>
      <c r="H8" s="54" t="s">
        <v>1928</v>
      </c>
      <c r="I8" s="163" t="s">
        <v>1928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/>
    </row>
    <row r="9" spans="1:990" s="154" customFormat="1" x14ac:dyDescent="0.25">
      <c r="A9" s="4" t="s">
        <v>129</v>
      </c>
      <c r="B9" s="17" t="s">
        <v>171</v>
      </c>
      <c r="C9" s="156" t="s">
        <v>1502</v>
      </c>
      <c r="D9" s="54" t="s">
        <v>903</v>
      </c>
      <c r="E9" s="157">
        <v>8</v>
      </c>
      <c r="F9" s="178">
        <v>44.656999999999996</v>
      </c>
      <c r="G9" s="178">
        <v>22.52</v>
      </c>
      <c r="H9" s="54" t="s">
        <v>1503</v>
      </c>
      <c r="I9" s="163" t="s">
        <v>1504</v>
      </c>
      <c r="ALB9"/>
    </row>
    <row r="10" spans="1:990" s="154" customFormat="1" x14ac:dyDescent="0.25">
      <c r="A10" s="4" t="s">
        <v>173</v>
      </c>
      <c r="B10" s="7" t="s">
        <v>174</v>
      </c>
      <c r="C10" s="156" t="s">
        <v>173</v>
      </c>
      <c r="D10" s="54" t="s">
        <v>903</v>
      </c>
      <c r="E10" s="157">
        <v>9</v>
      </c>
      <c r="F10" s="178">
        <v>50.386713999999998</v>
      </c>
      <c r="G10" s="178">
        <v>5.8572579999999999</v>
      </c>
      <c r="H10" s="54" t="s">
        <v>1593</v>
      </c>
      <c r="I10" s="163" t="s">
        <v>1594</v>
      </c>
      <c r="ALB10"/>
    </row>
    <row r="11" spans="1:990" s="154" customFormat="1" x14ac:dyDescent="0.25">
      <c r="A11" s="4" t="s">
        <v>176</v>
      </c>
      <c r="B11" s="7"/>
      <c r="C11" s="156" t="s">
        <v>176</v>
      </c>
      <c r="D11" s="54" t="s">
        <v>1927</v>
      </c>
      <c r="E11" s="157">
        <v>10</v>
      </c>
      <c r="F11" s="178" t="s">
        <v>1928</v>
      </c>
      <c r="G11" s="178" t="s">
        <v>1928</v>
      </c>
      <c r="H11" s="54" t="s">
        <v>1928</v>
      </c>
      <c r="I11" s="163" t="s">
        <v>1928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/>
    </row>
    <row r="12" spans="1:990" s="154" customFormat="1" x14ac:dyDescent="0.25">
      <c r="A12" s="18" t="s">
        <v>178</v>
      </c>
      <c r="B12" s="19"/>
      <c r="C12" s="156" t="s">
        <v>1939</v>
      </c>
      <c r="D12" s="54" t="s">
        <v>1927</v>
      </c>
      <c r="E12" s="157">
        <v>11</v>
      </c>
      <c r="F12" s="178" t="s">
        <v>1928</v>
      </c>
      <c r="G12" s="178" t="s">
        <v>1928</v>
      </c>
      <c r="H12" s="54" t="s">
        <v>1928</v>
      </c>
      <c r="I12" s="163" t="s">
        <v>1928</v>
      </c>
      <c r="ALB12"/>
    </row>
    <row r="13" spans="1:990" s="154" customFormat="1" x14ac:dyDescent="0.25">
      <c r="A13" s="18" t="s">
        <v>180</v>
      </c>
      <c r="B13" s="19"/>
      <c r="C13" s="156" t="s">
        <v>1940</v>
      </c>
      <c r="D13" s="54" t="s">
        <v>1927</v>
      </c>
      <c r="E13" s="157">
        <v>12</v>
      </c>
      <c r="F13" s="178" t="s">
        <v>1928</v>
      </c>
      <c r="G13" s="178" t="s">
        <v>1928</v>
      </c>
      <c r="H13" s="54" t="s">
        <v>1928</v>
      </c>
      <c r="I13" s="163" t="s">
        <v>1928</v>
      </c>
      <c r="ALB13"/>
    </row>
    <row r="14" spans="1:990" x14ac:dyDescent="0.25">
      <c r="A14" s="4" t="s">
        <v>182</v>
      </c>
      <c r="B14" s="7" t="s">
        <v>183</v>
      </c>
      <c r="C14" s="156" t="s">
        <v>182</v>
      </c>
      <c r="D14" s="54" t="s">
        <v>903</v>
      </c>
      <c r="E14" s="157">
        <v>13</v>
      </c>
      <c r="F14" s="178">
        <v>50.508083999999997</v>
      </c>
      <c r="G14" s="178">
        <v>11.004471000000001</v>
      </c>
      <c r="H14" s="54" t="s">
        <v>1586</v>
      </c>
      <c r="I14" s="163" t="s">
        <v>1587</v>
      </c>
    </row>
    <row r="15" spans="1:990" s="154" customFormat="1" x14ac:dyDescent="0.25">
      <c r="A15" s="4" t="s">
        <v>185</v>
      </c>
      <c r="B15" s="7" t="s">
        <v>186</v>
      </c>
      <c r="C15" s="156" t="s">
        <v>185</v>
      </c>
      <c r="D15" s="54" t="s">
        <v>903</v>
      </c>
      <c r="E15" s="157">
        <v>14</v>
      </c>
      <c r="F15" s="178">
        <v>50.517527000000001</v>
      </c>
      <c r="G15" s="178">
        <v>12.880644</v>
      </c>
      <c r="H15" s="54" t="s">
        <v>1608</v>
      </c>
      <c r="I15" s="163" t="s">
        <v>1609</v>
      </c>
      <c r="ALB15"/>
    </row>
    <row r="16" spans="1:990" x14ac:dyDescent="0.25">
      <c r="A16" s="14" t="s">
        <v>188</v>
      </c>
      <c r="B16" s="154"/>
      <c r="C16" s="156" t="s">
        <v>1550</v>
      </c>
      <c r="D16" s="54" t="s">
        <v>903</v>
      </c>
      <c r="E16" s="157">
        <v>15</v>
      </c>
      <c r="F16" s="178">
        <v>46.069443999999997</v>
      </c>
      <c r="G16" s="178">
        <v>8.7319440000000004</v>
      </c>
      <c r="H16" s="54" t="s">
        <v>1551</v>
      </c>
      <c r="I16" s="163" t="s">
        <v>1552</v>
      </c>
    </row>
    <row r="17" spans="1:990" s="154" customFormat="1" x14ac:dyDescent="0.25">
      <c r="A17" s="4" t="s">
        <v>190</v>
      </c>
      <c r="B17" s="7" t="s">
        <v>191</v>
      </c>
      <c r="C17" s="156" t="s">
        <v>190</v>
      </c>
      <c r="D17" s="54" t="s">
        <v>903</v>
      </c>
      <c r="E17" s="157">
        <v>16</v>
      </c>
      <c r="F17" s="178">
        <v>46.170833000000002</v>
      </c>
      <c r="G17" s="178">
        <v>10.347778</v>
      </c>
      <c r="H17" s="54" t="s">
        <v>1606</v>
      </c>
      <c r="I17" s="163" t="s">
        <v>1607</v>
      </c>
      <c r="ALB17"/>
    </row>
    <row r="18" spans="1:990" s="154" customFormat="1" x14ac:dyDescent="0.25">
      <c r="A18" s="4" t="s">
        <v>193</v>
      </c>
      <c r="B18" s="7" t="s">
        <v>194</v>
      </c>
      <c r="C18" s="156" t="s">
        <v>1590</v>
      </c>
      <c r="D18" s="54" t="s">
        <v>903</v>
      </c>
      <c r="E18" s="157">
        <v>17</v>
      </c>
      <c r="F18" s="178">
        <v>41.381388999999999</v>
      </c>
      <c r="G18" s="178">
        <v>14.090278</v>
      </c>
      <c r="H18" s="54" t="s">
        <v>1591</v>
      </c>
      <c r="I18" s="163" t="s">
        <v>1592</v>
      </c>
      <c r="ALB18"/>
    </row>
    <row r="19" spans="1:990" x14ac:dyDescent="0.25">
      <c r="A19" s="4" t="s">
        <v>196</v>
      </c>
      <c r="B19" s="7" t="s">
        <v>197</v>
      </c>
      <c r="C19" s="156" t="s">
        <v>1595</v>
      </c>
      <c r="D19" s="54" t="s">
        <v>903</v>
      </c>
      <c r="E19" s="157">
        <v>18</v>
      </c>
      <c r="F19" s="178">
        <v>47.63</v>
      </c>
      <c r="G19" s="178">
        <v>7.8890000000000002</v>
      </c>
      <c r="H19" s="54" t="s">
        <v>1596</v>
      </c>
      <c r="I19" s="163" t="s">
        <v>1597</v>
      </c>
    </row>
    <row r="20" spans="1:990" x14ac:dyDescent="0.25">
      <c r="A20" s="4" t="s">
        <v>199</v>
      </c>
      <c r="B20" s="7" t="s">
        <v>200</v>
      </c>
      <c r="C20" s="156" t="s">
        <v>199</v>
      </c>
      <c r="D20" s="54" t="s">
        <v>903</v>
      </c>
      <c r="E20" s="157">
        <v>19</v>
      </c>
      <c r="F20" s="178">
        <v>66.885000000000005</v>
      </c>
      <c r="G20" s="178">
        <v>19.814800000000002</v>
      </c>
      <c r="H20" s="54" t="s">
        <v>1655</v>
      </c>
      <c r="I20" s="163" t="s">
        <v>1656</v>
      </c>
    </row>
    <row r="21" spans="1:990" x14ac:dyDescent="0.25">
      <c r="A21" s="4" t="s">
        <v>201</v>
      </c>
      <c r="B21" s="7" t="s">
        <v>202</v>
      </c>
      <c r="C21" s="156" t="s">
        <v>1598</v>
      </c>
      <c r="D21" s="54" t="s">
        <v>903</v>
      </c>
      <c r="E21" s="157">
        <v>20</v>
      </c>
      <c r="F21" s="178">
        <v>58.659166999999997</v>
      </c>
      <c r="G21" s="178">
        <v>6.7169439999999998</v>
      </c>
      <c r="H21" s="54" t="s">
        <v>1599</v>
      </c>
      <c r="I21" s="163" t="s">
        <v>1600</v>
      </c>
    </row>
    <row r="22" spans="1:990" s="154" customFormat="1" x14ac:dyDescent="0.25">
      <c r="A22" s="4" t="s">
        <v>204</v>
      </c>
      <c r="B22" s="7" t="s">
        <v>205</v>
      </c>
      <c r="C22" s="156" t="s">
        <v>1930</v>
      </c>
      <c r="D22" s="54" t="s">
        <v>1927</v>
      </c>
      <c r="E22" s="157">
        <v>21</v>
      </c>
      <c r="F22" s="178" t="s">
        <v>1928</v>
      </c>
      <c r="G22" s="178" t="s">
        <v>1928</v>
      </c>
      <c r="H22" s="54" t="s">
        <v>1928</v>
      </c>
      <c r="I22" s="163" t="s">
        <v>1928</v>
      </c>
      <c r="ALB22"/>
    </row>
    <row r="23" spans="1:990" s="154" customFormat="1" x14ac:dyDescent="0.25">
      <c r="A23" s="4" t="s">
        <v>207</v>
      </c>
      <c r="B23" s="7" t="s">
        <v>208</v>
      </c>
      <c r="C23" s="156" t="s">
        <v>207</v>
      </c>
      <c r="D23" s="54" t="s">
        <v>903</v>
      </c>
      <c r="E23" s="157">
        <v>22</v>
      </c>
      <c r="F23" s="178">
        <v>44.7258</v>
      </c>
      <c r="G23" s="178">
        <v>2.6488670000000001</v>
      </c>
      <c r="H23" s="54" t="s">
        <v>1530</v>
      </c>
      <c r="I23" s="163" t="s">
        <v>1531</v>
      </c>
      <c r="ALB23"/>
    </row>
    <row r="24" spans="1:990" s="154" customFormat="1" x14ac:dyDescent="0.25">
      <c r="A24" s="25" t="s">
        <v>210</v>
      </c>
      <c r="C24" s="156" t="s">
        <v>1565</v>
      </c>
      <c r="D24" s="54" t="s">
        <v>903</v>
      </c>
      <c r="E24" s="157">
        <v>23</v>
      </c>
      <c r="F24" s="178">
        <v>54.799076999999997</v>
      </c>
      <c r="G24" s="178">
        <v>24.247084000000001</v>
      </c>
      <c r="H24" s="54" t="s">
        <v>1566</v>
      </c>
      <c r="I24" s="163" t="s">
        <v>1567</v>
      </c>
      <c r="ALB24"/>
    </row>
    <row r="25" spans="1:990" s="154" customFormat="1" x14ac:dyDescent="0.25">
      <c r="A25" s="14" t="s">
        <v>130</v>
      </c>
      <c r="B25" s="17" t="s">
        <v>212</v>
      </c>
      <c r="C25" s="156" t="s">
        <v>130</v>
      </c>
      <c r="D25" s="54" t="s">
        <v>903</v>
      </c>
      <c r="E25" s="157">
        <v>24</v>
      </c>
      <c r="F25" s="178">
        <v>56.576999999999998</v>
      </c>
      <c r="G25" s="178">
        <v>25.231999999999999</v>
      </c>
      <c r="H25" s="54" t="s">
        <v>1525</v>
      </c>
      <c r="I25" s="163" t="s">
        <v>1526</v>
      </c>
      <c r="ALB25"/>
    </row>
    <row r="26" spans="1:990" x14ac:dyDescent="0.25">
      <c r="A26" s="14" t="s">
        <v>214</v>
      </c>
      <c r="B26" s="50" t="s">
        <v>215</v>
      </c>
      <c r="C26" s="156" t="s">
        <v>214</v>
      </c>
      <c r="D26" s="54" t="s">
        <v>903</v>
      </c>
      <c r="E26" s="157">
        <v>25</v>
      </c>
      <c r="F26" s="178">
        <v>42.176000000000002</v>
      </c>
      <c r="G26" s="178">
        <v>23.870844999999999</v>
      </c>
      <c r="H26" s="54" t="s">
        <v>1578</v>
      </c>
      <c r="I26" s="163" t="s">
        <v>1579</v>
      </c>
    </row>
    <row r="27" spans="1:990" s="154" customFormat="1" x14ac:dyDescent="0.25">
      <c r="A27" s="4" t="s">
        <v>217</v>
      </c>
      <c r="B27" s="5" t="s">
        <v>218</v>
      </c>
      <c r="C27" s="156" t="s">
        <v>1537</v>
      </c>
      <c r="D27" s="54" t="s">
        <v>903</v>
      </c>
      <c r="E27" s="157">
        <v>26</v>
      </c>
      <c r="F27" s="178">
        <v>39.26</v>
      </c>
      <c r="G27" s="178">
        <v>-0.91200000000000003</v>
      </c>
      <c r="H27" s="54" t="s">
        <v>1538</v>
      </c>
      <c r="I27" s="163" t="s">
        <v>1539</v>
      </c>
      <c r="ALB27"/>
    </row>
    <row r="28" spans="1:990" s="154" customFormat="1" x14ac:dyDescent="0.25">
      <c r="A28" s="4" t="s">
        <v>220</v>
      </c>
      <c r="B28" s="7" t="s">
        <v>221</v>
      </c>
      <c r="C28" s="156" t="s">
        <v>1488</v>
      </c>
      <c r="D28" s="54" t="s">
        <v>903</v>
      </c>
      <c r="E28" s="157">
        <v>27</v>
      </c>
      <c r="F28" s="178">
        <v>60.861060000000002</v>
      </c>
      <c r="G28" s="178">
        <v>7.3044880000000001</v>
      </c>
      <c r="H28" s="54" t="s">
        <v>1489</v>
      </c>
      <c r="I28" s="163" t="s">
        <v>1490</v>
      </c>
      <c r="ALB28"/>
    </row>
    <row r="29" spans="1:990" x14ac:dyDescent="0.25">
      <c r="A29" s="4" t="s">
        <v>223</v>
      </c>
      <c r="B29" s="7" t="s">
        <v>224</v>
      </c>
      <c r="C29" s="156" t="s">
        <v>1468</v>
      </c>
      <c r="D29" s="54" t="s">
        <v>903</v>
      </c>
      <c r="E29" s="157">
        <v>28</v>
      </c>
      <c r="F29" s="178">
        <v>41.270159999999997</v>
      </c>
      <c r="G29" s="178">
        <v>-6.3208000000000002</v>
      </c>
      <c r="H29" s="54" t="s">
        <v>1469</v>
      </c>
      <c r="I29" s="163" t="s">
        <v>1470</v>
      </c>
    </row>
    <row r="30" spans="1:990" s="154" customFormat="1" x14ac:dyDescent="0.25">
      <c r="A30" s="4" t="s">
        <v>226</v>
      </c>
      <c r="B30" s="7" t="s">
        <v>227</v>
      </c>
      <c r="C30" s="156" t="s">
        <v>226</v>
      </c>
      <c r="D30" s="54" t="s">
        <v>903</v>
      </c>
      <c r="E30" s="157">
        <v>29</v>
      </c>
      <c r="F30" s="178">
        <v>45.201999999999998</v>
      </c>
      <c r="G30" s="178">
        <v>6.5759999999999996</v>
      </c>
      <c r="H30" s="54" t="s">
        <v>1627</v>
      </c>
      <c r="I30" s="163" t="s">
        <v>1628</v>
      </c>
      <c r="ALB30"/>
    </row>
    <row r="31" spans="1:990" x14ac:dyDescent="0.25">
      <c r="A31" s="4" t="s">
        <v>229</v>
      </c>
      <c r="B31" s="50"/>
      <c r="C31" s="156" t="s">
        <v>1616</v>
      </c>
      <c r="D31" s="54" t="s">
        <v>903</v>
      </c>
      <c r="E31" s="157">
        <v>30</v>
      </c>
      <c r="F31" s="178">
        <v>49.008789999999998</v>
      </c>
      <c r="G31" s="178">
        <v>19.912237000000001</v>
      </c>
      <c r="H31" s="54" t="s">
        <v>1617</v>
      </c>
      <c r="I31" s="163" t="s">
        <v>1618</v>
      </c>
    </row>
    <row r="32" spans="1:990" x14ac:dyDescent="0.25">
      <c r="A32" s="14" t="s">
        <v>231</v>
      </c>
      <c r="B32" s="7" t="s">
        <v>232</v>
      </c>
      <c r="C32" s="156" t="s">
        <v>231</v>
      </c>
      <c r="D32" s="54" t="s">
        <v>903</v>
      </c>
      <c r="E32" s="157">
        <v>31</v>
      </c>
      <c r="F32" s="178">
        <v>47.079379000000003</v>
      </c>
      <c r="G32" s="178">
        <v>13.339188</v>
      </c>
      <c r="H32" s="54" t="s">
        <v>1629</v>
      </c>
      <c r="I32" s="163" t="s">
        <v>1630</v>
      </c>
    </row>
    <row r="33" spans="1:990" x14ac:dyDescent="0.25">
      <c r="A33" s="27" t="s">
        <v>234</v>
      </c>
      <c r="B33" s="28" t="s">
        <v>232</v>
      </c>
      <c r="C33" s="156" t="s">
        <v>234</v>
      </c>
      <c r="D33" s="54" t="s">
        <v>903</v>
      </c>
      <c r="E33" s="157">
        <v>32</v>
      </c>
      <c r="F33" s="178">
        <v>46.870327000000003</v>
      </c>
      <c r="G33" s="178">
        <v>13.329065999999999</v>
      </c>
      <c r="H33" s="54" t="s">
        <v>1657</v>
      </c>
      <c r="I33" s="163" t="s">
        <v>1658</v>
      </c>
    </row>
    <row r="34" spans="1:990" s="154" customFormat="1" x14ac:dyDescent="0.25">
      <c r="A34" s="27" t="s">
        <v>235</v>
      </c>
      <c r="B34" s="28" t="s">
        <v>232</v>
      </c>
      <c r="C34" s="156" t="s">
        <v>1558</v>
      </c>
      <c r="D34" s="54" t="s">
        <v>903</v>
      </c>
      <c r="E34" s="157">
        <v>33</v>
      </c>
      <c r="F34" s="178">
        <v>46.870327000000003</v>
      </c>
      <c r="G34" s="178">
        <v>13.329065999999999</v>
      </c>
      <c r="H34" s="54" t="s">
        <v>1559</v>
      </c>
      <c r="I34" s="163" t="s">
        <v>1560</v>
      </c>
      <c r="ALB34"/>
    </row>
    <row r="35" spans="1:990" s="154" customFormat="1" x14ac:dyDescent="0.25">
      <c r="A35" s="4" t="s">
        <v>237</v>
      </c>
      <c r="C35" s="156" t="s">
        <v>1619</v>
      </c>
      <c r="D35" s="54" t="s">
        <v>903</v>
      </c>
      <c r="E35" s="157">
        <v>34</v>
      </c>
      <c r="F35" s="178">
        <v>49.925556</v>
      </c>
      <c r="G35" s="178">
        <v>4.6133329999999999</v>
      </c>
      <c r="H35" s="54" t="s">
        <v>1620</v>
      </c>
      <c r="I35" s="163" t="s">
        <v>1621</v>
      </c>
      <c r="ALB35"/>
    </row>
    <row r="36" spans="1:990" s="154" customFormat="1" x14ac:dyDescent="0.25">
      <c r="A36" s="4" t="s">
        <v>131</v>
      </c>
      <c r="B36" s="17" t="s">
        <v>171</v>
      </c>
      <c r="C36" s="156" t="s">
        <v>1575</v>
      </c>
      <c r="D36" s="54" t="s">
        <v>903</v>
      </c>
      <c r="E36" s="157">
        <v>35</v>
      </c>
      <c r="F36" s="178">
        <v>47.880088600000001</v>
      </c>
      <c r="G36" s="178">
        <v>17.5385141</v>
      </c>
      <c r="H36" s="54" t="s">
        <v>1576</v>
      </c>
      <c r="I36" s="163" t="s">
        <v>1577</v>
      </c>
      <c r="ALB36"/>
    </row>
    <row r="37" spans="1:990" x14ac:dyDescent="0.25">
      <c r="A37" s="4" t="s">
        <v>240</v>
      </c>
      <c r="B37" s="154"/>
      <c r="C37" s="156" t="s">
        <v>240</v>
      </c>
      <c r="D37" s="54" t="s">
        <v>903</v>
      </c>
      <c r="E37" s="157">
        <v>36</v>
      </c>
      <c r="F37" s="178">
        <v>54.722271999999997</v>
      </c>
      <c r="G37" s="178">
        <v>18.082356000000001</v>
      </c>
      <c r="H37" s="54" t="s">
        <v>1622</v>
      </c>
      <c r="I37" s="163" t="s">
        <v>1623</v>
      </c>
    </row>
    <row r="38" spans="1:990" s="154" customFormat="1" x14ac:dyDescent="0.25">
      <c r="A38" s="4" t="s">
        <v>242</v>
      </c>
      <c r="B38" s="7" t="s">
        <v>167</v>
      </c>
      <c r="C38" s="156" t="s">
        <v>242</v>
      </c>
      <c r="D38" s="54" t="s">
        <v>1927</v>
      </c>
      <c r="E38" s="157">
        <v>37</v>
      </c>
      <c r="F38" s="178" t="s">
        <v>1928</v>
      </c>
      <c r="G38" s="178" t="s">
        <v>1928</v>
      </c>
      <c r="H38" s="54" t="s">
        <v>1928</v>
      </c>
      <c r="I38" s="163" t="s">
        <v>1928</v>
      </c>
      <c r="ALB38"/>
    </row>
    <row r="39" spans="1:990" s="154" customFormat="1" x14ac:dyDescent="0.25">
      <c r="A39" s="14" t="s">
        <v>243</v>
      </c>
      <c r="B39" s="17" t="s">
        <v>244</v>
      </c>
      <c r="C39" s="156" t="s">
        <v>1497</v>
      </c>
      <c r="D39" s="54" t="s">
        <v>903</v>
      </c>
      <c r="E39" s="157">
        <v>38</v>
      </c>
      <c r="F39" s="178">
        <v>41.872835000000002</v>
      </c>
      <c r="G39" s="178">
        <v>8.2040749999999996</v>
      </c>
      <c r="H39" s="54" t="s">
        <v>1498</v>
      </c>
      <c r="I39" s="163" t="s">
        <v>1499</v>
      </c>
      <c r="ALB39"/>
    </row>
    <row r="40" spans="1:990" x14ac:dyDescent="0.25">
      <c r="A40" s="4" t="s">
        <v>246</v>
      </c>
      <c r="B40" s="5"/>
      <c r="C40" s="156" t="s">
        <v>1540</v>
      </c>
      <c r="D40" s="54" t="s">
        <v>903</v>
      </c>
      <c r="E40" s="157">
        <v>39</v>
      </c>
      <c r="F40" s="178">
        <v>39.26</v>
      </c>
      <c r="G40" s="178">
        <v>-0.91200000000000003</v>
      </c>
      <c r="H40" s="54" t="s">
        <v>1541</v>
      </c>
      <c r="I40" s="163" t="s">
        <v>1542</v>
      </c>
    </row>
    <row r="41" spans="1:990" s="154" customFormat="1" x14ac:dyDescent="0.25">
      <c r="A41" s="14" t="s">
        <v>247</v>
      </c>
      <c r="B41" s="50" t="s">
        <v>248</v>
      </c>
      <c r="C41" s="156" t="s">
        <v>1643</v>
      </c>
      <c r="D41" s="54" t="s">
        <v>903</v>
      </c>
      <c r="E41" s="157">
        <v>40</v>
      </c>
      <c r="F41" s="178">
        <v>50.084297999999997</v>
      </c>
      <c r="G41" s="178">
        <v>17.181028999999999</v>
      </c>
      <c r="H41" s="54" t="s">
        <v>1644</v>
      </c>
      <c r="I41" s="163" t="s">
        <v>1645</v>
      </c>
      <c r="ALB41"/>
    </row>
    <row r="42" spans="1:990" s="154" customFormat="1" x14ac:dyDescent="0.25">
      <c r="A42" s="4" t="s">
        <v>250</v>
      </c>
      <c r="B42" s="50"/>
      <c r="C42" s="156" t="s">
        <v>250</v>
      </c>
      <c r="D42" s="54" t="s">
        <v>1927</v>
      </c>
      <c r="E42" s="157">
        <v>41</v>
      </c>
      <c r="F42" s="178" t="s">
        <v>1928</v>
      </c>
      <c r="G42" s="178" t="s">
        <v>1928</v>
      </c>
      <c r="H42" s="54" t="s">
        <v>1928</v>
      </c>
      <c r="I42" s="163" t="s">
        <v>1928</v>
      </c>
      <c r="ALB42"/>
    </row>
    <row r="43" spans="1:990" x14ac:dyDescent="0.25">
      <c r="A43" s="4" t="s">
        <v>252</v>
      </c>
      <c r="B43" s="50" t="s">
        <v>253</v>
      </c>
      <c r="C43" s="156" t="s">
        <v>252</v>
      </c>
      <c r="D43" s="54" t="s">
        <v>903</v>
      </c>
      <c r="E43" s="157">
        <v>42</v>
      </c>
      <c r="F43" s="178">
        <v>63.78</v>
      </c>
      <c r="G43" s="178">
        <v>20.302</v>
      </c>
      <c r="H43" s="54" t="s">
        <v>1669</v>
      </c>
      <c r="I43" s="163" t="s">
        <v>1670</v>
      </c>
    </row>
    <row r="44" spans="1:990" s="154" customFormat="1" x14ac:dyDescent="0.25">
      <c r="A44" s="4" t="s">
        <v>255</v>
      </c>
      <c r="C44" s="156" t="s">
        <v>1933</v>
      </c>
      <c r="D44" s="54" t="s">
        <v>1927</v>
      </c>
      <c r="E44" s="157">
        <v>43</v>
      </c>
      <c r="F44" s="178" t="s">
        <v>1928</v>
      </c>
      <c r="G44" s="178" t="s">
        <v>1928</v>
      </c>
      <c r="H44" s="54" t="s">
        <v>1928</v>
      </c>
      <c r="I44" s="163" t="s">
        <v>1928</v>
      </c>
      <c r="ALB44"/>
    </row>
    <row r="45" spans="1:990" x14ac:dyDescent="0.25">
      <c r="A45" s="4" t="s">
        <v>257</v>
      </c>
      <c r="B45" s="7" t="s">
        <v>191</v>
      </c>
      <c r="C45" s="156" t="s">
        <v>1510</v>
      </c>
      <c r="D45" s="54" t="s">
        <v>903</v>
      </c>
      <c r="E45" s="157">
        <v>44</v>
      </c>
      <c r="F45" s="178">
        <v>46.044199999999996</v>
      </c>
      <c r="G45" s="178">
        <v>10.3521</v>
      </c>
      <c r="H45" s="54" t="s">
        <v>1511</v>
      </c>
      <c r="I45" s="163" t="s">
        <v>1512</v>
      </c>
    </row>
    <row r="46" spans="1:990" x14ac:dyDescent="0.25">
      <c r="A46" s="4" t="s">
        <v>259</v>
      </c>
      <c r="B46" s="154"/>
      <c r="C46" s="156" t="s">
        <v>1931</v>
      </c>
      <c r="D46" s="54" t="s">
        <v>1927</v>
      </c>
      <c r="E46" s="157">
        <v>45</v>
      </c>
      <c r="F46" s="178" t="s">
        <v>1928</v>
      </c>
      <c r="G46" s="178" t="s">
        <v>1928</v>
      </c>
      <c r="H46" s="54" t="s">
        <v>1928</v>
      </c>
      <c r="I46" s="163" t="s">
        <v>1928</v>
      </c>
    </row>
    <row r="47" spans="1:990" s="154" customFormat="1" x14ac:dyDescent="0.25">
      <c r="A47" s="4" t="s">
        <v>261</v>
      </c>
      <c r="B47" s="50" t="s">
        <v>262</v>
      </c>
      <c r="C47" s="156" t="s">
        <v>1638</v>
      </c>
      <c r="D47" s="54" t="s">
        <v>903</v>
      </c>
      <c r="E47" s="157">
        <v>46</v>
      </c>
      <c r="F47" s="178">
        <v>46.975805000000001</v>
      </c>
      <c r="G47" s="178">
        <v>10.043101999999999</v>
      </c>
      <c r="H47" s="54" t="s">
        <v>1639</v>
      </c>
      <c r="I47" s="163" t="s">
        <v>1640</v>
      </c>
      <c r="ALB47"/>
    </row>
    <row r="48" spans="1:990" x14ac:dyDescent="0.25">
      <c r="A48" s="4" t="s">
        <v>145</v>
      </c>
      <c r="B48" s="5" t="s">
        <v>165</v>
      </c>
      <c r="C48" s="156" t="s">
        <v>145</v>
      </c>
      <c r="D48" s="54" t="s">
        <v>903</v>
      </c>
      <c r="E48" s="157">
        <v>47</v>
      </c>
      <c r="F48" s="178">
        <v>41.047618999999997</v>
      </c>
      <c r="G48" s="178">
        <v>-6.8040250000000002</v>
      </c>
      <c r="H48" s="54" t="s">
        <v>1532</v>
      </c>
      <c r="I48" s="163" t="s">
        <v>1533</v>
      </c>
    </row>
    <row r="49" spans="1:990" x14ac:dyDescent="0.25">
      <c r="A49" s="4" t="s">
        <v>264</v>
      </c>
      <c r="B49" s="50" t="s">
        <v>265</v>
      </c>
      <c r="C49" s="156" t="s">
        <v>1601</v>
      </c>
      <c r="D49" s="54" t="s">
        <v>903</v>
      </c>
      <c r="E49" s="157">
        <v>48</v>
      </c>
      <c r="F49" s="178">
        <v>38.195562000000002</v>
      </c>
      <c r="G49" s="178">
        <v>-7.4977080000000003</v>
      </c>
      <c r="H49" s="54" t="s">
        <v>1602</v>
      </c>
      <c r="I49" s="163" t="s">
        <v>1603</v>
      </c>
    </row>
    <row r="50" spans="1:990" s="154" customFormat="1" x14ac:dyDescent="0.25">
      <c r="A50" s="4" t="s">
        <v>267</v>
      </c>
      <c r="B50" s="50" t="s">
        <v>268</v>
      </c>
      <c r="C50" s="156" t="s">
        <v>267</v>
      </c>
      <c r="D50" s="54" t="s">
        <v>903</v>
      </c>
      <c r="E50" s="157">
        <v>49</v>
      </c>
      <c r="F50" s="178">
        <v>45.447004999999997</v>
      </c>
      <c r="G50" s="178">
        <v>23.768191000000002</v>
      </c>
      <c r="H50" s="54" t="s">
        <v>1484</v>
      </c>
      <c r="I50" s="163" t="s">
        <v>1485</v>
      </c>
      <c r="ALB50"/>
    </row>
    <row r="51" spans="1:990" s="154" customFormat="1" x14ac:dyDescent="0.25">
      <c r="A51" s="4" t="s">
        <v>270</v>
      </c>
      <c r="B51" s="50"/>
      <c r="C51" s="156" t="s">
        <v>270</v>
      </c>
      <c r="D51" s="54" t="s">
        <v>903</v>
      </c>
      <c r="E51" s="157">
        <v>50</v>
      </c>
      <c r="F51" s="178">
        <v>47.269798000000002</v>
      </c>
      <c r="G51" s="178">
        <v>10.967834</v>
      </c>
      <c r="H51" s="54" t="s">
        <v>1582</v>
      </c>
      <c r="I51" s="163" t="s">
        <v>1583</v>
      </c>
      <c r="ALB51"/>
    </row>
    <row r="52" spans="1:990" x14ac:dyDescent="0.25">
      <c r="A52" s="4" t="s">
        <v>272</v>
      </c>
      <c r="B52" s="7" t="s">
        <v>272</v>
      </c>
      <c r="C52" s="156" t="s">
        <v>272</v>
      </c>
      <c r="D52" s="54" t="s">
        <v>903</v>
      </c>
      <c r="E52" s="157">
        <v>51</v>
      </c>
      <c r="F52" s="178">
        <v>37.118299999999998</v>
      </c>
      <c r="G52" s="178">
        <v>15.1394</v>
      </c>
      <c r="H52" s="54" t="s">
        <v>1610</v>
      </c>
      <c r="I52" s="163" t="s">
        <v>1611</v>
      </c>
    </row>
    <row r="53" spans="1:990" s="154" customFormat="1" x14ac:dyDescent="0.25">
      <c r="A53" s="4" t="s">
        <v>274</v>
      </c>
      <c r="C53" s="156" t="s">
        <v>274</v>
      </c>
      <c r="D53" s="54" t="s">
        <v>903</v>
      </c>
      <c r="E53" s="157">
        <v>52</v>
      </c>
      <c r="F53" s="178">
        <v>49.780391000000002</v>
      </c>
      <c r="G53" s="178">
        <v>19.211573000000001</v>
      </c>
      <c r="H53" s="54" t="s">
        <v>1633</v>
      </c>
      <c r="I53" s="163" t="s">
        <v>1634</v>
      </c>
      <c r="ALB53"/>
    </row>
    <row r="54" spans="1:990" x14ac:dyDescent="0.25">
      <c r="A54" s="4" t="s">
        <v>276</v>
      </c>
      <c r="B54" s="154"/>
      <c r="C54" s="156" t="s">
        <v>1650</v>
      </c>
      <c r="D54" s="54" t="s">
        <v>903</v>
      </c>
      <c r="E54" s="157">
        <v>53</v>
      </c>
      <c r="F54" s="178">
        <v>47.112000000000002</v>
      </c>
      <c r="G54" s="178">
        <v>9.8719999999999999</v>
      </c>
      <c r="H54" s="54" t="s">
        <v>1651</v>
      </c>
      <c r="I54" s="163" t="s">
        <v>1652</v>
      </c>
    </row>
    <row r="55" spans="1:990" x14ac:dyDescent="0.25">
      <c r="A55" s="4" t="s">
        <v>132</v>
      </c>
      <c r="B55" s="7" t="s">
        <v>278</v>
      </c>
      <c r="C55" s="156" t="s">
        <v>132</v>
      </c>
      <c r="D55" s="54" t="s">
        <v>903</v>
      </c>
      <c r="E55" s="157">
        <v>54</v>
      </c>
      <c r="F55" s="178">
        <v>43.458100000000002</v>
      </c>
      <c r="G55" s="178">
        <v>16.7027</v>
      </c>
      <c r="H55" s="54" t="s">
        <v>1671</v>
      </c>
      <c r="I55" s="163" t="s">
        <v>1672</v>
      </c>
    </row>
    <row r="56" spans="1:990" x14ac:dyDescent="0.25">
      <c r="A56" s="4" t="s">
        <v>280</v>
      </c>
      <c r="B56" s="154"/>
      <c r="C56" s="156" t="s">
        <v>280</v>
      </c>
      <c r="D56" s="54" t="s">
        <v>1927</v>
      </c>
      <c r="E56" s="157">
        <v>55</v>
      </c>
      <c r="F56" s="178" t="s">
        <v>1928</v>
      </c>
      <c r="G56" s="178" t="s">
        <v>1928</v>
      </c>
      <c r="H56" s="54" t="s">
        <v>1928</v>
      </c>
      <c r="I56" s="163" t="s">
        <v>1928</v>
      </c>
    </row>
    <row r="57" spans="1:990" s="154" customFormat="1" x14ac:dyDescent="0.25">
      <c r="A57" s="38" t="s">
        <v>282</v>
      </c>
      <c r="B57" s="39"/>
      <c r="C57" s="156" t="s">
        <v>1941</v>
      </c>
      <c r="D57" s="54" t="s">
        <v>1927</v>
      </c>
      <c r="E57" s="157">
        <v>56</v>
      </c>
      <c r="F57" s="178" t="s">
        <v>1928</v>
      </c>
      <c r="G57" s="178" t="s">
        <v>1928</v>
      </c>
      <c r="H57" s="54" t="s">
        <v>1928</v>
      </c>
      <c r="I57" s="163" t="s">
        <v>1928</v>
      </c>
      <c r="ALB57"/>
    </row>
    <row r="58" spans="1:990" x14ac:dyDescent="0.25">
      <c r="A58" s="38" t="s">
        <v>284</v>
      </c>
      <c r="B58" s="39"/>
      <c r="C58" s="156" t="s">
        <v>1942</v>
      </c>
      <c r="D58" s="54" t="s">
        <v>1927</v>
      </c>
      <c r="E58" s="157">
        <v>57</v>
      </c>
      <c r="F58" s="178" t="s">
        <v>1928</v>
      </c>
      <c r="G58" s="178" t="s">
        <v>1928</v>
      </c>
      <c r="H58" s="54" t="s">
        <v>1928</v>
      </c>
      <c r="I58" s="163" t="s">
        <v>1928</v>
      </c>
    </row>
    <row r="59" spans="1:990" s="154" customFormat="1" x14ac:dyDescent="0.25">
      <c r="A59" s="38" t="s">
        <v>286</v>
      </c>
      <c r="B59" s="39"/>
      <c r="C59" s="156" t="s">
        <v>1943</v>
      </c>
      <c r="D59" s="54" t="s">
        <v>1927</v>
      </c>
      <c r="E59" s="157">
        <v>58</v>
      </c>
      <c r="F59" s="178" t="s">
        <v>1928</v>
      </c>
      <c r="G59" s="178" t="s">
        <v>1928</v>
      </c>
      <c r="H59" s="54" t="s">
        <v>1928</v>
      </c>
      <c r="I59" s="163" t="s">
        <v>1928</v>
      </c>
      <c r="ALB59"/>
    </row>
    <row r="60" spans="1:990" x14ac:dyDescent="0.25">
      <c r="A60" s="4" t="s">
        <v>288</v>
      </c>
      <c r="B60" s="44"/>
      <c r="C60" s="156" t="s">
        <v>1624</v>
      </c>
      <c r="D60" s="54" t="s">
        <v>903</v>
      </c>
      <c r="E60" s="157">
        <v>59</v>
      </c>
      <c r="F60" s="178">
        <v>51.182000000000002</v>
      </c>
      <c r="G60" s="178">
        <v>9.06</v>
      </c>
      <c r="H60" s="54" t="s">
        <v>1625</v>
      </c>
      <c r="I60" s="163" t="s">
        <v>1626</v>
      </c>
    </row>
    <row r="61" spans="1:990" x14ac:dyDescent="0.25">
      <c r="A61" s="4" t="s">
        <v>290</v>
      </c>
      <c r="B61" s="50" t="s">
        <v>200</v>
      </c>
      <c r="C61" s="156" t="s">
        <v>290</v>
      </c>
      <c r="D61" s="54" t="s">
        <v>903</v>
      </c>
      <c r="E61" s="157">
        <v>60</v>
      </c>
      <c r="F61" s="178">
        <v>66.954280999999995</v>
      </c>
      <c r="G61" s="178">
        <v>19.796075999999999</v>
      </c>
      <c r="H61" s="54" t="s">
        <v>1515</v>
      </c>
      <c r="I61" s="163" t="s">
        <v>1516</v>
      </c>
    </row>
    <row r="62" spans="1:990" x14ac:dyDescent="0.25">
      <c r="A62" s="4" t="s">
        <v>291</v>
      </c>
      <c r="B62" s="50" t="s">
        <v>200</v>
      </c>
      <c r="C62" s="156" t="s">
        <v>291</v>
      </c>
      <c r="D62" s="54" t="s">
        <v>903</v>
      </c>
      <c r="E62" s="157">
        <v>61</v>
      </c>
      <c r="F62" s="178">
        <v>66.679000000000002</v>
      </c>
      <c r="G62" s="178">
        <v>20.323</v>
      </c>
      <c r="H62" s="54" t="s">
        <v>1563</v>
      </c>
      <c r="I62" s="163" t="s">
        <v>1564</v>
      </c>
    </row>
    <row r="63" spans="1:990" x14ac:dyDescent="0.25">
      <c r="A63" s="4" t="s">
        <v>293</v>
      </c>
      <c r="B63" s="7" t="s">
        <v>294</v>
      </c>
      <c r="C63" s="156" t="s">
        <v>293</v>
      </c>
      <c r="D63" s="54" t="s">
        <v>903</v>
      </c>
      <c r="E63" s="157">
        <v>62</v>
      </c>
      <c r="F63" s="178">
        <v>45.389000000000003</v>
      </c>
      <c r="G63" s="178">
        <v>5.9889999999999999</v>
      </c>
      <c r="H63" s="54" t="s">
        <v>1631</v>
      </c>
      <c r="I63" s="163" t="s">
        <v>1632</v>
      </c>
    </row>
    <row r="64" spans="1:990" x14ac:dyDescent="0.25">
      <c r="A64" s="38" t="s">
        <v>295</v>
      </c>
      <c r="B64" s="39"/>
      <c r="C64" s="156" t="s">
        <v>1938</v>
      </c>
      <c r="D64" s="54" t="s">
        <v>1927</v>
      </c>
      <c r="E64" s="157">
        <v>63</v>
      </c>
      <c r="F64" s="178" t="s">
        <v>1928</v>
      </c>
      <c r="G64" s="178" t="s">
        <v>1928</v>
      </c>
      <c r="H64" s="54" t="s">
        <v>1928</v>
      </c>
      <c r="I64" s="163" t="s">
        <v>1928</v>
      </c>
    </row>
    <row r="65" spans="1:990" x14ac:dyDescent="0.25">
      <c r="A65" s="4" t="s">
        <v>297</v>
      </c>
      <c r="B65" s="50" t="s">
        <v>298</v>
      </c>
      <c r="C65" s="156" t="s">
        <v>297</v>
      </c>
      <c r="D65" s="54" t="s">
        <v>903</v>
      </c>
      <c r="E65" s="157">
        <v>64</v>
      </c>
      <c r="F65" s="178">
        <v>66.486999999999995</v>
      </c>
      <c r="G65" s="178">
        <v>20.36</v>
      </c>
      <c r="H65" s="54" t="s">
        <v>1546</v>
      </c>
      <c r="I65" s="163" t="s">
        <v>1547</v>
      </c>
    </row>
    <row r="66" spans="1:990" x14ac:dyDescent="0.25">
      <c r="A66" s="14" t="s">
        <v>299</v>
      </c>
      <c r="B66" s="44" t="s">
        <v>300</v>
      </c>
      <c r="C66" s="156" t="s">
        <v>299</v>
      </c>
      <c r="D66" s="54" t="s">
        <v>903</v>
      </c>
      <c r="E66" s="157">
        <v>65</v>
      </c>
      <c r="F66" s="178">
        <v>49.124429999999997</v>
      </c>
      <c r="G66" s="178">
        <v>16.124206999999998</v>
      </c>
      <c r="H66" s="54" t="s">
        <v>1646</v>
      </c>
      <c r="I66" s="163" t="s">
        <v>1647</v>
      </c>
    </row>
    <row r="67" spans="1:990" s="154" customFormat="1" x14ac:dyDescent="0.25">
      <c r="A67" s="4" t="s">
        <v>301</v>
      </c>
      <c r="B67" s="7"/>
      <c r="C67" s="156" t="s">
        <v>1936</v>
      </c>
      <c r="D67" s="54" t="s">
        <v>1927</v>
      </c>
      <c r="E67" s="157">
        <v>66</v>
      </c>
      <c r="F67" s="178" t="s">
        <v>1928</v>
      </c>
      <c r="G67" s="178" t="s">
        <v>1928</v>
      </c>
      <c r="H67" s="54" t="s">
        <v>1928</v>
      </c>
      <c r="I67" s="163" t="s">
        <v>1928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  <c r="AEL67" s="4"/>
      <c r="AEM67" s="4"/>
      <c r="AEN67" s="4"/>
      <c r="AEO67" s="4"/>
      <c r="AEP67" s="4"/>
      <c r="AEQ67" s="4"/>
      <c r="AER67" s="4"/>
      <c r="AES67" s="4"/>
      <c r="AET67" s="4"/>
      <c r="AEU67" s="4"/>
      <c r="AEV67" s="4"/>
      <c r="AEW67" s="4"/>
      <c r="AEX67" s="4"/>
      <c r="AEY67" s="4"/>
      <c r="AEZ67" s="4"/>
      <c r="AFA67" s="4"/>
      <c r="AFB67" s="4"/>
      <c r="AFC67" s="4"/>
      <c r="AFD67" s="4"/>
      <c r="AFE67" s="4"/>
      <c r="AFF67" s="4"/>
      <c r="AFG67" s="4"/>
      <c r="AFH67" s="4"/>
      <c r="AFI67" s="4"/>
      <c r="AFJ67" s="4"/>
      <c r="AFK67" s="4"/>
      <c r="AFL67" s="4"/>
      <c r="AFM67" s="4"/>
      <c r="AFN67" s="4"/>
      <c r="AFO67" s="4"/>
      <c r="AFP67" s="4"/>
      <c r="AFQ67" s="4"/>
      <c r="AFR67" s="4"/>
      <c r="AFS67" s="4"/>
      <c r="AFT67" s="4"/>
      <c r="AFU67" s="4"/>
      <c r="AFV67" s="4"/>
      <c r="AFW67" s="4"/>
      <c r="AFX67" s="4"/>
      <c r="AFY67" s="4"/>
      <c r="AFZ67" s="4"/>
      <c r="AGA67" s="4"/>
      <c r="AGB67" s="4"/>
      <c r="AGC67" s="4"/>
      <c r="AGD67" s="4"/>
      <c r="AGE67" s="4"/>
      <c r="AGF67" s="4"/>
      <c r="AGG67" s="4"/>
      <c r="AGH67" s="4"/>
      <c r="AGI67" s="4"/>
      <c r="AGJ67" s="4"/>
      <c r="AGK67" s="4"/>
      <c r="AGL67" s="4"/>
      <c r="AGM67" s="4"/>
      <c r="AGN67" s="4"/>
      <c r="AGO67" s="4"/>
      <c r="AGP67" s="4"/>
      <c r="AGQ67" s="4"/>
      <c r="AGR67" s="4"/>
      <c r="AGS67" s="4"/>
      <c r="AGT67" s="4"/>
      <c r="AGU67" s="4"/>
      <c r="AGV67" s="4"/>
      <c r="AGW67" s="4"/>
      <c r="AGX67" s="4"/>
      <c r="AGY67" s="4"/>
      <c r="AGZ67" s="4"/>
      <c r="AHA67" s="4"/>
      <c r="AHB67" s="4"/>
      <c r="AHC67" s="4"/>
      <c r="AHD67" s="4"/>
      <c r="AHE67" s="4"/>
      <c r="AHF67" s="4"/>
      <c r="AHG67" s="4"/>
      <c r="AHH67" s="4"/>
      <c r="AHI67" s="4"/>
      <c r="AHJ67" s="4"/>
      <c r="AHK67" s="4"/>
      <c r="AHL67" s="4"/>
      <c r="AHM67" s="4"/>
      <c r="AHN67" s="4"/>
      <c r="AHO67" s="4"/>
      <c r="AHP67" s="4"/>
      <c r="AHQ67" s="4"/>
      <c r="AHR67" s="4"/>
      <c r="AHS67" s="4"/>
      <c r="AHT67" s="4"/>
      <c r="AHU67" s="4"/>
      <c r="AHV67" s="4"/>
      <c r="AHW67" s="4"/>
      <c r="AHX67" s="4"/>
      <c r="AHY67" s="4"/>
      <c r="AHZ67" s="4"/>
      <c r="AIA67" s="4"/>
      <c r="AIB67" s="4"/>
      <c r="AIC67" s="4"/>
      <c r="AID67" s="4"/>
      <c r="AIE67" s="4"/>
      <c r="AIF67" s="4"/>
      <c r="AIG67" s="4"/>
      <c r="AIH67" s="4"/>
      <c r="AII67" s="4"/>
      <c r="AIJ67" s="4"/>
      <c r="AIK67" s="4"/>
      <c r="AIL67" s="4"/>
      <c r="AIM67" s="4"/>
      <c r="AIN67" s="4"/>
      <c r="AIO67" s="4"/>
      <c r="AIP67" s="4"/>
      <c r="AIQ67" s="4"/>
      <c r="AIR67" s="4"/>
      <c r="AIS67" s="4"/>
      <c r="AIT67" s="4"/>
      <c r="AIU67" s="4"/>
      <c r="AIV67" s="4"/>
      <c r="AIW67" s="4"/>
      <c r="AIX67" s="4"/>
      <c r="AIY67" s="4"/>
      <c r="AIZ67" s="4"/>
      <c r="AJA67" s="4"/>
      <c r="AJB67" s="4"/>
      <c r="AJC67" s="4"/>
      <c r="AJD67" s="4"/>
      <c r="AJE67" s="4"/>
      <c r="AJF67" s="4"/>
      <c r="AJG67" s="4"/>
      <c r="AJH67" s="4"/>
      <c r="AJI67" s="4"/>
      <c r="AJJ67" s="4"/>
      <c r="AJK67" s="4"/>
      <c r="AJL67" s="4"/>
      <c r="AJM67" s="4"/>
      <c r="AJN67" s="4"/>
      <c r="AJO67" s="4"/>
      <c r="AJP67" s="4"/>
      <c r="AJQ67" s="4"/>
      <c r="AJR67" s="4"/>
      <c r="AJS67" s="4"/>
      <c r="AJT67" s="4"/>
      <c r="AJU67" s="4"/>
      <c r="AJV67" s="4"/>
      <c r="AJW67" s="4"/>
      <c r="AJX67" s="4"/>
      <c r="AJY67" s="4"/>
      <c r="AJZ67" s="4"/>
      <c r="AKA67" s="4"/>
      <c r="AKB67" s="4"/>
      <c r="AKC67" s="4"/>
      <c r="AKD67" s="4"/>
      <c r="AKE67" s="4"/>
      <c r="AKF67" s="4"/>
      <c r="AKG67" s="4"/>
      <c r="AKH67" s="4"/>
      <c r="AKI67" s="4"/>
      <c r="AKJ67" s="4"/>
      <c r="AKK67" s="4"/>
      <c r="AKL67" s="4"/>
      <c r="AKM67" s="4"/>
      <c r="AKN67" s="4"/>
      <c r="AKO67" s="4"/>
      <c r="AKP67" s="4"/>
      <c r="AKQ67" s="4"/>
      <c r="AKR67" s="4"/>
      <c r="AKS67" s="4"/>
      <c r="AKT67" s="4"/>
      <c r="AKU67" s="4"/>
      <c r="AKV67" s="4"/>
      <c r="AKW67" s="4"/>
      <c r="AKX67" s="4"/>
      <c r="AKY67" s="4"/>
      <c r="AKZ67" s="4"/>
      <c r="ALA67" s="4"/>
      <c r="ALB67"/>
    </row>
    <row r="68" spans="1:990" x14ac:dyDescent="0.25">
      <c r="A68" s="4" t="s">
        <v>303</v>
      </c>
      <c r="C68" s="156" t="s">
        <v>303</v>
      </c>
      <c r="D68" s="54" t="s">
        <v>1927</v>
      </c>
      <c r="E68" s="157">
        <v>67</v>
      </c>
      <c r="F68" s="178" t="s">
        <v>1928</v>
      </c>
      <c r="G68" s="178" t="s">
        <v>1928</v>
      </c>
      <c r="H68" s="54" t="s">
        <v>1928</v>
      </c>
      <c r="I68" s="163" t="s">
        <v>1928</v>
      </c>
    </row>
    <row r="69" spans="1:990" x14ac:dyDescent="0.25">
      <c r="A69" s="4" t="s">
        <v>133</v>
      </c>
      <c r="B69" s="44" t="s">
        <v>165</v>
      </c>
      <c r="C69" s="156" t="s">
        <v>1635</v>
      </c>
      <c r="D69" s="54" t="s">
        <v>903</v>
      </c>
      <c r="E69" s="157">
        <v>68</v>
      </c>
      <c r="F69" s="178">
        <v>41.378306000000002</v>
      </c>
      <c r="G69" s="178">
        <v>-6.3515829999999998</v>
      </c>
      <c r="H69" s="54" t="s">
        <v>1636</v>
      </c>
      <c r="I69" s="163" t="s">
        <v>1637</v>
      </c>
    </row>
    <row r="70" spans="1:990" x14ac:dyDescent="0.25">
      <c r="A70" s="4" t="s">
        <v>306</v>
      </c>
      <c r="B70" s="50" t="s">
        <v>307</v>
      </c>
      <c r="C70" s="156" t="s">
        <v>306</v>
      </c>
      <c r="D70" s="54" t="s">
        <v>1927</v>
      </c>
      <c r="E70" s="157">
        <v>69</v>
      </c>
      <c r="F70" s="178" t="s">
        <v>1928</v>
      </c>
      <c r="G70" s="178" t="s">
        <v>1928</v>
      </c>
      <c r="H70" s="54" t="s">
        <v>1928</v>
      </c>
      <c r="I70" s="163" t="s">
        <v>1928</v>
      </c>
    </row>
    <row r="71" spans="1:990" x14ac:dyDescent="0.25">
      <c r="A71" s="4" t="s">
        <v>309</v>
      </c>
      <c r="B71" s="7" t="s">
        <v>310</v>
      </c>
      <c r="C71" s="156" t="s">
        <v>309</v>
      </c>
      <c r="D71" s="54" t="s">
        <v>903</v>
      </c>
      <c r="E71" s="157">
        <v>70</v>
      </c>
      <c r="F71" s="178">
        <v>44.059699999999999</v>
      </c>
      <c r="G71" s="178">
        <v>2.77</v>
      </c>
      <c r="H71" s="54" t="s">
        <v>1664</v>
      </c>
      <c r="I71" s="163" t="s">
        <v>1665</v>
      </c>
    </row>
    <row r="72" spans="1:990" x14ac:dyDescent="0.25">
      <c r="A72" s="38" t="s">
        <v>312</v>
      </c>
      <c r="B72" s="39"/>
      <c r="C72" s="156" t="s">
        <v>1932</v>
      </c>
      <c r="D72" s="54" t="s">
        <v>1927</v>
      </c>
      <c r="E72" s="157">
        <v>71</v>
      </c>
      <c r="F72" s="178" t="s">
        <v>1928</v>
      </c>
      <c r="G72" s="178" t="s">
        <v>1928</v>
      </c>
      <c r="H72" s="54" t="s">
        <v>1928</v>
      </c>
      <c r="I72" s="163" t="s">
        <v>1928</v>
      </c>
    </row>
    <row r="73" spans="1:990" s="154" customFormat="1" x14ac:dyDescent="0.25">
      <c r="A73" s="4" t="s">
        <v>314</v>
      </c>
      <c r="B73" s="17" t="s">
        <v>315</v>
      </c>
      <c r="C73" s="156" t="s">
        <v>314</v>
      </c>
      <c r="D73" s="54" t="s">
        <v>903</v>
      </c>
      <c r="E73" s="157">
        <v>72</v>
      </c>
      <c r="F73" s="178">
        <v>38.883951099999997</v>
      </c>
      <c r="G73" s="178">
        <v>21.493796100000001</v>
      </c>
      <c r="H73" s="54" t="s">
        <v>1471</v>
      </c>
      <c r="I73" s="163" t="s">
        <v>1472</v>
      </c>
      <c r="ALB73"/>
    </row>
    <row r="74" spans="1:990" x14ac:dyDescent="0.25">
      <c r="A74" s="4" t="s">
        <v>316</v>
      </c>
      <c r="B74" s="154"/>
      <c r="C74" s="156" t="s">
        <v>316</v>
      </c>
      <c r="D74" s="54" t="s">
        <v>903</v>
      </c>
      <c r="E74" s="157">
        <v>73</v>
      </c>
      <c r="F74" s="178">
        <v>59.444355000000002</v>
      </c>
      <c r="G74" s="178">
        <v>8.038259</v>
      </c>
      <c r="H74" s="54" t="s">
        <v>1568</v>
      </c>
      <c r="I74" s="163" t="s">
        <v>1569</v>
      </c>
    </row>
    <row r="75" spans="1:990" s="154" customFormat="1" x14ac:dyDescent="0.25">
      <c r="A75" s="14" t="s">
        <v>134</v>
      </c>
      <c r="B75" s="44" t="s">
        <v>165</v>
      </c>
      <c r="C75" s="156" t="s">
        <v>134</v>
      </c>
      <c r="D75" s="54" t="s">
        <v>903</v>
      </c>
      <c r="E75" s="157">
        <v>74</v>
      </c>
      <c r="F75" s="178">
        <v>41.301692000000003</v>
      </c>
      <c r="G75" s="178">
        <v>-6.4697089999999999</v>
      </c>
      <c r="H75" s="54" t="s">
        <v>1641</v>
      </c>
      <c r="I75" s="163" t="s">
        <v>1642</v>
      </c>
      <c r="ALB75"/>
    </row>
    <row r="76" spans="1:990" x14ac:dyDescent="0.25">
      <c r="A76" s="4" t="s">
        <v>135</v>
      </c>
      <c r="B76" s="7" t="s">
        <v>318</v>
      </c>
      <c r="C76" s="156" t="s">
        <v>135</v>
      </c>
      <c r="D76" s="54" t="s">
        <v>903</v>
      </c>
      <c r="E76" s="157">
        <v>75</v>
      </c>
      <c r="F76" s="178">
        <v>46.291753</v>
      </c>
      <c r="G76" s="178">
        <v>10.266454</v>
      </c>
      <c r="H76" s="54" t="s">
        <v>1653</v>
      </c>
      <c r="I76" s="163" t="s">
        <v>1654</v>
      </c>
    </row>
    <row r="77" spans="1:990" x14ac:dyDescent="0.25">
      <c r="A77" s="4" t="s">
        <v>136</v>
      </c>
      <c r="B77" s="7" t="s">
        <v>162</v>
      </c>
      <c r="C77" s="156" t="s">
        <v>136</v>
      </c>
      <c r="D77" s="54" t="s">
        <v>903</v>
      </c>
      <c r="E77" s="157">
        <v>76</v>
      </c>
      <c r="F77" s="178">
        <v>46.052714000000002</v>
      </c>
      <c r="G77" s="178">
        <v>5.812862</v>
      </c>
      <c r="H77" s="54" t="s">
        <v>1584</v>
      </c>
      <c r="I77" s="163" t="s">
        <v>1585</v>
      </c>
    </row>
    <row r="78" spans="1:990" s="154" customFormat="1" x14ac:dyDescent="0.25">
      <c r="A78" s="14" t="s">
        <v>137</v>
      </c>
      <c r="B78" s="17" t="s">
        <v>212</v>
      </c>
      <c r="C78" s="156" t="s">
        <v>137</v>
      </c>
      <c r="D78" s="54" t="s">
        <v>903</v>
      </c>
      <c r="E78" s="157">
        <v>77</v>
      </c>
      <c r="F78" s="178">
        <v>56.8513187</v>
      </c>
      <c r="G78" s="178">
        <v>24.272038899999998</v>
      </c>
      <c r="H78" s="54" t="s">
        <v>1556</v>
      </c>
      <c r="I78" s="163" t="s">
        <v>1557</v>
      </c>
      <c r="ALB78"/>
    </row>
    <row r="79" spans="1:990" s="154" customFormat="1" x14ac:dyDescent="0.25">
      <c r="A79" s="14" t="s">
        <v>320</v>
      </c>
      <c r="B79" s="50" t="s">
        <v>321</v>
      </c>
      <c r="C79" s="156" t="s">
        <v>320</v>
      </c>
      <c r="D79" s="54" t="s">
        <v>903</v>
      </c>
      <c r="E79" s="157">
        <v>78</v>
      </c>
      <c r="F79" s="178">
        <v>56.406388999999997</v>
      </c>
      <c r="G79" s="178">
        <v>-5.1130560000000003</v>
      </c>
      <c r="H79" s="54" t="s">
        <v>1570</v>
      </c>
      <c r="I79" s="163" t="s">
        <v>1571</v>
      </c>
      <c r="ALB79"/>
    </row>
    <row r="80" spans="1:990" s="154" customFormat="1" x14ac:dyDescent="0.25">
      <c r="A80" s="14" t="s">
        <v>322</v>
      </c>
      <c r="B80" s="7" t="s">
        <v>323</v>
      </c>
      <c r="C80" s="156" t="s">
        <v>322</v>
      </c>
      <c r="D80" s="54" t="s">
        <v>903</v>
      </c>
      <c r="E80" s="157">
        <v>79</v>
      </c>
      <c r="F80" s="178">
        <v>47.036000000000001</v>
      </c>
      <c r="G80" s="178">
        <v>10.707000000000001</v>
      </c>
      <c r="H80" s="54" t="s">
        <v>1495</v>
      </c>
      <c r="I80" s="163" t="s">
        <v>1496</v>
      </c>
      <c r="ALB80"/>
    </row>
    <row r="81" spans="1:990" s="154" customFormat="1" x14ac:dyDescent="0.25">
      <c r="A81" s="4" t="s">
        <v>325</v>
      </c>
      <c r="B81" s="7" t="s">
        <v>162</v>
      </c>
      <c r="C81" s="156" t="s">
        <v>325</v>
      </c>
      <c r="D81" s="54" t="s">
        <v>1927</v>
      </c>
      <c r="E81" s="157">
        <v>80</v>
      </c>
      <c r="F81" s="178" t="s">
        <v>1928</v>
      </c>
      <c r="G81" s="178" t="s">
        <v>1928</v>
      </c>
      <c r="H81" s="54" t="s">
        <v>1928</v>
      </c>
      <c r="I81" s="163" t="s">
        <v>1928</v>
      </c>
      <c r="ALB81"/>
    </row>
    <row r="82" spans="1:990" x14ac:dyDescent="0.25">
      <c r="A82" s="4" t="s">
        <v>326</v>
      </c>
      <c r="B82" s="17" t="s">
        <v>327</v>
      </c>
      <c r="C82" s="156" t="s">
        <v>326</v>
      </c>
      <c r="D82" s="54" t="s">
        <v>903</v>
      </c>
      <c r="E82" s="157">
        <v>81</v>
      </c>
      <c r="F82" s="178">
        <v>41.354444000000001</v>
      </c>
      <c r="G82" s="178">
        <v>24.366944</v>
      </c>
      <c r="H82" s="54" t="s">
        <v>1612</v>
      </c>
      <c r="I82" s="163" t="s">
        <v>1613</v>
      </c>
    </row>
    <row r="83" spans="1:990" x14ac:dyDescent="0.25">
      <c r="A83" s="4" t="s">
        <v>329</v>
      </c>
      <c r="B83" s="7" t="s">
        <v>330</v>
      </c>
      <c r="C83" s="156" t="s">
        <v>329</v>
      </c>
      <c r="D83" s="54" t="s">
        <v>903</v>
      </c>
      <c r="E83" s="157">
        <v>82</v>
      </c>
      <c r="F83" s="178">
        <v>44.471643999999998</v>
      </c>
      <c r="G83" s="178">
        <v>6.2706179999999998</v>
      </c>
      <c r="H83" s="54" t="s">
        <v>1491</v>
      </c>
      <c r="I83" s="163" t="s">
        <v>1492</v>
      </c>
    </row>
    <row r="84" spans="1:990" s="154" customFormat="1" x14ac:dyDescent="0.25">
      <c r="A84" s="4" t="s">
        <v>332</v>
      </c>
      <c r="C84" s="156" t="s">
        <v>332</v>
      </c>
      <c r="D84" s="54" t="s">
        <v>903</v>
      </c>
      <c r="E84" s="157">
        <v>83</v>
      </c>
      <c r="F84" s="178">
        <v>61.305857000000003</v>
      </c>
      <c r="G84" s="178">
        <v>7.7911260000000002</v>
      </c>
      <c r="H84" s="54" t="s">
        <v>1480</v>
      </c>
      <c r="I84" s="163" t="s">
        <v>1481</v>
      </c>
      <c r="ALB84"/>
    </row>
    <row r="85" spans="1:990" s="154" customFormat="1" x14ac:dyDescent="0.25">
      <c r="A85" s="4" t="s">
        <v>334</v>
      </c>
      <c r="B85" s="7" t="s">
        <v>335</v>
      </c>
      <c r="C85" s="156" t="s">
        <v>1659</v>
      </c>
      <c r="D85" s="54" t="s">
        <v>903</v>
      </c>
      <c r="E85" s="157">
        <v>84</v>
      </c>
      <c r="F85" s="178">
        <v>36.921999999999997</v>
      </c>
      <c r="G85" s="178">
        <v>-4.7770000000000001</v>
      </c>
      <c r="H85" s="54" t="s">
        <v>1660</v>
      </c>
      <c r="I85" s="163" t="s">
        <v>1661</v>
      </c>
      <c r="ALB85"/>
    </row>
    <row r="86" spans="1:990" s="154" customFormat="1" x14ac:dyDescent="0.25">
      <c r="A86" s="4" t="s">
        <v>138</v>
      </c>
      <c r="B86" s="17"/>
      <c r="C86" s="156" t="s">
        <v>138</v>
      </c>
      <c r="D86" s="54" t="s">
        <v>903</v>
      </c>
      <c r="E86" s="157">
        <v>85</v>
      </c>
      <c r="F86" s="178">
        <v>41.489750000000001</v>
      </c>
      <c r="G86" s="178">
        <v>-6.2639189999999996</v>
      </c>
      <c r="H86" s="54" t="s">
        <v>1662</v>
      </c>
      <c r="I86" s="163" t="s">
        <v>1663</v>
      </c>
      <c r="ALB86"/>
    </row>
    <row r="87" spans="1:990" s="154" customFormat="1" x14ac:dyDescent="0.25">
      <c r="A87" s="14" t="s">
        <v>139</v>
      </c>
      <c r="B87" s="17" t="s">
        <v>338</v>
      </c>
      <c r="C87" s="156" t="s">
        <v>139</v>
      </c>
      <c r="D87" s="54" t="s">
        <v>903</v>
      </c>
      <c r="E87" s="157">
        <v>86</v>
      </c>
      <c r="F87" s="178">
        <v>49.563000000000002</v>
      </c>
      <c r="G87" s="178">
        <v>14.21</v>
      </c>
      <c r="H87" s="54" t="s">
        <v>1513</v>
      </c>
      <c r="I87" s="163" t="s">
        <v>1514</v>
      </c>
      <c r="ALB87"/>
    </row>
    <row r="88" spans="1:990" s="154" customFormat="1" x14ac:dyDescent="0.25">
      <c r="A88" s="4" t="s">
        <v>340</v>
      </c>
      <c r="B88" s="7" t="s">
        <v>341</v>
      </c>
      <c r="C88" s="156" t="s">
        <v>340</v>
      </c>
      <c r="D88" s="54" t="s">
        <v>903</v>
      </c>
      <c r="E88" s="157">
        <v>87</v>
      </c>
      <c r="F88" s="178">
        <v>44.961181000000003</v>
      </c>
      <c r="G88" s="178">
        <v>5.6887509999999999</v>
      </c>
      <c r="H88" s="54" t="s">
        <v>1517</v>
      </c>
      <c r="I88" s="163" t="s">
        <v>1518</v>
      </c>
      <c r="ALB88"/>
    </row>
    <row r="89" spans="1:990" s="154" customFormat="1" x14ac:dyDescent="0.25">
      <c r="A89" s="4" t="s">
        <v>343</v>
      </c>
      <c r="B89" s="50" t="s">
        <v>344</v>
      </c>
      <c r="C89" s="156" t="s">
        <v>343</v>
      </c>
      <c r="D89" s="54" t="s">
        <v>1927</v>
      </c>
      <c r="E89" s="157">
        <v>88</v>
      </c>
      <c r="F89" s="178" t="s">
        <v>1928</v>
      </c>
      <c r="G89" s="178" t="s">
        <v>1928</v>
      </c>
      <c r="H89" s="54" t="s">
        <v>1928</v>
      </c>
      <c r="I89" s="163" t="s">
        <v>1928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  <c r="AEL89" s="4"/>
      <c r="AEM89" s="4"/>
      <c r="AEN89" s="4"/>
      <c r="AEO89" s="4"/>
      <c r="AEP89" s="4"/>
      <c r="AEQ89" s="4"/>
      <c r="AER89" s="4"/>
      <c r="AES89" s="4"/>
      <c r="AET89" s="4"/>
      <c r="AEU89" s="4"/>
      <c r="AEV89" s="4"/>
      <c r="AEW89" s="4"/>
      <c r="AEX89" s="4"/>
      <c r="AEY89" s="4"/>
      <c r="AEZ89" s="4"/>
      <c r="AFA89" s="4"/>
      <c r="AFB89" s="4"/>
      <c r="AFC89" s="4"/>
      <c r="AFD89" s="4"/>
      <c r="AFE89" s="4"/>
      <c r="AFF89" s="4"/>
      <c r="AFG89" s="4"/>
      <c r="AFH89" s="4"/>
      <c r="AFI89" s="4"/>
      <c r="AFJ89" s="4"/>
      <c r="AFK89" s="4"/>
      <c r="AFL89" s="4"/>
      <c r="AFM89" s="4"/>
      <c r="AFN89" s="4"/>
      <c r="AFO89" s="4"/>
      <c r="AFP89" s="4"/>
      <c r="AFQ89" s="4"/>
      <c r="AFR89" s="4"/>
      <c r="AFS89" s="4"/>
      <c r="AFT89" s="4"/>
      <c r="AFU89" s="4"/>
      <c r="AFV89" s="4"/>
      <c r="AFW89" s="4"/>
      <c r="AFX89" s="4"/>
      <c r="AFY89" s="4"/>
      <c r="AFZ89" s="4"/>
      <c r="AGA89" s="4"/>
      <c r="AGB89" s="4"/>
      <c r="AGC89" s="4"/>
      <c r="AGD89" s="4"/>
      <c r="AGE89" s="4"/>
      <c r="AGF89" s="4"/>
      <c r="AGG89" s="4"/>
      <c r="AGH89" s="4"/>
      <c r="AGI89" s="4"/>
      <c r="AGJ89" s="4"/>
      <c r="AGK89" s="4"/>
      <c r="AGL89" s="4"/>
      <c r="AGM89" s="4"/>
      <c r="AGN89" s="4"/>
      <c r="AGO89" s="4"/>
      <c r="AGP89" s="4"/>
      <c r="AGQ89" s="4"/>
      <c r="AGR89" s="4"/>
      <c r="AGS89" s="4"/>
      <c r="AGT89" s="4"/>
      <c r="AGU89" s="4"/>
      <c r="AGV89" s="4"/>
      <c r="AGW89" s="4"/>
      <c r="AGX89" s="4"/>
      <c r="AGY89" s="4"/>
      <c r="AGZ89" s="4"/>
      <c r="AHA89" s="4"/>
      <c r="AHB89" s="4"/>
      <c r="AHC89" s="4"/>
      <c r="AHD89" s="4"/>
      <c r="AHE89" s="4"/>
      <c r="AHF89" s="4"/>
      <c r="AHG89" s="4"/>
      <c r="AHH89" s="4"/>
      <c r="AHI89" s="4"/>
      <c r="AHJ89" s="4"/>
      <c r="AHK89" s="4"/>
      <c r="AHL89" s="4"/>
      <c r="AHM89" s="4"/>
      <c r="AHN89" s="4"/>
      <c r="AHO89" s="4"/>
      <c r="AHP89" s="4"/>
      <c r="AHQ89" s="4"/>
      <c r="AHR89" s="4"/>
      <c r="AHS89" s="4"/>
      <c r="AHT89" s="4"/>
      <c r="AHU89" s="4"/>
      <c r="AHV89" s="4"/>
      <c r="AHW89" s="4"/>
      <c r="AHX89" s="4"/>
      <c r="AHY89" s="4"/>
      <c r="AHZ89" s="4"/>
      <c r="AIA89" s="4"/>
      <c r="AIB89" s="4"/>
      <c r="AIC89" s="4"/>
      <c r="AID89" s="4"/>
      <c r="AIE89" s="4"/>
      <c r="AIF89" s="4"/>
      <c r="AIG89" s="4"/>
      <c r="AIH89" s="4"/>
      <c r="AII89" s="4"/>
      <c r="AIJ89" s="4"/>
      <c r="AIK89" s="4"/>
      <c r="AIL89" s="4"/>
      <c r="AIM89" s="4"/>
      <c r="AIN89" s="4"/>
      <c r="AIO89" s="4"/>
      <c r="AIP89" s="4"/>
      <c r="AIQ89" s="4"/>
      <c r="AIR89" s="4"/>
      <c r="AIS89" s="4"/>
      <c r="AIT89" s="4"/>
      <c r="AIU89" s="4"/>
      <c r="AIV89" s="4"/>
      <c r="AIW89" s="4"/>
      <c r="AIX89" s="4"/>
      <c r="AIY89" s="4"/>
      <c r="AIZ89" s="4"/>
      <c r="AJA89" s="4"/>
      <c r="AJB89" s="4"/>
      <c r="AJC89" s="4"/>
      <c r="AJD89" s="4"/>
      <c r="AJE89" s="4"/>
      <c r="AJF89" s="4"/>
      <c r="AJG89" s="4"/>
      <c r="AJH89" s="4"/>
      <c r="AJI89" s="4"/>
      <c r="AJJ89" s="4"/>
      <c r="AJK89" s="4"/>
      <c r="AJL89" s="4"/>
      <c r="AJM89" s="4"/>
      <c r="AJN89" s="4"/>
      <c r="AJO89" s="4"/>
      <c r="AJP89" s="4"/>
      <c r="AJQ89" s="4"/>
      <c r="AJR89" s="4"/>
      <c r="AJS89" s="4"/>
      <c r="AJT89" s="4"/>
      <c r="AJU89" s="4"/>
      <c r="AJV89" s="4"/>
      <c r="AJW89" s="4"/>
      <c r="AJX89" s="4"/>
      <c r="AJY89" s="4"/>
      <c r="AJZ89" s="4"/>
      <c r="AKA89" s="4"/>
      <c r="AKB89" s="4"/>
      <c r="AKC89" s="4"/>
      <c r="AKD89" s="4"/>
      <c r="AKE89" s="4"/>
      <c r="AKF89" s="4"/>
      <c r="AKG89" s="4"/>
      <c r="AKH89" s="4"/>
      <c r="AKI89" s="4"/>
      <c r="AKJ89" s="4"/>
      <c r="AKK89" s="4"/>
      <c r="AKL89" s="4"/>
      <c r="AKM89" s="4"/>
      <c r="AKN89" s="4"/>
      <c r="AKO89" s="4"/>
      <c r="AKP89" s="4"/>
      <c r="AKQ89" s="4"/>
      <c r="AKR89" s="4"/>
      <c r="AKS89" s="4"/>
      <c r="AKT89" s="4"/>
      <c r="AKU89" s="4"/>
      <c r="AKV89" s="4"/>
      <c r="AKW89" s="4"/>
      <c r="AKX89" s="4"/>
      <c r="AKY89" s="4"/>
      <c r="AKZ89" s="4"/>
      <c r="ALA89" s="4"/>
      <c r="ALB89"/>
    </row>
    <row r="90" spans="1:990" s="154" customFormat="1" x14ac:dyDescent="0.25">
      <c r="A90" s="4" t="s">
        <v>346</v>
      </c>
      <c r="B90" s="50" t="s">
        <v>347</v>
      </c>
      <c r="C90" s="156" t="s">
        <v>346</v>
      </c>
      <c r="D90" s="54" t="s">
        <v>903</v>
      </c>
      <c r="E90" s="157">
        <v>89</v>
      </c>
      <c r="F90" s="178">
        <v>45.21293</v>
      </c>
      <c r="G90" s="178">
        <v>6.7152599999999998</v>
      </c>
      <c r="H90" s="54" t="s">
        <v>1482</v>
      </c>
      <c r="I90" s="163" t="s">
        <v>1483</v>
      </c>
      <c r="ALB90"/>
    </row>
    <row r="91" spans="1:990" s="154" customFormat="1" x14ac:dyDescent="0.25">
      <c r="A91" s="4" t="s">
        <v>349</v>
      </c>
      <c r="B91" s="50"/>
      <c r="C91" s="156" t="s">
        <v>1673</v>
      </c>
      <c r="D91" s="54" t="s">
        <v>903</v>
      </c>
      <c r="E91" s="157">
        <v>90</v>
      </c>
      <c r="F91" s="178">
        <v>47.565607</v>
      </c>
      <c r="G91" s="178">
        <v>7.9536300000000004</v>
      </c>
      <c r="H91" s="54" t="s">
        <v>1674</v>
      </c>
      <c r="I91" s="163" t="s">
        <v>1675</v>
      </c>
      <c r="ALB91"/>
    </row>
    <row r="92" spans="1:990" s="154" customFormat="1" x14ac:dyDescent="0.25">
      <c r="A92" s="4" t="s">
        <v>351</v>
      </c>
      <c r="B92" s="50"/>
      <c r="C92" s="156" t="s">
        <v>351</v>
      </c>
      <c r="D92" s="54" t="s">
        <v>1927</v>
      </c>
      <c r="E92" s="157">
        <v>91</v>
      </c>
      <c r="F92" s="178" t="s">
        <v>1928</v>
      </c>
      <c r="G92" s="178" t="s">
        <v>1928</v>
      </c>
      <c r="H92" s="54" t="s">
        <v>1928</v>
      </c>
      <c r="I92" s="163" t="s">
        <v>1928</v>
      </c>
      <c r="ALB92"/>
    </row>
    <row r="93" spans="1:990" s="154" customFormat="1" x14ac:dyDescent="0.25">
      <c r="A93" s="4" t="s">
        <v>353</v>
      </c>
      <c r="C93" s="156" t="s">
        <v>1527</v>
      </c>
      <c r="D93" s="54" t="s">
        <v>903</v>
      </c>
      <c r="E93" s="157">
        <v>92</v>
      </c>
      <c r="F93" s="178">
        <v>46.067701999999997</v>
      </c>
      <c r="G93" s="178">
        <v>10.982813999999999</v>
      </c>
      <c r="H93" s="54" t="s">
        <v>1528</v>
      </c>
      <c r="I93" s="163" t="s">
        <v>1529</v>
      </c>
      <c r="ALB93"/>
    </row>
    <row r="94" spans="1:990" s="154" customFormat="1" x14ac:dyDescent="0.25">
      <c r="A94" s="4" t="s">
        <v>140</v>
      </c>
      <c r="B94" s="7" t="s">
        <v>355</v>
      </c>
      <c r="C94" s="156" t="s">
        <v>1666</v>
      </c>
      <c r="D94" s="54" t="s">
        <v>903</v>
      </c>
      <c r="E94" s="157">
        <v>93</v>
      </c>
      <c r="F94" s="178">
        <v>44.303735000000003</v>
      </c>
      <c r="G94" s="178">
        <v>4.6509999999999998</v>
      </c>
      <c r="H94" s="54" t="s">
        <v>1667</v>
      </c>
      <c r="I94" s="163" t="s">
        <v>1668</v>
      </c>
      <c r="ALB94"/>
    </row>
    <row r="95" spans="1:990" s="154" customFormat="1" x14ac:dyDescent="0.25">
      <c r="A95" s="4" t="s">
        <v>357</v>
      </c>
      <c r="B95" s="7" t="s">
        <v>358</v>
      </c>
      <c r="C95" s="156" t="s">
        <v>1522</v>
      </c>
      <c r="D95" s="54" t="s">
        <v>903</v>
      </c>
      <c r="E95" s="157">
        <v>94</v>
      </c>
      <c r="F95" s="178">
        <v>46.565359106343998</v>
      </c>
      <c r="G95" s="178">
        <v>8.3277561798094997</v>
      </c>
      <c r="H95" s="54" t="s">
        <v>1523</v>
      </c>
      <c r="I95" s="163" t="s">
        <v>1524</v>
      </c>
      <c r="ALB95"/>
    </row>
    <row r="96" spans="1:990" s="154" customFormat="1" x14ac:dyDescent="0.25">
      <c r="A96" s="4" t="s">
        <v>141</v>
      </c>
      <c r="B96" s="50"/>
      <c r="C96" s="156" t="s">
        <v>1553</v>
      </c>
      <c r="D96" s="54" t="s">
        <v>903</v>
      </c>
      <c r="E96" s="157">
        <v>95</v>
      </c>
      <c r="F96" s="178">
        <v>44.3</v>
      </c>
      <c r="G96" s="178">
        <v>22.603999999999999</v>
      </c>
      <c r="H96" s="54" t="s">
        <v>1554</v>
      </c>
      <c r="I96" s="163" t="s">
        <v>1555</v>
      </c>
      <c r="ALB96"/>
    </row>
    <row r="97" spans="1:990" s="154" customFormat="1" x14ac:dyDescent="0.25">
      <c r="A97" s="4" t="s">
        <v>361</v>
      </c>
      <c r="B97" s="7" t="s">
        <v>362</v>
      </c>
      <c r="C97" s="156" t="s">
        <v>361</v>
      </c>
      <c r="D97" s="54" t="s">
        <v>903</v>
      </c>
      <c r="E97" s="157">
        <v>96</v>
      </c>
      <c r="F97" s="178">
        <v>45.625267999999998</v>
      </c>
      <c r="G97" s="178">
        <v>6.791353</v>
      </c>
      <c r="H97" s="54" t="s">
        <v>1486</v>
      </c>
      <c r="I97" s="163" t="s">
        <v>1487</v>
      </c>
      <c r="ALB97"/>
    </row>
    <row r="98" spans="1:990" s="154" customFormat="1" x14ac:dyDescent="0.25">
      <c r="A98" s="4" t="s">
        <v>364</v>
      </c>
      <c r="B98" s="50" t="s">
        <v>365</v>
      </c>
      <c r="C98" s="156" t="s">
        <v>364</v>
      </c>
      <c r="D98" s="54" t="s">
        <v>903</v>
      </c>
      <c r="E98" s="157">
        <v>97</v>
      </c>
      <c r="F98" s="178">
        <v>41.368983</v>
      </c>
      <c r="G98" s="178">
        <v>0.27338099999999999</v>
      </c>
      <c r="H98" s="54" t="s">
        <v>1500</v>
      </c>
      <c r="I98" s="163" t="s">
        <v>1501</v>
      </c>
      <c r="ALB98"/>
    </row>
    <row r="99" spans="1:990" s="154" customFormat="1" x14ac:dyDescent="0.25">
      <c r="A99" s="4" t="s">
        <v>142</v>
      </c>
      <c r="B99" s="17" t="s">
        <v>171</v>
      </c>
      <c r="C99" s="156" t="s">
        <v>1519</v>
      </c>
      <c r="D99" s="54" t="s">
        <v>903</v>
      </c>
      <c r="E99" s="157">
        <v>98</v>
      </c>
      <c r="F99" s="178">
        <v>44.3</v>
      </c>
      <c r="G99" s="178">
        <v>22.603999999999999</v>
      </c>
      <c r="H99" s="54" t="s">
        <v>1520</v>
      </c>
      <c r="I99" s="163" t="s">
        <v>1521</v>
      </c>
      <c r="ALB99"/>
    </row>
    <row r="100" spans="1:990" s="154" customFormat="1" x14ac:dyDescent="0.25">
      <c r="A100" s="4" t="s">
        <v>368</v>
      </c>
      <c r="C100" s="156" t="s">
        <v>368</v>
      </c>
      <c r="D100" s="54" t="s">
        <v>903</v>
      </c>
      <c r="E100" s="157">
        <v>99</v>
      </c>
      <c r="F100" s="178">
        <v>59.617114999999998</v>
      </c>
      <c r="G100" s="178">
        <v>7.8564309999999997</v>
      </c>
      <c r="H100" s="54" t="s">
        <v>1475</v>
      </c>
      <c r="I100" s="163" t="s">
        <v>1476</v>
      </c>
      <c r="ALB100"/>
    </row>
    <row r="101" spans="1:990" s="154" customFormat="1" x14ac:dyDescent="0.25">
      <c r="A101" s="50" t="s">
        <v>370</v>
      </c>
      <c r="B101" s="50" t="s">
        <v>371</v>
      </c>
      <c r="C101" s="156" t="s">
        <v>370</v>
      </c>
      <c r="D101" s="54" t="s">
        <v>903</v>
      </c>
      <c r="E101" s="157">
        <v>100</v>
      </c>
      <c r="F101" s="178">
        <v>63.548000000000002</v>
      </c>
      <c r="G101" s="178">
        <v>16.643000000000001</v>
      </c>
      <c r="H101" s="54" t="s">
        <v>1676</v>
      </c>
      <c r="I101" s="163" t="s">
        <v>1677</v>
      </c>
      <c r="ALB101"/>
    </row>
    <row r="102" spans="1:990" s="154" customFormat="1" x14ac:dyDescent="0.25">
      <c r="A102" s="30" t="s">
        <v>373</v>
      </c>
      <c r="B102" s="7" t="s">
        <v>162</v>
      </c>
      <c r="C102" s="156" t="s">
        <v>1477</v>
      </c>
      <c r="D102" s="54" t="s">
        <v>903</v>
      </c>
      <c r="E102" s="157">
        <v>101</v>
      </c>
      <c r="F102" s="178">
        <v>46.033152000000001</v>
      </c>
      <c r="G102" s="178">
        <v>7.3079099999999997</v>
      </c>
      <c r="H102" s="54" t="s">
        <v>1478</v>
      </c>
      <c r="I102" s="163" t="s">
        <v>1479</v>
      </c>
      <c r="ALB102"/>
    </row>
    <row r="103" spans="1:990" s="154" customFormat="1" x14ac:dyDescent="0.25">
      <c r="A103" s="4" t="s">
        <v>374</v>
      </c>
      <c r="B103" s="50"/>
      <c r="C103" s="156" t="s">
        <v>374</v>
      </c>
      <c r="D103" s="54" t="s">
        <v>903</v>
      </c>
      <c r="E103" s="157">
        <v>102</v>
      </c>
      <c r="F103" s="178">
        <v>47.209373999999997</v>
      </c>
      <c r="G103" s="178">
        <v>11.005618</v>
      </c>
      <c r="H103" s="54" t="s">
        <v>1614</v>
      </c>
      <c r="I103" s="163" t="s">
        <v>1615</v>
      </c>
      <c r="ALB103"/>
    </row>
    <row r="104" spans="1:990" s="154" customFormat="1" x14ac:dyDescent="0.25">
      <c r="A104" s="4" t="s">
        <v>376</v>
      </c>
      <c r="B104" s="7" t="s">
        <v>221</v>
      </c>
      <c r="C104" s="156" t="s">
        <v>1572</v>
      </c>
      <c r="D104" s="54" t="s">
        <v>903</v>
      </c>
      <c r="E104" s="157">
        <v>103</v>
      </c>
      <c r="F104" s="178">
        <v>60.883144999999999</v>
      </c>
      <c r="G104" s="178">
        <v>7.2483139999999997</v>
      </c>
      <c r="H104" s="54" t="s">
        <v>1573</v>
      </c>
      <c r="I104" s="163" t="s">
        <v>1574</v>
      </c>
      <c r="ALB104"/>
    </row>
    <row r="105" spans="1:990" s="154" customFormat="1" x14ac:dyDescent="0.25">
      <c r="A105" s="4" t="s">
        <v>143</v>
      </c>
      <c r="B105" s="7" t="s">
        <v>212</v>
      </c>
      <c r="C105" s="156" t="s">
        <v>143</v>
      </c>
      <c r="D105" s="54" t="s">
        <v>903</v>
      </c>
      <c r="E105" s="157">
        <v>104</v>
      </c>
      <c r="F105" s="178">
        <v>56.758000000000003</v>
      </c>
      <c r="G105" s="178">
        <v>24.711300000000001</v>
      </c>
      <c r="H105" s="54" t="s">
        <v>1604</v>
      </c>
      <c r="I105" s="163" t="s">
        <v>1605</v>
      </c>
      <c r="ALB105"/>
    </row>
    <row r="106" spans="1:990" s="154" customFormat="1" x14ac:dyDescent="0.25">
      <c r="A106" s="4" t="s">
        <v>146</v>
      </c>
      <c r="B106" s="7" t="s">
        <v>365</v>
      </c>
      <c r="C106" s="156" t="s">
        <v>146</v>
      </c>
      <c r="D106" s="54" t="s">
        <v>903</v>
      </c>
      <c r="E106" s="157">
        <v>105</v>
      </c>
      <c r="F106" s="178">
        <v>41.265000000000001</v>
      </c>
      <c r="G106" s="178">
        <v>0.435</v>
      </c>
      <c r="H106" s="54" t="s">
        <v>1561</v>
      </c>
      <c r="I106" s="163" t="s">
        <v>1562</v>
      </c>
      <c r="ALB106"/>
    </row>
    <row r="107" spans="1:990" s="154" customFormat="1" x14ac:dyDescent="0.25">
      <c r="A107" s="4" t="s">
        <v>380</v>
      </c>
      <c r="B107" s="7" t="s">
        <v>358</v>
      </c>
      <c r="C107" s="156" t="s">
        <v>1543</v>
      </c>
      <c r="D107" s="54" t="s">
        <v>903</v>
      </c>
      <c r="E107" s="157">
        <v>106</v>
      </c>
      <c r="F107" s="178">
        <v>46.702100000000002</v>
      </c>
      <c r="G107" s="178">
        <v>8.2353000000000005</v>
      </c>
      <c r="H107" s="54" t="s">
        <v>1544</v>
      </c>
      <c r="I107" s="163" t="s">
        <v>1545</v>
      </c>
      <c r="ALB107"/>
    </row>
    <row r="108" spans="1:990" s="154" customFormat="1" x14ac:dyDescent="0.25">
      <c r="A108" s="38" t="s">
        <v>382</v>
      </c>
      <c r="B108" s="39"/>
      <c r="C108" s="156" t="s">
        <v>1934</v>
      </c>
      <c r="D108" s="54" t="s">
        <v>1927</v>
      </c>
      <c r="E108" s="157">
        <v>107</v>
      </c>
      <c r="F108" s="178" t="s">
        <v>1928</v>
      </c>
      <c r="G108" s="178" t="s">
        <v>1928</v>
      </c>
      <c r="H108" s="54" t="s">
        <v>1928</v>
      </c>
      <c r="I108" s="163" t="s">
        <v>1928</v>
      </c>
      <c r="ALB108"/>
    </row>
    <row r="109" spans="1:990" s="154" customFormat="1" x14ac:dyDescent="0.25">
      <c r="A109" s="38" t="s">
        <v>382</v>
      </c>
      <c r="B109" s="39"/>
      <c r="C109" s="156" t="s">
        <v>1934</v>
      </c>
      <c r="D109" s="54" t="s">
        <v>1927</v>
      </c>
      <c r="E109" s="157">
        <v>108</v>
      </c>
      <c r="F109" s="178" t="s">
        <v>1928</v>
      </c>
      <c r="G109" s="178" t="s">
        <v>1928</v>
      </c>
      <c r="H109" s="54" t="s">
        <v>1928</v>
      </c>
      <c r="I109" s="163" t="s">
        <v>1928</v>
      </c>
      <c r="ALB109"/>
    </row>
    <row r="110" spans="1:990" s="154" customFormat="1" x14ac:dyDescent="0.25">
      <c r="A110" s="4" t="s">
        <v>144</v>
      </c>
      <c r="C110" s="156" t="s">
        <v>144</v>
      </c>
      <c r="D110" s="54" t="s">
        <v>903</v>
      </c>
      <c r="E110" s="157">
        <v>109</v>
      </c>
      <c r="F110" s="178">
        <v>46.485100000000003</v>
      </c>
      <c r="G110" s="178">
        <v>10.353351999999999</v>
      </c>
      <c r="H110" s="54" t="s">
        <v>1493</v>
      </c>
      <c r="I110" s="163" t="s">
        <v>1494</v>
      </c>
      <c r="ALB110"/>
    </row>
    <row r="111" spans="1:990" s="154" customFormat="1" x14ac:dyDescent="0.25">
      <c r="A111" s="4" t="s">
        <v>386</v>
      </c>
      <c r="B111" s="7" t="s">
        <v>221</v>
      </c>
      <c r="C111" s="156" t="s">
        <v>1507</v>
      </c>
      <c r="D111" s="54" t="s">
        <v>903</v>
      </c>
      <c r="E111" s="157">
        <v>110</v>
      </c>
      <c r="F111" s="178">
        <v>60.874955999999997</v>
      </c>
      <c r="G111" s="178">
        <v>7.3222529999999999</v>
      </c>
      <c r="H111" s="54" t="s">
        <v>1508</v>
      </c>
      <c r="I111" s="163" t="s">
        <v>1509</v>
      </c>
      <c r="ALB111"/>
    </row>
    <row r="112" spans="1:990" s="154" customFormat="1" x14ac:dyDescent="0.25">
      <c r="A112" s="38" t="s">
        <v>388</v>
      </c>
      <c r="B112" s="39"/>
      <c r="C112" s="156" t="s">
        <v>1929</v>
      </c>
      <c r="D112" s="54" t="s">
        <v>1927</v>
      </c>
      <c r="E112" s="157">
        <v>111</v>
      </c>
      <c r="F112" s="178" t="s">
        <v>1928</v>
      </c>
      <c r="G112" s="178" t="s">
        <v>1928</v>
      </c>
      <c r="H112" s="54" t="s">
        <v>1928</v>
      </c>
      <c r="I112" s="163" t="s">
        <v>1928</v>
      </c>
      <c r="ALB112"/>
    </row>
    <row r="113" spans="1:990" s="154" customFormat="1" x14ac:dyDescent="0.25">
      <c r="A113" s="38" t="s">
        <v>388</v>
      </c>
      <c r="B113" s="39"/>
      <c r="C113" s="156" t="s">
        <v>1929</v>
      </c>
      <c r="D113" s="54" t="s">
        <v>1927</v>
      </c>
      <c r="E113" s="157">
        <v>112</v>
      </c>
      <c r="F113" s="178" t="s">
        <v>1928</v>
      </c>
      <c r="G113" s="178" t="s">
        <v>1928</v>
      </c>
      <c r="H113" s="54" t="s">
        <v>1928</v>
      </c>
      <c r="I113" s="163" t="s">
        <v>1928</v>
      </c>
      <c r="ALB113"/>
    </row>
    <row r="114" spans="1:990" s="154" customFormat="1" x14ac:dyDescent="0.25">
      <c r="A114" s="38" t="s">
        <v>388</v>
      </c>
      <c r="B114" s="39"/>
      <c r="C114" s="156" t="s">
        <v>1929</v>
      </c>
      <c r="D114" s="54" t="s">
        <v>1927</v>
      </c>
      <c r="E114" s="157">
        <v>113</v>
      </c>
      <c r="F114" s="178" t="s">
        <v>1928</v>
      </c>
      <c r="G114" s="178" t="s">
        <v>1928</v>
      </c>
      <c r="H114" s="54" t="s">
        <v>1928</v>
      </c>
      <c r="I114" s="163" t="s">
        <v>1928</v>
      </c>
      <c r="ALB114"/>
    </row>
    <row r="115" spans="1:990" s="154" customFormat="1" x14ac:dyDescent="0.25">
      <c r="A115" s="38" t="s">
        <v>388</v>
      </c>
      <c r="B115" s="39"/>
      <c r="C115" s="156" t="s">
        <v>1929</v>
      </c>
      <c r="D115" s="54" t="s">
        <v>1927</v>
      </c>
      <c r="E115" s="157">
        <v>114</v>
      </c>
      <c r="F115" s="178" t="s">
        <v>1928</v>
      </c>
      <c r="G115" s="178" t="s">
        <v>1928</v>
      </c>
      <c r="H115" s="54" t="s">
        <v>1928</v>
      </c>
      <c r="I115" s="163" t="s">
        <v>1928</v>
      </c>
      <c r="ALB115"/>
    </row>
    <row r="116" spans="1:990" s="154" customFormat="1" x14ac:dyDescent="0.25">
      <c r="A116" s="38" t="s">
        <v>388</v>
      </c>
      <c r="B116" s="39"/>
      <c r="C116" s="156" t="s">
        <v>1929</v>
      </c>
      <c r="D116" s="54" t="s">
        <v>1927</v>
      </c>
      <c r="E116" s="157">
        <v>115</v>
      </c>
      <c r="F116" s="178" t="s">
        <v>1928</v>
      </c>
      <c r="G116" s="178" t="s">
        <v>1928</v>
      </c>
      <c r="H116" s="54" t="s">
        <v>1928</v>
      </c>
      <c r="I116" s="163" t="s">
        <v>1928</v>
      </c>
      <c r="ALB116"/>
    </row>
    <row r="117" spans="1:990" s="154" customFormat="1" x14ac:dyDescent="0.25">
      <c r="A117" s="38" t="s">
        <v>388</v>
      </c>
      <c r="B117" s="39"/>
      <c r="C117" s="156" t="s">
        <v>1929</v>
      </c>
      <c r="D117" s="54" t="s">
        <v>1927</v>
      </c>
      <c r="E117" s="157">
        <v>116</v>
      </c>
      <c r="F117" s="178" t="s">
        <v>1928</v>
      </c>
      <c r="G117" s="178" t="s">
        <v>1928</v>
      </c>
      <c r="H117" s="54" t="s">
        <v>1928</v>
      </c>
      <c r="I117" s="163" t="s">
        <v>1928</v>
      </c>
      <c r="ALB117"/>
    </row>
    <row r="118" spans="1:990" s="154" customFormat="1" x14ac:dyDescent="0.25">
      <c r="A118" s="4" t="s">
        <v>394</v>
      </c>
      <c r="B118" s="7" t="s">
        <v>167</v>
      </c>
      <c r="C118" s="156" t="s">
        <v>394</v>
      </c>
      <c r="D118" s="54" t="s">
        <v>903</v>
      </c>
      <c r="E118" s="157">
        <v>117</v>
      </c>
      <c r="F118" s="178">
        <v>58.616660000000003</v>
      </c>
      <c r="G118" s="178">
        <v>6.1050000000000004</v>
      </c>
      <c r="H118" s="54" t="s">
        <v>1588</v>
      </c>
      <c r="I118" s="163" t="s">
        <v>1589</v>
      </c>
      <c r="ALB118"/>
    </row>
    <row r="119" spans="1:990" s="154" customFormat="1" x14ac:dyDescent="0.25">
      <c r="A119" s="4" t="s">
        <v>302</v>
      </c>
      <c r="B119" s="50"/>
      <c r="C119" s="156" t="s">
        <v>302</v>
      </c>
      <c r="D119" s="54" t="s">
        <v>903</v>
      </c>
      <c r="E119" s="157">
        <v>118</v>
      </c>
      <c r="F119" s="178">
        <v>42.511240000000001</v>
      </c>
      <c r="G119" s="178">
        <v>13.410589999999999</v>
      </c>
      <c r="H119" s="54" t="s">
        <v>1505</v>
      </c>
      <c r="I119" s="163" t="s">
        <v>1506</v>
      </c>
      <c r="ALB119"/>
    </row>
    <row r="120" spans="1:990" s="154" customFormat="1" x14ac:dyDescent="0.25">
      <c r="A120" s="4" t="s">
        <v>397</v>
      </c>
      <c r="B120" s="7"/>
      <c r="C120" s="156" t="s">
        <v>1937</v>
      </c>
      <c r="D120" s="54" t="s">
        <v>1927</v>
      </c>
      <c r="E120" s="157">
        <v>119</v>
      </c>
      <c r="F120" s="178" t="s">
        <v>1928</v>
      </c>
      <c r="G120" s="178" t="s">
        <v>1928</v>
      </c>
      <c r="H120" s="54" t="s">
        <v>1928</v>
      </c>
      <c r="I120" s="163" t="s">
        <v>1928</v>
      </c>
      <c r="ALB120"/>
    </row>
    <row r="121" spans="1:990" s="154" customFormat="1" x14ac:dyDescent="0.25">
      <c r="A121" s="4" t="s">
        <v>399</v>
      </c>
      <c r="B121" s="7" t="s">
        <v>362</v>
      </c>
      <c r="C121" s="156" t="s">
        <v>399</v>
      </c>
      <c r="D121" s="54" t="s">
        <v>1927</v>
      </c>
      <c r="E121" s="157">
        <v>120</v>
      </c>
      <c r="F121" s="178" t="s">
        <v>1928</v>
      </c>
      <c r="G121" s="178" t="s">
        <v>1928</v>
      </c>
      <c r="H121" s="54" t="s">
        <v>1928</v>
      </c>
      <c r="I121" s="163" t="s">
        <v>1928</v>
      </c>
      <c r="ALB121"/>
    </row>
    <row r="122" spans="1:990" s="154" customFormat="1" x14ac:dyDescent="0.25">
      <c r="A122" s="4" t="s">
        <v>8</v>
      </c>
      <c r="B122" s="4" t="s">
        <v>400</v>
      </c>
      <c r="C122" s="156" t="s">
        <v>8</v>
      </c>
      <c r="D122" s="54" t="s">
        <v>903</v>
      </c>
      <c r="E122" s="157">
        <v>121</v>
      </c>
      <c r="F122" s="178">
        <v>52.942999999999998</v>
      </c>
      <c r="G122" s="178">
        <v>-1.1739999999999999</v>
      </c>
      <c r="H122" s="54" t="s">
        <v>1678</v>
      </c>
      <c r="I122" s="163" t="s">
        <v>1679</v>
      </c>
      <c r="ALB122"/>
    </row>
    <row r="123" spans="1:990" s="154" customFormat="1" x14ac:dyDescent="0.25">
      <c r="A123" s="4" t="s">
        <v>9</v>
      </c>
      <c r="B123" s="7" t="s">
        <v>402</v>
      </c>
      <c r="C123" s="156" t="s">
        <v>9</v>
      </c>
      <c r="D123" s="54" t="s">
        <v>903</v>
      </c>
      <c r="E123" s="157">
        <v>122</v>
      </c>
      <c r="F123" s="178">
        <v>48.383000000000003</v>
      </c>
      <c r="G123" s="178">
        <v>15.85</v>
      </c>
      <c r="H123" s="54" t="s">
        <v>1680</v>
      </c>
      <c r="I123" s="163" t="s">
        <v>1681</v>
      </c>
      <c r="ALB123"/>
    </row>
    <row r="124" spans="1:990" s="154" customFormat="1" x14ac:dyDescent="0.25">
      <c r="A124" s="4" t="s">
        <v>10</v>
      </c>
      <c r="B124" s="7" t="s">
        <v>404</v>
      </c>
      <c r="C124" s="156" t="s">
        <v>10</v>
      </c>
      <c r="D124" s="54" t="s">
        <v>903</v>
      </c>
      <c r="E124" s="157">
        <v>123</v>
      </c>
      <c r="F124" s="178">
        <v>45.151000000000003</v>
      </c>
      <c r="G124" s="178">
        <v>2.0099999999999998</v>
      </c>
      <c r="H124" s="54" t="s">
        <v>1682</v>
      </c>
      <c r="I124" s="163" t="s">
        <v>1683</v>
      </c>
      <c r="ALB124"/>
    </row>
    <row r="125" spans="1:990" s="154" customFormat="1" x14ac:dyDescent="0.25">
      <c r="A125" s="4" t="s">
        <v>11</v>
      </c>
      <c r="B125" s="7" t="s">
        <v>402</v>
      </c>
      <c r="C125" s="156" t="s">
        <v>11</v>
      </c>
      <c r="D125" s="54" t="s">
        <v>903</v>
      </c>
      <c r="E125" s="157">
        <v>124</v>
      </c>
      <c r="F125" s="178">
        <v>48.3553</v>
      </c>
      <c r="G125" s="178">
        <v>16.2424</v>
      </c>
      <c r="H125" s="54" t="s">
        <v>1684</v>
      </c>
      <c r="I125" s="163" t="s">
        <v>1685</v>
      </c>
      <c r="ALB125"/>
    </row>
    <row r="126" spans="1:990" s="154" customFormat="1" x14ac:dyDescent="0.25">
      <c r="A126" s="4" t="s">
        <v>12</v>
      </c>
      <c r="B126" s="7" t="s">
        <v>407</v>
      </c>
      <c r="C126" s="156" t="s">
        <v>12</v>
      </c>
      <c r="D126" s="54" t="s">
        <v>903</v>
      </c>
      <c r="E126" s="157">
        <v>125</v>
      </c>
      <c r="F126" s="178">
        <v>48.385300000000001</v>
      </c>
      <c r="G126" s="178">
        <v>14.023</v>
      </c>
      <c r="H126" s="54" t="s">
        <v>1686</v>
      </c>
      <c r="I126" s="163" t="s">
        <v>1687</v>
      </c>
      <c r="ALB126"/>
    </row>
    <row r="127" spans="1:990" s="154" customFormat="1" x14ac:dyDescent="0.25">
      <c r="A127" s="4" t="s">
        <v>13</v>
      </c>
      <c r="B127" s="7" t="s">
        <v>409</v>
      </c>
      <c r="C127" s="156" t="s">
        <v>1688</v>
      </c>
      <c r="D127" s="54" t="s">
        <v>903</v>
      </c>
      <c r="E127" s="157">
        <v>126</v>
      </c>
      <c r="F127" s="178">
        <v>59.573</v>
      </c>
      <c r="G127" s="178">
        <v>11.295999999999999</v>
      </c>
      <c r="H127" s="54" t="s">
        <v>1689</v>
      </c>
      <c r="I127" s="163" t="s">
        <v>1690</v>
      </c>
      <c r="ALB127"/>
    </row>
    <row r="128" spans="1:990" s="154" customFormat="1" x14ac:dyDescent="0.25">
      <c r="A128" s="4" t="s">
        <v>14</v>
      </c>
      <c r="B128" s="7" t="s">
        <v>409</v>
      </c>
      <c r="C128" s="156" t="s">
        <v>1691</v>
      </c>
      <c r="D128" s="54" t="s">
        <v>903</v>
      </c>
      <c r="E128" s="157">
        <v>127</v>
      </c>
      <c r="F128" s="178">
        <v>59.634999999999998</v>
      </c>
      <c r="G128" s="178">
        <v>11.3</v>
      </c>
      <c r="H128" s="54" t="s">
        <v>1692</v>
      </c>
      <c r="I128" s="163" t="s">
        <v>1693</v>
      </c>
      <c r="ALB128"/>
    </row>
    <row r="129" spans="1:990" s="4" customFormat="1" x14ac:dyDescent="0.25">
      <c r="A129" s="4" t="s">
        <v>15</v>
      </c>
      <c r="B129" s="7" t="s">
        <v>409</v>
      </c>
      <c r="C129" s="156" t="s">
        <v>1694</v>
      </c>
      <c r="D129" s="54" t="s">
        <v>903</v>
      </c>
      <c r="E129" s="157">
        <v>128</v>
      </c>
      <c r="F129" s="178">
        <v>59.633000000000003</v>
      </c>
      <c r="G129" s="178">
        <v>11.301</v>
      </c>
      <c r="H129" s="54" t="s">
        <v>1695</v>
      </c>
      <c r="I129" s="163" t="s">
        <v>1696</v>
      </c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  <c r="AB129" s="154"/>
      <c r="AC129" s="154"/>
      <c r="AD129" s="154"/>
      <c r="AE129" s="154"/>
      <c r="AF129" s="154"/>
      <c r="AG129" s="154"/>
      <c r="AH129" s="154"/>
      <c r="AI129" s="154"/>
      <c r="AJ129" s="154"/>
      <c r="AK129" s="154"/>
      <c r="AL129" s="154"/>
      <c r="AM129" s="154"/>
      <c r="AN129" s="154"/>
      <c r="AO129" s="154"/>
      <c r="AP129" s="154"/>
      <c r="AQ129" s="154"/>
      <c r="AR129" s="154"/>
      <c r="AS129" s="154"/>
      <c r="AT129" s="154"/>
      <c r="AU129" s="154"/>
      <c r="AV129" s="154"/>
      <c r="AW129" s="154"/>
      <c r="AX129" s="154"/>
      <c r="AY129" s="154"/>
      <c r="AZ129" s="154"/>
      <c r="BA129" s="154"/>
      <c r="BB129" s="154"/>
      <c r="BC129" s="154"/>
      <c r="BD129" s="154"/>
      <c r="BE129" s="154"/>
      <c r="BF129" s="154"/>
      <c r="BG129" s="154"/>
      <c r="BH129" s="154"/>
      <c r="BI129" s="154"/>
      <c r="BJ129" s="154"/>
      <c r="BK129" s="154"/>
      <c r="BL129" s="154"/>
      <c r="BM129" s="154"/>
      <c r="BN129" s="154"/>
      <c r="BO129" s="154"/>
      <c r="BP129" s="154"/>
      <c r="BQ129" s="154"/>
      <c r="BR129" s="154"/>
      <c r="BS129" s="154"/>
      <c r="BT129" s="154"/>
      <c r="BU129" s="154"/>
      <c r="BV129" s="154"/>
      <c r="BW129" s="154"/>
      <c r="BX129" s="154"/>
      <c r="BY129" s="154"/>
      <c r="BZ129" s="154"/>
      <c r="CA129" s="154"/>
      <c r="CB129" s="154"/>
      <c r="CC129" s="154"/>
      <c r="CD129" s="154"/>
      <c r="CE129" s="154"/>
      <c r="CF129" s="154"/>
      <c r="CG129" s="154"/>
      <c r="CH129" s="154"/>
      <c r="CI129" s="154"/>
      <c r="CJ129" s="154"/>
      <c r="CK129" s="154"/>
      <c r="CL129" s="154"/>
      <c r="CM129" s="154"/>
      <c r="CN129" s="154"/>
      <c r="CO129" s="154"/>
      <c r="CP129" s="154"/>
      <c r="CQ129" s="154"/>
      <c r="CR129" s="154"/>
      <c r="CS129" s="154"/>
      <c r="CT129" s="154"/>
      <c r="CU129" s="154"/>
      <c r="CV129" s="154"/>
      <c r="CW129" s="154"/>
      <c r="CX129" s="154"/>
      <c r="CY129" s="154"/>
      <c r="CZ129" s="154"/>
      <c r="DA129" s="154"/>
      <c r="DB129" s="154"/>
      <c r="DC129" s="154"/>
      <c r="DD129" s="154"/>
      <c r="DE129" s="154"/>
      <c r="DF129" s="154"/>
      <c r="DG129" s="154"/>
      <c r="DH129" s="154"/>
      <c r="DI129" s="154"/>
      <c r="DJ129" s="154"/>
      <c r="DK129" s="154"/>
      <c r="DL129" s="154"/>
      <c r="DM129" s="154"/>
      <c r="DN129" s="154"/>
      <c r="DO129" s="154"/>
      <c r="DP129" s="154"/>
      <c r="DQ129" s="154"/>
      <c r="DR129" s="154"/>
      <c r="DS129" s="154"/>
      <c r="DT129" s="154"/>
      <c r="DU129" s="154"/>
      <c r="DV129" s="154"/>
      <c r="DW129" s="154"/>
      <c r="DX129" s="154"/>
      <c r="DY129" s="154"/>
      <c r="DZ129" s="154"/>
      <c r="EA129" s="154"/>
      <c r="EB129" s="154"/>
      <c r="EC129" s="154"/>
      <c r="ED129" s="154"/>
      <c r="EE129" s="154"/>
      <c r="EF129" s="154"/>
      <c r="EG129" s="154"/>
      <c r="EH129" s="154"/>
      <c r="EI129" s="154"/>
      <c r="EJ129" s="154"/>
      <c r="EK129" s="154"/>
      <c r="EL129" s="154"/>
      <c r="EM129" s="154"/>
      <c r="EN129" s="154"/>
      <c r="EO129" s="154"/>
      <c r="EP129" s="154"/>
      <c r="EQ129" s="154"/>
      <c r="ER129" s="154"/>
      <c r="ES129" s="154"/>
      <c r="ET129" s="154"/>
      <c r="EU129" s="154"/>
      <c r="EV129" s="154"/>
      <c r="EW129" s="154"/>
      <c r="EX129" s="154"/>
      <c r="EY129" s="154"/>
      <c r="EZ129" s="154"/>
      <c r="FA129" s="154"/>
      <c r="FB129" s="154"/>
      <c r="FC129" s="154"/>
      <c r="FD129" s="154"/>
      <c r="FE129" s="154"/>
      <c r="FF129" s="154"/>
      <c r="FG129" s="154"/>
      <c r="FH129" s="154"/>
      <c r="FI129" s="154"/>
      <c r="FJ129" s="154"/>
      <c r="FK129" s="154"/>
      <c r="FL129" s="154"/>
      <c r="FM129" s="154"/>
      <c r="FN129" s="154"/>
      <c r="FO129" s="154"/>
      <c r="FP129" s="154"/>
      <c r="FQ129" s="154"/>
      <c r="FR129" s="154"/>
      <c r="FS129" s="154"/>
      <c r="FT129" s="154"/>
      <c r="FU129" s="154"/>
      <c r="FV129" s="154"/>
      <c r="FW129" s="154"/>
      <c r="FX129" s="154"/>
      <c r="FY129" s="154"/>
      <c r="FZ129" s="154"/>
      <c r="GA129" s="154"/>
      <c r="GB129" s="154"/>
      <c r="GC129" s="154"/>
      <c r="GD129" s="154"/>
      <c r="GE129" s="154"/>
      <c r="GF129" s="154"/>
      <c r="GG129" s="154"/>
      <c r="GH129" s="154"/>
      <c r="GI129" s="154"/>
      <c r="GJ129" s="154"/>
      <c r="GK129" s="154"/>
      <c r="GL129" s="154"/>
      <c r="GM129" s="154"/>
      <c r="GN129" s="154"/>
      <c r="GO129" s="154"/>
      <c r="GP129" s="154"/>
      <c r="GQ129" s="154"/>
      <c r="GR129" s="154"/>
      <c r="GS129" s="154"/>
      <c r="GT129" s="154"/>
      <c r="GU129" s="154"/>
      <c r="GV129" s="154"/>
      <c r="GW129" s="154"/>
      <c r="GX129" s="154"/>
      <c r="GY129" s="154"/>
      <c r="GZ129" s="154"/>
      <c r="HA129" s="154"/>
      <c r="HB129" s="154"/>
      <c r="HC129" s="154"/>
      <c r="HD129" s="154"/>
      <c r="HE129" s="154"/>
      <c r="HF129" s="154"/>
      <c r="HG129" s="154"/>
      <c r="HH129" s="154"/>
      <c r="HI129" s="154"/>
      <c r="HJ129" s="154"/>
      <c r="HK129" s="154"/>
      <c r="HL129" s="154"/>
      <c r="HM129" s="154"/>
      <c r="HN129" s="154"/>
      <c r="HO129" s="154"/>
      <c r="HP129" s="154"/>
      <c r="HQ129" s="154"/>
      <c r="HR129" s="154"/>
      <c r="HS129" s="154"/>
      <c r="HT129" s="154"/>
      <c r="HU129" s="154"/>
      <c r="HV129" s="154"/>
      <c r="HW129" s="154"/>
      <c r="HX129" s="154"/>
      <c r="HY129" s="154"/>
      <c r="HZ129" s="154"/>
      <c r="IA129" s="154"/>
      <c r="IB129" s="154"/>
      <c r="IC129" s="154"/>
      <c r="ID129" s="154"/>
      <c r="IE129" s="154"/>
      <c r="IF129" s="154"/>
      <c r="IG129" s="154"/>
      <c r="IH129" s="154"/>
      <c r="II129" s="154"/>
      <c r="IJ129" s="154"/>
      <c r="IK129" s="154"/>
      <c r="IL129" s="154"/>
      <c r="IM129" s="154"/>
      <c r="IN129" s="154"/>
      <c r="IO129" s="154"/>
      <c r="IP129" s="154"/>
      <c r="IQ129" s="154"/>
      <c r="IR129" s="154"/>
      <c r="IS129" s="154"/>
      <c r="IT129" s="154"/>
      <c r="IU129" s="154"/>
      <c r="IV129" s="154"/>
      <c r="IW129" s="154"/>
      <c r="IX129" s="154"/>
      <c r="IY129" s="154"/>
      <c r="IZ129" s="154"/>
      <c r="JA129" s="154"/>
      <c r="JB129" s="154"/>
      <c r="JC129" s="154"/>
      <c r="JD129" s="154"/>
      <c r="JE129" s="154"/>
      <c r="JF129" s="154"/>
      <c r="JG129" s="154"/>
      <c r="JH129" s="154"/>
      <c r="JI129" s="154"/>
      <c r="JJ129" s="154"/>
      <c r="JK129" s="154"/>
      <c r="JL129" s="154"/>
      <c r="JM129" s="154"/>
      <c r="JN129" s="154"/>
      <c r="JO129" s="154"/>
      <c r="JP129" s="154"/>
      <c r="JQ129" s="154"/>
      <c r="JR129" s="154"/>
      <c r="JS129" s="154"/>
      <c r="JT129" s="154"/>
      <c r="JU129" s="154"/>
      <c r="JV129" s="154"/>
      <c r="JW129" s="154"/>
      <c r="JX129" s="154"/>
      <c r="JY129" s="154"/>
      <c r="JZ129" s="154"/>
      <c r="KA129" s="154"/>
      <c r="KB129" s="154"/>
      <c r="KC129" s="154"/>
      <c r="KD129" s="154"/>
      <c r="KE129" s="154"/>
      <c r="KF129" s="154"/>
      <c r="KG129" s="154"/>
      <c r="KH129" s="154"/>
      <c r="KI129" s="154"/>
      <c r="KJ129" s="154"/>
      <c r="KK129" s="154"/>
      <c r="KL129" s="154"/>
      <c r="KM129" s="154"/>
      <c r="KN129" s="154"/>
      <c r="KO129" s="154"/>
      <c r="KP129" s="154"/>
      <c r="KQ129" s="154"/>
      <c r="KR129" s="154"/>
      <c r="KS129" s="154"/>
      <c r="KT129" s="154"/>
      <c r="KU129" s="154"/>
      <c r="KV129" s="154"/>
      <c r="KW129" s="154"/>
      <c r="KX129" s="154"/>
      <c r="KY129" s="154"/>
      <c r="KZ129" s="154"/>
      <c r="LA129" s="154"/>
      <c r="LB129" s="154"/>
      <c r="LC129" s="154"/>
      <c r="LD129" s="154"/>
      <c r="LE129" s="154"/>
      <c r="LF129" s="154"/>
      <c r="LG129" s="154"/>
      <c r="LH129" s="154"/>
      <c r="LI129" s="154"/>
      <c r="LJ129" s="154"/>
      <c r="LK129" s="154"/>
      <c r="LL129" s="154"/>
      <c r="LM129" s="154"/>
      <c r="LN129" s="154"/>
      <c r="LO129" s="154"/>
      <c r="LP129" s="154"/>
      <c r="LQ129" s="154"/>
      <c r="LR129" s="154"/>
      <c r="LS129" s="154"/>
      <c r="LT129" s="154"/>
      <c r="LU129" s="154"/>
      <c r="LV129" s="154"/>
      <c r="LW129" s="154"/>
      <c r="LX129" s="154"/>
      <c r="LY129" s="154"/>
      <c r="LZ129" s="154"/>
      <c r="MA129" s="154"/>
      <c r="MB129" s="154"/>
      <c r="MC129" s="154"/>
      <c r="MD129" s="154"/>
      <c r="ME129" s="154"/>
      <c r="MF129" s="154"/>
      <c r="MG129" s="154"/>
      <c r="MH129" s="154"/>
      <c r="MI129" s="154"/>
      <c r="MJ129" s="154"/>
      <c r="MK129" s="154"/>
      <c r="ML129" s="154"/>
      <c r="MM129" s="154"/>
      <c r="MN129" s="154"/>
      <c r="MO129" s="154"/>
      <c r="MP129" s="154"/>
      <c r="MQ129" s="154"/>
      <c r="MR129" s="154"/>
      <c r="MS129" s="154"/>
      <c r="MT129" s="154"/>
      <c r="MU129" s="154"/>
      <c r="MV129" s="154"/>
      <c r="MW129" s="154"/>
      <c r="MX129" s="154"/>
      <c r="MY129" s="154"/>
      <c r="MZ129" s="154"/>
      <c r="NA129" s="154"/>
      <c r="NB129" s="154"/>
      <c r="NC129" s="154"/>
      <c r="ND129" s="154"/>
      <c r="NE129" s="154"/>
      <c r="NF129" s="154"/>
      <c r="NG129" s="154"/>
      <c r="NH129" s="154"/>
      <c r="NI129" s="154"/>
      <c r="NJ129" s="154"/>
      <c r="NK129" s="154"/>
      <c r="NL129" s="154"/>
      <c r="NM129" s="154"/>
      <c r="NN129" s="154"/>
      <c r="NO129" s="154"/>
      <c r="NP129" s="154"/>
      <c r="NQ129" s="154"/>
      <c r="NR129" s="154"/>
      <c r="NS129" s="154"/>
      <c r="NT129" s="154"/>
      <c r="NU129" s="154"/>
      <c r="NV129" s="154"/>
      <c r="NW129" s="154"/>
      <c r="NX129" s="154"/>
      <c r="NY129" s="154"/>
      <c r="NZ129" s="154"/>
      <c r="OA129" s="154"/>
      <c r="OB129" s="154"/>
      <c r="OC129" s="154"/>
      <c r="OD129" s="154"/>
      <c r="OE129" s="154"/>
      <c r="OF129" s="154"/>
      <c r="OG129" s="154"/>
      <c r="OH129" s="154"/>
      <c r="OI129" s="154"/>
      <c r="OJ129" s="154"/>
      <c r="OK129" s="154"/>
      <c r="OL129" s="154"/>
      <c r="OM129" s="154"/>
      <c r="ON129" s="154"/>
      <c r="OO129" s="154"/>
      <c r="OP129" s="154"/>
      <c r="OQ129" s="154"/>
      <c r="OR129" s="154"/>
      <c r="OS129" s="154"/>
      <c r="OT129" s="154"/>
      <c r="OU129" s="154"/>
      <c r="OV129" s="154"/>
      <c r="OW129" s="154"/>
      <c r="OX129" s="154"/>
      <c r="OY129" s="154"/>
      <c r="OZ129" s="154"/>
      <c r="PA129" s="154"/>
      <c r="PB129" s="154"/>
      <c r="PC129" s="154"/>
      <c r="PD129" s="154"/>
      <c r="PE129" s="154"/>
      <c r="PF129" s="154"/>
      <c r="PG129" s="154"/>
      <c r="PH129" s="154"/>
      <c r="PI129" s="154"/>
      <c r="PJ129" s="154"/>
      <c r="PK129" s="154"/>
      <c r="PL129" s="154"/>
      <c r="PM129" s="154"/>
      <c r="PN129" s="154"/>
      <c r="PO129" s="154"/>
      <c r="PP129" s="154"/>
      <c r="PQ129" s="154"/>
      <c r="PR129" s="154"/>
      <c r="PS129" s="154"/>
      <c r="PT129" s="154"/>
      <c r="PU129" s="154"/>
      <c r="PV129" s="154"/>
      <c r="PW129" s="154"/>
      <c r="PX129" s="154"/>
      <c r="PY129" s="154"/>
      <c r="PZ129" s="154"/>
      <c r="QA129" s="154"/>
      <c r="QB129" s="154"/>
      <c r="QC129" s="154"/>
      <c r="QD129" s="154"/>
      <c r="QE129" s="154"/>
      <c r="QF129" s="154"/>
      <c r="QG129" s="154"/>
      <c r="QH129" s="154"/>
      <c r="QI129" s="154"/>
      <c r="QJ129" s="154"/>
      <c r="QK129" s="154"/>
      <c r="QL129" s="154"/>
      <c r="QM129" s="154"/>
      <c r="QN129" s="154"/>
      <c r="QO129" s="154"/>
      <c r="QP129" s="154"/>
      <c r="QQ129" s="154"/>
      <c r="QR129" s="154"/>
      <c r="QS129" s="154"/>
      <c r="QT129" s="154"/>
      <c r="QU129" s="154"/>
      <c r="QV129" s="154"/>
      <c r="QW129" s="154"/>
      <c r="QX129" s="154"/>
      <c r="QY129" s="154"/>
      <c r="QZ129" s="154"/>
      <c r="RA129" s="154"/>
      <c r="RB129" s="154"/>
      <c r="RC129" s="154"/>
      <c r="RD129" s="154"/>
      <c r="RE129" s="154"/>
      <c r="RF129" s="154"/>
      <c r="RG129" s="154"/>
      <c r="RH129" s="154"/>
      <c r="RI129" s="154"/>
      <c r="RJ129" s="154"/>
      <c r="RK129" s="154"/>
      <c r="RL129" s="154"/>
      <c r="RM129" s="154"/>
      <c r="RN129" s="154"/>
      <c r="RO129" s="154"/>
      <c r="RP129" s="154"/>
      <c r="RQ129" s="154"/>
      <c r="RR129" s="154"/>
      <c r="RS129" s="154"/>
      <c r="RT129" s="154"/>
      <c r="RU129" s="154"/>
      <c r="RV129" s="154"/>
      <c r="RW129" s="154"/>
      <c r="RX129" s="154"/>
      <c r="RY129" s="154"/>
      <c r="RZ129" s="154"/>
      <c r="SA129" s="154"/>
      <c r="SB129" s="154"/>
      <c r="SC129" s="154"/>
      <c r="SD129" s="154"/>
      <c r="SE129" s="154"/>
      <c r="SF129" s="154"/>
      <c r="SG129" s="154"/>
      <c r="SH129" s="154"/>
      <c r="SI129" s="154"/>
      <c r="SJ129" s="154"/>
      <c r="SK129" s="154"/>
      <c r="SL129" s="154"/>
      <c r="SM129" s="154"/>
      <c r="SN129" s="154"/>
      <c r="SO129" s="154"/>
      <c r="SP129" s="154"/>
      <c r="SQ129" s="154"/>
      <c r="SR129" s="154"/>
      <c r="SS129" s="154"/>
      <c r="ST129" s="154"/>
      <c r="SU129" s="154"/>
      <c r="SV129" s="154"/>
      <c r="SW129" s="154"/>
      <c r="SX129" s="154"/>
      <c r="SY129" s="154"/>
      <c r="SZ129" s="154"/>
      <c r="TA129" s="154"/>
      <c r="TB129" s="154"/>
      <c r="TC129" s="154"/>
      <c r="TD129" s="154"/>
      <c r="TE129" s="154"/>
      <c r="TF129" s="154"/>
      <c r="TG129" s="154"/>
      <c r="TH129" s="154"/>
      <c r="TI129" s="154"/>
      <c r="TJ129" s="154"/>
      <c r="TK129" s="154"/>
      <c r="TL129" s="154"/>
      <c r="TM129" s="154"/>
      <c r="TN129" s="154"/>
      <c r="TO129" s="154"/>
      <c r="TP129" s="154"/>
      <c r="TQ129" s="154"/>
      <c r="TR129" s="154"/>
      <c r="TS129" s="154"/>
      <c r="TT129" s="154"/>
      <c r="TU129" s="154"/>
      <c r="TV129" s="154"/>
      <c r="TW129" s="154"/>
      <c r="TX129" s="154"/>
      <c r="TY129" s="154"/>
      <c r="TZ129" s="154"/>
      <c r="UA129" s="154"/>
      <c r="UB129" s="154"/>
      <c r="UC129" s="154"/>
      <c r="UD129" s="154"/>
      <c r="UE129" s="154"/>
      <c r="UF129" s="154"/>
      <c r="UG129" s="154"/>
      <c r="UH129" s="154"/>
      <c r="UI129" s="154"/>
      <c r="UJ129" s="154"/>
      <c r="UK129" s="154"/>
      <c r="UL129" s="154"/>
      <c r="UM129" s="154"/>
      <c r="UN129" s="154"/>
      <c r="UO129" s="154"/>
      <c r="UP129" s="154"/>
      <c r="UQ129" s="154"/>
      <c r="UR129" s="154"/>
      <c r="US129" s="154"/>
      <c r="UT129" s="154"/>
      <c r="UU129" s="154"/>
      <c r="UV129" s="154"/>
      <c r="UW129" s="154"/>
      <c r="UX129" s="154"/>
      <c r="UY129" s="154"/>
      <c r="UZ129" s="154"/>
      <c r="VA129" s="154"/>
      <c r="VB129" s="154"/>
      <c r="VC129" s="154"/>
      <c r="VD129" s="154"/>
      <c r="VE129" s="154"/>
      <c r="VF129" s="154"/>
      <c r="VG129" s="154"/>
      <c r="VH129" s="154"/>
      <c r="VI129" s="154"/>
      <c r="VJ129" s="154"/>
      <c r="VK129" s="154"/>
      <c r="VL129" s="154"/>
      <c r="VM129" s="154"/>
      <c r="VN129" s="154"/>
      <c r="VO129" s="154"/>
      <c r="VP129" s="154"/>
      <c r="VQ129" s="154"/>
      <c r="VR129" s="154"/>
      <c r="VS129" s="154"/>
      <c r="VT129" s="154"/>
      <c r="VU129" s="154"/>
      <c r="VV129" s="154"/>
      <c r="VW129" s="154"/>
      <c r="VX129" s="154"/>
      <c r="VY129" s="154"/>
      <c r="VZ129" s="154"/>
      <c r="WA129" s="154"/>
      <c r="WB129" s="154"/>
      <c r="WC129" s="154"/>
      <c r="WD129" s="154"/>
      <c r="WE129" s="154"/>
      <c r="WF129" s="154"/>
      <c r="WG129" s="154"/>
      <c r="WH129" s="154"/>
      <c r="WI129" s="154"/>
      <c r="WJ129" s="154"/>
      <c r="WK129" s="154"/>
      <c r="WL129" s="154"/>
      <c r="WM129" s="154"/>
      <c r="WN129" s="154"/>
      <c r="WO129" s="154"/>
      <c r="WP129" s="154"/>
      <c r="WQ129" s="154"/>
      <c r="WR129" s="154"/>
      <c r="WS129" s="154"/>
      <c r="WT129" s="154"/>
      <c r="WU129" s="154"/>
      <c r="WV129" s="154"/>
      <c r="WW129" s="154"/>
      <c r="WX129" s="154"/>
      <c r="WY129" s="154"/>
      <c r="WZ129" s="154"/>
      <c r="XA129" s="154"/>
      <c r="XB129" s="154"/>
      <c r="XC129" s="154"/>
      <c r="XD129" s="154"/>
      <c r="XE129" s="154"/>
      <c r="XF129" s="154"/>
      <c r="XG129" s="154"/>
      <c r="XH129" s="154"/>
      <c r="XI129" s="154"/>
      <c r="XJ129" s="154"/>
      <c r="XK129" s="154"/>
      <c r="XL129" s="154"/>
      <c r="XM129" s="154"/>
      <c r="XN129" s="154"/>
      <c r="XO129" s="154"/>
      <c r="XP129" s="154"/>
      <c r="XQ129" s="154"/>
      <c r="XR129" s="154"/>
      <c r="XS129" s="154"/>
      <c r="XT129" s="154"/>
      <c r="XU129" s="154"/>
      <c r="XV129" s="154"/>
      <c r="XW129" s="154"/>
      <c r="XX129" s="154"/>
      <c r="XY129" s="154"/>
      <c r="XZ129" s="154"/>
      <c r="YA129" s="154"/>
      <c r="YB129" s="154"/>
      <c r="YC129" s="154"/>
      <c r="YD129" s="154"/>
      <c r="YE129" s="154"/>
      <c r="YF129" s="154"/>
      <c r="YG129" s="154"/>
      <c r="YH129" s="154"/>
      <c r="YI129" s="154"/>
      <c r="YJ129" s="154"/>
      <c r="YK129" s="154"/>
      <c r="YL129" s="154"/>
      <c r="YM129" s="154"/>
      <c r="YN129" s="154"/>
      <c r="YO129" s="154"/>
      <c r="YP129" s="154"/>
      <c r="YQ129" s="154"/>
      <c r="YR129" s="154"/>
      <c r="YS129" s="154"/>
      <c r="YT129" s="154"/>
      <c r="YU129" s="154"/>
      <c r="YV129" s="154"/>
      <c r="YW129" s="154"/>
      <c r="YX129" s="154"/>
      <c r="YY129" s="154"/>
      <c r="YZ129" s="154"/>
      <c r="ZA129" s="154"/>
      <c r="ZB129" s="154"/>
      <c r="ZC129" s="154"/>
      <c r="ZD129" s="154"/>
      <c r="ZE129" s="154"/>
      <c r="ZF129" s="154"/>
      <c r="ZG129" s="154"/>
      <c r="ZH129" s="154"/>
      <c r="ZI129" s="154"/>
      <c r="ZJ129" s="154"/>
      <c r="ZK129" s="154"/>
      <c r="ZL129" s="154"/>
      <c r="ZM129" s="154"/>
      <c r="ZN129" s="154"/>
      <c r="ZO129" s="154"/>
      <c r="ZP129" s="154"/>
      <c r="ZQ129" s="154"/>
      <c r="ZR129" s="154"/>
      <c r="ZS129" s="154"/>
      <c r="ZT129" s="154"/>
      <c r="ZU129" s="154"/>
      <c r="ZV129" s="154"/>
      <c r="ZW129" s="154"/>
      <c r="ZX129" s="154"/>
      <c r="ZY129" s="154"/>
      <c r="ZZ129" s="154"/>
      <c r="AAA129" s="154"/>
      <c r="AAB129" s="154"/>
      <c r="AAC129" s="154"/>
      <c r="AAD129" s="154"/>
      <c r="AAE129" s="154"/>
      <c r="AAF129" s="154"/>
      <c r="AAG129" s="154"/>
      <c r="AAH129" s="154"/>
      <c r="AAI129" s="154"/>
      <c r="AAJ129" s="154"/>
      <c r="AAK129" s="154"/>
      <c r="AAL129" s="154"/>
      <c r="AAM129" s="154"/>
      <c r="AAN129" s="154"/>
      <c r="AAO129" s="154"/>
      <c r="AAP129" s="154"/>
      <c r="AAQ129" s="154"/>
      <c r="AAR129" s="154"/>
      <c r="AAS129" s="154"/>
      <c r="AAT129" s="154"/>
      <c r="AAU129" s="154"/>
      <c r="AAV129" s="154"/>
      <c r="AAW129" s="154"/>
      <c r="AAX129" s="154"/>
      <c r="AAY129" s="154"/>
      <c r="AAZ129" s="154"/>
      <c r="ABA129" s="154"/>
      <c r="ABB129" s="154"/>
      <c r="ABC129" s="154"/>
      <c r="ABD129" s="154"/>
      <c r="ABE129" s="154"/>
      <c r="ABF129" s="154"/>
      <c r="ABG129" s="154"/>
      <c r="ABH129" s="154"/>
      <c r="ABI129" s="154"/>
      <c r="ABJ129" s="154"/>
      <c r="ABK129" s="154"/>
      <c r="ABL129" s="154"/>
      <c r="ABM129" s="154"/>
      <c r="ABN129" s="154"/>
      <c r="ABO129" s="154"/>
      <c r="ABP129" s="154"/>
      <c r="ABQ129" s="154"/>
      <c r="ABR129" s="154"/>
      <c r="ABS129" s="154"/>
      <c r="ABT129" s="154"/>
      <c r="ABU129" s="154"/>
      <c r="ABV129" s="154"/>
      <c r="ABW129" s="154"/>
      <c r="ABX129" s="154"/>
      <c r="ABY129" s="154"/>
      <c r="ABZ129" s="154"/>
      <c r="ACA129" s="154"/>
      <c r="ACB129" s="154"/>
      <c r="ACC129" s="154"/>
      <c r="ACD129" s="154"/>
      <c r="ACE129" s="154"/>
      <c r="ACF129" s="154"/>
      <c r="ACG129" s="154"/>
      <c r="ACH129" s="154"/>
      <c r="ACI129" s="154"/>
      <c r="ACJ129" s="154"/>
      <c r="ACK129" s="154"/>
      <c r="ACL129" s="154"/>
      <c r="ACM129" s="154"/>
      <c r="ACN129" s="154"/>
      <c r="ACO129" s="154"/>
      <c r="ACP129" s="154"/>
      <c r="ACQ129" s="154"/>
      <c r="ACR129" s="154"/>
      <c r="ACS129" s="154"/>
      <c r="ACT129" s="154"/>
      <c r="ACU129" s="154"/>
      <c r="ACV129" s="154"/>
      <c r="ACW129" s="154"/>
      <c r="ACX129" s="154"/>
      <c r="ACY129" s="154"/>
      <c r="ACZ129" s="154"/>
      <c r="ADA129" s="154"/>
      <c r="ADB129" s="154"/>
      <c r="ADC129" s="154"/>
      <c r="ADD129" s="154"/>
      <c r="ADE129" s="154"/>
      <c r="ADF129" s="154"/>
      <c r="ADG129" s="154"/>
      <c r="ADH129" s="154"/>
      <c r="ADI129" s="154"/>
      <c r="ADJ129" s="154"/>
      <c r="ADK129" s="154"/>
      <c r="ADL129" s="154"/>
      <c r="ADM129" s="154"/>
      <c r="ADN129" s="154"/>
      <c r="ADO129" s="154"/>
      <c r="ADP129" s="154"/>
      <c r="ADQ129" s="154"/>
      <c r="ADR129" s="154"/>
      <c r="ADS129" s="154"/>
      <c r="ADT129" s="154"/>
      <c r="ADU129" s="154"/>
      <c r="ADV129" s="154"/>
      <c r="ADW129" s="154"/>
      <c r="ADX129" s="154"/>
      <c r="ADY129" s="154"/>
      <c r="ADZ129" s="154"/>
      <c r="AEA129" s="154"/>
      <c r="AEB129" s="154"/>
      <c r="AEC129" s="154"/>
      <c r="AED129" s="154"/>
      <c r="AEE129" s="154"/>
      <c r="AEF129" s="154"/>
      <c r="AEG129" s="154"/>
      <c r="AEH129" s="154"/>
      <c r="AEI129" s="154"/>
      <c r="AEJ129" s="154"/>
      <c r="AEK129" s="154"/>
      <c r="AEL129" s="154"/>
      <c r="AEM129" s="154"/>
      <c r="AEN129" s="154"/>
      <c r="AEO129" s="154"/>
      <c r="AEP129" s="154"/>
      <c r="AEQ129" s="154"/>
      <c r="AER129" s="154"/>
      <c r="AES129" s="154"/>
      <c r="AET129" s="154"/>
      <c r="AEU129" s="154"/>
      <c r="AEV129" s="154"/>
      <c r="AEW129" s="154"/>
      <c r="AEX129" s="154"/>
      <c r="AEY129" s="154"/>
      <c r="AEZ129" s="154"/>
      <c r="AFA129" s="154"/>
      <c r="AFB129" s="154"/>
      <c r="AFC129" s="154"/>
      <c r="AFD129" s="154"/>
      <c r="AFE129" s="154"/>
      <c r="AFF129" s="154"/>
      <c r="AFG129" s="154"/>
      <c r="AFH129" s="154"/>
      <c r="AFI129" s="154"/>
      <c r="AFJ129" s="154"/>
      <c r="AFK129" s="154"/>
      <c r="AFL129" s="154"/>
      <c r="AFM129" s="154"/>
      <c r="AFN129" s="154"/>
      <c r="AFO129" s="154"/>
      <c r="AFP129" s="154"/>
      <c r="AFQ129" s="154"/>
      <c r="AFR129" s="154"/>
      <c r="AFS129" s="154"/>
      <c r="AFT129" s="154"/>
      <c r="AFU129" s="154"/>
      <c r="AFV129" s="154"/>
      <c r="AFW129" s="154"/>
      <c r="AFX129" s="154"/>
      <c r="AFY129" s="154"/>
      <c r="AFZ129" s="154"/>
      <c r="AGA129" s="154"/>
      <c r="AGB129" s="154"/>
      <c r="AGC129" s="154"/>
      <c r="AGD129" s="154"/>
      <c r="AGE129" s="154"/>
      <c r="AGF129" s="154"/>
      <c r="AGG129" s="154"/>
      <c r="AGH129" s="154"/>
      <c r="AGI129" s="154"/>
      <c r="AGJ129" s="154"/>
      <c r="AGK129" s="154"/>
      <c r="AGL129" s="154"/>
      <c r="AGM129" s="154"/>
      <c r="AGN129" s="154"/>
      <c r="AGO129" s="154"/>
      <c r="AGP129" s="154"/>
      <c r="AGQ129" s="154"/>
      <c r="AGR129" s="154"/>
      <c r="AGS129" s="154"/>
      <c r="AGT129" s="154"/>
      <c r="AGU129" s="154"/>
      <c r="AGV129" s="154"/>
      <c r="AGW129" s="154"/>
      <c r="AGX129" s="154"/>
      <c r="AGY129" s="154"/>
      <c r="AGZ129" s="154"/>
      <c r="AHA129" s="154"/>
      <c r="AHB129" s="154"/>
      <c r="AHC129" s="154"/>
      <c r="AHD129" s="154"/>
      <c r="AHE129" s="154"/>
      <c r="AHF129" s="154"/>
      <c r="AHG129" s="154"/>
      <c r="AHH129" s="154"/>
      <c r="AHI129" s="154"/>
      <c r="AHJ129" s="154"/>
      <c r="AHK129" s="154"/>
      <c r="AHL129" s="154"/>
      <c r="AHM129" s="154"/>
      <c r="AHN129" s="154"/>
      <c r="AHO129" s="154"/>
      <c r="AHP129" s="154"/>
      <c r="AHQ129" s="154"/>
      <c r="AHR129" s="154"/>
      <c r="AHS129" s="154"/>
      <c r="AHT129" s="154"/>
      <c r="AHU129" s="154"/>
      <c r="AHV129" s="154"/>
      <c r="AHW129" s="154"/>
      <c r="AHX129" s="154"/>
      <c r="AHY129" s="154"/>
      <c r="AHZ129" s="154"/>
      <c r="AIA129" s="154"/>
      <c r="AIB129" s="154"/>
      <c r="AIC129" s="154"/>
      <c r="AID129" s="154"/>
      <c r="AIE129" s="154"/>
      <c r="AIF129" s="154"/>
      <c r="AIG129" s="154"/>
      <c r="AIH129" s="154"/>
      <c r="AII129" s="154"/>
      <c r="AIJ129" s="154"/>
      <c r="AIK129" s="154"/>
      <c r="AIL129" s="154"/>
      <c r="AIM129" s="154"/>
      <c r="AIN129" s="154"/>
      <c r="AIO129" s="154"/>
      <c r="AIP129" s="154"/>
      <c r="AIQ129" s="154"/>
      <c r="AIR129" s="154"/>
      <c r="AIS129" s="154"/>
      <c r="AIT129" s="154"/>
      <c r="AIU129" s="154"/>
      <c r="AIV129" s="154"/>
      <c r="AIW129" s="154"/>
      <c r="AIX129" s="154"/>
      <c r="AIY129" s="154"/>
      <c r="AIZ129" s="154"/>
      <c r="AJA129" s="154"/>
      <c r="AJB129" s="154"/>
      <c r="AJC129" s="154"/>
      <c r="AJD129" s="154"/>
      <c r="AJE129" s="154"/>
      <c r="AJF129" s="154"/>
      <c r="AJG129" s="154"/>
      <c r="AJH129" s="154"/>
      <c r="AJI129" s="154"/>
      <c r="AJJ129" s="154"/>
      <c r="AJK129" s="154"/>
      <c r="AJL129" s="154"/>
      <c r="AJM129" s="154"/>
      <c r="AJN129" s="154"/>
      <c r="AJO129" s="154"/>
      <c r="AJP129" s="154"/>
      <c r="AJQ129" s="154"/>
      <c r="AJR129" s="154"/>
      <c r="AJS129" s="154"/>
      <c r="AJT129" s="154"/>
      <c r="AJU129" s="154"/>
      <c r="AJV129" s="154"/>
      <c r="AJW129" s="154"/>
      <c r="AJX129" s="154"/>
      <c r="AJY129" s="154"/>
      <c r="AJZ129" s="154"/>
      <c r="AKA129" s="154"/>
      <c r="AKB129" s="154"/>
      <c r="AKC129" s="154"/>
      <c r="AKD129" s="154"/>
      <c r="AKE129" s="154"/>
      <c r="AKF129" s="154"/>
      <c r="AKG129" s="154"/>
      <c r="AKH129" s="154"/>
      <c r="AKI129" s="154"/>
      <c r="AKJ129" s="154"/>
      <c r="AKK129" s="154"/>
      <c r="AKL129" s="154"/>
      <c r="AKM129" s="154"/>
      <c r="AKN129" s="154"/>
      <c r="AKO129" s="154"/>
      <c r="AKP129" s="154"/>
      <c r="AKQ129" s="154"/>
      <c r="AKR129" s="154"/>
      <c r="AKS129" s="154"/>
      <c r="AKT129" s="154"/>
      <c r="AKU129" s="154"/>
      <c r="AKV129" s="154"/>
      <c r="AKW129" s="154"/>
      <c r="AKX129" s="154"/>
      <c r="AKY129" s="154"/>
      <c r="AKZ129" s="154"/>
      <c r="ALA129" s="154"/>
      <c r="ALB129"/>
    </row>
    <row r="130" spans="1:990" x14ac:dyDescent="0.25">
      <c r="A130" s="4" t="s">
        <v>16</v>
      </c>
      <c r="B130" s="7" t="s">
        <v>409</v>
      </c>
      <c r="C130" s="156" t="s">
        <v>16</v>
      </c>
      <c r="D130" s="54" t="s">
        <v>903</v>
      </c>
      <c r="E130" s="157">
        <v>129</v>
      </c>
      <c r="F130" s="178">
        <v>59.527999999999999</v>
      </c>
      <c r="G130" s="178">
        <v>11.295</v>
      </c>
      <c r="H130" s="54" t="s">
        <v>1697</v>
      </c>
      <c r="I130" s="163" t="s">
        <v>1698</v>
      </c>
    </row>
    <row r="131" spans="1:990" x14ac:dyDescent="0.25">
      <c r="A131" s="4" t="s">
        <v>17</v>
      </c>
      <c r="B131" s="7" t="s">
        <v>165</v>
      </c>
      <c r="C131" s="156" t="s">
        <v>17</v>
      </c>
      <c r="D131" s="54" t="s">
        <v>903</v>
      </c>
      <c r="E131" s="157">
        <v>130</v>
      </c>
      <c r="F131" s="178">
        <v>41.173999999999999</v>
      </c>
      <c r="G131" s="178">
        <v>7.3819999999999997</v>
      </c>
      <c r="H131" s="54" t="s">
        <v>1699</v>
      </c>
      <c r="I131" s="163" t="s">
        <v>1700</v>
      </c>
    </row>
    <row r="132" spans="1:990" x14ac:dyDescent="0.25">
      <c r="A132" s="4" t="s">
        <v>18</v>
      </c>
      <c r="B132" s="7" t="s">
        <v>414</v>
      </c>
      <c r="C132" s="156" t="s">
        <v>18</v>
      </c>
      <c r="D132" s="54" t="s">
        <v>903</v>
      </c>
      <c r="E132" s="157">
        <v>131</v>
      </c>
      <c r="F132" s="178">
        <v>48.190226000000003</v>
      </c>
      <c r="G132" s="178">
        <v>15.069516999999999</v>
      </c>
      <c r="H132" s="54" t="s">
        <v>1701</v>
      </c>
      <c r="I132" s="163" t="s">
        <v>1702</v>
      </c>
    </row>
    <row r="133" spans="1:990" x14ac:dyDescent="0.25">
      <c r="A133" s="4" t="s">
        <v>19</v>
      </c>
      <c r="B133" s="7" t="s">
        <v>416</v>
      </c>
      <c r="C133" s="156" t="s">
        <v>19</v>
      </c>
      <c r="D133" s="54" t="s">
        <v>903</v>
      </c>
      <c r="E133" s="157">
        <v>132</v>
      </c>
      <c r="F133" s="178">
        <v>61.183999999999997</v>
      </c>
      <c r="G133" s="178">
        <v>28.702000000000002</v>
      </c>
      <c r="H133" s="54" t="s">
        <v>1703</v>
      </c>
      <c r="I133" s="163" t="s">
        <v>1704</v>
      </c>
    </row>
    <row r="134" spans="1:990" x14ac:dyDescent="0.25">
      <c r="A134" s="4" t="s">
        <v>20</v>
      </c>
      <c r="B134" s="7" t="s">
        <v>416</v>
      </c>
      <c r="C134" s="156" t="s">
        <v>20</v>
      </c>
      <c r="D134" s="54" t="s">
        <v>903</v>
      </c>
      <c r="E134" s="157">
        <v>133</v>
      </c>
      <c r="F134" s="178">
        <v>61.18</v>
      </c>
      <c r="G134" s="178">
        <v>28.731000000000002</v>
      </c>
      <c r="H134" s="54" t="s">
        <v>1705</v>
      </c>
      <c r="I134" s="163" t="s">
        <v>1706</v>
      </c>
    </row>
    <row r="135" spans="1:990" x14ac:dyDescent="0.25">
      <c r="A135" s="4" t="s">
        <v>21</v>
      </c>
      <c r="B135" s="7" t="s">
        <v>419</v>
      </c>
      <c r="C135" s="156" t="s">
        <v>21</v>
      </c>
      <c r="D135" s="54" t="s">
        <v>903</v>
      </c>
      <c r="E135" s="157">
        <v>134</v>
      </c>
      <c r="F135" s="178">
        <v>64.447999999999993</v>
      </c>
      <c r="G135" s="178">
        <v>19.079999999999998</v>
      </c>
      <c r="H135" s="54" t="s">
        <v>1707</v>
      </c>
      <c r="I135" s="163" t="s">
        <v>1708</v>
      </c>
    </row>
    <row r="136" spans="1:990" x14ac:dyDescent="0.25">
      <c r="A136" s="4" t="s">
        <v>22</v>
      </c>
      <c r="B136" s="7" t="s">
        <v>162</v>
      </c>
      <c r="C136" s="156" t="s">
        <v>1709</v>
      </c>
      <c r="D136" s="54" t="s">
        <v>903</v>
      </c>
      <c r="E136" s="157">
        <v>135</v>
      </c>
      <c r="F136" s="178">
        <v>43.824249000000002</v>
      </c>
      <c r="G136" s="178">
        <v>4.6432260000000003</v>
      </c>
      <c r="H136" s="54" t="s">
        <v>1710</v>
      </c>
      <c r="I136" s="163" t="s">
        <v>1711</v>
      </c>
    </row>
    <row r="137" spans="1:990" x14ac:dyDescent="0.25">
      <c r="A137" s="4" t="s">
        <v>23</v>
      </c>
      <c r="B137" s="7" t="s">
        <v>171</v>
      </c>
      <c r="C137" s="156" t="s">
        <v>23</v>
      </c>
      <c r="D137" s="54" t="s">
        <v>903</v>
      </c>
      <c r="E137" s="157">
        <v>136</v>
      </c>
      <c r="F137" s="178">
        <v>48.186999999999998</v>
      </c>
      <c r="G137" s="178">
        <v>14.694679000000001</v>
      </c>
      <c r="H137" s="54" t="s">
        <v>1712</v>
      </c>
      <c r="I137" s="163" t="s">
        <v>1713</v>
      </c>
    </row>
    <row r="138" spans="1:990" x14ac:dyDescent="0.25">
      <c r="A138" s="4" t="s">
        <v>24</v>
      </c>
      <c r="B138" s="7" t="s">
        <v>165</v>
      </c>
      <c r="C138" s="156" t="s">
        <v>24</v>
      </c>
      <c r="D138" s="54" t="s">
        <v>903</v>
      </c>
      <c r="E138" s="157">
        <v>137</v>
      </c>
      <c r="F138" s="178">
        <v>41.085766</v>
      </c>
      <c r="G138" s="178">
        <v>-8.1306659999999997</v>
      </c>
      <c r="H138" s="54" t="s">
        <v>1714</v>
      </c>
      <c r="I138" s="163" t="s">
        <v>1715</v>
      </c>
    </row>
    <row r="139" spans="1:990" x14ac:dyDescent="0.25">
      <c r="A139" s="4" t="s">
        <v>25</v>
      </c>
      <c r="B139" s="7" t="s">
        <v>162</v>
      </c>
      <c r="C139" s="156" t="s">
        <v>25</v>
      </c>
      <c r="D139" s="54" t="s">
        <v>903</v>
      </c>
      <c r="E139" s="157">
        <v>138</v>
      </c>
      <c r="F139" s="178">
        <v>44.823999999999998</v>
      </c>
      <c r="G139" s="178">
        <v>4.8109999999999999</v>
      </c>
      <c r="H139" s="54" t="s">
        <v>1716</v>
      </c>
      <c r="I139" s="163" t="s">
        <v>1717</v>
      </c>
    </row>
    <row r="140" spans="1:990" x14ac:dyDescent="0.25">
      <c r="A140" s="4" t="s">
        <v>26</v>
      </c>
      <c r="B140" s="7" t="s">
        <v>402</v>
      </c>
      <c r="C140" s="156" t="s">
        <v>26</v>
      </c>
      <c r="D140" s="54" t="s">
        <v>903</v>
      </c>
      <c r="E140" s="157">
        <v>139</v>
      </c>
      <c r="F140" s="178">
        <v>48.224857999999998</v>
      </c>
      <c r="G140" s="178">
        <v>15.304427</v>
      </c>
      <c r="H140" s="54" t="s">
        <v>1718</v>
      </c>
      <c r="I140" s="163" t="s">
        <v>1719</v>
      </c>
    </row>
    <row r="141" spans="1:990" x14ac:dyDescent="0.25">
      <c r="A141" s="4" t="s">
        <v>27</v>
      </c>
      <c r="B141" s="7" t="s">
        <v>165</v>
      </c>
      <c r="C141" s="156" t="s">
        <v>27</v>
      </c>
      <c r="D141" s="54" t="s">
        <v>903</v>
      </c>
      <c r="E141" s="157">
        <v>140</v>
      </c>
      <c r="F141" s="178">
        <v>41.135260000000002</v>
      </c>
      <c r="G141" s="178">
        <v>-7.1138620000000001</v>
      </c>
      <c r="H141" s="54" t="s">
        <v>1720</v>
      </c>
      <c r="I141" s="163" t="s">
        <v>1721</v>
      </c>
    </row>
    <row r="142" spans="1:990" x14ac:dyDescent="0.25">
      <c r="A142" s="4" t="s">
        <v>28</v>
      </c>
      <c r="B142" s="7" t="s">
        <v>162</v>
      </c>
      <c r="C142" s="156" t="s">
        <v>28</v>
      </c>
      <c r="D142" s="54" t="s">
        <v>903</v>
      </c>
      <c r="E142" s="157">
        <v>141</v>
      </c>
      <c r="F142" s="178">
        <v>45.011000000000003</v>
      </c>
      <c r="G142" s="178">
        <v>4.8179999999999996</v>
      </c>
      <c r="H142" s="54" t="s">
        <v>1722</v>
      </c>
      <c r="I142" s="163" t="s">
        <v>1723</v>
      </c>
    </row>
    <row r="143" spans="1:990" x14ac:dyDescent="0.25">
      <c r="A143" s="4" t="s">
        <v>29</v>
      </c>
      <c r="B143" s="7" t="s">
        <v>165</v>
      </c>
      <c r="C143" s="156" t="s">
        <v>29</v>
      </c>
      <c r="D143" s="54" t="s">
        <v>903</v>
      </c>
      <c r="E143" s="157">
        <v>142</v>
      </c>
      <c r="F143" s="178">
        <v>41.146099999999997</v>
      </c>
      <c r="G143" s="178">
        <v>-7.74</v>
      </c>
      <c r="H143" s="54" t="s">
        <v>1724</v>
      </c>
      <c r="I143" s="163" t="s">
        <v>1725</v>
      </c>
    </row>
    <row r="144" spans="1:990" s="154" customFormat="1" x14ac:dyDescent="0.25">
      <c r="A144" s="4" t="s">
        <v>30</v>
      </c>
      <c r="B144" s="7" t="s">
        <v>171</v>
      </c>
      <c r="C144" s="156" t="s">
        <v>30</v>
      </c>
      <c r="D144" s="54" t="s">
        <v>903</v>
      </c>
      <c r="E144" s="157">
        <v>143</v>
      </c>
      <c r="F144" s="178">
        <v>48.316630000000004</v>
      </c>
      <c r="G144" s="178">
        <v>14.151199999999999</v>
      </c>
      <c r="H144" s="54" t="s">
        <v>1726</v>
      </c>
      <c r="I144" s="163" t="s">
        <v>1727</v>
      </c>
      <c r="ALB144"/>
    </row>
    <row r="145" spans="1:990" s="154" customFormat="1" x14ac:dyDescent="0.25">
      <c r="A145" s="4" t="s">
        <v>31</v>
      </c>
      <c r="B145" s="7" t="s">
        <v>162</v>
      </c>
      <c r="C145" s="156" t="s">
        <v>31</v>
      </c>
      <c r="D145" s="54" t="s">
        <v>903</v>
      </c>
      <c r="E145" s="157">
        <v>144</v>
      </c>
      <c r="F145" s="178">
        <v>48.698999999999998</v>
      </c>
      <c r="G145" s="178">
        <v>7.9370000000000003</v>
      </c>
      <c r="H145" s="54" t="s">
        <v>1728</v>
      </c>
      <c r="I145" s="163" t="s">
        <v>1729</v>
      </c>
      <c r="ALB145"/>
    </row>
    <row r="146" spans="1:990" s="154" customFormat="1" x14ac:dyDescent="0.25">
      <c r="A146" s="4" t="s">
        <v>32</v>
      </c>
      <c r="B146" s="7" t="s">
        <v>162</v>
      </c>
      <c r="C146" s="156" t="s">
        <v>32</v>
      </c>
      <c r="D146" s="54" t="s">
        <v>903</v>
      </c>
      <c r="E146" s="157">
        <v>145</v>
      </c>
      <c r="F146" s="178">
        <v>48.526353999999998</v>
      </c>
      <c r="G146" s="178">
        <v>7.796538</v>
      </c>
      <c r="H146" s="54" t="s">
        <v>1730</v>
      </c>
      <c r="I146" s="163" t="s">
        <v>1731</v>
      </c>
      <c r="ALB146"/>
    </row>
    <row r="147" spans="1:990" s="154" customFormat="1" x14ac:dyDescent="0.25">
      <c r="A147" s="4" t="s">
        <v>33</v>
      </c>
      <c r="B147" s="7" t="s">
        <v>162</v>
      </c>
      <c r="C147" s="156" t="s">
        <v>33</v>
      </c>
      <c r="D147" s="54" t="s">
        <v>903</v>
      </c>
      <c r="E147" s="157">
        <v>146</v>
      </c>
      <c r="F147" s="178">
        <v>48.404242000000004</v>
      </c>
      <c r="G147" s="178">
        <v>7.7283189999999999</v>
      </c>
      <c r="H147" s="54" t="s">
        <v>1732</v>
      </c>
      <c r="I147" s="163" t="s">
        <v>1733</v>
      </c>
      <c r="ALB147"/>
    </row>
    <row r="148" spans="1:990" s="154" customFormat="1" x14ac:dyDescent="0.25">
      <c r="A148" s="4" t="s">
        <v>34</v>
      </c>
      <c r="B148" s="7" t="s">
        <v>162</v>
      </c>
      <c r="C148" s="156" t="s">
        <v>34</v>
      </c>
      <c r="D148" s="54" t="s">
        <v>903</v>
      </c>
      <c r="E148" s="157">
        <v>147</v>
      </c>
      <c r="F148" s="178">
        <v>48.284678</v>
      </c>
      <c r="G148" s="178">
        <v>7.677619</v>
      </c>
      <c r="H148" s="54" t="s">
        <v>1734</v>
      </c>
      <c r="I148" s="163" t="s">
        <v>1735</v>
      </c>
      <c r="ALB148"/>
    </row>
    <row r="149" spans="1:990" s="154" customFormat="1" x14ac:dyDescent="0.25">
      <c r="A149" s="4" t="s">
        <v>35</v>
      </c>
      <c r="B149" s="7" t="s">
        <v>162</v>
      </c>
      <c r="C149" s="156" t="s">
        <v>35</v>
      </c>
      <c r="D149" s="54" t="s">
        <v>903</v>
      </c>
      <c r="E149" s="157">
        <v>148</v>
      </c>
      <c r="F149" s="178">
        <v>48.164999999999999</v>
      </c>
      <c r="G149" s="178">
        <v>7.6239999999999997</v>
      </c>
      <c r="H149" s="54" t="s">
        <v>1736</v>
      </c>
      <c r="I149" s="163" t="s">
        <v>1737</v>
      </c>
      <c r="ALB149"/>
    </row>
    <row r="150" spans="1:990" s="154" customFormat="1" x14ac:dyDescent="0.25">
      <c r="A150" s="4" t="s">
        <v>36</v>
      </c>
      <c r="B150" s="7" t="s">
        <v>162</v>
      </c>
      <c r="C150" s="156" t="s">
        <v>36</v>
      </c>
      <c r="D150" s="54" t="s">
        <v>903</v>
      </c>
      <c r="E150" s="157">
        <v>149</v>
      </c>
      <c r="F150" s="178">
        <v>48.020471999999998</v>
      </c>
      <c r="G150" s="178">
        <v>7.5739039999999997</v>
      </c>
      <c r="H150" s="54" t="s">
        <v>1738</v>
      </c>
      <c r="I150" s="163" t="s">
        <v>1739</v>
      </c>
      <c r="ALB150"/>
    </row>
    <row r="151" spans="1:990" s="154" customFormat="1" x14ac:dyDescent="0.25">
      <c r="A151" s="4" t="s">
        <v>37</v>
      </c>
      <c r="B151" s="7" t="s">
        <v>162</v>
      </c>
      <c r="C151" s="156" t="s">
        <v>37</v>
      </c>
      <c r="D151" s="54" t="s">
        <v>903</v>
      </c>
      <c r="E151" s="157">
        <v>150</v>
      </c>
      <c r="F151" s="178">
        <v>47.89</v>
      </c>
      <c r="G151" s="178">
        <v>7.5709999999999997</v>
      </c>
      <c r="H151" s="54" t="s">
        <v>1740</v>
      </c>
      <c r="I151" s="163" t="s">
        <v>1741</v>
      </c>
      <c r="ALB151"/>
    </row>
    <row r="152" spans="1:990" s="154" customFormat="1" x14ac:dyDescent="0.25">
      <c r="A152" s="4" t="s">
        <v>38</v>
      </c>
      <c r="B152" s="7" t="s">
        <v>162</v>
      </c>
      <c r="C152" s="156" t="s">
        <v>38</v>
      </c>
      <c r="D152" s="54" t="s">
        <v>903</v>
      </c>
      <c r="E152" s="157">
        <v>151</v>
      </c>
      <c r="F152" s="178">
        <v>47.774312000000002</v>
      </c>
      <c r="G152" s="178">
        <v>7.5223789999999999</v>
      </c>
      <c r="H152" s="54" t="s">
        <v>1742</v>
      </c>
      <c r="I152" s="163" t="s">
        <v>1743</v>
      </c>
      <c r="ALB152"/>
    </row>
    <row r="153" spans="1:990" s="154" customFormat="1" x14ac:dyDescent="0.25">
      <c r="A153" s="4" t="s">
        <v>39</v>
      </c>
      <c r="B153" s="7" t="s">
        <v>162</v>
      </c>
      <c r="C153" s="156" t="s">
        <v>39</v>
      </c>
      <c r="D153" s="54" t="s">
        <v>903</v>
      </c>
      <c r="E153" s="157">
        <v>152</v>
      </c>
      <c r="F153" s="178">
        <v>47.655372</v>
      </c>
      <c r="G153" s="178">
        <v>7.5191654999999997</v>
      </c>
      <c r="H153" s="54" t="s">
        <v>1744</v>
      </c>
      <c r="I153" s="163" t="s">
        <v>1745</v>
      </c>
      <c r="ALB153"/>
    </row>
    <row r="154" spans="1:990" s="154" customFormat="1" x14ac:dyDescent="0.25">
      <c r="A154" s="4" t="s">
        <v>439</v>
      </c>
      <c r="B154" s="7" t="s">
        <v>205</v>
      </c>
      <c r="C154" s="156" t="s">
        <v>439</v>
      </c>
      <c r="D154" s="54" t="s">
        <v>1927</v>
      </c>
      <c r="E154" s="157">
        <v>153</v>
      </c>
      <c r="F154" s="178" t="s">
        <v>1928</v>
      </c>
      <c r="G154" s="178" t="s">
        <v>1928</v>
      </c>
      <c r="H154" s="54" t="s">
        <v>1928</v>
      </c>
      <c r="I154" s="163" t="s">
        <v>1928</v>
      </c>
      <c r="ALB154"/>
    </row>
    <row r="155" spans="1:990" s="154" customFormat="1" x14ac:dyDescent="0.25">
      <c r="A155" s="4" t="s">
        <v>40</v>
      </c>
      <c r="B155" s="7" t="s">
        <v>441</v>
      </c>
      <c r="C155" s="156" t="s">
        <v>40</v>
      </c>
      <c r="D155" s="54" t="s">
        <v>903</v>
      </c>
      <c r="E155" s="157">
        <v>154</v>
      </c>
      <c r="F155" s="178">
        <v>46.386000000000003</v>
      </c>
      <c r="G155" s="178">
        <v>16.033688000000001</v>
      </c>
      <c r="H155" s="54" t="s">
        <v>1746</v>
      </c>
      <c r="I155" s="163" t="s">
        <v>1747</v>
      </c>
      <c r="ALB155"/>
    </row>
    <row r="156" spans="1:990" s="154" customFormat="1" x14ac:dyDescent="0.25">
      <c r="A156" s="4" t="s">
        <v>41</v>
      </c>
      <c r="B156" s="7" t="s">
        <v>441</v>
      </c>
      <c r="C156" s="156" t="s">
        <v>1748</v>
      </c>
      <c r="D156" s="54" t="s">
        <v>903</v>
      </c>
      <c r="E156" s="157">
        <v>155</v>
      </c>
      <c r="F156" s="178">
        <v>46.388199999999998</v>
      </c>
      <c r="G156" s="178">
        <v>15.9267</v>
      </c>
      <c r="H156" s="54" t="s">
        <v>1749</v>
      </c>
      <c r="I156" s="163" t="s">
        <v>1750</v>
      </c>
      <c r="ALB156"/>
    </row>
    <row r="157" spans="1:990" s="154" customFormat="1" x14ac:dyDescent="0.25">
      <c r="A157" s="4" t="s">
        <v>42</v>
      </c>
      <c r="B157" s="7" t="s">
        <v>441</v>
      </c>
      <c r="C157" s="156" t="s">
        <v>42</v>
      </c>
      <c r="D157" s="54" t="s">
        <v>903</v>
      </c>
      <c r="E157" s="157">
        <v>156</v>
      </c>
      <c r="F157" s="178">
        <v>46.448</v>
      </c>
      <c r="G157" s="178">
        <v>15.787000000000001</v>
      </c>
      <c r="H157" s="54" t="s">
        <v>1751</v>
      </c>
      <c r="I157" s="163" t="s">
        <v>1752</v>
      </c>
      <c r="ALB157"/>
    </row>
    <row r="158" spans="1:990" s="154" customFormat="1" x14ac:dyDescent="0.25">
      <c r="A158" s="4" t="s">
        <v>43</v>
      </c>
      <c r="B158" s="7" t="s">
        <v>441</v>
      </c>
      <c r="C158" s="156" t="s">
        <v>1753</v>
      </c>
      <c r="D158" s="54" t="s">
        <v>903</v>
      </c>
      <c r="E158" s="157">
        <v>157</v>
      </c>
      <c r="F158" s="178">
        <v>46.560290999999999</v>
      </c>
      <c r="G158" s="178">
        <v>15.674084000000001</v>
      </c>
      <c r="H158" s="54" t="s">
        <v>1754</v>
      </c>
      <c r="I158" s="163" t="s">
        <v>1755</v>
      </c>
      <c r="ALB158"/>
    </row>
    <row r="159" spans="1:990" s="154" customFormat="1" x14ac:dyDescent="0.25">
      <c r="A159" s="4" t="s">
        <v>44</v>
      </c>
      <c r="B159" s="7" t="s">
        <v>441</v>
      </c>
      <c r="C159" s="156" t="s">
        <v>1756</v>
      </c>
      <c r="D159" s="54" t="s">
        <v>903</v>
      </c>
      <c r="E159" s="157">
        <v>158</v>
      </c>
      <c r="F159" s="178">
        <v>46.569200000000002</v>
      </c>
      <c r="G159" s="178">
        <v>15.6043</v>
      </c>
      <c r="H159" s="54" t="s">
        <v>1757</v>
      </c>
      <c r="I159" s="163" t="s">
        <v>1758</v>
      </c>
      <c r="ALB159"/>
    </row>
    <row r="160" spans="1:990" x14ac:dyDescent="0.25">
      <c r="A160" s="4" t="s">
        <v>45</v>
      </c>
      <c r="B160" s="7" t="s">
        <v>441</v>
      </c>
      <c r="C160" s="156" t="s">
        <v>45</v>
      </c>
      <c r="D160" s="54" t="s">
        <v>903</v>
      </c>
      <c r="E160" s="157">
        <v>159</v>
      </c>
      <c r="F160" s="178">
        <v>46.558900000000001</v>
      </c>
      <c r="G160" s="178">
        <v>15.456</v>
      </c>
      <c r="H160" s="54" t="s">
        <v>1759</v>
      </c>
      <c r="I160" s="163" t="s">
        <v>1760</v>
      </c>
    </row>
    <row r="161" spans="1:990" s="154" customFormat="1" x14ac:dyDescent="0.25">
      <c r="A161" s="4" t="s">
        <v>46</v>
      </c>
      <c r="B161" s="7" t="s">
        <v>441</v>
      </c>
      <c r="C161" s="156" t="s">
        <v>46</v>
      </c>
      <c r="D161" s="54" t="s">
        <v>903</v>
      </c>
      <c r="E161" s="157">
        <v>160</v>
      </c>
      <c r="F161" s="178">
        <v>46.594999999999999</v>
      </c>
      <c r="G161" s="178">
        <v>15.405200000000001</v>
      </c>
      <c r="H161" s="54" t="s">
        <v>1761</v>
      </c>
      <c r="I161" s="163" t="s">
        <v>1762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  <c r="AAA161" s="4"/>
      <c r="AAB161" s="4"/>
      <c r="AAC161" s="4"/>
      <c r="AAD161" s="4"/>
      <c r="AAE161" s="4"/>
      <c r="AAF161" s="4"/>
      <c r="AAG161" s="4"/>
      <c r="AAH161" s="4"/>
      <c r="AAI161" s="4"/>
      <c r="AAJ161" s="4"/>
      <c r="AAK161" s="4"/>
      <c r="AAL161" s="4"/>
      <c r="AAM161" s="4"/>
      <c r="AAN161" s="4"/>
      <c r="AAO161" s="4"/>
      <c r="AAP161" s="4"/>
      <c r="AAQ161" s="4"/>
      <c r="AAR161" s="4"/>
      <c r="AAS161" s="4"/>
      <c r="AAT161" s="4"/>
      <c r="AAU161" s="4"/>
      <c r="AAV161" s="4"/>
      <c r="AAW161" s="4"/>
      <c r="AAX161" s="4"/>
      <c r="AAY161" s="4"/>
      <c r="AAZ161" s="4"/>
      <c r="ABA161" s="4"/>
      <c r="ABB161" s="4"/>
      <c r="ABC161" s="4"/>
      <c r="ABD161" s="4"/>
      <c r="ABE161" s="4"/>
      <c r="ABF161" s="4"/>
      <c r="ABG161" s="4"/>
      <c r="ABH161" s="4"/>
      <c r="ABI161" s="4"/>
      <c r="ABJ161" s="4"/>
      <c r="ABK161" s="4"/>
      <c r="ABL161" s="4"/>
      <c r="ABM161" s="4"/>
      <c r="ABN161" s="4"/>
      <c r="ABO161" s="4"/>
      <c r="ABP161" s="4"/>
      <c r="ABQ161" s="4"/>
      <c r="ABR161" s="4"/>
      <c r="ABS161" s="4"/>
      <c r="ABT161" s="4"/>
      <c r="ABU161" s="4"/>
      <c r="ABV161" s="4"/>
      <c r="ABW161" s="4"/>
      <c r="ABX161" s="4"/>
      <c r="ABY161" s="4"/>
      <c r="ABZ161" s="4"/>
      <c r="ACA161" s="4"/>
      <c r="ACB161" s="4"/>
      <c r="ACC161" s="4"/>
      <c r="ACD161" s="4"/>
      <c r="ACE161" s="4"/>
      <c r="ACF161" s="4"/>
      <c r="ACG161" s="4"/>
      <c r="ACH161" s="4"/>
      <c r="ACI161" s="4"/>
      <c r="ACJ161" s="4"/>
      <c r="ACK161" s="4"/>
      <c r="ACL161" s="4"/>
      <c r="ACM161" s="4"/>
      <c r="ACN161" s="4"/>
      <c r="ACO161" s="4"/>
      <c r="ACP161" s="4"/>
      <c r="ACQ161" s="4"/>
      <c r="ACR161" s="4"/>
      <c r="ACS161" s="4"/>
      <c r="ACT161" s="4"/>
      <c r="ACU161" s="4"/>
      <c r="ACV161" s="4"/>
      <c r="ACW161" s="4"/>
      <c r="ACX161" s="4"/>
      <c r="ACY161" s="4"/>
      <c r="ACZ161" s="4"/>
      <c r="ADA161" s="4"/>
      <c r="ADB161" s="4"/>
      <c r="ADC161" s="4"/>
      <c r="ADD161" s="4"/>
      <c r="ADE161" s="4"/>
      <c r="ADF161" s="4"/>
      <c r="ADG161" s="4"/>
      <c r="ADH161" s="4"/>
      <c r="ADI161" s="4"/>
      <c r="ADJ161" s="4"/>
      <c r="ADK161" s="4"/>
      <c r="ADL161" s="4"/>
      <c r="ADM161" s="4"/>
      <c r="ADN161" s="4"/>
      <c r="ADO161" s="4"/>
      <c r="ADP161" s="4"/>
      <c r="ADQ161" s="4"/>
      <c r="ADR161" s="4"/>
      <c r="ADS161" s="4"/>
      <c r="ADT161" s="4"/>
      <c r="ADU161" s="4"/>
      <c r="ADV161" s="4"/>
      <c r="ADW161" s="4"/>
      <c r="ADX161" s="4"/>
      <c r="ADY161" s="4"/>
      <c r="ADZ161" s="4"/>
      <c r="AEA161" s="4"/>
      <c r="AEB161" s="4"/>
      <c r="AEC161" s="4"/>
      <c r="AED161" s="4"/>
      <c r="AEE161" s="4"/>
      <c r="AEF161" s="4"/>
      <c r="AEG161" s="4"/>
      <c r="AEH161" s="4"/>
      <c r="AEI161" s="4"/>
      <c r="AEJ161" s="4"/>
      <c r="AEK161" s="4"/>
      <c r="AEL161" s="4"/>
      <c r="AEM161" s="4"/>
      <c r="AEN161" s="4"/>
      <c r="AEO161" s="4"/>
      <c r="AEP161" s="4"/>
      <c r="AEQ161" s="4"/>
      <c r="AER161" s="4"/>
      <c r="AES161" s="4"/>
      <c r="AET161" s="4"/>
      <c r="AEU161" s="4"/>
      <c r="AEV161" s="4"/>
      <c r="AEW161" s="4"/>
      <c r="AEX161" s="4"/>
      <c r="AEY161" s="4"/>
      <c r="AEZ161" s="4"/>
      <c r="AFA161" s="4"/>
      <c r="AFB161" s="4"/>
      <c r="AFC161" s="4"/>
      <c r="AFD161" s="4"/>
      <c r="AFE161" s="4"/>
      <c r="AFF161" s="4"/>
      <c r="AFG161" s="4"/>
      <c r="AFH161" s="4"/>
      <c r="AFI161" s="4"/>
      <c r="AFJ161" s="4"/>
      <c r="AFK161" s="4"/>
      <c r="AFL161" s="4"/>
      <c r="AFM161" s="4"/>
      <c r="AFN161" s="4"/>
      <c r="AFO161" s="4"/>
      <c r="AFP161" s="4"/>
      <c r="AFQ161" s="4"/>
      <c r="AFR161" s="4"/>
      <c r="AFS161" s="4"/>
      <c r="AFT161" s="4"/>
      <c r="AFU161" s="4"/>
      <c r="AFV161" s="4"/>
      <c r="AFW161" s="4"/>
      <c r="AFX161" s="4"/>
      <c r="AFY161" s="4"/>
      <c r="AFZ161" s="4"/>
      <c r="AGA161" s="4"/>
      <c r="AGB161" s="4"/>
      <c r="AGC161" s="4"/>
      <c r="AGD161" s="4"/>
      <c r="AGE161" s="4"/>
      <c r="AGF161" s="4"/>
      <c r="AGG161" s="4"/>
      <c r="AGH161" s="4"/>
      <c r="AGI161" s="4"/>
      <c r="AGJ161" s="4"/>
      <c r="AGK161" s="4"/>
      <c r="AGL161" s="4"/>
      <c r="AGM161" s="4"/>
      <c r="AGN161" s="4"/>
      <c r="AGO161" s="4"/>
      <c r="AGP161" s="4"/>
      <c r="AGQ161" s="4"/>
      <c r="AGR161" s="4"/>
      <c r="AGS161" s="4"/>
      <c r="AGT161" s="4"/>
      <c r="AGU161" s="4"/>
      <c r="AGV161" s="4"/>
      <c r="AGW161" s="4"/>
      <c r="AGX161" s="4"/>
      <c r="AGY161" s="4"/>
      <c r="AGZ161" s="4"/>
      <c r="AHA161" s="4"/>
      <c r="AHB161" s="4"/>
      <c r="AHC161" s="4"/>
      <c r="AHD161" s="4"/>
      <c r="AHE161" s="4"/>
      <c r="AHF161" s="4"/>
      <c r="AHG161" s="4"/>
      <c r="AHH161" s="4"/>
      <c r="AHI161" s="4"/>
      <c r="AHJ161" s="4"/>
      <c r="AHK161" s="4"/>
      <c r="AHL161" s="4"/>
      <c r="AHM161" s="4"/>
      <c r="AHN161" s="4"/>
      <c r="AHO161" s="4"/>
      <c r="AHP161" s="4"/>
      <c r="AHQ161" s="4"/>
      <c r="AHR161" s="4"/>
      <c r="AHS161" s="4"/>
      <c r="AHT161" s="4"/>
      <c r="AHU161" s="4"/>
      <c r="AHV161" s="4"/>
      <c r="AHW161" s="4"/>
      <c r="AHX161" s="4"/>
      <c r="AHY161" s="4"/>
      <c r="AHZ161" s="4"/>
      <c r="AIA161" s="4"/>
      <c r="AIB161" s="4"/>
      <c r="AIC161" s="4"/>
      <c r="AID161" s="4"/>
      <c r="AIE161" s="4"/>
      <c r="AIF161" s="4"/>
      <c r="AIG161" s="4"/>
      <c r="AIH161" s="4"/>
      <c r="AII161" s="4"/>
      <c r="AIJ161" s="4"/>
      <c r="AIK161" s="4"/>
      <c r="AIL161" s="4"/>
      <c r="AIM161" s="4"/>
      <c r="AIN161" s="4"/>
      <c r="AIO161" s="4"/>
      <c r="AIP161" s="4"/>
      <c r="AIQ161" s="4"/>
      <c r="AIR161" s="4"/>
      <c r="AIS161" s="4"/>
      <c r="AIT161" s="4"/>
      <c r="AIU161" s="4"/>
      <c r="AIV161" s="4"/>
      <c r="AIW161" s="4"/>
      <c r="AIX161" s="4"/>
      <c r="AIY161" s="4"/>
      <c r="AIZ161" s="4"/>
      <c r="AJA161" s="4"/>
      <c r="AJB161" s="4"/>
      <c r="AJC161" s="4"/>
      <c r="AJD161" s="4"/>
      <c r="AJE161" s="4"/>
      <c r="AJF161" s="4"/>
      <c r="AJG161" s="4"/>
      <c r="AJH161" s="4"/>
      <c r="AJI161" s="4"/>
      <c r="AJJ161" s="4"/>
      <c r="AJK161" s="4"/>
      <c r="AJL161" s="4"/>
      <c r="AJM161" s="4"/>
      <c r="AJN161" s="4"/>
      <c r="AJO161" s="4"/>
      <c r="AJP161" s="4"/>
      <c r="AJQ161" s="4"/>
      <c r="AJR161" s="4"/>
      <c r="AJS161" s="4"/>
      <c r="AJT161" s="4"/>
      <c r="AJU161" s="4"/>
      <c r="AJV161" s="4"/>
      <c r="AJW161" s="4"/>
      <c r="AJX161" s="4"/>
      <c r="AJY161" s="4"/>
      <c r="AJZ161" s="4"/>
      <c r="AKA161" s="4"/>
      <c r="AKB161" s="4"/>
      <c r="AKC161" s="4"/>
      <c r="AKD161" s="4"/>
      <c r="AKE161" s="4"/>
      <c r="AKF161" s="4"/>
      <c r="AKG161" s="4"/>
      <c r="AKH161" s="4"/>
      <c r="AKI161" s="4"/>
      <c r="AKJ161" s="4"/>
      <c r="AKK161" s="4"/>
      <c r="AKL161" s="4"/>
      <c r="AKM161" s="4"/>
      <c r="AKN161" s="4"/>
      <c r="AKO161" s="4"/>
      <c r="AKP161" s="4"/>
      <c r="AKQ161" s="4"/>
      <c r="AKR161" s="4"/>
      <c r="AKS161" s="4"/>
      <c r="AKT161" s="4"/>
      <c r="AKU161" s="4"/>
      <c r="AKV161" s="4"/>
      <c r="AKW161" s="4"/>
      <c r="AKX161" s="4"/>
      <c r="AKY161" s="4"/>
      <c r="AKZ161" s="4"/>
      <c r="ALA161" s="4"/>
      <c r="ALB161"/>
    </row>
    <row r="162" spans="1:990" s="154" customFormat="1" x14ac:dyDescent="0.25">
      <c r="A162" s="4" t="s">
        <v>47</v>
      </c>
      <c r="B162" s="7" t="s">
        <v>441</v>
      </c>
      <c r="C162" s="156" t="s">
        <v>47</v>
      </c>
      <c r="D162" s="54" t="s">
        <v>903</v>
      </c>
      <c r="E162" s="157">
        <v>161</v>
      </c>
      <c r="F162" s="178">
        <v>46.587600000000002</v>
      </c>
      <c r="G162" s="178">
        <v>15.275499999999999</v>
      </c>
      <c r="H162" s="54" t="s">
        <v>1763</v>
      </c>
      <c r="I162" s="163" t="s">
        <v>1764</v>
      </c>
      <c r="ALB162"/>
    </row>
    <row r="163" spans="1:990" s="154" customFormat="1" x14ac:dyDescent="0.25">
      <c r="A163" s="4" t="s">
        <v>48</v>
      </c>
      <c r="B163" s="7" t="s">
        <v>441</v>
      </c>
      <c r="C163" s="156" t="s">
        <v>48</v>
      </c>
      <c r="D163" s="54" t="s">
        <v>903</v>
      </c>
      <c r="E163" s="157">
        <v>162</v>
      </c>
      <c r="F163" s="178">
        <v>46.593299999999999</v>
      </c>
      <c r="G163" s="178">
        <v>15.1523</v>
      </c>
      <c r="H163" s="54" t="s">
        <v>1765</v>
      </c>
      <c r="I163" s="163" t="s">
        <v>1766</v>
      </c>
      <c r="ALB163"/>
    </row>
    <row r="164" spans="1:990" s="154" customFormat="1" x14ac:dyDescent="0.25">
      <c r="A164" s="4" t="s">
        <v>49</v>
      </c>
      <c r="B164" s="7" t="s">
        <v>441</v>
      </c>
      <c r="C164" s="156" t="s">
        <v>49</v>
      </c>
      <c r="D164" s="54" t="s">
        <v>903</v>
      </c>
      <c r="E164" s="157">
        <v>163</v>
      </c>
      <c r="F164" s="178">
        <v>46.586599999999997</v>
      </c>
      <c r="G164" s="178">
        <v>15.018800000000001</v>
      </c>
      <c r="H164" s="54" t="s">
        <v>1767</v>
      </c>
      <c r="I164" s="163" t="s">
        <v>1768</v>
      </c>
      <c r="ALB164"/>
    </row>
    <row r="165" spans="1:990" s="154" customFormat="1" x14ac:dyDescent="0.25">
      <c r="A165" s="4" t="s">
        <v>50</v>
      </c>
      <c r="B165" s="7" t="s">
        <v>162</v>
      </c>
      <c r="C165" s="156" t="s">
        <v>50</v>
      </c>
      <c r="D165" s="54" t="s">
        <v>903</v>
      </c>
      <c r="E165" s="157">
        <v>164</v>
      </c>
      <c r="F165" s="178">
        <v>44.095999999999997</v>
      </c>
      <c r="G165" s="178">
        <v>4.7240000000000002</v>
      </c>
      <c r="H165" s="54" t="s">
        <v>1769</v>
      </c>
      <c r="I165" s="163" t="s">
        <v>1770</v>
      </c>
      <c r="ALB165"/>
    </row>
    <row r="166" spans="1:990" s="154" customFormat="1" x14ac:dyDescent="0.25">
      <c r="A166" s="4" t="s">
        <v>51</v>
      </c>
      <c r="B166" s="7" t="s">
        <v>451</v>
      </c>
      <c r="C166" s="156" t="s">
        <v>51</v>
      </c>
      <c r="D166" s="54" t="s">
        <v>903</v>
      </c>
      <c r="E166" s="157">
        <v>165</v>
      </c>
      <c r="F166" s="178">
        <v>52.656399999999998</v>
      </c>
      <c r="G166" s="178">
        <v>19.133900000000001</v>
      </c>
      <c r="H166" s="54" t="s">
        <v>1771</v>
      </c>
      <c r="I166" s="163" t="s">
        <v>1772</v>
      </c>
      <c r="ALB166"/>
    </row>
    <row r="167" spans="1:990" s="154" customFormat="1" x14ac:dyDescent="0.25">
      <c r="A167" s="4" t="s">
        <v>52</v>
      </c>
      <c r="B167" s="7" t="s">
        <v>404</v>
      </c>
      <c r="C167" s="156" t="s">
        <v>52</v>
      </c>
      <c r="D167" s="54" t="s">
        <v>903</v>
      </c>
      <c r="E167" s="157">
        <v>166</v>
      </c>
      <c r="F167" s="178">
        <v>45.38</v>
      </c>
      <c r="G167" s="178">
        <v>2.4620000000000002</v>
      </c>
      <c r="H167" s="54" t="s">
        <v>1773</v>
      </c>
      <c r="I167" s="163" t="s">
        <v>1774</v>
      </c>
      <c r="ALB167"/>
    </row>
    <row r="168" spans="1:990" s="154" customFormat="1" x14ac:dyDescent="0.25">
      <c r="A168" s="4" t="s">
        <v>53</v>
      </c>
      <c r="B168" s="7" t="s">
        <v>454</v>
      </c>
      <c r="C168" s="156" t="s">
        <v>1775</v>
      </c>
      <c r="D168" s="54" t="s">
        <v>903</v>
      </c>
      <c r="E168" s="157">
        <v>167</v>
      </c>
      <c r="F168" s="178">
        <v>48.853000000000002</v>
      </c>
      <c r="G168" s="178">
        <v>8.1113800000000005</v>
      </c>
      <c r="H168" s="54" t="s">
        <v>1776</v>
      </c>
      <c r="I168" s="163" t="s">
        <v>1777</v>
      </c>
      <c r="ALB168"/>
    </row>
    <row r="169" spans="1:990" s="154" customFormat="1" x14ac:dyDescent="0.25">
      <c r="A169" s="4" t="s">
        <v>54</v>
      </c>
      <c r="B169" s="7" t="s">
        <v>454</v>
      </c>
      <c r="C169" s="156" t="s">
        <v>54</v>
      </c>
      <c r="D169" s="54" t="s">
        <v>903</v>
      </c>
      <c r="E169" s="157">
        <v>168</v>
      </c>
      <c r="F169" s="178">
        <v>44.509</v>
      </c>
      <c r="G169" s="178">
        <v>4.7249999999999996</v>
      </c>
      <c r="H169" s="54" t="s">
        <v>1778</v>
      </c>
      <c r="I169" s="163" t="s">
        <v>1779</v>
      </c>
      <c r="ALB169"/>
    </row>
    <row r="170" spans="1:990" s="154" customFormat="1" x14ac:dyDescent="0.25">
      <c r="A170" s="4" t="s">
        <v>55</v>
      </c>
      <c r="B170" s="7"/>
      <c r="C170" s="156" t="s">
        <v>55</v>
      </c>
      <c r="D170" s="54" t="s">
        <v>903</v>
      </c>
      <c r="E170" s="157">
        <v>169</v>
      </c>
      <c r="F170" s="178">
        <v>64.697999999999993</v>
      </c>
      <c r="G170" s="178">
        <v>20.866282999999999</v>
      </c>
      <c r="H170" s="54" t="s">
        <v>1780</v>
      </c>
      <c r="I170" s="163" t="s">
        <v>1781</v>
      </c>
      <c r="ALB170"/>
    </row>
    <row r="171" spans="1:990" s="154" customFormat="1" x14ac:dyDescent="0.25">
      <c r="A171" s="4" t="s">
        <v>56</v>
      </c>
      <c r="B171" s="7" t="s">
        <v>171</v>
      </c>
      <c r="C171" s="156" t="s">
        <v>56</v>
      </c>
      <c r="D171" s="54" t="s">
        <v>903</v>
      </c>
      <c r="E171" s="157">
        <v>170</v>
      </c>
      <c r="F171" s="178">
        <v>48.176600000000001</v>
      </c>
      <c r="G171" s="178">
        <v>16.481400000000001</v>
      </c>
      <c r="H171" s="54" t="s">
        <v>1782</v>
      </c>
      <c r="I171" s="163" t="s">
        <v>1783</v>
      </c>
      <c r="ALB171"/>
    </row>
    <row r="172" spans="1:990" s="154" customFormat="1" x14ac:dyDescent="0.25">
      <c r="A172" s="4" t="s">
        <v>57</v>
      </c>
      <c r="B172" s="7"/>
      <c r="C172" s="156" t="s">
        <v>57</v>
      </c>
      <c r="D172" s="54" t="s">
        <v>903</v>
      </c>
      <c r="E172" s="157">
        <v>171</v>
      </c>
      <c r="F172" s="178">
        <v>47.570706000000001</v>
      </c>
      <c r="G172" s="178">
        <v>7.8120250000000002</v>
      </c>
      <c r="H172" s="54" t="s">
        <v>1784</v>
      </c>
      <c r="I172" s="163" t="s">
        <v>1785</v>
      </c>
      <c r="ALB172"/>
    </row>
    <row r="173" spans="1:990" s="154" customFormat="1" x14ac:dyDescent="0.25">
      <c r="A173" s="4" t="s">
        <v>58</v>
      </c>
      <c r="B173" s="7" t="s">
        <v>165</v>
      </c>
      <c r="C173" s="156" t="s">
        <v>58</v>
      </c>
      <c r="D173" s="54" t="s">
        <v>903</v>
      </c>
      <c r="E173" s="157">
        <v>172</v>
      </c>
      <c r="F173" s="178">
        <v>41.071599999999997</v>
      </c>
      <c r="G173" s="178">
        <v>-8.4860000000000007</v>
      </c>
      <c r="H173" s="54" t="s">
        <v>1786</v>
      </c>
      <c r="I173" s="163" t="s">
        <v>1787</v>
      </c>
      <c r="ALB173"/>
    </row>
    <row r="174" spans="1:990" s="154" customFormat="1" x14ac:dyDescent="0.25">
      <c r="A174" s="8" t="s">
        <v>59</v>
      </c>
      <c r="B174" s="51" t="s">
        <v>461</v>
      </c>
      <c r="C174" s="156" t="s">
        <v>59</v>
      </c>
      <c r="D174" s="54" t="s">
        <v>903</v>
      </c>
      <c r="E174" s="157">
        <v>173</v>
      </c>
      <c r="F174" s="178">
        <v>39.177849000000002</v>
      </c>
      <c r="G174" s="178">
        <v>16.782357000000001</v>
      </c>
      <c r="H174" s="54" t="s">
        <v>1788</v>
      </c>
      <c r="I174" s="163" t="s">
        <v>1789</v>
      </c>
      <c r="ALB174"/>
    </row>
    <row r="175" spans="1:990" s="154" customFormat="1" x14ac:dyDescent="0.25">
      <c r="A175" s="4" t="s">
        <v>60</v>
      </c>
      <c r="B175" s="7" t="s">
        <v>191</v>
      </c>
      <c r="C175" s="156" t="s">
        <v>60</v>
      </c>
      <c r="D175" s="54" t="s">
        <v>903</v>
      </c>
      <c r="E175" s="157">
        <v>174</v>
      </c>
      <c r="F175" s="178">
        <v>46.063479000000001</v>
      </c>
      <c r="G175" s="178">
        <v>10.350269000000001</v>
      </c>
      <c r="H175" s="54" t="s">
        <v>1790</v>
      </c>
      <c r="I175" s="163" t="s">
        <v>1791</v>
      </c>
      <c r="ALB175"/>
    </row>
    <row r="176" spans="1:990" s="154" customFormat="1" x14ac:dyDescent="0.25">
      <c r="A176" s="4" t="s">
        <v>61</v>
      </c>
      <c r="B176" s="7"/>
      <c r="C176" s="156" t="s">
        <v>61</v>
      </c>
      <c r="D176" s="54" t="s">
        <v>903</v>
      </c>
      <c r="E176" s="157">
        <v>175</v>
      </c>
      <c r="F176" s="178">
        <v>64.444000000000003</v>
      </c>
      <c r="G176" s="178">
        <v>15.538</v>
      </c>
      <c r="H176" s="54" t="s">
        <v>1792</v>
      </c>
      <c r="I176" s="163" t="s">
        <v>1793</v>
      </c>
      <c r="ALB176"/>
    </row>
    <row r="177" spans="1:990" s="154" customFormat="1" x14ac:dyDescent="0.25">
      <c r="A177" s="4" t="s">
        <v>62</v>
      </c>
      <c r="B177" s="7" t="s">
        <v>465</v>
      </c>
      <c r="C177" s="156" t="s">
        <v>62</v>
      </c>
      <c r="D177" s="54" t="s">
        <v>903</v>
      </c>
      <c r="E177" s="157">
        <v>176</v>
      </c>
      <c r="F177" s="178">
        <v>60.555999999999997</v>
      </c>
      <c r="G177" s="178">
        <v>17.393000000000001</v>
      </c>
      <c r="H177" s="54" t="s">
        <v>1794</v>
      </c>
      <c r="I177" s="163" t="s">
        <v>1795</v>
      </c>
      <c r="ALB177"/>
    </row>
    <row r="178" spans="1:990" s="154" customFormat="1" x14ac:dyDescent="0.25">
      <c r="A178" s="4" t="s">
        <v>63</v>
      </c>
      <c r="B178" s="7" t="s">
        <v>467</v>
      </c>
      <c r="C178" s="156" t="s">
        <v>1796</v>
      </c>
      <c r="D178" s="54" t="s">
        <v>903</v>
      </c>
      <c r="E178" s="157">
        <v>177</v>
      </c>
      <c r="F178" s="178">
        <v>46.364865999999999</v>
      </c>
      <c r="G178" s="178">
        <v>8.9289959999999997</v>
      </c>
      <c r="H178" s="54" t="s">
        <v>1797</v>
      </c>
      <c r="I178" s="163" t="s">
        <v>1798</v>
      </c>
      <c r="ALB178"/>
    </row>
    <row r="179" spans="1:990" s="154" customFormat="1" x14ac:dyDescent="0.25">
      <c r="A179" s="11" t="s">
        <v>64</v>
      </c>
      <c r="B179" s="52"/>
      <c r="C179" s="156" t="s">
        <v>1944</v>
      </c>
      <c r="D179" s="54" t="s">
        <v>1927</v>
      </c>
      <c r="E179" s="157">
        <v>178</v>
      </c>
      <c r="F179" s="178" t="s">
        <v>1928</v>
      </c>
      <c r="G179" s="178" t="s">
        <v>1928</v>
      </c>
      <c r="H179" s="54" t="s">
        <v>1928</v>
      </c>
      <c r="I179" s="163" t="s">
        <v>1928</v>
      </c>
      <c r="ALB179"/>
    </row>
    <row r="180" spans="1:990" s="154" customFormat="1" x14ac:dyDescent="0.25">
      <c r="A180" s="4" t="s">
        <v>65</v>
      </c>
      <c r="B180" s="7" t="s">
        <v>467</v>
      </c>
      <c r="C180" s="156" t="s">
        <v>65</v>
      </c>
      <c r="D180" s="54" t="s">
        <v>903</v>
      </c>
      <c r="E180" s="157">
        <v>179</v>
      </c>
      <c r="F180" s="178">
        <v>46.438796000000004</v>
      </c>
      <c r="G180" s="178">
        <v>8.8421009999999995</v>
      </c>
      <c r="H180" s="54" t="s">
        <v>1799</v>
      </c>
      <c r="I180" s="163" t="s">
        <v>1800</v>
      </c>
      <c r="ALB180"/>
    </row>
    <row r="181" spans="1:990" s="154" customFormat="1" x14ac:dyDescent="0.25">
      <c r="A181" s="4" t="s">
        <v>66</v>
      </c>
      <c r="B181" s="7"/>
      <c r="C181" s="156" t="s">
        <v>66</v>
      </c>
      <c r="D181" s="54" t="s">
        <v>903</v>
      </c>
      <c r="E181" s="157">
        <v>180</v>
      </c>
      <c r="F181" s="178">
        <v>46.49</v>
      </c>
      <c r="G181" s="178">
        <v>8.7579999999999991</v>
      </c>
      <c r="H181" s="54" t="s">
        <v>1801</v>
      </c>
      <c r="I181" s="163" t="s">
        <v>1802</v>
      </c>
      <c r="ALB181"/>
    </row>
    <row r="182" spans="1:990" s="154" customFormat="1" x14ac:dyDescent="0.25">
      <c r="A182" s="4" t="s">
        <v>67</v>
      </c>
      <c r="B182" s="7" t="s">
        <v>472</v>
      </c>
      <c r="C182" s="156" t="s">
        <v>67</v>
      </c>
      <c r="D182" s="54" t="s">
        <v>903</v>
      </c>
      <c r="E182" s="157">
        <v>181</v>
      </c>
      <c r="F182" s="178">
        <v>46.302</v>
      </c>
      <c r="G182" s="178">
        <v>7.7566110000000004</v>
      </c>
      <c r="H182" s="54" t="s">
        <v>1803</v>
      </c>
      <c r="I182" s="163" t="s">
        <v>1804</v>
      </c>
      <c r="ALB182"/>
    </row>
    <row r="183" spans="1:990" s="154" customFormat="1" x14ac:dyDescent="0.25">
      <c r="A183" s="4" t="s">
        <v>68</v>
      </c>
      <c r="B183" s="7" t="s">
        <v>454</v>
      </c>
      <c r="C183" s="156" t="s">
        <v>68</v>
      </c>
      <c r="D183" s="54" t="s">
        <v>903</v>
      </c>
      <c r="E183" s="157">
        <v>182</v>
      </c>
      <c r="F183" s="178">
        <v>47.570999999999998</v>
      </c>
      <c r="G183" s="178">
        <v>7.8390000000000004</v>
      </c>
      <c r="H183" s="54" t="s">
        <v>1805</v>
      </c>
      <c r="I183" s="163" t="s">
        <v>1806</v>
      </c>
      <c r="ALB183"/>
    </row>
    <row r="184" spans="1:990" s="154" customFormat="1" x14ac:dyDescent="0.25">
      <c r="A184" s="4" t="s">
        <v>69</v>
      </c>
      <c r="B184" s="7" t="s">
        <v>454</v>
      </c>
      <c r="C184" s="156" t="s">
        <v>69</v>
      </c>
      <c r="D184" s="54" t="s">
        <v>903</v>
      </c>
      <c r="E184" s="157">
        <v>183</v>
      </c>
      <c r="F184" s="178">
        <v>47.556662000000003</v>
      </c>
      <c r="G184" s="178">
        <v>8.0477209999999992</v>
      </c>
      <c r="H184" s="54" t="s">
        <v>1807</v>
      </c>
      <c r="I184" s="163" t="s">
        <v>1808</v>
      </c>
      <c r="ALB184"/>
    </row>
    <row r="185" spans="1:990" s="154" customFormat="1" x14ac:dyDescent="0.25">
      <c r="A185" s="4" t="s">
        <v>70</v>
      </c>
      <c r="B185" s="7" t="s">
        <v>454</v>
      </c>
      <c r="C185" s="156" t="s">
        <v>70</v>
      </c>
      <c r="D185" s="54" t="s">
        <v>903</v>
      </c>
      <c r="E185" s="157">
        <v>184</v>
      </c>
      <c r="F185" s="178">
        <v>47.557633000000003</v>
      </c>
      <c r="G185" s="178">
        <v>7.9568349999999999</v>
      </c>
      <c r="H185" s="54" t="s">
        <v>1648</v>
      </c>
      <c r="I185" s="163" t="s">
        <v>1649</v>
      </c>
      <c r="ALB185"/>
    </row>
    <row r="186" spans="1:990" s="154" customFormat="1" x14ac:dyDescent="0.25">
      <c r="A186" s="8" t="s">
        <v>71</v>
      </c>
      <c r="B186" s="7" t="s">
        <v>454</v>
      </c>
      <c r="C186" s="156" t="s">
        <v>71</v>
      </c>
      <c r="D186" s="54" t="s">
        <v>903</v>
      </c>
      <c r="E186" s="157">
        <v>185</v>
      </c>
      <c r="F186" s="178">
        <v>47.585842514913999</v>
      </c>
      <c r="G186" s="178">
        <v>8.1332363248657202</v>
      </c>
      <c r="H186" s="54" t="s">
        <v>1809</v>
      </c>
      <c r="I186" s="163" t="s">
        <v>1810</v>
      </c>
      <c r="ALB186"/>
    </row>
    <row r="187" spans="1:990" s="154" customFormat="1" x14ac:dyDescent="0.25">
      <c r="A187" s="4" t="s">
        <v>72</v>
      </c>
      <c r="B187" s="7" t="s">
        <v>454</v>
      </c>
      <c r="C187" s="156" t="s">
        <v>72</v>
      </c>
      <c r="D187" s="54" t="s">
        <v>903</v>
      </c>
      <c r="E187" s="157">
        <v>186</v>
      </c>
      <c r="F187" s="178">
        <v>47.570303867969102</v>
      </c>
      <c r="G187" s="178">
        <v>8.3381785512756306</v>
      </c>
      <c r="H187" s="54" t="s">
        <v>1811</v>
      </c>
      <c r="I187" s="163" t="s">
        <v>1812</v>
      </c>
      <c r="ALB187"/>
    </row>
    <row r="188" spans="1:990" s="154" customFormat="1" x14ac:dyDescent="0.25">
      <c r="A188" s="4" t="s">
        <v>73</v>
      </c>
      <c r="B188" s="7" t="s">
        <v>454</v>
      </c>
      <c r="C188" s="156" t="s">
        <v>73</v>
      </c>
      <c r="D188" s="54" t="s">
        <v>903</v>
      </c>
      <c r="E188" s="157">
        <v>187</v>
      </c>
      <c r="F188" s="178">
        <v>46.192995699999997</v>
      </c>
      <c r="G188" s="178">
        <v>6.0287940000000599</v>
      </c>
      <c r="H188" s="54" t="s">
        <v>1813</v>
      </c>
      <c r="I188" s="163" t="s">
        <v>1814</v>
      </c>
      <c r="ALB188"/>
    </row>
    <row r="189" spans="1:990" s="154" customFormat="1" x14ac:dyDescent="0.25">
      <c r="A189" s="4" t="s">
        <v>74</v>
      </c>
      <c r="B189" s="7" t="s">
        <v>454</v>
      </c>
      <c r="C189" s="156" t="s">
        <v>74</v>
      </c>
      <c r="D189" s="54" t="s">
        <v>903</v>
      </c>
      <c r="E189" s="157">
        <v>188</v>
      </c>
      <c r="F189" s="178">
        <v>47.537440882946903</v>
      </c>
      <c r="G189" s="178">
        <v>7.7075436832092201</v>
      </c>
      <c r="H189" s="54" t="s">
        <v>1815</v>
      </c>
      <c r="I189" s="163" t="s">
        <v>1816</v>
      </c>
      <c r="ALB189"/>
    </row>
    <row r="190" spans="1:990" s="154" customFormat="1" x14ac:dyDescent="0.25">
      <c r="A190" s="4" t="s">
        <v>75</v>
      </c>
      <c r="B190" s="7" t="s">
        <v>454</v>
      </c>
      <c r="C190" s="156" t="s">
        <v>75</v>
      </c>
      <c r="D190" s="54" t="s">
        <v>903</v>
      </c>
      <c r="E190" s="157">
        <v>189</v>
      </c>
      <c r="F190" s="178">
        <v>47.536883666353802</v>
      </c>
      <c r="G190" s="178">
        <v>7.7098549962829503</v>
      </c>
      <c r="H190" s="54" t="s">
        <v>1817</v>
      </c>
      <c r="I190" s="163" t="s">
        <v>1818</v>
      </c>
      <c r="ALB190"/>
    </row>
    <row r="191" spans="1:990" s="154" customFormat="1" x14ac:dyDescent="0.25">
      <c r="A191" s="4" t="s">
        <v>76</v>
      </c>
      <c r="B191" s="7" t="s">
        <v>454</v>
      </c>
      <c r="C191" s="156" t="s">
        <v>76</v>
      </c>
      <c r="D191" s="54" t="s">
        <v>903</v>
      </c>
      <c r="E191" s="157">
        <v>190</v>
      </c>
      <c r="F191" s="178">
        <v>47.559925900000003</v>
      </c>
      <c r="G191" s="178">
        <v>7.6263016000000299</v>
      </c>
      <c r="H191" s="54" t="s">
        <v>1819</v>
      </c>
      <c r="I191" s="163" t="s">
        <v>1820</v>
      </c>
      <c r="ALB191"/>
    </row>
    <row r="192" spans="1:990" s="154" customFormat="1" x14ac:dyDescent="0.25">
      <c r="A192" s="4" t="s">
        <v>77</v>
      </c>
      <c r="B192" s="7" t="s">
        <v>454</v>
      </c>
      <c r="C192" s="156" t="s">
        <v>77</v>
      </c>
      <c r="D192" s="54" t="s">
        <v>903</v>
      </c>
      <c r="E192" s="157">
        <v>191</v>
      </c>
      <c r="F192" s="178">
        <v>46.1846611</v>
      </c>
      <c r="G192" s="178">
        <v>7.0340763000000299</v>
      </c>
      <c r="H192" s="54" t="s">
        <v>1821</v>
      </c>
      <c r="I192" s="163" t="s">
        <v>1822</v>
      </c>
      <c r="ALB192"/>
    </row>
    <row r="193" spans="1:990" s="4" customFormat="1" x14ac:dyDescent="0.25">
      <c r="A193" s="4" t="s">
        <v>78</v>
      </c>
      <c r="B193" s="7" t="s">
        <v>171</v>
      </c>
      <c r="C193" s="156" t="s">
        <v>78</v>
      </c>
      <c r="D193" s="54" t="s">
        <v>903</v>
      </c>
      <c r="E193" s="157">
        <v>192</v>
      </c>
      <c r="F193" s="178">
        <v>48.234999999999999</v>
      </c>
      <c r="G193" s="178">
        <v>14.4314005999999</v>
      </c>
      <c r="H193" s="54" t="s">
        <v>1823</v>
      </c>
      <c r="I193" s="163" t="s">
        <v>1824</v>
      </c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  <c r="AB193" s="154"/>
      <c r="AC193" s="154"/>
      <c r="AD193" s="154"/>
      <c r="AE193" s="154"/>
      <c r="AF193" s="154"/>
      <c r="AG193" s="154"/>
      <c r="AH193" s="154"/>
      <c r="AI193" s="154"/>
      <c r="AJ193" s="154"/>
      <c r="AK193" s="154"/>
      <c r="AL193" s="154"/>
      <c r="AM193" s="154"/>
      <c r="AN193" s="154"/>
      <c r="AO193" s="154"/>
      <c r="AP193" s="154"/>
      <c r="AQ193" s="154"/>
      <c r="AR193" s="154"/>
      <c r="AS193" s="154"/>
      <c r="AT193" s="154"/>
      <c r="AU193" s="154"/>
      <c r="AV193" s="154"/>
      <c r="AW193" s="154"/>
      <c r="AX193" s="154"/>
      <c r="AY193" s="154"/>
      <c r="AZ193" s="154"/>
      <c r="BA193" s="154"/>
      <c r="BB193" s="154"/>
      <c r="BC193" s="154"/>
      <c r="BD193" s="154"/>
      <c r="BE193" s="154"/>
      <c r="BF193" s="154"/>
      <c r="BG193" s="154"/>
      <c r="BH193" s="154"/>
      <c r="BI193" s="154"/>
      <c r="BJ193" s="154"/>
      <c r="BK193" s="154"/>
      <c r="BL193" s="154"/>
      <c r="BM193" s="154"/>
      <c r="BN193" s="154"/>
      <c r="BO193" s="154"/>
      <c r="BP193" s="154"/>
      <c r="BQ193" s="154"/>
      <c r="BR193" s="154"/>
      <c r="BS193" s="154"/>
      <c r="BT193" s="154"/>
      <c r="BU193" s="154"/>
      <c r="BV193" s="154"/>
      <c r="BW193" s="154"/>
      <c r="BX193" s="154"/>
      <c r="BY193" s="154"/>
      <c r="BZ193" s="154"/>
      <c r="CA193" s="154"/>
      <c r="CB193" s="154"/>
      <c r="CC193" s="154"/>
      <c r="CD193" s="154"/>
      <c r="CE193" s="154"/>
      <c r="CF193" s="154"/>
      <c r="CG193" s="154"/>
      <c r="CH193" s="154"/>
      <c r="CI193" s="154"/>
      <c r="CJ193" s="154"/>
      <c r="CK193" s="154"/>
      <c r="CL193" s="154"/>
      <c r="CM193" s="154"/>
      <c r="CN193" s="154"/>
      <c r="CO193" s="154"/>
      <c r="CP193" s="154"/>
      <c r="CQ193" s="154"/>
      <c r="CR193" s="154"/>
      <c r="CS193" s="154"/>
      <c r="CT193" s="154"/>
      <c r="CU193" s="154"/>
      <c r="CV193" s="154"/>
      <c r="CW193" s="154"/>
      <c r="CX193" s="154"/>
      <c r="CY193" s="154"/>
      <c r="CZ193" s="154"/>
      <c r="DA193" s="154"/>
      <c r="DB193" s="154"/>
      <c r="DC193" s="154"/>
      <c r="DD193" s="154"/>
      <c r="DE193" s="154"/>
      <c r="DF193" s="154"/>
      <c r="DG193" s="154"/>
      <c r="DH193" s="154"/>
      <c r="DI193" s="154"/>
      <c r="DJ193" s="154"/>
      <c r="DK193" s="154"/>
      <c r="DL193" s="154"/>
      <c r="DM193" s="154"/>
      <c r="DN193" s="154"/>
      <c r="DO193" s="154"/>
      <c r="DP193" s="154"/>
      <c r="DQ193" s="154"/>
      <c r="DR193" s="154"/>
      <c r="DS193" s="154"/>
      <c r="DT193" s="154"/>
      <c r="DU193" s="154"/>
      <c r="DV193" s="154"/>
      <c r="DW193" s="154"/>
      <c r="DX193" s="154"/>
      <c r="DY193" s="154"/>
      <c r="DZ193" s="154"/>
      <c r="EA193" s="154"/>
      <c r="EB193" s="154"/>
      <c r="EC193" s="154"/>
      <c r="ED193" s="154"/>
      <c r="EE193" s="154"/>
      <c r="EF193" s="154"/>
      <c r="EG193" s="154"/>
      <c r="EH193" s="154"/>
      <c r="EI193" s="154"/>
      <c r="EJ193" s="154"/>
      <c r="EK193" s="154"/>
      <c r="EL193" s="154"/>
      <c r="EM193" s="154"/>
      <c r="EN193" s="154"/>
      <c r="EO193" s="154"/>
      <c r="EP193" s="154"/>
      <c r="EQ193" s="154"/>
      <c r="ER193" s="154"/>
      <c r="ES193" s="154"/>
      <c r="ET193" s="154"/>
      <c r="EU193" s="154"/>
      <c r="EV193" s="154"/>
      <c r="EW193" s="154"/>
      <c r="EX193" s="154"/>
      <c r="EY193" s="154"/>
      <c r="EZ193" s="154"/>
      <c r="FA193" s="154"/>
      <c r="FB193" s="154"/>
      <c r="FC193" s="154"/>
      <c r="FD193" s="154"/>
      <c r="FE193" s="154"/>
      <c r="FF193" s="154"/>
      <c r="FG193" s="154"/>
      <c r="FH193" s="154"/>
      <c r="FI193" s="154"/>
      <c r="FJ193" s="154"/>
      <c r="FK193" s="154"/>
      <c r="FL193" s="154"/>
      <c r="FM193" s="154"/>
      <c r="FN193" s="154"/>
      <c r="FO193" s="154"/>
      <c r="FP193" s="154"/>
      <c r="FQ193" s="154"/>
      <c r="FR193" s="154"/>
      <c r="FS193" s="154"/>
      <c r="FT193" s="154"/>
      <c r="FU193" s="154"/>
      <c r="FV193" s="154"/>
      <c r="FW193" s="154"/>
      <c r="FX193" s="154"/>
      <c r="FY193" s="154"/>
      <c r="FZ193" s="154"/>
      <c r="GA193" s="154"/>
      <c r="GB193" s="154"/>
      <c r="GC193" s="154"/>
      <c r="GD193" s="154"/>
      <c r="GE193" s="154"/>
      <c r="GF193" s="154"/>
      <c r="GG193" s="154"/>
      <c r="GH193" s="154"/>
      <c r="GI193" s="154"/>
      <c r="GJ193" s="154"/>
      <c r="GK193" s="154"/>
      <c r="GL193" s="154"/>
      <c r="GM193" s="154"/>
      <c r="GN193" s="154"/>
      <c r="GO193" s="154"/>
      <c r="GP193" s="154"/>
      <c r="GQ193" s="154"/>
      <c r="GR193" s="154"/>
      <c r="GS193" s="154"/>
      <c r="GT193" s="154"/>
      <c r="GU193" s="154"/>
      <c r="GV193" s="154"/>
      <c r="GW193" s="154"/>
      <c r="GX193" s="154"/>
      <c r="GY193" s="154"/>
      <c r="GZ193" s="154"/>
      <c r="HA193" s="154"/>
      <c r="HB193" s="154"/>
      <c r="HC193" s="154"/>
      <c r="HD193" s="154"/>
      <c r="HE193" s="154"/>
      <c r="HF193" s="154"/>
      <c r="HG193" s="154"/>
      <c r="HH193" s="154"/>
      <c r="HI193" s="154"/>
      <c r="HJ193" s="154"/>
      <c r="HK193" s="154"/>
      <c r="HL193" s="154"/>
      <c r="HM193" s="154"/>
      <c r="HN193" s="154"/>
      <c r="HO193" s="154"/>
      <c r="HP193" s="154"/>
      <c r="HQ193" s="154"/>
      <c r="HR193" s="154"/>
      <c r="HS193" s="154"/>
      <c r="HT193" s="154"/>
      <c r="HU193" s="154"/>
      <c r="HV193" s="154"/>
      <c r="HW193" s="154"/>
      <c r="HX193" s="154"/>
      <c r="HY193" s="154"/>
      <c r="HZ193" s="154"/>
      <c r="IA193" s="154"/>
      <c r="IB193" s="154"/>
      <c r="IC193" s="154"/>
      <c r="ID193" s="154"/>
      <c r="IE193" s="154"/>
      <c r="IF193" s="154"/>
      <c r="IG193" s="154"/>
      <c r="IH193" s="154"/>
      <c r="II193" s="154"/>
      <c r="IJ193" s="154"/>
      <c r="IK193" s="154"/>
      <c r="IL193" s="154"/>
      <c r="IM193" s="154"/>
      <c r="IN193" s="154"/>
      <c r="IO193" s="154"/>
      <c r="IP193" s="154"/>
      <c r="IQ193" s="154"/>
      <c r="IR193" s="154"/>
      <c r="IS193" s="154"/>
      <c r="IT193" s="154"/>
      <c r="IU193" s="154"/>
      <c r="IV193" s="154"/>
      <c r="IW193" s="154"/>
      <c r="IX193" s="154"/>
      <c r="IY193" s="154"/>
      <c r="IZ193" s="154"/>
      <c r="JA193" s="154"/>
      <c r="JB193" s="154"/>
      <c r="JC193" s="154"/>
      <c r="JD193" s="154"/>
      <c r="JE193" s="154"/>
      <c r="JF193" s="154"/>
      <c r="JG193" s="154"/>
      <c r="JH193" s="154"/>
      <c r="JI193" s="154"/>
      <c r="JJ193" s="154"/>
      <c r="JK193" s="154"/>
      <c r="JL193" s="154"/>
      <c r="JM193" s="154"/>
      <c r="JN193" s="154"/>
      <c r="JO193" s="154"/>
      <c r="JP193" s="154"/>
      <c r="JQ193" s="154"/>
      <c r="JR193" s="154"/>
      <c r="JS193" s="154"/>
      <c r="JT193" s="154"/>
      <c r="JU193" s="154"/>
      <c r="JV193" s="154"/>
      <c r="JW193" s="154"/>
      <c r="JX193" s="154"/>
      <c r="JY193" s="154"/>
      <c r="JZ193" s="154"/>
      <c r="KA193" s="154"/>
      <c r="KB193" s="154"/>
      <c r="KC193" s="154"/>
      <c r="KD193" s="154"/>
      <c r="KE193" s="154"/>
      <c r="KF193" s="154"/>
      <c r="KG193" s="154"/>
      <c r="KH193" s="154"/>
      <c r="KI193" s="154"/>
      <c r="KJ193" s="154"/>
      <c r="KK193" s="154"/>
      <c r="KL193" s="154"/>
      <c r="KM193" s="154"/>
      <c r="KN193" s="154"/>
      <c r="KO193" s="154"/>
      <c r="KP193" s="154"/>
      <c r="KQ193" s="154"/>
      <c r="KR193" s="154"/>
      <c r="KS193" s="154"/>
      <c r="KT193" s="154"/>
      <c r="KU193" s="154"/>
      <c r="KV193" s="154"/>
      <c r="KW193" s="154"/>
      <c r="KX193" s="154"/>
      <c r="KY193" s="154"/>
      <c r="KZ193" s="154"/>
      <c r="LA193" s="154"/>
      <c r="LB193" s="154"/>
      <c r="LC193" s="154"/>
      <c r="LD193" s="154"/>
      <c r="LE193" s="154"/>
      <c r="LF193" s="154"/>
      <c r="LG193" s="154"/>
      <c r="LH193" s="154"/>
      <c r="LI193" s="154"/>
      <c r="LJ193" s="154"/>
      <c r="LK193" s="154"/>
      <c r="LL193" s="154"/>
      <c r="LM193" s="154"/>
      <c r="LN193" s="154"/>
      <c r="LO193" s="154"/>
      <c r="LP193" s="154"/>
      <c r="LQ193" s="154"/>
      <c r="LR193" s="154"/>
      <c r="LS193" s="154"/>
      <c r="LT193" s="154"/>
      <c r="LU193" s="154"/>
      <c r="LV193" s="154"/>
      <c r="LW193" s="154"/>
      <c r="LX193" s="154"/>
      <c r="LY193" s="154"/>
      <c r="LZ193" s="154"/>
      <c r="MA193" s="154"/>
      <c r="MB193" s="154"/>
      <c r="MC193" s="154"/>
      <c r="MD193" s="154"/>
      <c r="ME193" s="154"/>
      <c r="MF193" s="154"/>
      <c r="MG193" s="154"/>
      <c r="MH193" s="154"/>
      <c r="MI193" s="154"/>
      <c r="MJ193" s="154"/>
      <c r="MK193" s="154"/>
      <c r="ML193" s="154"/>
      <c r="MM193" s="154"/>
      <c r="MN193" s="154"/>
      <c r="MO193" s="154"/>
      <c r="MP193" s="154"/>
      <c r="MQ193" s="154"/>
      <c r="MR193" s="154"/>
      <c r="MS193" s="154"/>
      <c r="MT193" s="154"/>
      <c r="MU193" s="154"/>
      <c r="MV193" s="154"/>
      <c r="MW193" s="154"/>
      <c r="MX193" s="154"/>
      <c r="MY193" s="154"/>
      <c r="MZ193" s="154"/>
      <c r="NA193" s="154"/>
      <c r="NB193" s="154"/>
      <c r="NC193" s="154"/>
      <c r="ND193" s="154"/>
      <c r="NE193" s="154"/>
      <c r="NF193" s="154"/>
      <c r="NG193" s="154"/>
      <c r="NH193" s="154"/>
      <c r="NI193" s="154"/>
      <c r="NJ193" s="154"/>
      <c r="NK193" s="154"/>
      <c r="NL193" s="154"/>
      <c r="NM193" s="154"/>
      <c r="NN193" s="154"/>
      <c r="NO193" s="154"/>
      <c r="NP193" s="154"/>
      <c r="NQ193" s="154"/>
      <c r="NR193" s="154"/>
      <c r="NS193" s="154"/>
      <c r="NT193" s="154"/>
      <c r="NU193" s="154"/>
      <c r="NV193" s="154"/>
      <c r="NW193" s="154"/>
      <c r="NX193" s="154"/>
      <c r="NY193" s="154"/>
      <c r="NZ193" s="154"/>
      <c r="OA193" s="154"/>
      <c r="OB193" s="154"/>
      <c r="OC193" s="154"/>
      <c r="OD193" s="154"/>
      <c r="OE193" s="154"/>
      <c r="OF193" s="154"/>
      <c r="OG193" s="154"/>
      <c r="OH193" s="154"/>
      <c r="OI193" s="154"/>
      <c r="OJ193" s="154"/>
      <c r="OK193" s="154"/>
      <c r="OL193" s="154"/>
      <c r="OM193" s="154"/>
      <c r="ON193" s="154"/>
      <c r="OO193" s="154"/>
      <c r="OP193" s="154"/>
      <c r="OQ193" s="154"/>
      <c r="OR193" s="154"/>
      <c r="OS193" s="154"/>
      <c r="OT193" s="154"/>
      <c r="OU193" s="154"/>
      <c r="OV193" s="154"/>
      <c r="OW193" s="154"/>
      <c r="OX193" s="154"/>
      <c r="OY193" s="154"/>
      <c r="OZ193" s="154"/>
      <c r="PA193" s="154"/>
      <c r="PB193" s="154"/>
      <c r="PC193" s="154"/>
      <c r="PD193" s="154"/>
      <c r="PE193" s="154"/>
      <c r="PF193" s="154"/>
      <c r="PG193" s="154"/>
      <c r="PH193" s="154"/>
      <c r="PI193" s="154"/>
      <c r="PJ193" s="154"/>
      <c r="PK193" s="154"/>
      <c r="PL193" s="154"/>
      <c r="PM193" s="154"/>
      <c r="PN193" s="154"/>
      <c r="PO193" s="154"/>
      <c r="PP193" s="154"/>
      <c r="PQ193" s="154"/>
      <c r="PR193" s="154"/>
      <c r="PS193" s="154"/>
      <c r="PT193" s="154"/>
      <c r="PU193" s="154"/>
      <c r="PV193" s="154"/>
      <c r="PW193" s="154"/>
      <c r="PX193" s="154"/>
      <c r="PY193" s="154"/>
      <c r="PZ193" s="154"/>
      <c r="QA193" s="154"/>
      <c r="QB193" s="154"/>
      <c r="QC193" s="154"/>
      <c r="QD193" s="154"/>
      <c r="QE193" s="154"/>
      <c r="QF193" s="154"/>
      <c r="QG193" s="154"/>
      <c r="QH193" s="154"/>
      <c r="QI193" s="154"/>
      <c r="QJ193" s="154"/>
      <c r="QK193" s="154"/>
      <c r="QL193" s="154"/>
      <c r="QM193" s="154"/>
      <c r="QN193" s="154"/>
      <c r="QO193" s="154"/>
      <c r="QP193" s="154"/>
      <c r="QQ193" s="154"/>
      <c r="QR193" s="154"/>
      <c r="QS193" s="154"/>
      <c r="QT193" s="154"/>
      <c r="QU193" s="154"/>
      <c r="QV193" s="154"/>
      <c r="QW193" s="154"/>
      <c r="QX193" s="154"/>
      <c r="QY193" s="154"/>
      <c r="QZ193" s="154"/>
      <c r="RA193" s="154"/>
      <c r="RB193" s="154"/>
      <c r="RC193" s="154"/>
      <c r="RD193" s="154"/>
      <c r="RE193" s="154"/>
      <c r="RF193" s="154"/>
      <c r="RG193" s="154"/>
      <c r="RH193" s="154"/>
      <c r="RI193" s="154"/>
      <c r="RJ193" s="154"/>
      <c r="RK193" s="154"/>
      <c r="RL193" s="154"/>
      <c r="RM193" s="154"/>
      <c r="RN193" s="154"/>
      <c r="RO193" s="154"/>
      <c r="RP193" s="154"/>
      <c r="RQ193" s="154"/>
      <c r="RR193" s="154"/>
      <c r="RS193" s="154"/>
      <c r="RT193" s="154"/>
      <c r="RU193" s="154"/>
      <c r="RV193" s="154"/>
      <c r="RW193" s="154"/>
      <c r="RX193" s="154"/>
      <c r="RY193" s="154"/>
      <c r="RZ193" s="154"/>
      <c r="SA193" s="154"/>
      <c r="SB193" s="154"/>
      <c r="SC193" s="154"/>
      <c r="SD193" s="154"/>
      <c r="SE193" s="154"/>
      <c r="SF193" s="154"/>
      <c r="SG193" s="154"/>
      <c r="SH193" s="154"/>
      <c r="SI193" s="154"/>
      <c r="SJ193" s="154"/>
      <c r="SK193" s="154"/>
      <c r="SL193" s="154"/>
      <c r="SM193" s="154"/>
      <c r="SN193" s="154"/>
      <c r="SO193" s="154"/>
      <c r="SP193" s="154"/>
      <c r="SQ193" s="154"/>
      <c r="SR193" s="154"/>
      <c r="SS193" s="154"/>
      <c r="ST193" s="154"/>
      <c r="SU193" s="154"/>
      <c r="SV193" s="154"/>
      <c r="SW193" s="154"/>
      <c r="SX193" s="154"/>
      <c r="SY193" s="154"/>
      <c r="SZ193" s="154"/>
      <c r="TA193" s="154"/>
      <c r="TB193" s="154"/>
      <c r="TC193" s="154"/>
      <c r="TD193" s="154"/>
      <c r="TE193" s="154"/>
      <c r="TF193" s="154"/>
      <c r="TG193" s="154"/>
      <c r="TH193" s="154"/>
      <c r="TI193" s="154"/>
      <c r="TJ193" s="154"/>
      <c r="TK193" s="154"/>
      <c r="TL193" s="154"/>
      <c r="TM193" s="154"/>
      <c r="TN193" s="154"/>
      <c r="TO193" s="154"/>
      <c r="TP193" s="154"/>
      <c r="TQ193" s="154"/>
      <c r="TR193" s="154"/>
      <c r="TS193" s="154"/>
      <c r="TT193" s="154"/>
      <c r="TU193" s="154"/>
      <c r="TV193" s="154"/>
      <c r="TW193" s="154"/>
      <c r="TX193" s="154"/>
      <c r="TY193" s="154"/>
      <c r="TZ193" s="154"/>
      <c r="UA193" s="154"/>
      <c r="UB193" s="154"/>
      <c r="UC193" s="154"/>
      <c r="UD193" s="154"/>
      <c r="UE193" s="154"/>
      <c r="UF193" s="154"/>
      <c r="UG193" s="154"/>
      <c r="UH193" s="154"/>
      <c r="UI193" s="154"/>
      <c r="UJ193" s="154"/>
      <c r="UK193" s="154"/>
      <c r="UL193" s="154"/>
      <c r="UM193" s="154"/>
      <c r="UN193" s="154"/>
      <c r="UO193" s="154"/>
      <c r="UP193" s="154"/>
      <c r="UQ193" s="154"/>
      <c r="UR193" s="154"/>
      <c r="US193" s="154"/>
      <c r="UT193" s="154"/>
      <c r="UU193" s="154"/>
      <c r="UV193" s="154"/>
      <c r="UW193" s="154"/>
      <c r="UX193" s="154"/>
      <c r="UY193" s="154"/>
      <c r="UZ193" s="154"/>
      <c r="VA193" s="154"/>
      <c r="VB193" s="154"/>
      <c r="VC193" s="154"/>
      <c r="VD193" s="154"/>
      <c r="VE193" s="154"/>
      <c r="VF193" s="154"/>
      <c r="VG193" s="154"/>
      <c r="VH193" s="154"/>
      <c r="VI193" s="154"/>
      <c r="VJ193" s="154"/>
      <c r="VK193" s="154"/>
      <c r="VL193" s="154"/>
      <c r="VM193" s="154"/>
      <c r="VN193" s="154"/>
      <c r="VO193" s="154"/>
      <c r="VP193" s="154"/>
      <c r="VQ193" s="154"/>
      <c r="VR193" s="154"/>
      <c r="VS193" s="154"/>
      <c r="VT193" s="154"/>
      <c r="VU193" s="154"/>
      <c r="VV193" s="154"/>
      <c r="VW193" s="154"/>
      <c r="VX193" s="154"/>
      <c r="VY193" s="154"/>
      <c r="VZ193" s="154"/>
      <c r="WA193" s="154"/>
      <c r="WB193" s="154"/>
      <c r="WC193" s="154"/>
      <c r="WD193" s="154"/>
      <c r="WE193" s="154"/>
      <c r="WF193" s="154"/>
      <c r="WG193" s="154"/>
      <c r="WH193" s="154"/>
      <c r="WI193" s="154"/>
      <c r="WJ193" s="154"/>
      <c r="WK193" s="154"/>
      <c r="WL193" s="154"/>
      <c r="WM193" s="154"/>
      <c r="WN193" s="154"/>
      <c r="WO193" s="154"/>
      <c r="WP193" s="154"/>
      <c r="WQ193" s="154"/>
      <c r="WR193" s="154"/>
      <c r="WS193" s="154"/>
      <c r="WT193" s="154"/>
      <c r="WU193" s="154"/>
      <c r="WV193" s="154"/>
      <c r="WW193" s="154"/>
      <c r="WX193" s="154"/>
      <c r="WY193" s="154"/>
      <c r="WZ193" s="154"/>
      <c r="XA193" s="154"/>
      <c r="XB193" s="154"/>
      <c r="XC193" s="154"/>
      <c r="XD193" s="154"/>
      <c r="XE193" s="154"/>
      <c r="XF193" s="154"/>
      <c r="XG193" s="154"/>
      <c r="XH193" s="154"/>
      <c r="XI193" s="154"/>
      <c r="XJ193" s="154"/>
      <c r="XK193" s="154"/>
      <c r="XL193" s="154"/>
      <c r="XM193" s="154"/>
      <c r="XN193" s="154"/>
      <c r="XO193" s="154"/>
      <c r="XP193" s="154"/>
      <c r="XQ193" s="154"/>
      <c r="XR193" s="154"/>
      <c r="XS193" s="154"/>
      <c r="XT193" s="154"/>
      <c r="XU193" s="154"/>
      <c r="XV193" s="154"/>
      <c r="XW193" s="154"/>
      <c r="XX193" s="154"/>
      <c r="XY193" s="154"/>
      <c r="XZ193" s="154"/>
      <c r="YA193" s="154"/>
      <c r="YB193" s="154"/>
      <c r="YC193" s="154"/>
      <c r="YD193" s="154"/>
      <c r="YE193" s="154"/>
      <c r="YF193" s="154"/>
      <c r="YG193" s="154"/>
      <c r="YH193" s="154"/>
      <c r="YI193" s="154"/>
      <c r="YJ193" s="154"/>
      <c r="YK193" s="154"/>
      <c r="YL193" s="154"/>
      <c r="YM193" s="154"/>
      <c r="YN193" s="154"/>
      <c r="YO193" s="154"/>
      <c r="YP193" s="154"/>
      <c r="YQ193" s="154"/>
      <c r="YR193" s="154"/>
      <c r="YS193" s="154"/>
      <c r="YT193" s="154"/>
      <c r="YU193" s="154"/>
      <c r="YV193" s="154"/>
      <c r="YW193" s="154"/>
      <c r="YX193" s="154"/>
      <c r="YY193" s="154"/>
      <c r="YZ193" s="154"/>
      <c r="ZA193" s="154"/>
      <c r="ZB193" s="154"/>
      <c r="ZC193" s="154"/>
      <c r="ZD193" s="154"/>
      <c r="ZE193" s="154"/>
      <c r="ZF193" s="154"/>
      <c r="ZG193" s="154"/>
      <c r="ZH193" s="154"/>
      <c r="ZI193" s="154"/>
      <c r="ZJ193" s="154"/>
      <c r="ZK193" s="154"/>
      <c r="ZL193" s="154"/>
      <c r="ZM193" s="154"/>
      <c r="ZN193" s="154"/>
      <c r="ZO193" s="154"/>
      <c r="ZP193" s="154"/>
      <c r="ZQ193" s="154"/>
      <c r="ZR193" s="154"/>
      <c r="ZS193" s="154"/>
      <c r="ZT193" s="154"/>
      <c r="ZU193" s="154"/>
      <c r="ZV193" s="154"/>
      <c r="ZW193" s="154"/>
      <c r="ZX193" s="154"/>
      <c r="ZY193" s="154"/>
      <c r="ZZ193" s="154"/>
      <c r="AAA193" s="154"/>
      <c r="AAB193" s="154"/>
      <c r="AAC193" s="154"/>
      <c r="AAD193" s="154"/>
      <c r="AAE193" s="154"/>
      <c r="AAF193" s="154"/>
      <c r="AAG193" s="154"/>
      <c r="AAH193" s="154"/>
      <c r="AAI193" s="154"/>
      <c r="AAJ193" s="154"/>
      <c r="AAK193" s="154"/>
      <c r="AAL193" s="154"/>
      <c r="AAM193" s="154"/>
      <c r="AAN193" s="154"/>
      <c r="AAO193" s="154"/>
      <c r="AAP193" s="154"/>
      <c r="AAQ193" s="154"/>
      <c r="AAR193" s="154"/>
      <c r="AAS193" s="154"/>
      <c r="AAT193" s="154"/>
      <c r="AAU193" s="154"/>
      <c r="AAV193" s="154"/>
      <c r="AAW193" s="154"/>
      <c r="AAX193" s="154"/>
      <c r="AAY193" s="154"/>
      <c r="AAZ193" s="154"/>
      <c r="ABA193" s="154"/>
      <c r="ABB193" s="154"/>
      <c r="ABC193" s="154"/>
      <c r="ABD193" s="154"/>
      <c r="ABE193" s="154"/>
      <c r="ABF193" s="154"/>
      <c r="ABG193" s="154"/>
      <c r="ABH193" s="154"/>
      <c r="ABI193" s="154"/>
      <c r="ABJ193" s="154"/>
      <c r="ABK193" s="154"/>
      <c r="ABL193" s="154"/>
      <c r="ABM193" s="154"/>
      <c r="ABN193" s="154"/>
      <c r="ABO193" s="154"/>
      <c r="ABP193" s="154"/>
      <c r="ABQ193" s="154"/>
      <c r="ABR193" s="154"/>
      <c r="ABS193" s="154"/>
      <c r="ABT193" s="154"/>
      <c r="ABU193" s="154"/>
      <c r="ABV193" s="154"/>
      <c r="ABW193" s="154"/>
      <c r="ABX193" s="154"/>
      <c r="ABY193" s="154"/>
      <c r="ABZ193" s="154"/>
      <c r="ACA193" s="154"/>
      <c r="ACB193" s="154"/>
      <c r="ACC193" s="154"/>
      <c r="ACD193" s="154"/>
      <c r="ACE193" s="154"/>
      <c r="ACF193" s="154"/>
      <c r="ACG193" s="154"/>
      <c r="ACH193" s="154"/>
      <c r="ACI193" s="154"/>
      <c r="ACJ193" s="154"/>
      <c r="ACK193" s="154"/>
      <c r="ACL193" s="154"/>
      <c r="ACM193" s="154"/>
      <c r="ACN193" s="154"/>
      <c r="ACO193" s="154"/>
      <c r="ACP193" s="154"/>
      <c r="ACQ193" s="154"/>
      <c r="ACR193" s="154"/>
      <c r="ACS193" s="154"/>
      <c r="ACT193" s="154"/>
      <c r="ACU193" s="154"/>
      <c r="ACV193" s="154"/>
      <c r="ACW193" s="154"/>
      <c r="ACX193" s="154"/>
      <c r="ACY193" s="154"/>
      <c r="ACZ193" s="154"/>
      <c r="ADA193" s="154"/>
      <c r="ADB193" s="154"/>
      <c r="ADC193" s="154"/>
      <c r="ADD193" s="154"/>
      <c r="ADE193" s="154"/>
      <c r="ADF193" s="154"/>
      <c r="ADG193" s="154"/>
      <c r="ADH193" s="154"/>
      <c r="ADI193" s="154"/>
      <c r="ADJ193" s="154"/>
      <c r="ADK193" s="154"/>
      <c r="ADL193" s="154"/>
      <c r="ADM193" s="154"/>
      <c r="ADN193" s="154"/>
      <c r="ADO193" s="154"/>
      <c r="ADP193" s="154"/>
      <c r="ADQ193" s="154"/>
      <c r="ADR193" s="154"/>
      <c r="ADS193" s="154"/>
      <c r="ADT193" s="154"/>
      <c r="ADU193" s="154"/>
      <c r="ADV193" s="154"/>
      <c r="ADW193" s="154"/>
      <c r="ADX193" s="154"/>
      <c r="ADY193" s="154"/>
      <c r="ADZ193" s="154"/>
      <c r="AEA193" s="154"/>
      <c r="AEB193" s="154"/>
      <c r="AEC193" s="154"/>
      <c r="AED193" s="154"/>
      <c r="AEE193" s="154"/>
      <c r="AEF193" s="154"/>
      <c r="AEG193" s="154"/>
      <c r="AEH193" s="154"/>
      <c r="AEI193" s="154"/>
      <c r="AEJ193" s="154"/>
      <c r="AEK193" s="154"/>
      <c r="AEL193" s="154"/>
      <c r="AEM193" s="154"/>
      <c r="AEN193" s="154"/>
      <c r="AEO193" s="154"/>
      <c r="AEP193" s="154"/>
      <c r="AEQ193" s="154"/>
      <c r="AER193" s="154"/>
      <c r="AES193" s="154"/>
      <c r="AET193" s="154"/>
      <c r="AEU193" s="154"/>
      <c r="AEV193" s="154"/>
      <c r="AEW193" s="154"/>
      <c r="AEX193" s="154"/>
      <c r="AEY193" s="154"/>
      <c r="AEZ193" s="154"/>
      <c r="AFA193" s="154"/>
      <c r="AFB193" s="154"/>
      <c r="AFC193" s="154"/>
      <c r="AFD193" s="154"/>
      <c r="AFE193" s="154"/>
      <c r="AFF193" s="154"/>
      <c r="AFG193" s="154"/>
      <c r="AFH193" s="154"/>
      <c r="AFI193" s="154"/>
      <c r="AFJ193" s="154"/>
      <c r="AFK193" s="154"/>
      <c r="AFL193" s="154"/>
      <c r="AFM193" s="154"/>
      <c r="AFN193" s="154"/>
      <c r="AFO193" s="154"/>
      <c r="AFP193" s="154"/>
      <c r="AFQ193" s="154"/>
      <c r="AFR193" s="154"/>
      <c r="AFS193" s="154"/>
      <c r="AFT193" s="154"/>
      <c r="AFU193" s="154"/>
      <c r="AFV193" s="154"/>
      <c r="AFW193" s="154"/>
      <c r="AFX193" s="154"/>
      <c r="AFY193" s="154"/>
      <c r="AFZ193" s="154"/>
      <c r="AGA193" s="154"/>
      <c r="AGB193" s="154"/>
      <c r="AGC193" s="154"/>
      <c r="AGD193" s="154"/>
      <c r="AGE193" s="154"/>
      <c r="AGF193" s="154"/>
      <c r="AGG193" s="154"/>
      <c r="AGH193" s="154"/>
      <c r="AGI193" s="154"/>
      <c r="AGJ193" s="154"/>
      <c r="AGK193" s="154"/>
      <c r="AGL193" s="154"/>
      <c r="AGM193" s="154"/>
      <c r="AGN193" s="154"/>
      <c r="AGO193" s="154"/>
      <c r="AGP193" s="154"/>
      <c r="AGQ193" s="154"/>
      <c r="AGR193" s="154"/>
      <c r="AGS193" s="154"/>
      <c r="AGT193" s="154"/>
      <c r="AGU193" s="154"/>
      <c r="AGV193" s="154"/>
      <c r="AGW193" s="154"/>
      <c r="AGX193" s="154"/>
      <c r="AGY193" s="154"/>
      <c r="AGZ193" s="154"/>
      <c r="AHA193" s="154"/>
      <c r="AHB193" s="154"/>
      <c r="AHC193" s="154"/>
      <c r="AHD193" s="154"/>
      <c r="AHE193" s="154"/>
      <c r="AHF193" s="154"/>
      <c r="AHG193" s="154"/>
      <c r="AHH193" s="154"/>
      <c r="AHI193" s="154"/>
      <c r="AHJ193" s="154"/>
      <c r="AHK193" s="154"/>
      <c r="AHL193" s="154"/>
      <c r="AHM193" s="154"/>
      <c r="AHN193" s="154"/>
      <c r="AHO193" s="154"/>
      <c r="AHP193" s="154"/>
      <c r="AHQ193" s="154"/>
      <c r="AHR193" s="154"/>
      <c r="AHS193" s="154"/>
      <c r="AHT193" s="154"/>
      <c r="AHU193" s="154"/>
      <c r="AHV193" s="154"/>
      <c r="AHW193" s="154"/>
      <c r="AHX193" s="154"/>
      <c r="AHY193" s="154"/>
      <c r="AHZ193" s="154"/>
      <c r="AIA193" s="154"/>
      <c r="AIB193" s="154"/>
      <c r="AIC193" s="154"/>
      <c r="AID193" s="154"/>
      <c r="AIE193" s="154"/>
      <c r="AIF193" s="154"/>
      <c r="AIG193" s="154"/>
      <c r="AIH193" s="154"/>
      <c r="AII193" s="154"/>
      <c r="AIJ193" s="154"/>
      <c r="AIK193" s="154"/>
      <c r="AIL193" s="154"/>
      <c r="AIM193" s="154"/>
      <c r="AIN193" s="154"/>
      <c r="AIO193" s="154"/>
      <c r="AIP193" s="154"/>
      <c r="AIQ193" s="154"/>
      <c r="AIR193" s="154"/>
      <c r="AIS193" s="154"/>
      <c r="AIT193" s="154"/>
      <c r="AIU193" s="154"/>
      <c r="AIV193" s="154"/>
      <c r="AIW193" s="154"/>
      <c r="AIX193" s="154"/>
      <c r="AIY193" s="154"/>
      <c r="AIZ193" s="154"/>
      <c r="AJA193" s="154"/>
      <c r="AJB193" s="154"/>
      <c r="AJC193" s="154"/>
      <c r="AJD193" s="154"/>
      <c r="AJE193" s="154"/>
      <c r="AJF193" s="154"/>
      <c r="AJG193" s="154"/>
      <c r="AJH193" s="154"/>
      <c r="AJI193" s="154"/>
      <c r="AJJ193" s="154"/>
      <c r="AJK193" s="154"/>
      <c r="AJL193" s="154"/>
      <c r="AJM193" s="154"/>
      <c r="AJN193" s="154"/>
      <c r="AJO193" s="154"/>
      <c r="AJP193" s="154"/>
      <c r="AJQ193" s="154"/>
      <c r="AJR193" s="154"/>
      <c r="AJS193" s="154"/>
      <c r="AJT193" s="154"/>
      <c r="AJU193" s="154"/>
      <c r="AJV193" s="154"/>
      <c r="AJW193" s="154"/>
      <c r="AJX193" s="154"/>
      <c r="AJY193" s="154"/>
      <c r="AJZ193" s="154"/>
      <c r="AKA193" s="154"/>
      <c r="AKB193" s="154"/>
      <c r="AKC193" s="154"/>
      <c r="AKD193" s="154"/>
      <c r="AKE193" s="154"/>
      <c r="AKF193" s="154"/>
      <c r="AKG193" s="154"/>
      <c r="AKH193" s="154"/>
      <c r="AKI193" s="154"/>
      <c r="AKJ193" s="154"/>
      <c r="AKK193" s="154"/>
      <c r="AKL193" s="154"/>
      <c r="AKM193" s="154"/>
      <c r="AKN193" s="154"/>
      <c r="AKO193" s="154"/>
      <c r="AKP193" s="154"/>
      <c r="AKQ193" s="154"/>
      <c r="AKR193" s="154"/>
      <c r="AKS193" s="154"/>
      <c r="AKT193" s="154"/>
      <c r="AKU193" s="154"/>
      <c r="AKV193" s="154"/>
      <c r="AKW193" s="154"/>
      <c r="AKX193" s="154"/>
      <c r="AKY193" s="154"/>
      <c r="AKZ193" s="154"/>
      <c r="ALA193" s="154"/>
      <c r="ALB193"/>
    </row>
    <row r="194" spans="1:990" s="4" customFormat="1" x14ac:dyDescent="0.25">
      <c r="A194" s="4" t="s">
        <v>79</v>
      </c>
      <c r="B194" s="7" t="s">
        <v>171</v>
      </c>
      <c r="C194" s="156" t="s">
        <v>79</v>
      </c>
      <c r="D194" s="54" t="s">
        <v>903</v>
      </c>
      <c r="E194" s="157">
        <v>193</v>
      </c>
      <c r="F194" s="178">
        <v>48.517058187802199</v>
      </c>
      <c r="G194" s="178">
        <v>13.706529450573701</v>
      </c>
      <c r="H194" s="54" t="s">
        <v>1825</v>
      </c>
      <c r="I194" s="163" t="s">
        <v>1826</v>
      </c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  <c r="AB194" s="154"/>
      <c r="AC194" s="154"/>
      <c r="AD194" s="154"/>
      <c r="AE194" s="154"/>
      <c r="AF194" s="154"/>
      <c r="AG194" s="154"/>
      <c r="AH194" s="154"/>
      <c r="AI194" s="154"/>
      <c r="AJ194" s="154"/>
      <c r="AK194" s="154"/>
      <c r="AL194" s="154"/>
      <c r="AM194" s="154"/>
      <c r="AN194" s="154"/>
      <c r="AO194" s="154"/>
      <c r="AP194" s="154"/>
      <c r="AQ194" s="154"/>
      <c r="AR194" s="154"/>
      <c r="AS194" s="154"/>
      <c r="AT194" s="154"/>
      <c r="AU194" s="154"/>
      <c r="AV194" s="154"/>
      <c r="AW194" s="154"/>
      <c r="AX194" s="154"/>
      <c r="AY194" s="154"/>
      <c r="AZ194" s="154"/>
      <c r="BA194" s="154"/>
      <c r="BB194" s="154"/>
      <c r="BC194" s="154"/>
      <c r="BD194" s="154"/>
      <c r="BE194" s="154"/>
      <c r="BF194" s="154"/>
      <c r="BG194" s="154"/>
      <c r="BH194" s="154"/>
      <c r="BI194" s="154"/>
      <c r="BJ194" s="154"/>
      <c r="BK194" s="154"/>
      <c r="BL194" s="154"/>
      <c r="BM194" s="154"/>
      <c r="BN194" s="154"/>
      <c r="BO194" s="154"/>
      <c r="BP194" s="154"/>
      <c r="BQ194" s="154"/>
      <c r="BR194" s="154"/>
      <c r="BS194" s="154"/>
      <c r="BT194" s="154"/>
      <c r="BU194" s="154"/>
      <c r="BV194" s="154"/>
      <c r="BW194" s="154"/>
      <c r="BX194" s="154"/>
      <c r="BY194" s="154"/>
      <c r="BZ194" s="154"/>
      <c r="CA194" s="154"/>
      <c r="CB194" s="154"/>
      <c r="CC194" s="154"/>
      <c r="CD194" s="154"/>
      <c r="CE194" s="154"/>
      <c r="CF194" s="154"/>
      <c r="CG194" s="154"/>
      <c r="CH194" s="154"/>
      <c r="CI194" s="154"/>
      <c r="CJ194" s="154"/>
      <c r="CK194" s="154"/>
      <c r="CL194" s="154"/>
      <c r="CM194" s="154"/>
      <c r="CN194" s="154"/>
      <c r="CO194" s="154"/>
      <c r="CP194" s="154"/>
      <c r="CQ194" s="154"/>
      <c r="CR194" s="154"/>
      <c r="CS194" s="154"/>
      <c r="CT194" s="154"/>
      <c r="CU194" s="154"/>
      <c r="CV194" s="154"/>
      <c r="CW194" s="154"/>
      <c r="CX194" s="154"/>
      <c r="CY194" s="154"/>
      <c r="CZ194" s="154"/>
      <c r="DA194" s="154"/>
      <c r="DB194" s="154"/>
      <c r="DC194" s="154"/>
      <c r="DD194" s="154"/>
      <c r="DE194" s="154"/>
      <c r="DF194" s="154"/>
      <c r="DG194" s="154"/>
      <c r="DH194" s="154"/>
      <c r="DI194" s="154"/>
      <c r="DJ194" s="154"/>
      <c r="DK194" s="154"/>
      <c r="DL194" s="154"/>
      <c r="DM194" s="154"/>
      <c r="DN194" s="154"/>
      <c r="DO194" s="154"/>
      <c r="DP194" s="154"/>
      <c r="DQ194" s="154"/>
      <c r="DR194" s="154"/>
      <c r="DS194" s="154"/>
      <c r="DT194" s="154"/>
      <c r="DU194" s="154"/>
      <c r="DV194" s="154"/>
      <c r="DW194" s="154"/>
      <c r="DX194" s="154"/>
      <c r="DY194" s="154"/>
      <c r="DZ194" s="154"/>
      <c r="EA194" s="154"/>
      <c r="EB194" s="154"/>
      <c r="EC194" s="154"/>
      <c r="ED194" s="154"/>
      <c r="EE194" s="154"/>
      <c r="EF194" s="154"/>
      <c r="EG194" s="154"/>
      <c r="EH194" s="154"/>
      <c r="EI194" s="154"/>
      <c r="EJ194" s="154"/>
      <c r="EK194" s="154"/>
      <c r="EL194" s="154"/>
      <c r="EM194" s="154"/>
      <c r="EN194" s="154"/>
      <c r="EO194" s="154"/>
      <c r="EP194" s="154"/>
      <c r="EQ194" s="154"/>
      <c r="ER194" s="154"/>
      <c r="ES194" s="154"/>
      <c r="ET194" s="154"/>
      <c r="EU194" s="154"/>
      <c r="EV194" s="154"/>
      <c r="EW194" s="154"/>
      <c r="EX194" s="154"/>
      <c r="EY194" s="154"/>
      <c r="EZ194" s="154"/>
      <c r="FA194" s="154"/>
      <c r="FB194" s="154"/>
      <c r="FC194" s="154"/>
      <c r="FD194" s="154"/>
      <c r="FE194" s="154"/>
      <c r="FF194" s="154"/>
      <c r="FG194" s="154"/>
      <c r="FH194" s="154"/>
      <c r="FI194" s="154"/>
      <c r="FJ194" s="154"/>
      <c r="FK194" s="154"/>
      <c r="FL194" s="154"/>
      <c r="FM194" s="154"/>
      <c r="FN194" s="154"/>
      <c r="FO194" s="154"/>
      <c r="FP194" s="154"/>
      <c r="FQ194" s="154"/>
      <c r="FR194" s="154"/>
      <c r="FS194" s="154"/>
      <c r="FT194" s="154"/>
      <c r="FU194" s="154"/>
      <c r="FV194" s="154"/>
      <c r="FW194" s="154"/>
      <c r="FX194" s="154"/>
      <c r="FY194" s="154"/>
      <c r="FZ194" s="154"/>
      <c r="GA194" s="154"/>
      <c r="GB194" s="154"/>
      <c r="GC194" s="154"/>
      <c r="GD194" s="154"/>
      <c r="GE194" s="154"/>
      <c r="GF194" s="154"/>
      <c r="GG194" s="154"/>
      <c r="GH194" s="154"/>
      <c r="GI194" s="154"/>
      <c r="GJ194" s="154"/>
      <c r="GK194" s="154"/>
      <c r="GL194" s="154"/>
      <c r="GM194" s="154"/>
      <c r="GN194" s="154"/>
      <c r="GO194" s="154"/>
      <c r="GP194" s="154"/>
      <c r="GQ194" s="154"/>
      <c r="GR194" s="154"/>
      <c r="GS194" s="154"/>
      <c r="GT194" s="154"/>
      <c r="GU194" s="154"/>
      <c r="GV194" s="154"/>
      <c r="GW194" s="154"/>
      <c r="GX194" s="154"/>
      <c r="GY194" s="154"/>
      <c r="GZ194" s="154"/>
      <c r="HA194" s="154"/>
      <c r="HB194" s="154"/>
      <c r="HC194" s="154"/>
      <c r="HD194" s="154"/>
      <c r="HE194" s="154"/>
      <c r="HF194" s="154"/>
      <c r="HG194" s="154"/>
      <c r="HH194" s="154"/>
      <c r="HI194" s="154"/>
      <c r="HJ194" s="154"/>
      <c r="HK194" s="154"/>
      <c r="HL194" s="154"/>
      <c r="HM194" s="154"/>
      <c r="HN194" s="154"/>
      <c r="HO194" s="154"/>
      <c r="HP194" s="154"/>
      <c r="HQ194" s="154"/>
      <c r="HR194" s="154"/>
      <c r="HS194" s="154"/>
      <c r="HT194" s="154"/>
      <c r="HU194" s="154"/>
      <c r="HV194" s="154"/>
      <c r="HW194" s="154"/>
      <c r="HX194" s="154"/>
      <c r="HY194" s="154"/>
      <c r="HZ194" s="154"/>
      <c r="IA194" s="154"/>
      <c r="IB194" s="154"/>
      <c r="IC194" s="154"/>
      <c r="ID194" s="154"/>
      <c r="IE194" s="154"/>
      <c r="IF194" s="154"/>
      <c r="IG194" s="154"/>
      <c r="IH194" s="154"/>
      <c r="II194" s="154"/>
      <c r="IJ194" s="154"/>
      <c r="IK194" s="154"/>
      <c r="IL194" s="154"/>
      <c r="IM194" s="154"/>
      <c r="IN194" s="154"/>
      <c r="IO194" s="154"/>
      <c r="IP194" s="154"/>
      <c r="IQ194" s="154"/>
      <c r="IR194" s="154"/>
      <c r="IS194" s="154"/>
      <c r="IT194" s="154"/>
      <c r="IU194" s="154"/>
      <c r="IV194" s="154"/>
      <c r="IW194" s="154"/>
      <c r="IX194" s="154"/>
      <c r="IY194" s="154"/>
      <c r="IZ194" s="154"/>
      <c r="JA194" s="154"/>
      <c r="JB194" s="154"/>
      <c r="JC194" s="154"/>
      <c r="JD194" s="154"/>
      <c r="JE194" s="154"/>
      <c r="JF194" s="154"/>
      <c r="JG194" s="154"/>
      <c r="JH194" s="154"/>
      <c r="JI194" s="154"/>
      <c r="JJ194" s="154"/>
      <c r="JK194" s="154"/>
      <c r="JL194" s="154"/>
      <c r="JM194" s="154"/>
      <c r="JN194" s="154"/>
      <c r="JO194" s="154"/>
      <c r="JP194" s="154"/>
      <c r="JQ194" s="154"/>
      <c r="JR194" s="154"/>
      <c r="JS194" s="154"/>
      <c r="JT194" s="154"/>
      <c r="JU194" s="154"/>
      <c r="JV194" s="154"/>
      <c r="JW194" s="154"/>
      <c r="JX194" s="154"/>
      <c r="JY194" s="154"/>
      <c r="JZ194" s="154"/>
      <c r="KA194" s="154"/>
      <c r="KB194" s="154"/>
      <c r="KC194" s="154"/>
      <c r="KD194" s="154"/>
      <c r="KE194" s="154"/>
      <c r="KF194" s="154"/>
      <c r="KG194" s="154"/>
      <c r="KH194" s="154"/>
      <c r="KI194" s="154"/>
      <c r="KJ194" s="154"/>
      <c r="KK194" s="154"/>
      <c r="KL194" s="154"/>
      <c r="KM194" s="154"/>
      <c r="KN194" s="154"/>
      <c r="KO194" s="154"/>
      <c r="KP194" s="154"/>
      <c r="KQ194" s="154"/>
      <c r="KR194" s="154"/>
      <c r="KS194" s="154"/>
      <c r="KT194" s="154"/>
      <c r="KU194" s="154"/>
      <c r="KV194" s="154"/>
      <c r="KW194" s="154"/>
      <c r="KX194" s="154"/>
      <c r="KY194" s="154"/>
      <c r="KZ194" s="154"/>
      <c r="LA194" s="154"/>
      <c r="LB194" s="154"/>
      <c r="LC194" s="154"/>
      <c r="LD194" s="154"/>
      <c r="LE194" s="154"/>
      <c r="LF194" s="154"/>
      <c r="LG194" s="154"/>
      <c r="LH194" s="154"/>
      <c r="LI194" s="154"/>
      <c r="LJ194" s="154"/>
      <c r="LK194" s="154"/>
      <c r="LL194" s="154"/>
      <c r="LM194" s="154"/>
      <c r="LN194" s="154"/>
      <c r="LO194" s="154"/>
      <c r="LP194" s="154"/>
      <c r="LQ194" s="154"/>
      <c r="LR194" s="154"/>
      <c r="LS194" s="154"/>
      <c r="LT194" s="154"/>
      <c r="LU194" s="154"/>
      <c r="LV194" s="154"/>
      <c r="LW194" s="154"/>
      <c r="LX194" s="154"/>
      <c r="LY194" s="154"/>
      <c r="LZ194" s="154"/>
      <c r="MA194" s="154"/>
      <c r="MB194" s="154"/>
      <c r="MC194" s="154"/>
      <c r="MD194" s="154"/>
      <c r="ME194" s="154"/>
      <c r="MF194" s="154"/>
      <c r="MG194" s="154"/>
      <c r="MH194" s="154"/>
      <c r="MI194" s="154"/>
      <c r="MJ194" s="154"/>
      <c r="MK194" s="154"/>
      <c r="ML194" s="154"/>
      <c r="MM194" s="154"/>
      <c r="MN194" s="154"/>
      <c r="MO194" s="154"/>
      <c r="MP194" s="154"/>
      <c r="MQ194" s="154"/>
      <c r="MR194" s="154"/>
      <c r="MS194" s="154"/>
      <c r="MT194" s="154"/>
      <c r="MU194" s="154"/>
      <c r="MV194" s="154"/>
      <c r="MW194" s="154"/>
      <c r="MX194" s="154"/>
      <c r="MY194" s="154"/>
      <c r="MZ194" s="154"/>
      <c r="NA194" s="154"/>
      <c r="NB194" s="154"/>
      <c r="NC194" s="154"/>
      <c r="ND194" s="154"/>
      <c r="NE194" s="154"/>
      <c r="NF194" s="154"/>
      <c r="NG194" s="154"/>
      <c r="NH194" s="154"/>
      <c r="NI194" s="154"/>
      <c r="NJ194" s="154"/>
      <c r="NK194" s="154"/>
      <c r="NL194" s="154"/>
      <c r="NM194" s="154"/>
      <c r="NN194" s="154"/>
      <c r="NO194" s="154"/>
      <c r="NP194" s="154"/>
      <c r="NQ194" s="154"/>
      <c r="NR194" s="154"/>
      <c r="NS194" s="154"/>
      <c r="NT194" s="154"/>
      <c r="NU194" s="154"/>
      <c r="NV194" s="154"/>
      <c r="NW194" s="154"/>
      <c r="NX194" s="154"/>
      <c r="NY194" s="154"/>
      <c r="NZ194" s="154"/>
      <c r="OA194" s="154"/>
      <c r="OB194" s="154"/>
      <c r="OC194" s="154"/>
      <c r="OD194" s="154"/>
      <c r="OE194" s="154"/>
      <c r="OF194" s="154"/>
      <c r="OG194" s="154"/>
      <c r="OH194" s="154"/>
      <c r="OI194" s="154"/>
      <c r="OJ194" s="154"/>
      <c r="OK194" s="154"/>
      <c r="OL194" s="154"/>
      <c r="OM194" s="154"/>
      <c r="ON194" s="154"/>
      <c r="OO194" s="154"/>
      <c r="OP194" s="154"/>
      <c r="OQ194" s="154"/>
      <c r="OR194" s="154"/>
      <c r="OS194" s="154"/>
      <c r="OT194" s="154"/>
      <c r="OU194" s="154"/>
      <c r="OV194" s="154"/>
      <c r="OW194" s="154"/>
      <c r="OX194" s="154"/>
      <c r="OY194" s="154"/>
      <c r="OZ194" s="154"/>
      <c r="PA194" s="154"/>
      <c r="PB194" s="154"/>
      <c r="PC194" s="154"/>
      <c r="PD194" s="154"/>
      <c r="PE194" s="154"/>
      <c r="PF194" s="154"/>
      <c r="PG194" s="154"/>
      <c r="PH194" s="154"/>
      <c r="PI194" s="154"/>
      <c r="PJ194" s="154"/>
      <c r="PK194" s="154"/>
      <c r="PL194" s="154"/>
      <c r="PM194" s="154"/>
      <c r="PN194" s="154"/>
      <c r="PO194" s="154"/>
      <c r="PP194" s="154"/>
      <c r="PQ194" s="154"/>
      <c r="PR194" s="154"/>
      <c r="PS194" s="154"/>
      <c r="PT194" s="154"/>
      <c r="PU194" s="154"/>
      <c r="PV194" s="154"/>
      <c r="PW194" s="154"/>
      <c r="PX194" s="154"/>
      <c r="PY194" s="154"/>
      <c r="PZ194" s="154"/>
      <c r="QA194" s="154"/>
      <c r="QB194" s="154"/>
      <c r="QC194" s="154"/>
      <c r="QD194" s="154"/>
      <c r="QE194" s="154"/>
      <c r="QF194" s="154"/>
      <c r="QG194" s="154"/>
      <c r="QH194" s="154"/>
      <c r="QI194" s="154"/>
      <c r="QJ194" s="154"/>
      <c r="QK194" s="154"/>
      <c r="QL194" s="154"/>
      <c r="QM194" s="154"/>
      <c r="QN194" s="154"/>
      <c r="QO194" s="154"/>
      <c r="QP194" s="154"/>
      <c r="QQ194" s="154"/>
      <c r="QR194" s="154"/>
      <c r="QS194" s="154"/>
      <c r="QT194" s="154"/>
      <c r="QU194" s="154"/>
      <c r="QV194" s="154"/>
      <c r="QW194" s="154"/>
      <c r="QX194" s="154"/>
      <c r="QY194" s="154"/>
      <c r="QZ194" s="154"/>
      <c r="RA194" s="154"/>
      <c r="RB194" s="154"/>
      <c r="RC194" s="154"/>
      <c r="RD194" s="154"/>
      <c r="RE194" s="154"/>
      <c r="RF194" s="154"/>
      <c r="RG194" s="154"/>
      <c r="RH194" s="154"/>
      <c r="RI194" s="154"/>
      <c r="RJ194" s="154"/>
      <c r="RK194" s="154"/>
      <c r="RL194" s="154"/>
      <c r="RM194" s="154"/>
      <c r="RN194" s="154"/>
      <c r="RO194" s="154"/>
      <c r="RP194" s="154"/>
      <c r="RQ194" s="154"/>
      <c r="RR194" s="154"/>
      <c r="RS194" s="154"/>
      <c r="RT194" s="154"/>
      <c r="RU194" s="154"/>
      <c r="RV194" s="154"/>
      <c r="RW194" s="154"/>
      <c r="RX194" s="154"/>
      <c r="RY194" s="154"/>
      <c r="RZ194" s="154"/>
      <c r="SA194" s="154"/>
      <c r="SB194" s="154"/>
      <c r="SC194" s="154"/>
      <c r="SD194" s="154"/>
      <c r="SE194" s="154"/>
      <c r="SF194" s="154"/>
      <c r="SG194" s="154"/>
      <c r="SH194" s="154"/>
      <c r="SI194" s="154"/>
      <c r="SJ194" s="154"/>
      <c r="SK194" s="154"/>
      <c r="SL194" s="154"/>
      <c r="SM194" s="154"/>
      <c r="SN194" s="154"/>
      <c r="SO194" s="154"/>
      <c r="SP194" s="154"/>
      <c r="SQ194" s="154"/>
      <c r="SR194" s="154"/>
      <c r="SS194" s="154"/>
      <c r="ST194" s="154"/>
      <c r="SU194" s="154"/>
      <c r="SV194" s="154"/>
      <c r="SW194" s="154"/>
      <c r="SX194" s="154"/>
      <c r="SY194" s="154"/>
      <c r="SZ194" s="154"/>
      <c r="TA194" s="154"/>
      <c r="TB194" s="154"/>
      <c r="TC194" s="154"/>
      <c r="TD194" s="154"/>
      <c r="TE194" s="154"/>
      <c r="TF194" s="154"/>
      <c r="TG194" s="154"/>
      <c r="TH194" s="154"/>
      <c r="TI194" s="154"/>
      <c r="TJ194" s="154"/>
      <c r="TK194" s="154"/>
      <c r="TL194" s="154"/>
      <c r="TM194" s="154"/>
      <c r="TN194" s="154"/>
      <c r="TO194" s="154"/>
      <c r="TP194" s="154"/>
      <c r="TQ194" s="154"/>
      <c r="TR194" s="154"/>
      <c r="TS194" s="154"/>
      <c r="TT194" s="154"/>
      <c r="TU194" s="154"/>
      <c r="TV194" s="154"/>
      <c r="TW194" s="154"/>
      <c r="TX194" s="154"/>
      <c r="TY194" s="154"/>
      <c r="TZ194" s="154"/>
      <c r="UA194" s="154"/>
      <c r="UB194" s="154"/>
      <c r="UC194" s="154"/>
      <c r="UD194" s="154"/>
      <c r="UE194" s="154"/>
      <c r="UF194" s="154"/>
      <c r="UG194" s="154"/>
      <c r="UH194" s="154"/>
      <c r="UI194" s="154"/>
      <c r="UJ194" s="154"/>
      <c r="UK194" s="154"/>
      <c r="UL194" s="154"/>
      <c r="UM194" s="154"/>
      <c r="UN194" s="154"/>
      <c r="UO194" s="154"/>
      <c r="UP194" s="154"/>
      <c r="UQ194" s="154"/>
      <c r="UR194" s="154"/>
      <c r="US194" s="154"/>
      <c r="UT194" s="154"/>
      <c r="UU194" s="154"/>
      <c r="UV194" s="154"/>
      <c r="UW194" s="154"/>
      <c r="UX194" s="154"/>
      <c r="UY194" s="154"/>
      <c r="UZ194" s="154"/>
      <c r="VA194" s="154"/>
      <c r="VB194" s="154"/>
      <c r="VC194" s="154"/>
      <c r="VD194" s="154"/>
      <c r="VE194" s="154"/>
      <c r="VF194" s="154"/>
      <c r="VG194" s="154"/>
      <c r="VH194" s="154"/>
      <c r="VI194" s="154"/>
      <c r="VJ194" s="154"/>
      <c r="VK194" s="154"/>
      <c r="VL194" s="154"/>
      <c r="VM194" s="154"/>
      <c r="VN194" s="154"/>
      <c r="VO194" s="154"/>
      <c r="VP194" s="154"/>
      <c r="VQ194" s="154"/>
      <c r="VR194" s="154"/>
      <c r="VS194" s="154"/>
      <c r="VT194" s="154"/>
      <c r="VU194" s="154"/>
      <c r="VV194" s="154"/>
      <c r="VW194" s="154"/>
      <c r="VX194" s="154"/>
      <c r="VY194" s="154"/>
      <c r="VZ194" s="154"/>
      <c r="WA194" s="154"/>
      <c r="WB194" s="154"/>
      <c r="WC194" s="154"/>
      <c r="WD194" s="154"/>
      <c r="WE194" s="154"/>
      <c r="WF194" s="154"/>
      <c r="WG194" s="154"/>
      <c r="WH194" s="154"/>
      <c r="WI194" s="154"/>
      <c r="WJ194" s="154"/>
      <c r="WK194" s="154"/>
      <c r="WL194" s="154"/>
      <c r="WM194" s="154"/>
      <c r="WN194" s="154"/>
      <c r="WO194" s="154"/>
      <c r="WP194" s="154"/>
      <c r="WQ194" s="154"/>
      <c r="WR194" s="154"/>
      <c r="WS194" s="154"/>
      <c r="WT194" s="154"/>
      <c r="WU194" s="154"/>
      <c r="WV194" s="154"/>
      <c r="WW194" s="154"/>
      <c r="WX194" s="154"/>
      <c r="WY194" s="154"/>
      <c r="WZ194" s="154"/>
      <c r="XA194" s="154"/>
      <c r="XB194" s="154"/>
      <c r="XC194" s="154"/>
      <c r="XD194" s="154"/>
      <c r="XE194" s="154"/>
      <c r="XF194" s="154"/>
      <c r="XG194" s="154"/>
      <c r="XH194" s="154"/>
      <c r="XI194" s="154"/>
      <c r="XJ194" s="154"/>
      <c r="XK194" s="154"/>
      <c r="XL194" s="154"/>
      <c r="XM194" s="154"/>
      <c r="XN194" s="154"/>
      <c r="XO194" s="154"/>
      <c r="XP194" s="154"/>
      <c r="XQ194" s="154"/>
      <c r="XR194" s="154"/>
      <c r="XS194" s="154"/>
      <c r="XT194" s="154"/>
      <c r="XU194" s="154"/>
      <c r="XV194" s="154"/>
      <c r="XW194" s="154"/>
      <c r="XX194" s="154"/>
      <c r="XY194" s="154"/>
      <c r="XZ194" s="154"/>
      <c r="YA194" s="154"/>
      <c r="YB194" s="154"/>
      <c r="YC194" s="154"/>
      <c r="YD194" s="154"/>
      <c r="YE194" s="154"/>
      <c r="YF194" s="154"/>
      <c r="YG194" s="154"/>
      <c r="YH194" s="154"/>
      <c r="YI194" s="154"/>
      <c r="YJ194" s="154"/>
      <c r="YK194" s="154"/>
      <c r="YL194" s="154"/>
      <c r="YM194" s="154"/>
      <c r="YN194" s="154"/>
      <c r="YO194" s="154"/>
      <c r="YP194" s="154"/>
      <c r="YQ194" s="154"/>
      <c r="YR194" s="154"/>
      <c r="YS194" s="154"/>
      <c r="YT194" s="154"/>
      <c r="YU194" s="154"/>
      <c r="YV194" s="154"/>
      <c r="YW194" s="154"/>
      <c r="YX194" s="154"/>
      <c r="YY194" s="154"/>
      <c r="YZ194" s="154"/>
      <c r="ZA194" s="154"/>
      <c r="ZB194" s="154"/>
      <c r="ZC194" s="154"/>
      <c r="ZD194" s="154"/>
      <c r="ZE194" s="154"/>
      <c r="ZF194" s="154"/>
      <c r="ZG194" s="154"/>
      <c r="ZH194" s="154"/>
      <c r="ZI194" s="154"/>
      <c r="ZJ194" s="154"/>
      <c r="ZK194" s="154"/>
      <c r="ZL194" s="154"/>
      <c r="ZM194" s="154"/>
      <c r="ZN194" s="154"/>
      <c r="ZO194" s="154"/>
      <c r="ZP194" s="154"/>
      <c r="ZQ194" s="154"/>
      <c r="ZR194" s="154"/>
      <c r="ZS194" s="154"/>
      <c r="ZT194" s="154"/>
      <c r="ZU194" s="154"/>
      <c r="ZV194" s="154"/>
      <c r="ZW194" s="154"/>
      <c r="ZX194" s="154"/>
      <c r="ZY194" s="154"/>
      <c r="ZZ194" s="154"/>
      <c r="AAA194" s="154"/>
      <c r="AAB194" s="154"/>
      <c r="AAC194" s="154"/>
      <c r="AAD194" s="154"/>
      <c r="AAE194" s="154"/>
      <c r="AAF194" s="154"/>
      <c r="AAG194" s="154"/>
      <c r="AAH194" s="154"/>
      <c r="AAI194" s="154"/>
      <c r="AAJ194" s="154"/>
      <c r="AAK194" s="154"/>
      <c r="AAL194" s="154"/>
      <c r="AAM194" s="154"/>
      <c r="AAN194" s="154"/>
      <c r="AAO194" s="154"/>
      <c r="AAP194" s="154"/>
      <c r="AAQ194" s="154"/>
      <c r="AAR194" s="154"/>
      <c r="AAS194" s="154"/>
      <c r="AAT194" s="154"/>
      <c r="AAU194" s="154"/>
      <c r="AAV194" s="154"/>
      <c r="AAW194" s="154"/>
      <c r="AAX194" s="154"/>
      <c r="AAY194" s="154"/>
      <c r="AAZ194" s="154"/>
      <c r="ABA194" s="154"/>
      <c r="ABB194" s="154"/>
      <c r="ABC194" s="154"/>
      <c r="ABD194" s="154"/>
      <c r="ABE194" s="154"/>
      <c r="ABF194" s="154"/>
      <c r="ABG194" s="154"/>
      <c r="ABH194" s="154"/>
      <c r="ABI194" s="154"/>
      <c r="ABJ194" s="154"/>
      <c r="ABK194" s="154"/>
      <c r="ABL194" s="154"/>
      <c r="ABM194" s="154"/>
      <c r="ABN194" s="154"/>
      <c r="ABO194" s="154"/>
      <c r="ABP194" s="154"/>
      <c r="ABQ194" s="154"/>
      <c r="ABR194" s="154"/>
      <c r="ABS194" s="154"/>
      <c r="ABT194" s="154"/>
      <c r="ABU194" s="154"/>
      <c r="ABV194" s="154"/>
      <c r="ABW194" s="154"/>
      <c r="ABX194" s="154"/>
      <c r="ABY194" s="154"/>
      <c r="ABZ194" s="154"/>
      <c r="ACA194" s="154"/>
      <c r="ACB194" s="154"/>
      <c r="ACC194" s="154"/>
      <c r="ACD194" s="154"/>
      <c r="ACE194" s="154"/>
      <c r="ACF194" s="154"/>
      <c r="ACG194" s="154"/>
      <c r="ACH194" s="154"/>
      <c r="ACI194" s="154"/>
      <c r="ACJ194" s="154"/>
      <c r="ACK194" s="154"/>
      <c r="ACL194" s="154"/>
      <c r="ACM194" s="154"/>
      <c r="ACN194" s="154"/>
      <c r="ACO194" s="154"/>
      <c r="ACP194" s="154"/>
      <c r="ACQ194" s="154"/>
      <c r="ACR194" s="154"/>
      <c r="ACS194" s="154"/>
      <c r="ACT194" s="154"/>
      <c r="ACU194" s="154"/>
      <c r="ACV194" s="154"/>
      <c r="ACW194" s="154"/>
      <c r="ACX194" s="154"/>
      <c r="ACY194" s="154"/>
      <c r="ACZ194" s="154"/>
      <c r="ADA194" s="154"/>
      <c r="ADB194" s="154"/>
      <c r="ADC194" s="154"/>
      <c r="ADD194" s="154"/>
      <c r="ADE194" s="154"/>
      <c r="ADF194" s="154"/>
      <c r="ADG194" s="154"/>
      <c r="ADH194" s="154"/>
      <c r="ADI194" s="154"/>
      <c r="ADJ194" s="154"/>
      <c r="ADK194" s="154"/>
      <c r="ADL194" s="154"/>
      <c r="ADM194" s="154"/>
      <c r="ADN194" s="154"/>
      <c r="ADO194" s="154"/>
      <c r="ADP194" s="154"/>
      <c r="ADQ194" s="154"/>
      <c r="ADR194" s="154"/>
      <c r="ADS194" s="154"/>
      <c r="ADT194" s="154"/>
      <c r="ADU194" s="154"/>
      <c r="ADV194" s="154"/>
      <c r="ADW194" s="154"/>
      <c r="ADX194" s="154"/>
      <c r="ADY194" s="154"/>
      <c r="ADZ194" s="154"/>
      <c r="AEA194" s="154"/>
      <c r="AEB194" s="154"/>
      <c r="AEC194" s="154"/>
      <c r="AED194" s="154"/>
      <c r="AEE194" s="154"/>
      <c r="AEF194" s="154"/>
      <c r="AEG194" s="154"/>
      <c r="AEH194" s="154"/>
      <c r="AEI194" s="154"/>
      <c r="AEJ194" s="154"/>
      <c r="AEK194" s="154"/>
      <c r="AEL194" s="154"/>
      <c r="AEM194" s="154"/>
      <c r="AEN194" s="154"/>
      <c r="AEO194" s="154"/>
      <c r="AEP194" s="154"/>
      <c r="AEQ194" s="154"/>
      <c r="AER194" s="154"/>
      <c r="AES194" s="154"/>
      <c r="AET194" s="154"/>
      <c r="AEU194" s="154"/>
      <c r="AEV194" s="154"/>
      <c r="AEW194" s="154"/>
      <c r="AEX194" s="154"/>
      <c r="AEY194" s="154"/>
      <c r="AEZ194" s="154"/>
      <c r="AFA194" s="154"/>
      <c r="AFB194" s="154"/>
      <c r="AFC194" s="154"/>
      <c r="AFD194" s="154"/>
      <c r="AFE194" s="154"/>
      <c r="AFF194" s="154"/>
      <c r="AFG194" s="154"/>
      <c r="AFH194" s="154"/>
      <c r="AFI194" s="154"/>
      <c r="AFJ194" s="154"/>
      <c r="AFK194" s="154"/>
      <c r="AFL194" s="154"/>
      <c r="AFM194" s="154"/>
      <c r="AFN194" s="154"/>
      <c r="AFO194" s="154"/>
      <c r="AFP194" s="154"/>
      <c r="AFQ194" s="154"/>
      <c r="AFR194" s="154"/>
      <c r="AFS194" s="154"/>
      <c r="AFT194" s="154"/>
      <c r="AFU194" s="154"/>
      <c r="AFV194" s="154"/>
      <c r="AFW194" s="154"/>
      <c r="AFX194" s="154"/>
      <c r="AFY194" s="154"/>
      <c r="AFZ194" s="154"/>
      <c r="AGA194" s="154"/>
      <c r="AGB194" s="154"/>
      <c r="AGC194" s="154"/>
      <c r="AGD194" s="154"/>
      <c r="AGE194" s="154"/>
      <c r="AGF194" s="154"/>
      <c r="AGG194" s="154"/>
      <c r="AGH194" s="154"/>
      <c r="AGI194" s="154"/>
      <c r="AGJ194" s="154"/>
      <c r="AGK194" s="154"/>
      <c r="AGL194" s="154"/>
      <c r="AGM194" s="154"/>
      <c r="AGN194" s="154"/>
      <c r="AGO194" s="154"/>
      <c r="AGP194" s="154"/>
      <c r="AGQ194" s="154"/>
      <c r="AGR194" s="154"/>
      <c r="AGS194" s="154"/>
      <c r="AGT194" s="154"/>
      <c r="AGU194" s="154"/>
      <c r="AGV194" s="154"/>
      <c r="AGW194" s="154"/>
      <c r="AGX194" s="154"/>
      <c r="AGY194" s="154"/>
      <c r="AGZ194" s="154"/>
      <c r="AHA194" s="154"/>
      <c r="AHB194" s="154"/>
      <c r="AHC194" s="154"/>
      <c r="AHD194" s="154"/>
      <c r="AHE194" s="154"/>
      <c r="AHF194" s="154"/>
      <c r="AHG194" s="154"/>
      <c r="AHH194" s="154"/>
      <c r="AHI194" s="154"/>
      <c r="AHJ194" s="154"/>
      <c r="AHK194" s="154"/>
      <c r="AHL194" s="154"/>
      <c r="AHM194" s="154"/>
      <c r="AHN194" s="154"/>
      <c r="AHO194" s="154"/>
      <c r="AHP194" s="154"/>
      <c r="AHQ194" s="154"/>
      <c r="AHR194" s="154"/>
      <c r="AHS194" s="154"/>
      <c r="AHT194" s="154"/>
      <c r="AHU194" s="154"/>
      <c r="AHV194" s="154"/>
      <c r="AHW194" s="154"/>
      <c r="AHX194" s="154"/>
      <c r="AHY194" s="154"/>
      <c r="AHZ194" s="154"/>
      <c r="AIA194" s="154"/>
      <c r="AIB194" s="154"/>
      <c r="AIC194" s="154"/>
      <c r="AID194" s="154"/>
      <c r="AIE194" s="154"/>
      <c r="AIF194" s="154"/>
      <c r="AIG194" s="154"/>
      <c r="AIH194" s="154"/>
      <c r="AII194" s="154"/>
      <c r="AIJ194" s="154"/>
      <c r="AIK194" s="154"/>
      <c r="AIL194" s="154"/>
      <c r="AIM194" s="154"/>
      <c r="AIN194" s="154"/>
      <c r="AIO194" s="154"/>
      <c r="AIP194" s="154"/>
      <c r="AIQ194" s="154"/>
      <c r="AIR194" s="154"/>
      <c r="AIS194" s="154"/>
      <c r="AIT194" s="154"/>
      <c r="AIU194" s="154"/>
      <c r="AIV194" s="154"/>
      <c r="AIW194" s="154"/>
      <c r="AIX194" s="154"/>
      <c r="AIY194" s="154"/>
      <c r="AIZ194" s="154"/>
      <c r="AJA194" s="154"/>
      <c r="AJB194" s="154"/>
      <c r="AJC194" s="154"/>
      <c r="AJD194" s="154"/>
      <c r="AJE194" s="154"/>
      <c r="AJF194" s="154"/>
      <c r="AJG194" s="154"/>
      <c r="AJH194" s="154"/>
      <c r="AJI194" s="154"/>
      <c r="AJJ194" s="154"/>
      <c r="AJK194" s="154"/>
      <c r="AJL194" s="154"/>
      <c r="AJM194" s="154"/>
      <c r="AJN194" s="154"/>
      <c r="AJO194" s="154"/>
      <c r="AJP194" s="154"/>
      <c r="AJQ194" s="154"/>
      <c r="AJR194" s="154"/>
      <c r="AJS194" s="154"/>
      <c r="AJT194" s="154"/>
      <c r="AJU194" s="154"/>
      <c r="AJV194" s="154"/>
      <c r="AJW194" s="154"/>
      <c r="AJX194" s="154"/>
      <c r="AJY194" s="154"/>
      <c r="AJZ194" s="154"/>
      <c r="AKA194" s="154"/>
      <c r="AKB194" s="154"/>
      <c r="AKC194" s="154"/>
      <c r="AKD194" s="154"/>
      <c r="AKE194" s="154"/>
      <c r="AKF194" s="154"/>
      <c r="AKG194" s="154"/>
      <c r="AKH194" s="154"/>
      <c r="AKI194" s="154"/>
      <c r="AKJ194" s="154"/>
      <c r="AKK194" s="154"/>
      <c r="AKL194" s="154"/>
      <c r="AKM194" s="154"/>
      <c r="AKN194" s="154"/>
      <c r="AKO194" s="154"/>
      <c r="AKP194" s="154"/>
      <c r="AKQ194" s="154"/>
      <c r="AKR194" s="154"/>
      <c r="AKS194" s="154"/>
      <c r="AKT194" s="154"/>
      <c r="AKU194" s="154"/>
      <c r="AKV194" s="154"/>
      <c r="AKW194" s="154"/>
      <c r="AKX194" s="154"/>
      <c r="AKY194" s="154"/>
      <c r="AKZ194" s="154"/>
      <c r="ALA194" s="154"/>
      <c r="ALB194"/>
    </row>
    <row r="195" spans="1:990" s="4" customFormat="1" x14ac:dyDescent="0.25">
      <c r="A195" s="4" t="s">
        <v>80</v>
      </c>
      <c r="B195" s="7" t="s">
        <v>486</v>
      </c>
      <c r="C195" s="156" t="s">
        <v>80</v>
      </c>
      <c r="D195" s="54" t="s">
        <v>903</v>
      </c>
      <c r="E195" s="157">
        <v>194</v>
      </c>
      <c r="F195" s="178">
        <v>58.275062783053002</v>
      </c>
      <c r="G195" s="178">
        <v>12.2721959710906</v>
      </c>
      <c r="H195" s="54" t="s">
        <v>1827</v>
      </c>
      <c r="I195" s="163" t="s">
        <v>1828</v>
      </c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  <c r="AB195" s="154"/>
      <c r="AC195" s="154"/>
      <c r="AD195" s="154"/>
      <c r="AE195" s="154"/>
      <c r="AF195" s="154"/>
      <c r="AG195" s="154"/>
      <c r="AH195" s="154"/>
      <c r="AI195" s="154"/>
      <c r="AJ195" s="154"/>
      <c r="AK195" s="154"/>
      <c r="AL195" s="154"/>
      <c r="AM195" s="154"/>
      <c r="AN195" s="154"/>
      <c r="AO195" s="154"/>
      <c r="AP195" s="154"/>
      <c r="AQ195" s="154"/>
      <c r="AR195" s="154"/>
      <c r="AS195" s="154"/>
      <c r="AT195" s="154"/>
      <c r="AU195" s="154"/>
      <c r="AV195" s="154"/>
      <c r="AW195" s="154"/>
      <c r="AX195" s="154"/>
      <c r="AY195" s="154"/>
      <c r="AZ195" s="154"/>
      <c r="BA195" s="154"/>
      <c r="BB195" s="154"/>
      <c r="BC195" s="154"/>
      <c r="BD195" s="154"/>
      <c r="BE195" s="154"/>
      <c r="BF195" s="154"/>
      <c r="BG195" s="154"/>
      <c r="BH195" s="154"/>
      <c r="BI195" s="154"/>
      <c r="BJ195" s="154"/>
      <c r="BK195" s="154"/>
      <c r="BL195" s="154"/>
      <c r="BM195" s="154"/>
      <c r="BN195" s="154"/>
      <c r="BO195" s="154"/>
      <c r="BP195" s="154"/>
      <c r="BQ195" s="154"/>
      <c r="BR195" s="154"/>
      <c r="BS195" s="154"/>
      <c r="BT195" s="154"/>
      <c r="BU195" s="154"/>
      <c r="BV195" s="154"/>
      <c r="BW195" s="154"/>
      <c r="BX195" s="154"/>
      <c r="BY195" s="154"/>
      <c r="BZ195" s="154"/>
      <c r="CA195" s="154"/>
      <c r="CB195" s="154"/>
      <c r="CC195" s="154"/>
      <c r="CD195" s="154"/>
      <c r="CE195" s="154"/>
      <c r="CF195" s="154"/>
      <c r="CG195" s="154"/>
      <c r="CH195" s="154"/>
      <c r="CI195" s="154"/>
      <c r="CJ195" s="154"/>
      <c r="CK195" s="154"/>
      <c r="CL195" s="154"/>
      <c r="CM195" s="154"/>
      <c r="CN195" s="154"/>
      <c r="CO195" s="154"/>
      <c r="CP195" s="154"/>
      <c r="CQ195" s="154"/>
      <c r="CR195" s="154"/>
      <c r="CS195" s="154"/>
      <c r="CT195" s="154"/>
      <c r="CU195" s="154"/>
      <c r="CV195" s="154"/>
      <c r="CW195" s="154"/>
      <c r="CX195" s="154"/>
      <c r="CY195" s="154"/>
      <c r="CZ195" s="154"/>
      <c r="DA195" s="154"/>
      <c r="DB195" s="154"/>
      <c r="DC195" s="154"/>
      <c r="DD195" s="154"/>
      <c r="DE195" s="154"/>
      <c r="DF195" s="154"/>
      <c r="DG195" s="154"/>
      <c r="DH195" s="154"/>
      <c r="DI195" s="154"/>
      <c r="DJ195" s="154"/>
      <c r="DK195" s="154"/>
      <c r="DL195" s="154"/>
      <c r="DM195" s="154"/>
      <c r="DN195" s="154"/>
      <c r="DO195" s="154"/>
      <c r="DP195" s="154"/>
      <c r="DQ195" s="154"/>
      <c r="DR195" s="154"/>
      <c r="DS195" s="154"/>
      <c r="DT195" s="154"/>
      <c r="DU195" s="154"/>
      <c r="DV195" s="154"/>
      <c r="DW195" s="154"/>
      <c r="DX195" s="154"/>
      <c r="DY195" s="154"/>
      <c r="DZ195" s="154"/>
      <c r="EA195" s="154"/>
      <c r="EB195" s="154"/>
      <c r="EC195" s="154"/>
      <c r="ED195" s="154"/>
      <c r="EE195" s="154"/>
      <c r="EF195" s="154"/>
      <c r="EG195" s="154"/>
      <c r="EH195" s="154"/>
      <c r="EI195" s="154"/>
      <c r="EJ195" s="154"/>
      <c r="EK195" s="154"/>
      <c r="EL195" s="154"/>
      <c r="EM195" s="154"/>
      <c r="EN195" s="154"/>
      <c r="EO195" s="154"/>
      <c r="EP195" s="154"/>
      <c r="EQ195" s="154"/>
      <c r="ER195" s="154"/>
      <c r="ES195" s="154"/>
      <c r="ET195" s="154"/>
      <c r="EU195" s="154"/>
      <c r="EV195" s="154"/>
      <c r="EW195" s="154"/>
      <c r="EX195" s="154"/>
      <c r="EY195" s="154"/>
      <c r="EZ195" s="154"/>
      <c r="FA195" s="154"/>
      <c r="FB195" s="154"/>
      <c r="FC195" s="154"/>
      <c r="FD195" s="154"/>
      <c r="FE195" s="154"/>
      <c r="FF195" s="154"/>
      <c r="FG195" s="154"/>
      <c r="FH195" s="154"/>
      <c r="FI195" s="154"/>
      <c r="FJ195" s="154"/>
      <c r="FK195" s="154"/>
      <c r="FL195" s="154"/>
      <c r="FM195" s="154"/>
      <c r="FN195" s="154"/>
      <c r="FO195" s="154"/>
      <c r="FP195" s="154"/>
      <c r="FQ195" s="154"/>
      <c r="FR195" s="154"/>
      <c r="FS195" s="154"/>
      <c r="FT195" s="154"/>
      <c r="FU195" s="154"/>
      <c r="FV195" s="154"/>
      <c r="FW195" s="154"/>
      <c r="FX195" s="154"/>
      <c r="FY195" s="154"/>
      <c r="FZ195" s="154"/>
      <c r="GA195" s="154"/>
      <c r="GB195" s="154"/>
      <c r="GC195" s="154"/>
      <c r="GD195" s="154"/>
      <c r="GE195" s="154"/>
      <c r="GF195" s="154"/>
      <c r="GG195" s="154"/>
      <c r="GH195" s="154"/>
      <c r="GI195" s="154"/>
      <c r="GJ195" s="154"/>
      <c r="GK195" s="154"/>
      <c r="GL195" s="154"/>
      <c r="GM195" s="154"/>
      <c r="GN195" s="154"/>
      <c r="GO195" s="154"/>
      <c r="GP195" s="154"/>
      <c r="GQ195" s="154"/>
      <c r="GR195" s="154"/>
      <c r="GS195" s="154"/>
      <c r="GT195" s="154"/>
      <c r="GU195" s="154"/>
      <c r="GV195" s="154"/>
      <c r="GW195" s="154"/>
      <c r="GX195" s="154"/>
      <c r="GY195" s="154"/>
      <c r="GZ195" s="154"/>
      <c r="HA195" s="154"/>
      <c r="HB195" s="154"/>
      <c r="HC195" s="154"/>
      <c r="HD195" s="154"/>
      <c r="HE195" s="154"/>
      <c r="HF195" s="154"/>
      <c r="HG195" s="154"/>
      <c r="HH195" s="154"/>
      <c r="HI195" s="154"/>
      <c r="HJ195" s="154"/>
      <c r="HK195" s="154"/>
      <c r="HL195" s="154"/>
      <c r="HM195" s="154"/>
      <c r="HN195" s="154"/>
      <c r="HO195" s="154"/>
      <c r="HP195" s="154"/>
      <c r="HQ195" s="154"/>
      <c r="HR195" s="154"/>
      <c r="HS195" s="154"/>
      <c r="HT195" s="154"/>
      <c r="HU195" s="154"/>
      <c r="HV195" s="154"/>
      <c r="HW195" s="154"/>
      <c r="HX195" s="154"/>
      <c r="HY195" s="154"/>
      <c r="HZ195" s="154"/>
      <c r="IA195" s="154"/>
      <c r="IB195" s="154"/>
      <c r="IC195" s="154"/>
      <c r="ID195" s="154"/>
      <c r="IE195" s="154"/>
      <c r="IF195" s="154"/>
      <c r="IG195" s="154"/>
      <c r="IH195" s="154"/>
      <c r="II195" s="154"/>
      <c r="IJ195" s="154"/>
      <c r="IK195" s="154"/>
      <c r="IL195" s="154"/>
      <c r="IM195" s="154"/>
      <c r="IN195" s="154"/>
      <c r="IO195" s="154"/>
      <c r="IP195" s="154"/>
      <c r="IQ195" s="154"/>
      <c r="IR195" s="154"/>
      <c r="IS195" s="154"/>
      <c r="IT195" s="154"/>
      <c r="IU195" s="154"/>
      <c r="IV195" s="154"/>
      <c r="IW195" s="154"/>
      <c r="IX195" s="154"/>
      <c r="IY195" s="154"/>
      <c r="IZ195" s="154"/>
      <c r="JA195" s="154"/>
      <c r="JB195" s="154"/>
      <c r="JC195" s="154"/>
      <c r="JD195" s="154"/>
      <c r="JE195" s="154"/>
      <c r="JF195" s="154"/>
      <c r="JG195" s="154"/>
      <c r="JH195" s="154"/>
      <c r="JI195" s="154"/>
      <c r="JJ195" s="154"/>
      <c r="JK195" s="154"/>
      <c r="JL195" s="154"/>
      <c r="JM195" s="154"/>
      <c r="JN195" s="154"/>
      <c r="JO195" s="154"/>
      <c r="JP195" s="154"/>
      <c r="JQ195" s="154"/>
      <c r="JR195" s="154"/>
      <c r="JS195" s="154"/>
      <c r="JT195" s="154"/>
      <c r="JU195" s="154"/>
      <c r="JV195" s="154"/>
      <c r="JW195" s="154"/>
      <c r="JX195" s="154"/>
      <c r="JY195" s="154"/>
      <c r="JZ195" s="154"/>
      <c r="KA195" s="154"/>
      <c r="KB195" s="154"/>
      <c r="KC195" s="154"/>
      <c r="KD195" s="154"/>
      <c r="KE195" s="154"/>
      <c r="KF195" s="154"/>
      <c r="KG195" s="154"/>
      <c r="KH195" s="154"/>
      <c r="KI195" s="154"/>
      <c r="KJ195" s="154"/>
      <c r="KK195" s="154"/>
      <c r="KL195" s="154"/>
      <c r="KM195" s="154"/>
      <c r="KN195" s="154"/>
      <c r="KO195" s="154"/>
      <c r="KP195" s="154"/>
      <c r="KQ195" s="154"/>
      <c r="KR195" s="154"/>
      <c r="KS195" s="154"/>
      <c r="KT195" s="154"/>
      <c r="KU195" s="154"/>
      <c r="KV195" s="154"/>
      <c r="KW195" s="154"/>
      <c r="KX195" s="154"/>
      <c r="KY195" s="154"/>
      <c r="KZ195" s="154"/>
      <c r="LA195" s="154"/>
      <c r="LB195" s="154"/>
      <c r="LC195" s="154"/>
      <c r="LD195" s="154"/>
      <c r="LE195" s="154"/>
      <c r="LF195" s="154"/>
      <c r="LG195" s="154"/>
      <c r="LH195" s="154"/>
      <c r="LI195" s="154"/>
      <c r="LJ195" s="154"/>
      <c r="LK195" s="154"/>
      <c r="LL195" s="154"/>
      <c r="LM195" s="154"/>
      <c r="LN195" s="154"/>
      <c r="LO195" s="154"/>
      <c r="LP195" s="154"/>
      <c r="LQ195" s="154"/>
      <c r="LR195" s="154"/>
      <c r="LS195" s="154"/>
      <c r="LT195" s="154"/>
      <c r="LU195" s="154"/>
      <c r="LV195" s="154"/>
      <c r="LW195" s="154"/>
      <c r="LX195" s="154"/>
      <c r="LY195" s="154"/>
      <c r="LZ195" s="154"/>
      <c r="MA195" s="154"/>
      <c r="MB195" s="154"/>
      <c r="MC195" s="154"/>
      <c r="MD195" s="154"/>
      <c r="ME195" s="154"/>
      <c r="MF195" s="154"/>
      <c r="MG195" s="154"/>
      <c r="MH195" s="154"/>
      <c r="MI195" s="154"/>
      <c r="MJ195" s="154"/>
      <c r="MK195" s="154"/>
      <c r="ML195" s="154"/>
      <c r="MM195" s="154"/>
      <c r="MN195" s="154"/>
      <c r="MO195" s="154"/>
      <c r="MP195" s="154"/>
      <c r="MQ195" s="154"/>
      <c r="MR195" s="154"/>
      <c r="MS195" s="154"/>
      <c r="MT195" s="154"/>
      <c r="MU195" s="154"/>
      <c r="MV195" s="154"/>
      <c r="MW195" s="154"/>
      <c r="MX195" s="154"/>
      <c r="MY195" s="154"/>
      <c r="MZ195" s="154"/>
      <c r="NA195" s="154"/>
      <c r="NB195" s="154"/>
      <c r="NC195" s="154"/>
      <c r="ND195" s="154"/>
      <c r="NE195" s="154"/>
      <c r="NF195" s="154"/>
      <c r="NG195" s="154"/>
      <c r="NH195" s="154"/>
      <c r="NI195" s="154"/>
      <c r="NJ195" s="154"/>
      <c r="NK195" s="154"/>
      <c r="NL195" s="154"/>
      <c r="NM195" s="154"/>
      <c r="NN195" s="154"/>
      <c r="NO195" s="154"/>
      <c r="NP195" s="154"/>
      <c r="NQ195" s="154"/>
      <c r="NR195" s="154"/>
      <c r="NS195" s="154"/>
      <c r="NT195" s="154"/>
      <c r="NU195" s="154"/>
      <c r="NV195" s="154"/>
      <c r="NW195" s="154"/>
      <c r="NX195" s="154"/>
      <c r="NY195" s="154"/>
      <c r="NZ195" s="154"/>
      <c r="OA195" s="154"/>
      <c r="OB195" s="154"/>
      <c r="OC195" s="154"/>
      <c r="OD195" s="154"/>
      <c r="OE195" s="154"/>
      <c r="OF195" s="154"/>
      <c r="OG195" s="154"/>
      <c r="OH195" s="154"/>
      <c r="OI195" s="154"/>
      <c r="OJ195" s="154"/>
      <c r="OK195" s="154"/>
      <c r="OL195" s="154"/>
      <c r="OM195" s="154"/>
      <c r="ON195" s="154"/>
      <c r="OO195" s="154"/>
      <c r="OP195" s="154"/>
      <c r="OQ195" s="154"/>
      <c r="OR195" s="154"/>
      <c r="OS195" s="154"/>
      <c r="OT195" s="154"/>
      <c r="OU195" s="154"/>
      <c r="OV195" s="154"/>
      <c r="OW195" s="154"/>
      <c r="OX195" s="154"/>
      <c r="OY195" s="154"/>
      <c r="OZ195" s="154"/>
      <c r="PA195" s="154"/>
      <c r="PB195" s="154"/>
      <c r="PC195" s="154"/>
      <c r="PD195" s="154"/>
      <c r="PE195" s="154"/>
      <c r="PF195" s="154"/>
      <c r="PG195" s="154"/>
      <c r="PH195" s="154"/>
      <c r="PI195" s="154"/>
      <c r="PJ195" s="154"/>
      <c r="PK195" s="154"/>
      <c r="PL195" s="154"/>
      <c r="PM195" s="154"/>
      <c r="PN195" s="154"/>
      <c r="PO195" s="154"/>
      <c r="PP195" s="154"/>
      <c r="PQ195" s="154"/>
      <c r="PR195" s="154"/>
      <c r="PS195" s="154"/>
      <c r="PT195" s="154"/>
      <c r="PU195" s="154"/>
      <c r="PV195" s="154"/>
      <c r="PW195" s="154"/>
      <c r="PX195" s="154"/>
      <c r="PY195" s="154"/>
      <c r="PZ195" s="154"/>
      <c r="QA195" s="154"/>
      <c r="QB195" s="154"/>
      <c r="QC195" s="154"/>
      <c r="QD195" s="154"/>
      <c r="QE195" s="154"/>
      <c r="QF195" s="154"/>
      <c r="QG195" s="154"/>
      <c r="QH195" s="154"/>
      <c r="QI195" s="154"/>
      <c r="QJ195" s="154"/>
      <c r="QK195" s="154"/>
      <c r="QL195" s="154"/>
      <c r="QM195" s="154"/>
      <c r="QN195" s="154"/>
      <c r="QO195" s="154"/>
      <c r="QP195" s="154"/>
      <c r="QQ195" s="154"/>
      <c r="QR195" s="154"/>
      <c r="QS195" s="154"/>
      <c r="QT195" s="154"/>
      <c r="QU195" s="154"/>
      <c r="QV195" s="154"/>
      <c r="QW195" s="154"/>
      <c r="QX195" s="154"/>
      <c r="QY195" s="154"/>
      <c r="QZ195" s="154"/>
      <c r="RA195" s="154"/>
      <c r="RB195" s="154"/>
      <c r="RC195" s="154"/>
      <c r="RD195" s="154"/>
      <c r="RE195" s="154"/>
      <c r="RF195" s="154"/>
      <c r="RG195" s="154"/>
      <c r="RH195" s="154"/>
      <c r="RI195" s="154"/>
      <c r="RJ195" s="154"/>
      <c r="RK195" s="154"/>
      <c r="RL195" s="154"/>
      <c r="RM195" s="154"/>
      <c r="RN195" s="154"/>
      <c r="RO195" s="154"/>
      <c r="RP195" s="154"/>
      <c r="RQ195" s="154"/>
      <c r="RR195" s="154"/>
      <c r="RS195" s="154"/>
      <c r="RT195" s="154"/>
      <c r="RU195" s="154"/>
      <c r="RV195" s="154"/>
      <c r="RW195" s="154"/>
      <c r="RX195" s="154"/>
      <c r="RY195" s="154"/>
      <c r="RZ195" s="154"/>
      <c r="SA195" s="154"/>
      <c r="SB195" s="154"/>
      <c r="SC195" s="154"/>
      <c r="SD195" s="154"/>
      <c r="SE195" s="154"/>
      <c r="SF195" s="154"/>
      <c r="SG195" s="154"/>
      <c r="SH195" s="154"/>
      <c r="SI195" s="154"/>
      <c r="SJ195" s="154"/>
      <c r="SK195" s="154"/>
      <c r="SL195" s="154"/>
      <c r="SM195" s="154"/>
      <c r="SN195" s="154"/>
      <c r="SO195" s="154"/>
      <c r="SP195" s="154"/>
      <c r="SQ195" s="154"/>
      <c r="SR195" s="154"/>
      <c r="SS195" s="154"/>
      <c r="ST195" s="154"/>
      <c r="SU195" s="154"/>
      <c r="SV195" s="154"/>
      <c r="SW195" s="154"/>
      <c r="SX195" s="154"/>
      <c r="SY195" s="154"/>
      <c r="SZ195" s="154"/>
      <c r="TA195" s="154"/>
      <c r="TB195" s="154"/>
      <c r="TC195" s="154"/>
      <c r="TD195" s="154"/>
      <c r="TE195" s="154"/>
      <c r="TF195" s="154"/>
      <c r="TG195" s="154"/>
      <c r="TH195" s="154"/>
      <c r="TI195" s="154"/>
      <c r="TJ195" s="154"/>
      <c r="TK195" s="154"/>
      <c r="TL195" s="154"/>
      <c r="TM195" s="154"/>
      <c r="TN195" s="154"/>
      <c r="TO195" s="154"/>
      <c r="TP195" s="154"/>
      <c r="TQ195" s="154"/>
      <c r="TR195" s="154"/>
      <c r="TS195" s="154"/>
      <c r="TT195" s="154"/>
      <c r="TU195" s="154"/>
      <c r="TV195" s="154"/>
      <c r="TW195" s="154"/>
      <c r="TX195" s="154"/>
      <c r="TY195" s="154"/>
      <c r="TZ195" s="154"/>
      <c r="UA195" s="154"/>
      <c r="UB195" s="154"/>
      <c r="UC195" s="154"/>
      <c r="UD195" s="154"/>
      <c r="UE195" s="154"/>
      <c r="UF195" s="154"/>
      <c r="UG195" s="154"/>
      <c r="UH195" s="154"/>
      <c r="UI195" s="154"/>
      <c r="UJ195" s="154"/>
      <c r="UK195" s="154"/>
      <c r="UL195" s="154"/>
      <c r="UM195" s="154"/>
      <c r="UN195" s="154"/>
      <c r="UO195" s="154"/>
      <c r="UP195" s="154"/>
      <c r="UQ195" s="154"/>
      <c r="UR195" s="154"/>
      <c r="US195" s="154"/>
      <c r="UT195" s="154"/>
      <c r="UU195" s="154"/>
      <c r="UV195" s="154"/>
      <c r="UW195" s="154"/>
      <c r="UX195" s="154"/>
      <c r="UY195" s="154"/>
      <c r="UZ195" s="154"/>
      <c r="VA195" s="154"/>
      <c r="VB195" s="154"/>
      <c r="VC195" s="154"/>
      <c r="VD195" s="154"/>
      <c r="VE195" s="154"/>
      <c r="VF195" s="154"/>
      <c r="VG195" s="154"/>
      <c r="VH195" s="154"/>
      <c r="VI195" s="154"/>
      <c r="VJ195" s="154"/>
      <c r="VK195" s="154"/>
      <c r="VL195" s="154"/>
      <c r="VM195" s="154"/>
      <c r="VN195" s="154"/>
      <c r="VO195" s="154"/>
      <c r="VP195" s="154"/>
      <c r="VQ195" s="154"/>
      <c r="VR195" s="154"/>
      <c r="VS195" s="154"/>
      <c r="VT195" s="154"/>
      <c r="VU195" s="154"/>
      <c r="VV195" s="154"/>
      <c r="VW195" s="154"/>
      <c r="VX195" s="154"/>
      <c r="VY195" s="154"/>
      <c r="VZ195" s="154"/>
      <c r="WA195" s="154"/>
      <c r="WB195" s="154"/>
      <c r="WC195" s="154"/>
      <c r="WD195" s="154"/>
      <c r="WE195" s="154"/>
      <c r="WF195" s="154"/>
      <c r="WG195" s="154"/>
      <c r="WH195" s="154"/>
      <c r="WI195" s="154"/>
      <c r="WJ195" s="154"/>
      <c r="WK195" s="154"/>
      <c r="WL195" s="154"/>
      <c r="WM195" s="154"/>
      <c r="WN195" s="154"/>
      <c r="WO195" s="154"/>
      <c r="WP195" s="154"/>
      <c r="WQ195" s="154"/>
      <c r="WR195" s="154"/>
      <c r="WS195" s="154"/>
      <c r="WT195" s="154"/>
      <c r="WU195" s="154"/>
      <c r="WV195" s="154"/>
      <c r="WW195" s="154"/>
      <c r="WX195" s="154"/>
      <c r="WY195" s="154"/>
      <c r="WZ195" s="154"/>
      <c r="XA195" s="154"/>
      <c r="XB195" s="154"/>
      <c r="XC195" s="154"/>
      <c r="XD195" s="154"/>
      <c r="XE195" s="154"/>
      <c r="XF195" s="154"/>
      <c r="XG195" s="154"/>
      <c r="XH195" s="154"/>
      <c r="XI195" s="154"/>
      <c r="XJ195" s="154"/>
      <c r="XK195" s="154"/>
      <c r="XL195" s="154"/>
      <c r="XM195" s="154"/>
      <c r="XN195" s="154"/>
      <c r="XO195" s="154"/>
      <c r="XP195" s="154"/>
      <c r="XQ195" s="154"/>
      <c r="XR195" s="154"/>
      <c r="XS195" s="154"/>
      <c r="XT195" s="154"/>
      <c r="XU195" s="154"/>
      <c r="XV195" s="154"/>
      <c r="XW195" s="154"/>
      <c r="XX195" s="154"/>
      <c r="XY195" s="154"/>
      <c r="XZ195" s="154"/>
      <c r="YA195" s="154"/>
      <c r="YB195" s="154"/>
      <c r="YC195" s="154"/>
      <c r="YD195" s="154"/>
      <c r="YE195" s="154"/>
      <c r="YF195" s="154"/>
      <c r="YG195" s="154"/>
      <c r="YH195" s="154"/>
      <c r="YI195" s="154"/>
      <c r="YJ195" s="154"/>
      <c r="YK195" s="154"/>
      <c r="YL195" s="154"/>
      <c r="YM195" s="154"/>
      <c r="YN195" s="154"/>
      <c r="YO195" s="154"/>
      <c r="YP195" s="154"/>
      <c r="YQ195" s="154"/>
      <c r="YR195" s="154"/>
      <c r="YS195" s="154"/>
      <c r="YT195" s="154"/>
      <c r="YU195" s="154"/>
      <c r="YV195" s="154"/>
      <c r="YW195" s="154"/>
      <c r="YX195" s="154"/>
      <c r="YY195" s="154"/>
      <c r="YZ195" s="154"/>
      <c r="ZA195" s="154"/>
      <c r="ZB195" s="154"/>
      <c r="ZC195" s="154"/>
      <c r="ZD195" s="154"/>
      <c r="ZE195" s="154"/>
      <c r="ZF195" s="154"/>
      <c r="ZG195" s="154"/>
      <c r="ZH195" s="154"/>
      <c r="ZI195" s="154"/>
      <c r="ZJ195" s="154"/>
      <c r="ZK195" s="154"/>
      <c r="ZL195" s="154"/>
      <c r="ZM195" s="154"/>
      <c r="ZN195" s="154"/>
      <c r="ZO195" s="154"/>
      <c r="ZP195" s="154"/>
      <c r="ZQ195" s="154"/>
      <c r="ZR195" s="154"/>
      <c r="ZS195" s="154"/>
      <c r="ZT195" s="154"/>
      <c r="ZU195" s="154"/>
      <c r="ZV195" s="154"/>
      <c r="ZW195" s="154"/>
      <c r="ZX195" s="154"/>
      <c r="ZY195" s="154"/>
      <c r="ZZ195" s="154"/>
      <c r="AAA195" s="154"/>
      <c r="AAB195" s="154"/>
      <c r="AAC195" s="154"/>
      <c r="AAD195" s="154"/>
      <c r="AAE195" s="154"/>
      <c r="AAF195" s="154"/>
      <c r="AAG195" s="154"/>
      <c r="AAH195" s="154"/>
      <c r="AAI195" s="154"/>
      <c r="AAJ195" s="154"/>
      <c r="AAK195" s="154"/>
      <c r="AAL195" s="154"/>
      <c r="AAM195" s="154"/>
      <c r="AAN195" s="154"/>
      <c r="AAO195" s="154"/>
      <c r="AAP195" s="154"/>
      <c r="AAQ195" s="154"/>
      <c r="AAR195" s="154"/>
      <c r="AAS195" s="154"/>
      <c r="AAT195" s="154"/>
      <c r="AAU195" s="154"/>
      <c r="AAV195" s="154"/>
      <c r="AAW195" s="154"/>
      <c r="AAX195" s="154"/>
      <c r="AAY195" s="154"/>
      <c r="AAZ195" s="154"/>
      <c r="ABA195" s="154"/>
      <c r="ABB195" s="154"/>
      <c r="ABC195" s="154"/>
      <c r="ABD195" s="154"/>
      <c r="ABE195" s="154"/>
      <c r="ABF195" s="154"/>
      <c r="ABG195" s="154"/>
      <c r="ABH195" s="154"/>
      <c r="ABI195" s="154"/>
      <c r="ABJ195" s="154"/>
      <c r="ABK195" s="154"/>
      <c r="ABL195" s="154"/>
      <c r="ABM195" s="154"/>
      <c r="ABN195" s="154"/>
      <c r="ABO195" s="154"/>
      <c r="ABP195" s="154"/>
      <c r="ABQ195" s="154"/>
      <c r="ABR195" s="154"/>
      <c r="ABS195" s="154"/>
      <c r="ABT195" s="154"/>
      <c r="ABU195" s="154"/>
      <c r="ABV195" s="154"/>
      <c r="ABW195" s="154"/>
      <c r="ABX195" s="154"/>
      <c r="ABY195" s="154"/>
      <c r="ABZ195" s="154"/>
      <c r="ACA195" s="154"/>
      <c r="ACB195" s="154"/>
      <c r="ACC195" s="154"/>
      <c r="ACD195" s="154"/>
      <c r="ACE195" s="154"/>
      <c r="ACF195" s="154"/>
      <c r="ACG195" s="154"/>
      <c r="ACH195" s="154"/>
      <c r="ACI195" s="154"/>
      <c r="ACJ195" s="154"/>
      <c r="ACK195" s="154"/>
      <c r="ACL195" s="154"/>
      <c r="ACM195" s="154"/>
      <c r="ACN195" s="154"/>
      <c r="ACO195" s="154"/>
      <c r="ACP195" s="154"/>
      <c r="ACQ195" s="154"/>
      <c r="ACR195" s="154"/>
      <c r="ACS195" s="154"/>
      <c r="ACT195" s="154"/>
      <c r="ACU195" s="154"/>
      <c r="ACV195" s="154"/>
      <c r="ACW195" s="154"/>
      <c r="ACX195" s="154"/>
      <c r="ACY195" s="154"/>
      <c r="ACZ195" s="154"/>
      <c r="ADA195" s="154"/>
      <c r="ADB195" s="154"/>
      <c r="ADC195" s="154"/>
      <c r="ADD195" s="154"/>
      <c r="ADE195" s="154"/>
      <c r="ADF195" s="154"/>
      <c r="ADG195" s="154"/>
      <c r="ADH195" s="154"/>
      <c r="ADI195" s="154"/>
      <c r="ADJ195" s="154"/>
      <c r="ADK195" s="154"/>
      <c r="ADL195" s="154"/>
      <c r="ADM195" s="154"/>
      <c r="ADN195" s="154"/>
      <c r="ADO195" s="154"/>
      <c r="ADP195" s="154"/>
      <c r="ADQ195" s="154"/>
      <c r="ADR195" s="154"/>
      <c r="ADS195" s="154"/>
      <c r="ADT195" s="154"/>
      <c r="ADU195" s="154"/>
      <c r="ADV195" s="154"/>
      <c r="ADW195" s="154"/>
      <c r="ADX195" s="154"/>
      <c r="ADY195" s="154"/>
      <c r="ADZ195" s="154"/>
      <c r="AEA195" s="154"/>
      <c r="AEB195" s="154"/>
      <c r="AEC195" s="154"/>
      <c r="AED195" s="154"/>
      <c r="AEE195" s="154"/>
      <c r="AEF195" s="154"/>
      <c r="AEG195" s="154"/>
      <c r="AEH195" s="154"/>
      <c r="AEI195" s="154"/>
      <c r="AEJ195" s="154"/>
      <c r="AEK195" s="154"/>
      <c r="AEL195" s="154"/>
      <c r="AEM195" s="154"/>
      <c r="AEN195" s="154"/>
      <c r="AEO195" s="154"/>
      <c r="AEP195" s="154"/>
      <c r="AEQ195" s="154"/>
      <c r="AER195" s="154"/>
      <c r="AES195" s="154"/>
      <c r="AET195" s="154"/>
      <c r="AEU195" s="154"/>
      <c r="AEV195" s="154"/>
      <c r="AEW195" s="154"/>
      <c r="AEX195" s="154"/>
      <c r="AEY195" s="154"/>
      <c r="AEZ195" s="154"/>
      <c r="AFA195" s="154"/>
      <c r="AFB195" s="154"/>
      <c r="AFC195" s="154"/>
      <c r="AFD195" s="154"/>
      <c r="AFE195" s="154"/>
      <c r="AFF195" s="154"/>
      <c r="AFG195" s="154"/>
      <c r="AFH195" s="154"/>
      <c r="AFI195" s="154"/>
      <c r="AFJ195" s="154"/>
      <c r="AFK195" s="154"/>
      <c r="AFL195" s="154"/>
      <c r="AFM195" s="154"/>
      <c r="AFN195" s="154"/>
      <c r="AFO195" s="154"/>
      <c r="AFP195" s="154"/>
      <c r="AFQ195" s="154"/>
      <c r="AFR195" s="154"/>
      <c r="AFS195" s="154"/>
      <c r="AFT195" s="154"/>
      <c r="AFU195" s="154"/>
      <c r="AFV195" s="154"/>
      <c r="AFW195" s="154"/>
      <c r="AFX195" s="154"/>
      <c r="AFY195" s="154"/>
      <c r="AFZ195" s="154"/>
      <c r="AGA195" s="154"/>
      <c r="AGB195" s="154"/>
      <c r="AGC195" s="154"/>
      <c r="AGD195" s="154"/>
      <c r="AGE195" s="154"/>
      <c r="AGF195" s="154"/>
      <c r="AGG195" s="154"/>
      <c r="AGH195" s="154"/>
      <c r="AGI195" s="154"/>
      <c r="AGJ195" s="154"/>
      <c r="AGK195" s="154"/>
      <c r="AGL195" s="154"/>
      <c r="AGM195" s="154"/>
      <c r="AGN195" s="154"/>
      <c r="AGO195" s="154"/>
      <c r="AGP195" s="154"/>
      <c r="AGQ195" s="154"/>
      <c r="AGR195" s="154"/>
      <c r="AGS195" s="154"/>
      <c r="AGT195" s="154"/>
      <c r="AGU195" s="154"/>
      <c r="AGV195" s="154"/>
      <c r="AGW195" s="154"/>
      <c r="AGX195" s="154"/>
      <c r="AGY195" s="154"/>
      <c r="AGZ195" s="154"/>
      <c r="AHA195" s="154"/>
      <c r="AHB195" s="154"/>
      <c r="AHC195" s="154"/>
      <c r="AHD195" s="154"/>
      <c r="AHE195" s="154"/>
      <c r="AHF195" s="154"/>
      <c r="AHG195" s="154"/>
      <c r="AHH195" s="154"/>
      <c r="AHI195" s="154"/>
      <c r="AHJ195" s="154"/>
      <c r="AHK195" s="154"/>
      <c r="AHL195" s="154"/>
      <c r="AHM195" s="154"/>
      <c r="AHN195" s="154"/>
      <c r="AHO195" s="154"/>
      <c r="AHP195" s="154"/>
      <c r="AHQ195" s="154"/>
      <c r="AHR195" s="154"/>
      <c r="AHS195" s="154"/>
      <c r="AHT195" s="154"/>
      <c r="AHU195" s="154"/>
      <c r="AHV195" s="154"/>
      <c r="AHW195" s="154"/>
      <c r="AHX195" s="154"/>
      <c r="AHY195" s="154"/>
      <c r="AHZ195" s="154"/>
      <c r="AIA195" s="154"/>
      <c r="AIB195" s="154"/>
      <c r="AIC195" s="154"/>
      <c r="AID195" s="154"/>
      <c r="AIE195" s="154"/>
      <c r="AIF195" s="154"/>
      <c r="AIG195" s="154"/>
      <c r="AIH195" s="154"/>
      <c r="AII195" s="154"/>
      <c r="AIJ195" s="154"/>
      <c r="AIK195" s="154"/>
      <c r="AIL195" s="154"/>
      <c r="AIM195" s="154"/>
      <c r="AIN195" s="154"/>
      <c r="AIO195" s="154"/>
      <c r="AIP195" s="154"/>
      <c r="AIQ195" s="154"/>
      <c r="AIR195" s="154"/>
      <c r="AIS195" s="154"/>
      <c r="AIT195" s="154"/>
      <c r="AIU195" s="154"/>
      <c r="AIV195" s="154"/>
      <c r="AIW195" s="154"/>
      <c r="AIX195" s="154"/>
      <c r="AIY195" s="154"/>
      <c r="AIZ195" s="154"/>
      <c r="AJA195" s="154"/>
      <c r="AJB195" s="154"/>
      <c r="AJC195" s="154"/>
      <c r="AJD195" s="154"/>
      <c r="AJE195" s="154"/>
      <c r="AJF195" s="154"/>
      <c r="AJG195" s="154"/>
      <c r="AJH195" s="154"/>
      <c r="AJI195" s="154"/>
      <c r="AJJ195" s="154"/>
      <c r="AJK195" s="154"/>
      <c r="AJL195" s="154"/>
      <c r="AJM195" s="154"/>
      <c r="AJN195" s="154"/>
      <c r="AJO195" s="154"/>
      <c r="AJP195" s="154"/>
      <c r="AJQ195" s="154"/>
      <c r="AJR195" s="154"/>
      <c r="AJS195" s="154"/>
      <c r="AJT195" s="154"/>
      <c r="AJU195" s="154"/>
      <c r="AJV195" s="154"/>
      <c r="AJW195" s="154"/>
      <c r="AJX195" s="154"/>
      <c r="AJY195" s="154"/>
      <c r="AJZ195" s="154"/>
      <c r="AKA195" s="154"/>
      <c r="AKB195" s="154"/>
      <c r="AKC195" s="154"/>
      <c r="AKD195" s="154"/>
      <c r="AKE195" s="154"/>
      <c r="AKF195" s="154"/>
      <c r="AKG195" s="154"/>
      <c r="AKH195" s="154"/>
      <c r="AKI195" s="154"/>
      <c r="AKJ195" s="154"/>
      <c r="AKK195" s="154"/>
      <c r="AKL195" s="154"/>
      <c r="AKM195" s="154"/>
      <c r="AKN195" s="154"/>
      <c r="AKO195" s="154"/>
      <c r="AKP195" s="154"/>
      <c r="AKQ195" s="154"/>
      <c r="AKR195" s="154"/>
      <c r="AKS195" s="154"/>
      <c r="AKT195" s="154"/>
      <c r="AKU195" s="154"/>
      <c r="AKV195" s="154"/>
      <c r="AKW195" s="154"/>
      <c r="AKX195" s="154"/>
      <c r="AKY195" s="154"/>
      <c r="AKZ195" s="154"/>
      <c r="ALA195" s="154"/>
      <c r="ALB195"/>
    </row>
    <row r="196" spans="1:990" x14ac:dyDescent="0.25">
      <c r="A196" s="4" t="s">
        <v>81</v>
      </c>
      <c r="B196" s="7" t="s">
        <v>486</v>
      </c>
      <c r="C196" s="156" t="s">
        <v>81</v>
      </c>
      <c r="D196" s="54" t="s">
        <v>903</v>
      </c>
      <c r="E196" s="157">
        <v>195</v>
      </c>
      <c r="F196" s="178">
        <v>58.280358300000003</v>
      </c>
      <c r="G196" s="178">
        <v>12.2786677</v>
      </c>
      <c r="H196" s="54" t="s">
        <v>1829</v>
      </c>
      <c r="I196" s="163" t="s">
        <v>1830</v>
      </c>
    </row>
    <row r="197" spans="1:990" x14ac:dyDescent="0.25">
      <c r="A197" s="4" t="s">
        <v>82</v>
      </c>
      <c r="B197" s="7" t="s">
        <v>486</v>
      </c>
      <c r="C197" s="156" t="s">
        <v>82</v>
      </c>
      <c r="D197" s="54" t="s">
        <v>903</v>
      </c>
      <c r="E197" s="157">
        <v>196</v>
      </c>
      <c r="F197" s="178">
        <v>58.355627400000003</v>
      </c>
      <c r="G197" s="178">
        <v>12.373014799999901</v>
      </c>
      <c r="H197" s="54" t="s">
        <v>1831</v>
      </c>
      <c r="I197" s="163" t="s">
        <v>1832</v>
      </c>
    </row>
    <row r="198" spans="1:990" x14ac:dyDescent="0.25">
      <c r="A198" s="4" t="s">
        <v>83</v>
      </c>
      <c r="B198" s="7" t="s">
        <v>486</v>
      </c>
      <c r="C198" s="156" t="s">
        <v>1833</v>
      </c>
      <c r="D198" s="54" t="s">
        <v>903</v>
      </c>
      <c r="E198" s="157">
        <v>197</v>
      </c>
      <c r="F198" s="178">
        <v>58.135942060608102</v>
      </c>
      <c r="G198" s="178">
        <v>12.1200901511474</v>
      </c>
      <c r="H198" s="54" t="s">
        <v>1834</v>
      </c>
      <c r="I198" s="163" t="s">
        <v>1835</v>
      </c>
    </row>
    <row r="199" spans="1:990" x14ac:dyDescent="0.25">
      <c r="A199" s="4" t="s">
        <v>84</v>
      </c>
      <c r="B199" s="7" t="s">
        <v>491</v>
      </c>
      <c r="C199" s="156" t="s">
        <v>84</v>
      </c>
      <c r="D199" s="54" t="s">
        <v>903</v>
      </c>
      <c r="E199" s="157">
        <v>198</v>
      </c>
      <c r="F199" s="178">
        <v>58.597000000000001</v>
      </c>
      <c r="G199" s="178">
        <v>8.6340000000000003</v>
      </c>
      <c r="H199" s="54" t="s">
        <v>1836</v>
      </c>
      <c r="I199" s="163" t="s">
        <v>1837</v>
      </c>
    </row>
    <row r="200" spans="1:990" x14ac:dyDescent="0.25">
      <c r="A200" s="4" t="s">
        <v>85</v>
      </c>
      <c r="B200" s="7" t="s">
        <v>493</v>
      </c>
      <c r="C200" s="156" t="s">
        <v>85</v>
      </c>
      <c r="D200" s="54" t="s">
        <v>903</v>
      </c>
      <c r="E200" s="157">
        <v>199</v>
      </c>
      <c r="F200" s="178">
        <v>59.539000000000001</v>
      </c>
      <c r="G200" s="178">
        <v>9.2189999999999994</v>
      </c>
      <c r="H200" s="54" t="s">
        <v>1838</v>
      </c>
      <c r="I200" s="163" t="s">
        <v>1839</v>
      </c>
    </row>
    <row r="201" spans="1:990" x14ac:dyDescent="0.25">
      <c r="A201" s="4" t="s">
        <v>86</v>
      </c>
      <c r="B201" s="7" t="s">
        <v>495</v>
      </c>
      <c r="C201" s="156" t="s">
        <v>86</v>
      </c>
      <c r="D201" s="54" t="s">
        <v>903</v>
      </c>
      <c r="E201" s="157">
        <v>200</v>
      </c>
      <c r="F201" s="178">
        <v>59.9703533143689</v>
      </c>
      <c r="G201" s="178">
        <v>9.9300588734331505</v>
      </c>
      <c r="H201" s="54" t="s">
        <v>1840</v>
      </c>
      <c r="I201" s="163" t="s">
        <v>1841</v>
      </c>
    </row>
    <row r="202" spans="1:990" x14ac:dyDescent="0.25">
      <c r="A202" s="4" t="s">
        <v>87</v>
      </c>
      <c r="B202" s="7" t="s">
        <v>409</v>
      </c>
      <c r="C202" s="156" t="s">
        <v>87</v>
      </c>
      <c r="D202" s="54" t="s">
        <v>903</v>
      </c>
      <c r="E202" s="157">
        <v>201</v>
      </c>
      <c r="F202" s="178">
        <v>59.293999999999997</v>
      </c>
      <c r="G202" s="178">
        <v>11.038</v>
      </c>
      <c r="H202" s="54" t="s">
        <v>1842</v>
      </c>
      <c r="I202" s="163" t="s">
        <v>1843</v>
      </c>
    </row>
    <row r="203" spans="1:990" x14ac:dyDescent="0.25">
      <c r="A203" s="4" t="s">
        <v>88</v>
      </c>
      <c r="B203" s="7" t="s">
        <v>409</v>
      </c>
      <c r="C203" s="156" t="s">
        <v>88</v>
      </c>
      <c r="D203" s="54" t="s">
        <v>903</v>
      </c>
      <c r="E203" s="157">
        <v>202</v>
      </c>
      <c r="F203" s="178">
        <v>59.293999999999997</v>
      </c>
      <c r="G203" s="178">
        <v>11.038</v>
      </c>
      <c r="H203" s="54" t="s">
        <v>1844</v>
      </c>
      <c r="I203" s="163" t="s">
        <v>1845</v>
      </c>
    </row>
    <row r="204" spans="1:990" x14ac:dyDescent="0.25">
      <c r="A204" s="4" t="s">
        <v>89</v>
      </c>
      <c r="B204" s="7" t="s">
        <v>409</v>
      </c>
      <c r="C204" s="156" t="s">
        <v>89</v>
      </c>
      <c r="D204" s="54" t="s">
        <v>903</v>
      </c>
      <c r="E204" s="157">
        <v>203</v>
      </c>
      <c r="F204" s="178">
        <v>59.295000000000002</v>
      </c>
      <c r="G204" s="178">
        <v>11.038</v>
      </c>
      <c r="H204" s="54" t="s">
        <v>1846</v>
      </c>
      <c r="I204" s="163" t="s">
        <v>1847</v>
      </c>
    </row>
    <row r="205" spans="1:990" x14ac:dyDescent="0.25">
      <c r="A205" s="4" t="s">
        <v>90</v>
      </c>
      <c r="B205" s="7" t="s">
        <v>409</v>
      </c>
      <c r="C205" s="156" t="s">
        <v>1848</v>
      </c>
      <c r="D205" s="54" t="s">
        <v>903</v>
      </c>
      <c r="E205" s="157">
        <v>204</v>
      </c>
      <c r="F205" s="178">
        <v>60.024999999999999</v>
      </c>
      <c r="G205" s="178">
        <v>11.356</v>
      </c>
      <c r="H205" s="54" t="s">
        <v>1849</v>
      </c>
      <c r="I205" s="163" t="s">
        <v>1850</v>
      </c>
    </row>
    <row r="206" spans="1:990" x14ac:dyDescent="0.25">
      <c r="A206" s="4" t="s">
        <v>91</v>
      </c>
      <c r="B206" s="7" t="s">
        <v>409</v>
      </c>
      <c r="C206" s="156" t="s">
        <v>1851</v>
      </c>
      <c r="D206" s="54" t="s">
        <v>903</v>
      </c>
      <c r="E206" s="157">
        <v>205</v>
      </c>
      <c r="F206" s="178">
        <v>60.029000000000003</v>
      </c>
      <c r="G206" s="178">
        <v>11.349</v>
      </c>
      <c r="H206" s="54" t="s">
        <v>1852</v>
      </c>
      <c r="I206" s="163" t="s">
        <v>1853</v>
      </c>
    </row>
    <row r="207" spans="1:990" x14ac:dyDescent="0.25">
      <c r="A207" s="4" t="s">
        <v>92</v>
      </c>
      <c r="B207" s="7" t="s">
        <v>502</v>
      </c>
      <c r="C207" s="156" t="s">
        <v>92</v>
      </c>
      <c r="D207" s="54" t="s">
        <v>903</v>
      </c>
      <c r="E207" s="157">
        <v>206</v>
      </c>
      <c r="F207" s="178">
        <v>59.9898206421216</v>
      </c>
      <c r="G207" s="178">
        <v>11.2653023246093</v>
      </c>
      <c r="H207" s="54" t="s">
        <v>1854</v>
      </c>
      <c r="I207" s="163" t="s">
        <v>1855</v>
      </c>
    </row>
    <row r="208" spans="1:990" x14ac:dyDescent="0.25">
      <c r="A208" s="4" t="s">
        <v>93</v>
      </c>
      <c r="B208" s="7" t="s">
        <v>504</v>
      </c>
      <c r="C208" s="156" t="s">
        <v>1856</v>
      </c>
      <c r="D208" s="54" t="s">
        <v>903</v>
      </c>
      <c r="E208" s="157">
        <v>207</v>
      </c>
      <c r="F208" s="178">
        <v>54.874407377267197</v>
      </c>
      <c r="G208" s="178">
        <v>23.999958658205198</v>
      </c>
      <c r="H208" s="54" t="s">
        <v>1857</v>
      </c>
      <c r="I208" s="163" t="s">
        <v>1858</v>
      </c>
    </row>
    <row r="209" spans="1:990" s="154" customFormat="1" x14ac:dyDescent="0.25">
      <c r="A209" s="4" t="s">
        <v>94</v>
      </c>
      <c r="B209" s="7" t="s">
        <v>506</v>
      </c>
      <c r="C209" s="156" t="s">
        <v>94</v>
      </c>
      <c r="D209" s="54" t="s">
        <v>903</v>
      </c>
      <c r="E209" s="157">
        <v>208</v>
      </c>
      <c r="F209" s="178">
        <v>52.695</v>
      </c>
      <c r="G209" s="178">
        <v>-8.5449999999999999</v>
      </c>
      <c r="H209" s="54" t="s">
        <v>1859</v>
      </c>
      <c r="I209" s="163" t="s">
        <v>1860</v>
      </c>
      <c r="ALB209"/>
    </row>
    <row r="210" spans="1:990" x14ac:dyDescent="0.25">
      <c r="A210" s="4" t="s">
        <v>95</v>
      </c>
      <c r="B210" s="7" t="s">
        <v>508</v>
      </c>
      <c r="C210" s="156" t="s">
        <v>95</v>
      </c>
      <c r="D210" s="54" t="s">
        <v>903</v>
      </c>
      <c r="E210" s="157">
        <v>209</v>
      </c>
      <c r="F210" s="178">
        <v>54.487808826006798</v>
      </c>
      <c r="G210" s="178">
        <v>-8.1020997404266293</v>
      </c>
      <c r="H210" s="54" t="s">
        <v>1861</v>
      </c>
      <c r="I210" s="163" t="s">
        <v>1862</v>
      </c>
    </row>
    <row r="211" spans="1:990" x14ac:dyDescent="0.25">
      <c r="A211" s="4" t="s">
        <v>96</v>
      </c>
      <c r="B211" s="7" t="s">
        <v>508</v>
      </c>
      <c r="C211" s="156" t="s">
        <v>1863</v>
      </c>
      <c r="D211" s="54" t="s">
        <v>903</v>
      </c>
      <c r="E211" s="157">
        <v>210</v>
      </c>
      <c r="F211" s="178">
        <v>54.485999999999997</v>
      </c>
      <c r="G211" s="178">
        <v>-8.173</v>
      </c>
      <c r="H211" s="54" t="s">
        <v>1864</v>
      </c>
      <c r="I211" s="163" t="s">
        <v>1865</v>
      </c>
    </row>
    <row r="212" spans="1:990" x14ac:dyDescent="0.25">
      <c r="A212" s="4" t="s">
        <v>97</v>
      </c>
      <c r="B212" s="7" t="s">
        <v>511</v>
      </c>
      <c r="C212" s="156" t="s">
        <v>97</v>
      </c>
      <c r="D212" s="54" t="s">
        <v>903</v>
      </c>
      <c r="E212" s="157">
        <v>211</v>
      </c>
      <c r="F212" s="178">
        <v>55.170776211915801</v>
      </c>
      <c r="G212" s="178">
        <v>-4.1772876619506798</v>
      </c>
      <c r="H212" s="54" t="s">
        <v>1866</v>
      </c>
      <c r="I212" s="163" t="s">
        <v>1867</v>
      </c>
    </row>
    <row r="213" spans="1:990" x14ac:dyDescent="0.25">
      <c r="A213" s="4" t="s">
        <v>98</v>
      </c>
      <c r="B213" s="7" t="s">
        <v>511</v>
      </c>
      <c r="C213" s="156" t="s">
        <v>98</v>
      </c>
      <c r="D213" s="54" t="s">
        <v>903</v>
      </c>
      <c r="E213" s="157">
        <v>212</v>
      </c>
      <c r="F213" s="178">
        <v>55.143965144174999</v>
      </c>
      <c r="G213" s="178">
        <v>-4.1904841303039504</v>
      </c>
      <c r="H213" s="54" t="s">
        <v>1868</v>
      </c>
      <c r="I213" s="163" t="s">
        <v>1869</v>
      </c>
    </row>
    <row r="214" spans="1:990" x14ac:dyDescent="0.25">
      <c r="A214" s="4" t="s">
        <v>99</v>
      </c>
      <c r="B214" s="7" t="s">
        <v>511</v>
      </c>
      <c r="C214" s="156" t="s">
        <v>99</v>
      </c>
      <c r="D214" s="54" t="s">
        <v>903</v>
      </c>
      <c r="E214" s="157">
        <v>213</v>
      </c>
      <c r="F214" s="178">
        <v>55.112552324439903</v>
      </c>
      <c r="G214" s="178">
        <v>-4.1754744886566098</v>
      </c>
      <c r="H214" s="54" t="s">
        <v>1870</v>
      </c>
      <c r="I214" s="163" t="s">
        <v>1871</v>
      </c>
    </row>
    <row r="215" spans="1:990" x14ac:dyDescent="0.25">
      <c r="A215" s="4" t="s">
        <v>100</v>
      </c>
      <c r="B215" s="7" t="s">
        <v>515</v>
      </c>
      <c r="C215" s="156" t="s">
        <v>100</v>
      </c>
      <c r="D215" s="54" t="s">
        <v>903</v>
      </c>
      <c r="E215" s="157">
        <v>214</v>
      </c>
      <c r="F215" s="178">
        <v>54.869109064252001</v>
      </c>
      <c r="G215" s="178">
        <v>-4.0250915021169904</v>
      </c>
      <c r="H215" s="54" t="s">
        <v>1872</v>
      </c>
      <c r="I215" s="163" t="s">
        <v>1873</v>
      </c>
    </row>
    <row r="216" spans="1:990" s="154" customFormat="1" x14ac:dyDescent="0.25">
      <c r="A216" s="4" t="s">
        <v>101</v>
      </c>
      <c r="B216" s="7" t="s">
        <v>517</v>
      </c>
      <c r="C216" s="156" t="s">
        <v>101</v>
      </c>
      <c r="D216" s="54" t="s">
        <v>903</v>
      </c>
      <c r="E216" s="157">
        <v>215</v>
      </c>
      <c r="F216" s="178">
        <v>55.231999999999999</v>
      </c>
      <c r="G216" s="178">
        <v>-4.2939999999999996</v>
      </c>
      <c r="H216" s="54" t="s">
        <v>1874</v>
      </c>
      <c r="I216" s="163" t="s">
        <v>1875</v>
      </c>
      <c r="ALB216"/>
    </row>
    <row r="217" spans="1:990" s="154" customFormat="1" x14ac:dyDescent="0.25">
      <c r="A217" s="4" t="s">
        <v>102</v>
      </c>
      <c r="B217" s="7" t="s">
        <v>519</v>
      </c>
      <c r="C217" s="156" t="s">
        <v>102</v>
      </c>
      <c r="D217" s="54" t="s">
        <v>903</v>
      </c>
      <c r="E217" s="157">
        <v>216</v>
      </c>
      <c r="F217" s="178">
        <v>45.705507365585298</v>
      </c>
      <c r="G217" s="178">
        <v>7.1451717856689303</v>
      </c>
      <c r="H217" s="54" t="s">
        <v>1876</v>
      </c>
      <c r="I217" s="163" t="s">
        <v>1877</v>
      </c>
      <c r="ALB217"/>
    </row>
    <row r="218" spans="1:990" s="154" customFormat="1" x14ac:dyDescent="0.25">
      <c r="A218" s="4" t="s">
        <v>103</v>
      </c>
      <c r="B218" s="7" t="s">
        <v>521</v>
      </c>
      <c r="C218" s="156" t="s">
        <v>1878</v>
      </c>
      <c r="D218" s="54" t="s">
        <v>903</v>
      </c>
      <c r="E218" s="157">
        <v>217</v>
      </c>
      <c r="F218" s="178">
        <v>45.092757619146099</v>
      </c>
      <c r="G218" s="178">
        <v>9.9043280127807503</v>
      </c>
      <c r="H218" s="54" t="s">
        <v>1879</v>
      </c>
      <c r="I218" s="163" t="s">
        <v>1880</v>
      </c>
      <c r="ALB218"/>
    </row>
    <row r="219" spans="1:990" s="154" customFormat="1" x14ac:dyDescent="0.25">
      <c r="A219" s="4" t="s">
        <v>104</v>
      </c>
      <c r="B219" s="7" t="s">
        <v>523</v>
      </c>
      <c r="C219" s="156" t="s">
        <v>104</v>
      </c>
      <c r="D219" s="54" t="s">
        <v>903</v>
      </c>
      <c r="E219" s="157">
        <v>218</v>
      </c>
      <c r="F219" s="178">
        <v>46.622</v>
      </c>
      <c r="G219" s="178">
        <v>11.544</v>
      </c>
      <c r="H219" s="54" t="s">
        <v>1881</v>
      </c>
      <c r="I219" s="163" t="s">
        <v>1882</v>
      </c>
      <c r="ALB219"/>
    </row>
    <row r="220" spans="1:990" x14ac:dyDescent="0.25">
      <c r="A220" s="4" t="s">
        <v>105</v>
      </c>
      <c r="B220" s="7" t="s">
        <v>521</v>
      </c>
      <c r="C220" s="156" t="s">
        <v>105</v>
      </c>
      <c r="D220" s="54" t="s">
        <v>903</v>
      </c>
      <c r="E220" s="157">
        <v>219</v>
      </c>
      <c r="F220" s="178">
        <v>46.797148789499197</v>
      </c>
      <c r="G220" s="178">
        <v>11.702999999999999</v>
      </c>
      <c r="H220" s="54" t="s">
        <v>1883</v>
      </c>
      <c r="I220" s="163" t="s">
        <v>1884</v>
      </c>
    </row>
    <row r="221" spans="1:990" s="154" customFormat="1" x14ac:dyDescent="0.25">
      <c r="A221" s="11" t="s">
        <v>526</v>
      </c>
      <c r="B221" s="52"/>
      <c r="C221" s="156" t="s">
        <v>1945</v>
      </c>
      <c r="D221" s="54" t="s">
        <v>1927</v>
      </c>
      <c r="E221" s="157">
        <v>220</v>
      </c>
      <c r="F221" s="178" t="s">
        <v>1928</v>
      </c>
      <c r="G221" s="178" t="s">
        <v>1928</v>
      </c>
      <c r="H221" s="54" t="s">
        <v>1928</v>
      </c>
      <c r="I221" s="163" t="s">
        <v>1928</v>
      </c>
      <c r="ALB221"/>
    </row>
    <row r="222" spans="1:990" s="154" customFormat="1" x14ac:dyDescent="0.25">
      <c r="A222" s="4" t="s">
        <v>108</v>
      </c>
      <c r="B222" s="7" t="s">
        <v>454</v>
      </c>
      <c r="C222" s="156" t="s">
        <v>108</v>
      </c>
      <c r="D222" s="54" t="s">
        <v>903</v>
      </c>
      <c r="E222" s="157">
        <v>221</v>
      </c>
      <c r="F222" s="178">
        <v>44.465000000000003</v>
      </c>
      <c r="G222" s="178">
        <v>4.7130000000000001</v>
      </c>
      <c r="H222" s="54" t="s">
        <v>1885</v>
      </c>
      <c r="I222" s="163" t="s">
        <v>1886</v>
      </c>
      <c r="ALB222"/>
    </row>
    <row r="223" spans="1:990" x14ac:dyDescent="0.25">
      <c r="A223" s="4" t="s">
        <v>109</v>
      </c>
      <c r="B223" s="7" t="s">
        <v>454</v>
      </c>
      <c r="C223" s="156" t="s">
        <v>109</v>
      </c>
      <c r="D223" s="54" t="s">
        <v>903</v>
      </c>
      <c r="E223" s="157">
        <v>222</v>
      </c>
      <c r="F223" s="178">
        <v>43.975999999999999</v>
      </c>
      <c r="G223" s="178">
        <v>4.8170000000000002</v>
      </c>
      <c r="H223" s="54" t="s">
        <v>1887</v>
      </c>
      <c r="I223" s="163" t="s">
        <v>1888</v>
      </c>
    </row>
    <row r="224" spans="1:990" x14ac:dyDescent="0.25">
      <c r="A224" s="4" t="s">
        <v>110</v>
      </c>
      <c r="B224" s="7" t="s">
        <v>208</v>
      </c>
      <c r="C224" s="156" t="s">
        <v>110</v>
      </c>
      <c r="D224" s="54" t="s">
        <v>903</v>
      </c>
      <c r="E224" s="157">
        <v>223</v>
      </c>
      <c r="F224" s="178">
        <v>44.695999999999998</v>
      </c>
      <c r="G224" s="178">
        <v>2.593</v>
      </c>
      <c r="H224" s="54" t="s">
        <v>1889</v>
      </c>
      <c r="I224" s="163" t="s">
        <v>1890</v>
      </c>
    </row>
    <row r="225" spans="1:990" s="4" customFormat="1" x14ac:dyDescent="0.25">
      <c r="A225" s="4" t="s">
        <v>111</v>
      </c>
      <c r="B225" s="7" t="s">
        <v>454</v>
      </c>
      <c r="C225" s="156" t="s">
        <v>111</v>
      </c>
      <c r="D225" s="54" t="s">
        <v>903</v>
      </c>
      <c r="E225" s="157">
        <v>224</v>
      </c>
      <c r="F225" s="178">
        <v>45.307000000000002</v>
      </c>
      <c r="G225" s="178">
        <v>4.7969999999999997</v>
      </c>
      <c r="H225" s="54" t="s">
        <v>1891</v>
      </c>
      <c r="I225" s="163" t="s">
        <v>1892</v>
      </c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  <c r="AB225" s="154"/>
      <c r="AC225" s="154"/>
      <c r="AD225" s="154"/>
      <c r="AE225" s="154"/>
      <c r="AF225" s="154"/>
      <c r="AG225" s="154"/>
      <c r="AH225" s="154"/>
      <c r="AI225" s="154"/>
      <c r="AJ225" s="154"/>
      <c r="AK225" s="154"/>
      <c r="AL225" s="154"/>
      <c r="AM225" s="154"/>
      <c r="AN225" s="154"/>
      <c r="AO225" s="154"/>
      <c r="AP225" s="154"/>
      <c r="AQ225" s="154"/>
      <c r="AR225" s="154"/>
      <c r="AS225" s="154"/>
      <c r="AT225" s="154"/>
      <c r="AU225" s="154"/>
      <c r="AV225" s="154"/>
      <c r="AW225" s="154"/>
      <c r="AX225" s="154"/>
      <c r="AY225" s="154"/>
      <c r="AZ225" s="154"/>
      <c r="BA225" s="154"/>
      <c r="BB225" s="154"/>
      <c r="BC225" s="154"/>
      <c r="BD225" s="154"/>
      <c r="BE225" s="154"/>
      <c r="BF225" s="154"/>
      <c r="BG225" s="154"/>
      <c r="BH225" s="154"/>
      <c r="BI225" s="154"/>
      <c r="BJ225" s="154"/>
      <c r="BK225" s="154"/>
      <c r="BL225" s="154"/>
      <c r="BM225" s="154"/>
      <c r="BN225" s="154"/>
      <c r="BO225" s="154"/>
      <c r="BP225" s="154"/>
      <c r="BQ225" s="154"/>
      <c r="BR225" s="154"/>
      <c r="BS225" s="154"/>
      <c r="BT225" s="154"/>
      <c r="BU225" s="154"/>
      <c r="BV225" s="154"/>
      <c r="BW225" s="154"/>
      <c r="BX225" s="154"/>
      <c r="BY225" s="154"/>
      <c r="BZ225" s="154"/>
      <c r="CA225" s="154"/>
      <c r="CB225" s="154"/>
      <c r="CC225" s="154"/>
      <c r="CD225" s="154"/>
      <c r="CE225" s="154"/>
      <c r="CF225" s="154"/>
      <c r="CG225" s="154"/>
      <c r="CH225" s="154"/>
      <c r="CI225" s="154"/>
      <c r="CJ225" s="154"/>
      <c r="CK225" s="154"/>
      <c r="CL225" s="154"/>
      <c r="CM225" s="154"/>
      <c r="CN225" s="154"/>
      <c r="CO225" s="154"/>
      <c r="CP225" s="154"/>
      <c r="CQ225" s="154"/>
      <c r="CR225" s="154"/>
      <c r="CS225" s="154"/>
      <c r="CT225" s="154"/>
      <c r="CU225" s="154"/>
      <c r="CV225" s="154"/>
      <c r="CW225" s="154"/>
      <c r="CX225" s="154"/>
      <c r="CY225" s="154"/>
      <c r="CZ225" s="154"/>
      <c r="DA225" s="154"/>
      <c r="DB225" s="154"/>
      <c r="DC225" s="154"/>
      <c r="DD225" s="154"/>
      <c r="DE225" s="154"/>
      <c r="DF225" s="154"/>
      <c r="DG225" s="154"/>
      <c r="DH225" s="154"/>
      <c r="DI225" s="154"/>
      <c r="DJ225" s="154"/>
      <c r="DK225" s="154"/>
      <c r="DL225" s="154"/>
      <c r="DM225" s="154"/>
      <c r="DN225" s="154"/>
      <c r="DO225" s="154"/>
      <c r="DP225" s="154"/>
      <c r="DQ225" s="154"/>
      <c r="DR225" s="154"/>
      <c r="DS225" s="154"/>
      <c r="DT225" s="154"/>
      <c r="DU225" s="154"/>
      <c r="DV225" s="154"/>
      <c r="DW225" s="154"/>
      <c r="DX225" s="154"/>
      <c r="DY225" s="154"/>
      <c r="DZ225" s="154"/>
      <c r="EA225" s="154"/>
      <c r="EB225" s="154"/>
      <c r="EC225" s="154"/>
      <c r="ED225" s="154"/>
      <c r="EE225" s="154"/>
      <c r="EF225" s="154"/>
      <c r="EG225" s="154"/>
      <c r="EH225" s="154"/>
      <c r="EI225" s="154"/>
      <c r="EJ225" s="154"/>
      <c r="EK225" s="154"/>
      <c r="EL225" s="154"/>
      <c r="EM225" s="154"/>
      <c r="EN225" s="154"/>
      <c r="EO225" s="154"/>
      <c r="EP225" s="154"/>
      <c r="EQ225" s="154"/>
      <c r="ER225" s="154"/>
      <c r="ES225" s="154"/>
      <c r="ET225" s="154"/>
      <c r="EU225" s="154"/>
      <c r="EV225" s="154"/>
      <c r="EW225" s="154"/>
      <c r="EX225" s="154"/>
      <c r="EY225" s="154"/>
      <c r="EZ225" s="154"/>
      <c r="FA225" s="154"/>
      <c r="FB225" s="154"/>
      <c r="FC225" s="154"/>
      <c r="FD225" s="154"/>
      <c r="FE225" s="154"/>
      <c r="FF225" s="154"/>
      <c r="FG225" s="154"/>
      <c r="FH225" s="154"/>
      <c r="FI225" s="154"/>
      <c r="FJ225" s="154"/>
      <c r="FK225" s="154"/>
      <c r="FL225" s="154"/>
      <c r="FM225" s="154"/>
      <c r="FN225" s="154"/>
      <c r="FO225" s="154"/>
      <c r="FP225" s="154"/>
      <c r="FQ225" s="154"/>
      <c r="FR225" s="154"/>
      <c r="FS225" s="154"/>
      <c r="FT225" s="154"/>
      <c r="FU225" s="154"/>
      <c r="FV225" s="154"/>
      <c r="FW225" s="154"/>
      <c r="FX225" s="154"/>
      <c r="FY225" s="154"/>
      <c r="FZ225" s="154"/>
      <c r="GA225" s="154"/>
      <c r="GB225" s="154"/>
      <c r="GC225" s="154"/>
      <c r="GD225" s="154"/>
      <c r="GE225" s="154"/>
      <c r="GF225" s="154"/>
      <c r="GG225" s="154"/>
      <c r="GH225" s="154"/>
      <c r="GI225" s="154"/>
      <c r="GJ225" s="154"/>
      <c r="GK225" s="154"/>
      <c r="GL225" s="154"/>
      <c r="GM225" s="154"/>
      <c r="GN225" s="154"/>
      <c r="GO225" s="154"/>
      <c r="GP225" s="154"/>
      <c r="GQ225" s="154"/>
      <c r="GR225" s="154"/>
      <c r="GS225" s="154"/>
      <c r="GT225" s="154"/>
      <c r="GU225" s="154"/>
      <c r="GV225" s="154"/>
      <c r="GW225" s="154"/>
      <c r="GX225" s="154"/>
      <c r="GY225" s="154"/>
      <c r="GZ225" s="154"/>
      <c r="HA225" s="154"/>
      <c r="HB225" s="154"/>
      <c r="HC225" s="154"/>
      <c r="HD225" s="154"/>
      <c r="HE225" s="154"/>
      <c r="HF225" s="154"/>
      <c r="HG225" s="154"/>
      <c r="HH225" s="154"/>
      <c r="HI225" s="154"/>
      <c r="HJ225" s="154"/>
      <c r="HK225" s="154"/>
      <c r="HL225" s="154"/>
      <c r="HM225" s="154"/>
      <c r="HN225" s="154"/>
      <c r="HO225" s="154"/>
      <c r="HP225" s="154"/>
      <c r="HQ225" s="154"/>
      <c r="HR225" s="154"/>
      <c r="HS225" s="154"/>
      <c r="HT225" s="154"/>
      <c r="HU225" s="154"/>
      <c r="HV225" s="154"/>
      <c r="HW225" s="154"/>
      <c r="HX225" s="154"/>
      <c r="HY225" s="154"/>
      <c r="HZ225" s="154"/>
      <c r="IA225" s="154"/>
      <c r="IB225" s="154"/>
      <c r="IC225" s="154"/>
      <c r="ID225" s="154"/>
      <c r="IE225" s="154"/>
      <c r="IF225" s="154"/>
      <c r="IG225" s="154"/>
      <c r="IH225" s="154"/>
      <c r="II225" s="154"/>
      <c r="IJ225" s="154"/>
      <c r="IK225" s="154"/>
      <c r="IL225" s="154"/>
      <c r="IM225" s="154"/>
      <c r="IN225" s="154"/>
      <c r="IO225" s="154"/>
      <c r="IP225" s="154"/>
      <c r="IQ225" s="154"/>
      <c r="IR225" s="154"/>
      <c r="IS225" s="154"/>
      <c r="IT225" s="154"/>
      <c r="IU225" s="154"/>
      <c r="IV225" s="154"/>
      <c r="IW225" s="154"/>
      <c r="IX225" s="154"/>
      <c r="IY225" s="154"/>
      <c r="IZ225" s="154"/>
      <c r="JA225" s="154"/>
      <c r="JB225" s="154"/>
      <c r="JC225" s="154"/>
      <c r="JD225" s="154"/>
      <c r="JE225" s="154"/>
      <c r="JF225" s="154"/>
      <c r="JG225" s="154"/>
      <c r="JH225" s="154"/>
      <c r="JI225" s="154"/>
      <c r="JJ225" s="154"/>
      <c r="JK225" s="154"/>
      <c r="JL225" s="154"/>
      <c r="JM225" s="154"/>
      <c r="JN225" s="154"/>
      <c r="JO225" s="154"/>
      <c r="JP225" s="154"/>
      <c r="JQ225" s="154"/>
      <c r="JR225" s="154"/>
      <c r="JS225" s="154"/>
      <c r="JT225" s="154"/>
      <c r="JU225" s="154"/>
      <c r="JV225" s="154"/>
      <c r="JW225" s="154"/>
      <c r="JX225" s="154"/>
      <c r="JY225" s="154"/>
      <c r="JZ225" s="154"/>
      <c r="KA225" s="154"/>
      <c r="KB225" s="154"/>
      <c r="KC225" s="154"/>
      <c r="KD225" s="154"/>
      <c r="KE225" s="154"/>
      <c r="KF225" s="154"/>
      <c r="KG225" s="154"/>
      <c r="KH225" s="154"/>
      <c r="KI225" s="154"/>
      <c r="KJ225" s="154"/>
      <c r="KK225" s="154"/>
      <c r="KL225" s="154"/>
      <c r="KM225" s="154"/>
      <c r="KN225" s="154"/>
      <c r="KO225" s="154"/>
      <c r="KP225" s="154"/>
      <c r="KQ225" s="154"/>
      <c r="KR225" s="154"/>
      <c r="KS225" s="154"/>
      <c r="KT225" s="154"/>
      <c r="KU225" s="154"/>
      <c r="KV225" s="154"/>
      <c r="KW225" s="154"/>
      <c r="KX225" s="154"/>
      <c r="KY225" s="154"/>
      <c r="KZ225" s="154"/>
      <c r="LA225" s="154"/>
      <c r="LB225" s="154"/>
      <c r="LC225" s="154"/>
      <c r="LD225" s="154"/>
      <c r="LE225" s="154"/>
      <c r="LF225" s="154"/>
      <c r="LG225" s="154"/>
      <c r="LH225" s="154"/>
      <c r="LI225" s="154"/>
      <c r="LJ225" s="154"/>
      <c r="LK225" s="154"/>
      <c r="LL225" s="154"/>
      <c r="LM225" s="154"/>
      <c r="LN225" s="154"/>
      <c r="LO225" s="154"/>
      <c r="LP225" s="154"/>
      <c r="LQ225" s="154"/>
      <c r="LR225" s="154"/>
      <c r="LS225" s="154"/>
      <c r="LT225" s="154"/>
      <c r="LU225" s="154"/>
      <c r="LV225" s="154"/>
      <c r="LW225" s="154"/>
      <c r="LX225" s="154"/>
      <c r="LY225" s="154"/>
      <c r="LZ225" s="154"/>
      <c r="MA225" s="154"/>
      <c r="MB225" s="154"/>
      <c r="MC225" s="154"/>
      <c r="MD225" s="154"/>
      <c r="ME225" s="154"/>
      <c r="MF225" s="154"/>
      <c r="MG225" s="154"/>
      <c r="MH225" s="154"/>
      <c r="MI225" s="154"/>
      <c r="MJ225" s="154"/>
      <c r="MK225" s="154"/>
      <c r="ML225" s="154"/>
      <c r="MM225" s="154"/>
      <c r="MN225" s="154"/>
      <c r="MO225" s="154"/>
      <c r="MP225" s="154"/>
      <c r="MQ225" s="154"/>
      <c r="MR225" s="154"/>
      <c r="MS225" s="154"/>
      <c r="MT225" s="154"/>
      <c r="MU225" s="154"/>
      <c r="MV225" s="154"/>
      <c r="MW225" s="154"/>
      <c r="MX225" s="154"/>
      <c r="MY225" s="154"/>
      <c r="MZ225" s="154"/>
      <c r="NA225" s="154"/>
      <c r="NB225" s="154"/>
      <c r="NC225" s="154"/>
      <c r="ND225" s="154"/>
      <c r="NE225" s="154"/>
      <c r="NF225" s="154"/>
      <c r="NG225" s="154"/>
      <c r="NH225" s="154"/>
      <c r="NI225" s="154"/>
      <c r="NJ225" s="154"/>
      <c r="NK225" s="154"/>
      <c r="NL225" s="154"/>
      <c r="NM225" s="154"/>
      <c r="NN225" s="154"/>
      <c r="NO225" s="154"/>
      <c r="NP225" s="154"/>
      <c r="NQ225" s="154"/>
      <c r="NR225" s="154"/>
      <c r="NS225" s="154"/>
      <c r="NT225" s="154"/>
      <c r="NU225" s="154"/>
      <c r="NV225" s="154"/>
      <c r="NW225" s="154"/>
      <c r="NX225" s="154"/>
      <c r="NY225" s="154"/>
      <c r="NZ225" s="154"/>
      <c r="OA225" s="154"/>
      <c r="OB225" s="154"/>
      <c r="OC225" s="154"/>
      <c r="OD225" s="154"/>
      <c r="OE225" s="154"/>
      <c r="OF225" s="154"/>
      <c r="OG225" s="154"/>
      <c r="OH225" s="154"/>
      <c r="OI225" s="154"/>
      <c r="OJ225" s="154"/>
      <c r="OK225" s="154"/>
      <c r="OL225" s="154"/>
      <c r="OM225" s="154"/>
      <c r="ON225" s="154"/>
      <c r="OO225" s="154"/>
      <c r="OP225" s="154"/>
      <c r="OQ225" s="154"/>
      <c r="OR225" s="154"/>
      <c r="OS225" s="154"/>
      <c r="OT225" s="154"/>
      <c r="OU225" s="154"/>
      <c r="OV225" s="154"/>
      <c r="OW225" s="154"/>
      <c r="OX225" s="154"/>
      <c r="OY225" s="154"/>
      <c r="OZ225" s="154"/>
      <c r="PA225" s="154"/>
      <c r="PB225" s="154"/>
      <c r="PC225" s="154"/>
      <c r="PD225" s="154"/>
      <c r="PE225" s="154"/>
      <c r="PF225" s="154"/>
      <c r="PG225" s="154"/>
      <c r="PH225" s="154"/>
      <c r="PI225" s="154"/>
      <c r="PJ225" s="154"/>
      <c r="PK225" s="154"/>
      <c r="PL225" s="154"/>
      <c r="PM225" s="154"/>
      <c r="PN225" s="154"/>
      <c r="PO225" s="154"/>
      <c r="PP225" s="154"/>
      <c r="PQ225" s="154"/>
      <c r="PR225" s="154"/>
      <c r="PS225" s="154"/>
      <c r="PT225" s="154"/>
      <c r="PU225" s="154"/>
      <c r="PV225" s="154"/>
      <c r="PW225" s="154"/>
      <c r="PX225" s="154"/>
      <c r="PY225" s="154"/>
      <c r="PZ225" s="154"/>
      <c r="QA225" s="154"/>
      <c r="QB225" s="154"/>
      <c r="QC225" s="154"/>
      <c r="QD225" s="154"/>
      <c r="QE225" s="154"/>
      <c r="QF225" s="154"/>
      <c r="QG225" s="154"/>
      <c r="QH225" s="154"/>
      <c r="QI225" s="154"/>
      <c r="QJ225" s="154"/>
      <c r="QK225" s="154"/>
      <c r="QL225" s="154"/>
      <c r="QM225" s="154"/>
      <c r="QN225" s="154"/>
      <c r="QO225" s="154"/>
      <c r="QP225" s="154"/>
      <c r="QQ225" s="154"/>
      <c r="QR225" s="154"/>
      <c r="QS225" s="154"/>
      <c r="QT225" s="154"/>
      <c r="QU225" s="154"/>
      <c r="QV225" s="154"/>
      <c r="QW225" s="154"/>
      <c r="QX225" s="154"/>
      <c r="QY225" s="154"/>
      <c r="QZ225" s="154"/>
      <c r="RA225" s="154"/>
      <c r="RB225" s="154"/>
      <c r="RC225" s="154"/>
      <c r="RD225" s="154"/>
      <c r="RE225" s="154"/>
      <c r="RF225" s="154"/>
      <c r="RG225" s="154"/>
      <c r="RH225" s="154"/>
      <c r="RI225" s="154"/>
      <c r="RJ225" s="154"/>
      <c r="RK225" s="154"/>
      <c r="RL225" s="154"/>
      <c r="RM225" s="154"/>
      <c r="RN225" s="154"/>
      <c r="RO225" s="154"/>
      <c r="RP225" s="154"/>
      <c r="RQ225" s="154"/>
      <c r="RR225" s="154"/>
      <c r="RS225" s="154"/>
      <c r="RT225" s="154"/>
      <c r="RU225" s="154"/>
      <c r="RV225" s="154"/>
      <c r="RW225" s="154"/>
      <c r="RX225" s="154"/>
      <c r="RY225" s="154"/>
      <c r="RZ225" s="154"/>
      <c r="SA225" s="154"/>
      <c r="SB225" s="154"/>
      <c r="SC225" s="154"/>
      <c r="SD225" s="154"/>
      <c r="SE225" s="154"/>
      <c r="SF225" s="154"/>
      <c r="SG225" s="154"/>
      <c r="SH225" s="154"/>
      <c r="SI225" s="154"/>
      <c r="SJ225" s="154"/>
      <c r="SK225" s="154"/>
      <c r="SL225" s="154"/>
      <c r="SM225" s="154"/>
      <c r="SN225" s="154"/>
      <c r="SO225" s="154"/>
      <c r="SP225" s="154"/>
      <c r="SQ225" s="154"/>
      <c r="SR225" s="154"/>
      <c r="SS225" s="154"/>
      <c r="ST225" s="154"/>
      <c r="SU225" s="154"/>
      <c r="SV225" s="154"/>
      <c r="SW225" s="154"/>
      <c r="SX225" s="154"/>
      <c r="SY225" s="154"/>
      <c r="SZ225" s="154"/>
      <c r="TA225" s="154"/>
      <c r="TB225" s="154"/>
      <c r="TC225" s="154"/>
      <c r="TD225" s="154"/>
      <c r="TE225" s="154"/>
      <c r="TF225" s="154"/>
      <c r="TG225" s="154"/>
      <c r="TH225" s="154"/>
      <c r="TI225" s="154"/>
      <c r="TJ225" s="154"/>
      <c r="TK225" s="154"/>
      <c r="TL225" s="154"/>
      <c r="TM225" s="154"/>
      <c r="TN225" s="154"/>
      <c r="TO225" s="154"/>
      <c r="TP225" s="154"/>
      <c r="TQ225" s="154"/>
      <c r="TR225" s="154"/>
      <c r="TS225" s="154"/>
      <c r="TT225" s="154"/>
      <c r="TU225" s="154"/>
      <c r="TV225" s="154"/>
      <c r="TW225" s="154"/>
      <c r="TX225" s="154"/>
      <c r="TY225" s="154"/>
      <c r="TZ225" s="154"/>
      <c r="UA225" s="154"/>
      <c r="UB225" s="154"/>
      <c r="UC225" s="154"/>
      <c r="UD225" s="154"/>
      <c r="UE225" s="154"/>
      <c r="UF225" s="154"/>
      <c r="UG225" s="154"/>
      <c r="UH225" s="154"/>
      <c r="UI225" s="154"/>
      <c r="UJ225" s="154"/>
      <c r="UK225" s="154"/>
      <c r="UL225" s="154"/>
      <c r="UM225" s="154"/>
      <c r="UN225" s="154"/>
      <c r="UO225" s="154"/>
      <c r="UP225" s="154"/>
      <c r="UQ225" s="154"/>
      <c r="UR225" s="154"/>
      <c r="US225" s="154"/>
      <c r="UT225" s="154"/>
      <c r="UU225" s="154"/>
      <c r="UV225" s="154"/>
      <c r="UW225" s="154"/>
      <c r="UX225" s="154"/>
      <c r="UY225" s="154"/>
      <c r="UZ225" s="154"/>
      <c r="VA225" s="154"/>
      <c r="VB225" s="154"/>
      <c r="VC225" s="154"/>
      <c r="VD225" s="154"/>
      <c r="VE225" s="154"/>
      <c r="VF225" s="154"/>
      <c r="VG225" s="154"/>
      <c r="VH225" s="154"/>
      <c r="VI225" s="154"/>
      <c r="VJ225" s="154"/>
      <c r="VK225" s="154"/>
      <c r="VL225" s="154"/>
      <c r="VM225" s="154"/>
      <c r="VN225" s="154"/>
      <c r="VO225" s="154"/>
      <c r="VP225" s="154"/>
      <c r="VQ225" s="154"/>
      <c r="VR225" s="154"/>
      <c r="VS225" s="154"/>
      <c r="VT225" s="154"/>
      <c r="VU225" s="154"/>
      <c r="VV225" s="154"/>
      <c r="VW225" s="154"/>
      <c r="VX225" s="154"/>
      <c r="VY225" s="154"/>
      <c r="VZ225" s="154"/>
      <c r="WA225" s="154"/>
      <c r="WB225" s="154"/>
      <c r="WC225" s="154"/>
      <c r="WD225" s="154"/>
      <c r="WE225" s="154"/>
      <c r="WF225" s="154"/>
      <c r="WG225" s="154"/>
      <c r="WH225" s="154"/>
      <c r="WI225" s="154"/>
      <c r="WJ225" s="154"/>
      <c r="WK225" s="154"/>
      <c r="WL225" s="154"/>
      <c r="WM225" s="154"/>
      <c r="WN225" s="154"/>
      <c r="WO225" s="154"/>
      <c r="WP225" s="154"/>
      <c r="WQ225" s="154"/>
      <c r="WR225" s="154"/>
      <c r="WS225" s="154"/>
      <c r="WT225" s="154"/>
      <c r="WU225" s="154"/>
      <c r="WV225" s="154"/>
      <c r="WW225" s="154"/>
      <c r="WX225" s="154"/>
      <c r="WY225" s="154"/>
      <c r="WZ225" s="154"/>
      <c r="XA225" s="154"/>
      <c r="XB225" s="154"/>
      <c r="XC225" s="154"/>
      <c r="XD225" s="154"/>
      <c r="XE225" s="154"/>
      <c r="XF225" s="154"/>
      <c r="XG225" s="154"/>
      <c r="XH225" s="154"/>
      <c r="XI225" s="154"/>
      <c r="XJ225" s="154"/>
      <c r="XK225" s="154"/>
      <c r="XL225" s="154"/>
      <c r="XM225" s="154"/>
      <c r="XN225" s="154"/>
      <c r="XO225" s="154"/>
      <c r="XP225" s="154"/>
      <c r="XQ225" s="154"/>
      <c r="XR225" s="154"/>
      <c r="XS225" s="154"/>
      <c r="XT225" s="154"/>
      <c r="XU225" s="154"/>
      <c r="XV225" s="154"/>
      <c r="XW225" s="154"/>
      <c r="XX225" s="154"/>
      <c r="XY225" s="154"/>
      <c r="XZ225" s="154"/>
      <c r="YA225" s="154"/>
      <c r="YB225" s="154"/>
      <c r="YC225" s="154"/>
      <c r="YD225" s="154"/>
      <c r="YE225" s="154"/>
      <c r="YF225" s="154"/>
      <c r="YG225" s="154"/>
      <c r="YH225" s="154"/>
      <c r="YI225" s="154"/>
      <c r="YJ225" s="154"/>
      <c r="YK225" s="154"/>
      <c r="YL225" s="154"/>
      <c r="YM225" s="154"/>
      <c r="YN225" s="154"/>
      <c r="YO225" s="154"/>
      <c r="YP225" s="154"/>
      <c r="YQ225" s="154"/>
      <c r="YR225" s="154"/>
      <c r="YS225" s="154"/>
      <c r="YT225" s="154"/>
      <c r="YU225" s="154"/>
      <c r="YV225" s="154"/>
      <c r="YW225" s="154"/>
      <c r="YX225" s="154"/>
      <c r="YY225" s="154"/>
      <c r="YZ225" s="154"/>
      <c r="ZA225" s="154"/>
      <c r="ZB225" s="154"/>
      <c r="ZC225" s="154"/>
      <c r="ZD225" s="154"/>
      <c r="ZE225" s="154"/>
      <c r="ZF225" s="154"/>
      <c r="ZG225" s="154"/>
      <c r="ZH225" s="154"/>
      <c r="ZI225" s="154"/>
      <c r="ZJ225" s="154"/>
      <c r="ZK225" s="154"/>
      <c r="ZL225" s="154"/>
      <c r="ZM225" s="154"/>
      <c r="ZN225" s="154"/>
      <c r="ZO225" s="154"/>
      <c r="ZP225" s="154"/>
      <c r="ZQ225" s="154"/>
      <c r="ZR225" s="154"/>
      <c r="ZS225" s="154"/>
      <c r="ZT225" s="154"/>
      <c r="ZU225" s="154"/>
      <c r="ZV225" s="154"/>
      <c r="ZW225" s="154"/>
      <c r="ZX225" s="154"/>
      <c r="ZY225" s="154"/>
      <c r="ZZ225" s="154"/>
      <c r="AAA225" s="154"/>
      <c r="AAB225" s="154"/>
      <c r="AAC225" s="154"/>
      <c r="AAD225" s="154"/>
      <c r="AAE225" s="154"/>
      <c r="AAF225" s="154"/>
      <c r="AAG225" s="154"/>
      <c r="AAH225" s="154"/>
      <c r="AAI225" s="154"/>
      <c r="AAJ225" s="154"/>
      <c r="AAK225" s="154"/>
      <c r="AAL225" s="154"/>
      <c r="AAM225" s="154"/>
      <c r="AAN225" s="154"/>
      <c r="AAO225" s="154"/>
      <c r="AAP225" s="154"/>
      <c r="AAQ225" s="154"/>
      <c r="AAR225" s="154"/>
      <c r="AAS225" s="154"/>
      <c r="AAT225" s="154"/>
      <c r="AAU225" s="154"/>
      <c r="AAV225" s="154"/>
      <c r="AAW225" s="154"/>
      <c r="AAX225" s="154"/>
      <c r="AAY225" s="154"/>
      <c r="AAZ225" s="154"/>
      <c r="ABA225" s="154"/>
      <c r="ABB225" s="154"/>
      <c r="ABC225" s="154"/>
      <c r="ABD225" s="154"/>
      <c r="ABE225" s="154"/>
      <c r="ABF225" s="154"/>
      <c r="ABG225" s="154"/>
      <c r="ABH225" s="154"/>
      <c r="ABI225" s="154"/>
      <c r="ABJ225" s="154"/>
      <c r="ABK225" s="154"/>
      <c r="ABL225" s="154"/>
      <c r="ABM225" s="154"/>
      <c r="ABN225" s="154"/>
      <c r="ABO225" s="154"/>
      <c r="ABP225" s="154"/>
      <c r="ABQ225" s="154"/>
      <c r="ABR225" s="154"/>
      <c r="ABS225" s="154"/>
      <c r="ABT225" s="154"/>
      <c r="ABU225" s="154"/>
      <c r="ABV225" s="154"/>
      <c r="ABW225" s="154"/>
      <c r="ABX225" s="154"/>
      <c r="ABY225" s="154"/>
      <c r="ABZ225" s="154"/>
      <c r="ACA225" s="154"/>
      <c r="ACB225" s="154"/>
      <c r="ACC225" s="154"/>
      <c r="ACD225" s="154"/>
      <c r="ACE225" s="154"/>
      <c r="ACF225" s="154"/>
      <c r="ACG225" s="154"/>
      <c r="ACH225" s="154"/>
      <c r="ACI225" s="154"/>
      <c r="ACJ225" s="154"/>
      <c r="ACK225" s="154"/>
      <c r="ACL225" s="154"/>
      <c r="ACM225" s="154"/>
      <c r="ACN225" s="154"/>
      <c r="ACO225" s="154"/>
      <c r="ACP225" s="154"/>
      <c r="ACQ225" s="154"/>
      <c r="ACR225" s="154"/>
      <c r="ACS225" s="154"/>
      <c r="ACT225" s="154"/>
      <c r="ACU225" s="154"/>
      <c r="ACV225" s="154"/>
      <c r="ACW225" s="154"/>
      <c r="ACX225" s="154"/>
      <c r="ACY225" s="154"/>
      <c r="ACZ225" s="154"/>
      <c r="ADA225" s="154"/>
      <c r="ADB225" s="154"/>
      <c r="ADC225" s="154"/>
      <c r="ADD225" s="154"/>
      <c r="ADE225" s="154"/>
      <c r="ADF225" s="154"/>
      <c r="ADG225" s="154"/>
      <c r="ADH225" s="154"/>
      <c r="ADI225" s="154"/>
      <c r="ADJ225" s="154"/>
      <c r="ADK225" s="154"/>
      <c r="ADL225" s="154"/>
      <c r="ADM225" s="154"/>
      <c r="ADN225" s="154"/>
      <c r="ADO225" s="154"/>
      <c r="ADP225" s="154"/>
      <c r="ADQ225" s="154"/>
      <c r="ADR225" s="154"/>
      <c r="ADS225" s="154"/>
      <c r="ADT225" s="154"/>
      <c r="ADU225" s="154"/>
      <c r="ADV225" s="154"/>
      <c r="ADW225" s="154"/>
      <c r="ADX225" s="154"/>
      <c r="ADY225" s="154"/>
      <c r="ADZ225" s="154"/>
      <c r="AEA225" s="154"/>
      <c r="AEB225" s="154"/>
      <c r="AEC225" s="154"/>
      <c r="AED225" s="154"/>
      <c r="AEE225" s="154"/>
      <c r="AEF225" s="154"/>
      <c r="AEG225" s="154"/>
      <c r="AEH225" s="154"/>
      <c r="AEI225" s="154"/>
      <c r="AEJ225" s="154"/>
      <c r="AEK225" s="154"/>
      <c r="AEL225" s="154"/>
      <c r="AEM225" s="154"/>
      <c r="AEN225" s="154"/>
      <c r="AEO225" s="154"/>
      <c r="AEP225" s="154"/>
      <c r="AEQ225" s="154"/>
      <c r="AER225" s="154"/>
      <c r="AES225" s="154"/>
      <c r="AET225" s="154"/>
      <c r="AEU225" s="154"/>
      <c r="AEV225" s="154"/>
      <c r="AEW225" s="154"/>
      <c r="AEX225" s="154"/>
      <c r="AEY225" s="154"/>
      <c r="AEZ225" s="154"/>
      <c r="AFA225" s="154"/>
      <c r="AFB225" s="154"/>
      <c r="AFC225" s="154"/>
      <c r="AFD225" s="154"/>
      <c r="AFE225" s="154"/>
      <c r="AFF225" s="154"/>
      <c r="AFG225" s="154"/>
      <c r="AFH225" s="154"/>
      <c r="AFI225" s="154"/>
      <c r="AFJ225" s="154"/>
      <c r="AFK225" s="154"/>
      <c r="AFL225" s="154"/>
      <c r="AFM225" s="154"/>
      <c r="AFN225" s="154"/>
      <c r="AFO225" s="154"/>
      <c r="AFP225" s="154"/>
      <c r="AFQ225" s="154"/>
      <c r="AFR225" s="154"/>
      <c r="AFS225" s="154"/>
      <c r="AFT225" s="154"/>
      <c r="AFU225" s="154"/>
      <c r="AFV225" s="154"/>
      <c r="AFW225" s="154"/>
      <c r="AFX225" s="154"/>
      <c r="AFY225" s="154"/>
      <c r="AFZ225" s="154"/>
      <c r="AGA225" s="154"/>
      <c r="AGB225" s="154"/>
      <c r="AGC225" s="154"/>
      <c r="AGD225" s="154"/>
      <c r="AGE225" s="154"/>
      <c r="AGF225" s="154"/>
      <c r="AGG225" s="154"/>
      <c r="AGH225" s="154"/>
      <c r="AGI225" s="154"/>
      <c r="AGJ225" s="154"/>
      <c r="AGK225" s="154"/>
      <c r="AGL225" s="154"/>
      <c r="AGM225" s="154"/>
      <c r="AGN225" s="154"/>
      <c r="AGO225" s="154"/>
      <c r="AGP225" s="154"/>
      <c r="AGQ225" s="154"/>
      <c r="AGR225" s="154"/>
      <c r="AGS225" s="154"/>
      <c r="AGT225" s="154"/>
      <c r="AGU225" s="154"/>
      <c r="AGV225" s="154"/>
      <c r="AGW225" s="154"/>
      <c r="AGX225" s="154"/>
      <c r="AGY225" s="154"/>
      <c r="AGZ225" s="154"/>
      <c r="AHA225" s="154"/>
      <c r="AHB225" s="154"/>
      <c r="AHC225" s="154"/>
      <c r="AHD225" s="154"/>
      <c r="AHE225" s="154"/>
      <c r="AHF225" s="154"/>
      <c r="AHG225" s="154"/>
      <c r="AHH225" s="154"/>
      <c r="AHI225" s="154"/>
      <c r="AHJ225" s="154"/>
      <c r="AHK225" s="154"/>
      <c r="AHL225" s="154"/>
      <c r="AHM225" s="154"/>
      <c r="AHN225" s="154"/>
      <c r="AHO225" s="154"/>
      <c r="AHP225" s="154"/>
      <c r="AHQ225" s="154"/>
      <c r="AHR225" s="154"/>
      <c r="AHS225" s="154"/>
      <c r="AHT225" s="154"/>
      <c r="AHU225" s="154"/>
      <c r="AHV225" s="154"/>
      <c r="AHW225" s="154"/>
      <c r="AHX225" s="154"/>
      <c r="AHY225" s="154"/>
      <c r="AHZ225" s="154"/>
      <c r="AIA225" s="154"/>
      <c r="AIB225" s="154"/>
      <c r="AIC225" s="154"/>
      <c r="AID225" s="154"/>
      <c r="AIE225" s="154"/>
      <c r="AIF225" s="154"/>
      <c r="AIG225" s="154"/>
      <c r="AIH225" s="154"/>
      <c r="AII225" s="154"/>
      <c r="AIJ225" s="154"/>
      <c r="AIK225" s="154"/>
      <c r="AIL225" s="154"/>
      <c r="AIM225" s="154"/>
      <c r="AIN225" s="154"/>
      <c r="AIO225" s="154"/>
      <c r="AIP225" s="154"/>
      <c r="AIQ225" s="154"/>
      <c r="AIR225" s="154"/>
      <c r="AIS225" s="154"/>
      <c r="AIT225" s="154"/>
      <c r="AIU225" s="154"/>
      <c r="AIV225" s="154"/>
      <c r="AIW225" s="154"/>
      <c r="AIX225" s="154"/>
      <c r="AIY225" s="154"/>
      <c r="AIZ225" s="154"/>
      <c r="AJA225" s="154"/>
      <c r="AJB225" s="154"/>
      <c r="AJC225" s="154"/>
      <c r="AJD225" s="154"/>
      <c r="AJE225" s="154"/>
      <c r="AJF225" s="154"/>
      <c r="AJG225" s="154"/>
      <c r="AJH225" s="154"/>
      <c r="AJI225" s="154"/>
      <c r="AJJ225" s="154"/>
      <c r="AJK225" s="154"/>
      <c r="AJL225" s="154"/>
      <c r="AJM225" s="154"/>
      <c r="AJN225" s="154"/>
      <c r="AJO225" s="154"/>
      <c r="AJP225" s="154"/>
      <c r="AJQ225" s="154"/>
      <c r="AJR225" s="154"/>
      <c r="AJS225" s="154"/>
      <c r="AJT225" s="154"/>
      <c r="AJU225" s="154"/>
      <c r="AJV225" s="154"/>
      <c r="AJW225" s="154"/>
      <c r="AJX225" s="154"/>
      <c r="AJY225" s="154"/>
      <c r="AJZ225" s="154"/>
      <c r="AKA225" s="154"/>
      <c r="AKB225" s="154"/>
      <c r="AKC225" s="154"/>
      <c r="AKD225" s="154"/>
      <c r="AKE225" s="154"/>
      <c r="AKF225" s="154"/>
      <c r="AKG225" s="154"/>
      <c r="AKH225" s="154"/>
      <c r="AKI225" s="154"/>
      <c r="AKJ225" s="154"/>
      <c r="AKK225" s="154"/>
      <c r="AKL225" s="154"/>
      <c r="AKM225" s="154"/>
      <c r="AKN225" s="154"/>
      <c r="AKO225" s="154"/>
      <c r="AKP225" s="154"/>
      <c r="AKQ225" s="154"/>
      <c r="AKR225" s="154"/>
      <c r="AKS225" s="154"/>
      <c r="AKT225" s="154"/>
      <c r="AKU225" s="154"/>
      <c r="AKV225" s="154"/>
      <c r="AKW225" s="154"/>
      <c r="AKX225" s="154"/>
      <c r="AKY225" s="154"/>
      <c r="AKZ225" s="154"/>
      <c r="ALA225" s="154"/>
      <c r="ALB225"/>
    </row>
    <row r="226" spans="1:990" s="4" customFormat="1" x14ac:dyDescent="0.25">
      <c r="A226" s="4" t="s">
        <v>112</v>
      </c>
      <c r="B226" s="7" t="s">
        <v>531</v>
      </c>
      <c r="C226" s="156" t="s">
        <v>112</v>
      </c>
      <c r="D226" s="54" t="s">
        <v>903</v>
      </c>
      <c r="E226" s="157">
        <v>225</v>
      </c>
      <c r="F226" s="178">
        <v>45.917019645769997</v>
      </c>
      <c r="G226" s="178">
        <v>6.7271518707275302</v>
      </c>
      <c r="H226" s="54" t="s">
        <v>1893</v>
      </c>
      <c r="I226" s="163" t="s">
        <v>1894</v>
      </c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  <c r="AB226" s="154"/>
      <c r="AC226" s="154"/>
      <c r="AD226" s="154"/>
      <c r="AE226" s="154"/>
      <c r="AF226" s="154"/>
      <c r="AG226" s="154"/>
      <c r="AH226" s="154"/>
      <c r="AI226" s="154"/>
      <c r="AJ226" s="154"/>
      <c r="AK226" s="154"/>
      <c r="AL226" s="154"/>
      <c r="AM226" s="154"/>
      <c r="AN226" s="154"/>
      <c r="AO226" s="154"/>
      <c r="AP226" s="154"/>
      <c r="AQ226" s="154"/>
      <c r="AR226" s="154"/>
      <c r="AS226" s="154"/>
      <c r="AT226" s="154"/>
      <c r="AU226" s="154"/>
      <c r="AV226" s="154"/>
      <c r="AW226" s="154"/>
      <c r="AX226" s="154"/>
      <c r="AY226" s="154"/>
      <c r="AZ226" s="154"/>
      <c r="BA226" s="154"/>
      <c r="BB226" s="154"/>
      <c r="BC226" s="154"/>
      <c r="BD226" s="154"/>
      <c r="BE226" s="154"/>
      <c r="BF226" s="154"/>
      <c r="BG226" s="154"/>
      <c r="BH226" s="154"/>
      <c r="BI226" s="154"/>
      <c r="BJ226" s="154"/>
      <c r="BK226" s="154"/>
      <c r="BL226" s="154"/>
      <c r="BM226" s="154"/>
      <c r="BN226" s="154"/>
      <c r="BO226" s="154"/>
      <c r="BP226" s="154"/>
      <c r="BQ226" s="154"/>
      <c r="BR226" s="154"/>
      <c r="BS226" s="154"/>
      <c r="BT226" s="154"/>
      <c r="BU226" s="154"/>
      <c r="BV226" s="154"/>
      <c r="BW226" s="154"/>
      <c r="BX226" s="154"/>
      <c r="BY226" s="154"/>
      <c r="BZ226" s="154"/>
      <c r="CA226" s="154"/>
      <c r="CB226" s="154"/>
      <c r="CC226" s="154"/>
      <c r="CD226" s="154"/>
      <c r="CE226" s="154"/>
      <c r="CF226" s="154"/>
      <c r="CG226" s="154"/>
      <c r="CH226" s="154"/>
      <c r="CI226" s="154"/>
      <c r="CJ226" s="154"/>
      <c r="CK226" s="154"/>
      <c r="CL226" s="154"/>
      <c r="CM226" s="154"/>
      <c r="CN226" s="154"/>
      <c r="CO226" s="154"/>
      <c r="CP226" s="154"/>
      <c r="CQ226" s="154"/>
      <c r="CR226" s="154"/>
      <c r="CS226" s="154"/>
      <c r="CT226" s="154"/>
      <c r="CU226" s="154"/>
      <c r="CV226" s="154"/>
      <c r="CW226" s="154"/>
      <c r="CX226" s="154"/>
      <c r="CY226" s="154"/>
      <c r="CZ226" s="154"/>
      <c r="DA226" s="154"/>
      <c r="DB226" s="154"/>
      <c r="DC226" s="154"/>
      <c r="DD226" s="154"/>
      <c r="DE226" s="154"/>
      <c r="DF226" s="154"/>
      <c r="DG226" s="154"/>
      <c r="DH226" s="154"/>
      <c r="DI226" s="154"/>
      <c r="DJ226" s="154"/>
      <c r="DK226" s="154"/>
      <c r="DL226" s="154"/>
      <c r="DM226" s="154"/>
      <c r="DN226" s="154"/>
      <c r="DO226" s="154"/>
      <c r="DP226" s="154"/>
      <c r="DQ226" s="154"/>
      <c r="DR226" s="154"/>
      <c r="DS226" s="154"/>
      <c r="DT226" s="154"/>
      <c r="DU226" s="154"/>
      <c r="DV226" s="154"/>
      <c r="DW226" s="154"/>
      <c r="DX226" s="154"/>
      <c r="DY226" s="154"/>
      <c r="DZ226" s="154"/>
      <c r="EA226" s="154"/>
      <c r="EB226" s="154"/>
      <c r="EC226" s="154"/>
      <c r="ED226" s="154"/>
      <c r="EE226" s="154"/>
      <c r="EF226" s="154"/>
      <c r="EG226" s="154"/>
      <c r="EH226" s="154"/>
      <c r="EI226" s="154"/>
      <c r="EJ226" s="154"/>
      <c r="EK226" s="154"/>
      <c r="EL226" s="154"/>
      <c r="EM226" s="154"/>
      <c r="EN226" s="154"/>
      <c r="EO226" s="154"/>
      <c r="EP226" s="154"/>
      <c r="EQ226" s="154"/>
      <c r="ER226" s="154"/>
      <c r="ES226" s="154"/>
      <c r="ET226" s="154"/>
      <c r="EU226" s="154"/>
      <c r="EV226" s="154"/>
      <c r="EW226" s="154"/>
      <c r="EX226" s="154"/>
      <c r="EY226" s="154"/>
      <c r="EZ226" s="154"/>
      <c r="FA226" s="154"/>
      <c r="FB226" s="154"/>
      <c r="FC226" s="154"/>
      <c r="FD226" s="154"/>
      <c r="FE226" s="154"/>
      <c r="FF226" s="154"/>
      <c r="FG226" s="154"/>
      <c r="FH226" s="154"/>
      <c r="FI226" s="154"/>
      <c r="FJ226" s="154"/>
      <c r="FK226" s="154"/>
      <c r="FL226" s="154"/>
      <c r="FM226" s="154"/>
      <c r="FN226" s="154"/>
      <c r="FO226" s="154"/>
      <c r="FP226" s="154"/>
      <c r="FQ226" s="154"/>
      <c r="FR226" s="154"/>
      <c r="FS226" s="154"/>
      <c r="FT226" s="154"/>
      <c r="FU226" s="154"/>
      <c r="FV226" s="154"/>
      <c r="FW226" s="154"/>
      <c r="FX226" s="154"/>
      <c r="FY226" s="154"/>
      <c r="FZ226" s="154"/>
      <c r="GA226" s="154"/>
      <c r="GB226" s="154"/>
      <c r="GC226" s="154"/>
      <c r="GD226" s="154"/>
      <c r="GE226" s="154"/>
      <c r="GF226" s="154"/>
      <c r="GG226" s="154"/>
      <c r="GH226" s="154"/>
      <c r="GI226" s="154"/>
      <c r="GJ226" s="154"/>
      <c r="GK226" s="154"/>
      <c r="GL226" s="154"/>
      <c r="GM226" s="154"/>
      <c r="GN226" s="154"/>
      <c r="GO226" s="154"/>
      <c r="GP226" s="154"/>
      <c r="GQ226" s="154"/>
      <c r="GR226" s="154"/>
      <c r="GS226" s="154"/>
      <c r="GT226" s="154"/>
      <c r="GU226" s="154"/>
      <c r="GV226" s="154"/>
      <c r="GW226" s="154"/>
      <c r="GX226" s="154"/>
      <c r="GY226" s="154"/>
      <c r="GZ226" s="154"/>
      <c r="HA226" s="154"/>
      <c r="HB226" s="154"/>
      <c r="HC226" s="154"/>
      <c r="HD226" s="154"/>
      <c r="HE226" s="154"/>
      <c r="HF226" s="154"/>
      <c r="HG226" s="154"/>
      <c r="HH226" s="154"/>
      <c r="HI226" s="154"/>
      <c r="HJ226" s="154"/>
      <c r="HK226" s="154"/>
      <c r="HL226" s="154"/>
      <c r="HM226" s="154"/>
      <c r="HN226" s="154"/>
      <c r="HO226" s="154"/>
      <c r="HP226" s="154"/>
      <c r="HQ226" s="154"/>
      <c r="HR226" s="154"/>
      <c r="HS226" s="154"/>
      <c r="HT226" s="154"/>
      <c r="HU226" s="154"/>
      <c r="HV226" s="154"/>
      <c r="HW226" s="154"/>
      <c r="HX226" s="154"/>
      <c r="HY226" s="154"/>
      <c r="HZ226" s="154"/>
      <c r="IA226" s="154"/>
      <c r="IB226" s="154"/>
      <c r="IC226" s="154"/>
      <c r="ID226" s="154"/>
      <c r="IE226" s="154"/>
      <c r="IF226" s="154"/>
      <c r="IG226" s="154"/>
      <c r="IH226" s="154"/>
      <c r="II226" s="154"/>
      <c r="IJ226" s="154"/>
      <c r="IK226" s="154"/>
      <c r="IL226" s="154"/>
      <c r="IM226" s="154"/>
      <c r="IN226" s="154"/>
      <c r="IO226" s="154"/>
      <c r="IP226" s="154"/>
      <c r="IQ226" s="154"/>
      <c r="IR226" s="154"/>
      <c r="IS226" s="154"/>
      <c r="IT226" s="154"/>
      <c r="IU226" s="154"/>
      <c r="IV226" s="154"/>
      <c r="IW226" s="154"/>
      <c r="IX226" s="154"/>
      <c r="IY226" s="154"/>
      <c r="IZ226" s="154"/>
      <c r="JA226" s="154"/>
      <c r="JB226" s="154"/>
      <c r="JC226" s="154"/>
      <c r="JD226" s="154"/>
      <c r="JE226" s="154"/>
      <c r="JF226" s="154"/>
      <c r="JG226" s="154"/>
      <c r="JH226" s="154"/>
      <c r="JI226" s="154"/>
      <c r="JJ226" s="154"/>
      <c r="JK226" s="154"/>
      <c r="JL226" s="154"/>
      <c r="JM226" s="154"/>
      <c r="JN226" s="154"/>
      <c r="JO226" s="154"/>
      <c r="JP226" s="154"/>
      <c r="JQ226" s="154"/>
      <c r="JR226" s="154"/>
      <c r="JS226" s="154"/>
      <c r="JT226" s="154"/>
      <c r="JU226" s="154"/>
      <c r="JV226" s="154"/>
      <c r="JW226" s="154"/>
      <c r="JX226" s="154"/>
      <c r="JY226" s="154"/>
      <c r="JZ226" s="154"/>
      <c r="KA226" s="154"/>
      <c r="KB226" s="154"/>
      <c r="KC226" s="154"/>
      <c r="KD226" s="154"/>
      <c r="KE226" s="154"/>
      <c r="KF226" s="154"/>
      <c r="KG226" s="154"/>
      <c r="KH226" s="154"/>
      <c r="KI226" s="154"/>
      <c r="KJ226" s="154"/>
      <c r="KK226" s="154"/>
      <c r="KL226" s="154"/>
      <c r="KM226" s="154"/>
      <c r="KN226" s="154"/>
      <c r="KO226" s="154"/>
      <c r="KP226" s="154"/>
      <c r="KQ226" s="154"/>
      <c r="KR226" s="154"/>
      <c r="KS226" s="154"/>
      <c r="KT226" s="154"/>
      <c r="KU226" s="154"/>
      <c r="KV226" s="154"/>
      <c r="KW226" s="154"/>
      <c r="KX226" s="154"/>
      <c r="KY226" s="154"/>
      <c r="KZ226" s="154"/>
      <c r="LA226" s="154"/>
      <c r="LB226" s="154"/>
      <c r="LC226" s="154"/>
      <c r="LD226" s="154"/>
      <c r="LE226" s="154"/>
      <c r="LF226" s="154"/>
      <c r="LG226" s="154"/>
      <c r="LH226" s="154"/>
      <c r="LI226" s="154"/>
      <c r="LJ226" s="154"/>
      <c r="LK226" s="154"/>
      <c r="LL226" s="154"/>
      <c r="LM226" s="154"/>
      <c r="LN226" s="154"/>
      <c r="LO226" s="154"/>
      <c r="LP226" s="154"/>
      <c r="LQ226" s="154"/>
      <c r="LR226" s="154"/>
      <c r="LS226" s="154"/>
      <c r="LT226" s="154"/>
      <c r="LU226" s="154"/>
      <c r="LV226" s="154"/>
      <c r="LW226" s="154"/>
      <c r="LX226" s="154"/>
      <c r="LY226" s="154"/>
      <c r="LZ226" s="154"/>
      <c r="MA226" s="154"/>
      <c r="MB226" s="154"/>
      <c r="MC226" s="154"/>
      <c r="MD226" s="154"/>
      <c r="ME226" s="154"/>
      <c r="MF226" s="154"/>
      <c r="MG226" s="154"/>
      <c r="MH226" s="154"/>
      <c r="MI226" s="154"/>
      <c r="MJ226" s="154"/>
      <c r="MK226" s="154"/>
      <c r="ML226" s="154"/>
      <c r="MM226" s="154"/>
      <c r="MN226" s="154"/>
      <c r="MO226" s="154"/>
      <c r="MP226" s="154"/>
      <c r="MQ226" s="154"/>
      <c r="MR226" s="154"/>
      <c r="MS226" s="154"/>
      <c r="MT226" s="154"/>
      <c r="MU226" s="154"/>
      <c r="MV226" s="154"/>
      <c r="MW226" s="154"/>
      <c r="MX226" s="154"/>
      <c r="MY226" s="154"/>
      <c r="MZ226" s="154"/>
      <c r="NA226" s="154"/>
      <c r="NB226" s="154"/>
      <c r="NC226" s="154"/>
      <c r="ND226" s="154"/>
      <c r="NE226" s="154"/>
      <c r="NF226" s="154"/>
      <c r="NG226" s="154"/>
      <c r="NH226" s="154"/>
      <c r="NI226" s="154"/>
      <c r="NJ226" s="154"/>
      <c r="NK226" s="154"/>
      <c r="NL226" s="154"/>
      <c r="NM226" s="154"/>
      <c r="NN226" s="154"/>
      <c r="NO226" s="154"/>
      <c r="NP226" s="154"/>
      <c r="NQ226" s="154"/>
      <c r="NR226" s="154"/>
      <c r="NS226" s="154"/>
      <c r="NT226" s="154"/>
      <c r="NU226" s="154"/>
      <c r="NV226" s="154"/>
      <c r="NW226" s="154"/>
      <c r="NX226" s="154"/>
      <c r="NY226" s="154"/>
      <c r="NZ226" s="154"/>
      <c r="OA226" s="154"/>
      <c r="OB226" s="154"/>
      <c r="OC226" s="154"/>
      <c r="OD226" s="154"/>
      <c r="OE226" s="154"/>
      <c r="OF226" s="154"/>
      <c r="OG226" s="154"/>
      <c r="OH226" s="154"/>
      <c r="OI226" s="154"/>
      <c r="OJ226" s="154"/>
      <c r="OK226" s="154"/>
      <c r="OL226" s="154"/>
      <c r="OM226" s="154"/>
      <c r="ON226" s="154"/>
      <c r="OO226" s="154"/>
      <c r="OP226" s="154"/>
      <c r="OQ226" s="154"/>
      <c r="OR226" s="154"/>
      <c r="OS226" s="154"/>
      <c r="OT226" s="154"/>
      <c r="OU226" s="154"/>
      <c r="OV226" s="154"/>
      <c r="OW226" s="154"/>
      <c r="OX226" s="154"/>
      <c r="OY226" s="154"/>
      <c r="OZ226" s="154"/>
      <c r="PA226" s="154"/>
      <c r="PB226" s="154"/>
      <c r="PC226" s="154"/>
      <c r="PD226" s="154"/>
      <c r="PE226" s="154"/>
      <c r="PF226" s="154"/>
      <c r="PG226" s="154"/>
      <c r="PH226" s="154"/>
      <c r="PI226" s="154"/>
      <c r="PJ226" s="154"/>
      <c r="PK226" s="154"/>
      <c r="PL226" s="154"/>
      <c r="PM226" s="154"/>
      <c r="PN226" s="154"/>
      <c r="PO226" s="154"/>
      <c r="PP226" s="154"/>
      <c r="PQ226" s="154"/>
      <c r="PR226" s="154"/>
      <c r="PS226" s="154"/>
      <c r="PT226" s="154"/>
      <c r="PU226" s="154"/>
      <c r="PV226" s="154"/>
      <c r="PW226" s="154"/>
      <c r="PX226" s="154"/>
      <c r="PY226" s="154"/>
      <c r="PZ226" s="154"/>
      <c r="QA226" s="154"/>
      <c r="QB226" s="154"/>
      <c r="QC226" s="154"/>
      <c r="QD226" s="154"/>
      <c r="QE226" s="154"/>
      <c r="QF226" s="154"/>
      <c r="QG226" s="154"/>
      <c r="QH226" s="154"/>
      <c r="QI226" s="154"/>
      <c r="QJ226" s="154"/>
      <c r="QK226" s="154"/>
      <c r="QL226" s="154"/>
      <c r="QM226" s="154"/>
      <c r="QN226" s="154"/>
      <c r="QO226" s="154"/>
      <c r="QP226" s="154"/>
      <c r="QQ226" s="154"/>
      <c r="QR226" s="154"/>
      <c r="QS226" s="154"/>
      <c r="QT226" s="154"/>
      <c r="QU226" s="154"/>
      <c r="QV226" s="154"/>
      <c r="QW226" s="154"/>
      <c r="QX226" s="154"/>
      <c r="QY226" s="154"/>
      <c r="QZ226" s="154"/>
      <c r="RA226" s="154"/>
      <c r="RB226" s="154"/>
      <c r="RC226" s="154"/>
      <c r="RD226" s="154"/>
      <c r="RE226" s="154"/>
      <c r="RF226" s="154"/>
      <c r="RG226" s="154"/>
      <c r="RH226" s="154"/>
      <c r="RI226" s="154"/>
      <c r="RJ226" s="154"/>
      <c r="RK226" s="154"/>
      <c r="RL226" s="154"/>
      <c r="RM226" s="154"/>
      <c r="RN226" s="154"/>
      <c r="RO226" s="154"/>
      <c r="RP226" s="154"/>
      <c r="RQ226" s="154"/>
      <c r="RR226" s="154"/>
      <c r="RS226" s="154"/>
      <c r="RT226" s="154"/>
      <c r="RU226" s="154"/>
      <c r="RV226" s="154"/>
      <c r="RW226" s="154"/>
      <c r="RX226" s="154"/>
      <c r="RY226" s="154"/>
      <c r="RZ226" s="154"/>
      <c r="SA226" s="154"/>
      <c r="SB226" s="154"/>
      <c r="SC226" s="154"/>
      <c r="SD226" s="154"/>
      <c r="SE226" s="154"/>
      <c r="SF226" s="154"/>
      <c r="SG226" s="154"/>
      <c r="SH226" s="154"/>
      <c r="SI226" s="154"/>
      <c r="SJ226" s="154"/>
      <c r="SK226" s="154"/>
      <c r="SL226" s="154"/>
      <c r="SM226" s="154"/>
      <c r="SN226" s="154"/>
      <c r="SO226" s="154"/>
      <c r="SP226" s="154"/>
      <c r="SQ226" s="154"/>
      <c r="SR226" s="154"/>
      <c r="SS226" s="154"/>
      <c r="ST226" s="154"/>
      <c r="SU226" s="154"/>
      <c r="SV226" s="154"/>
      <c r="SW226" s="154"/>
      <c r="SX226" s="154"/>
      <c r="SY226" s="154"/>
      <c r="SZ226" s="154"/>
      <c r="TA226" s="154"/>
      <c r="TB226" s="154"/>
      <c r="TC226" s="154"/>
      <c r="TD226" s="154"/>
      <c r="TE226" s="154"/>
      <c r="TF226" s="154"/>
      <c r="TG226" s="154"/>
      <c r="TH226" s="154"/>
      <c r="TI226" s="154"/>
      <c r="TJ226" s="154"/>
      <c r="TK226" s="154"/>
      <c r="TL226" s="154"/>
      <c r="TM226" s="154"/>
      <c r="TN226" s="154"/>
      <c r="TO226" s="154"/>
      <c r="TP226" s="154"/>
      <c r="TQ226" s="154"/>
      <c r="TR226" s="154"/>
      <c r="TS226" s="154"/>
      <c r="TT226" s="154"/>
      <c r="TU226" s="154"/>
      <c r="TV226" s="154"/>
      <c r="TW226" s="154"/>
      <c r="TX226" s="154"/>
      <c r="TY226" s="154"/>
      <c r="TZ226" s="154"/>
      <c r="UA226" s="154"/>
      <c r="UB226" s="154"/>
      <c r="UC226" s="154"/>
      <c r="UD226" s="154"/>
      <c r="UE226" s="154"/>
      <c r="UF226" s="154"/>
      <c r="UG226" s="154"/>
      <c r="UH226" s="154"/>
      <c r="UI226" s="154"/>
      <c r="UJ226" s="154"/>
      <c r="UK226" s="154"/>
      <c r="UL226" s="154"/>
      <c r="UM226" s="154"/>
      <c r="UN226" s="154"/>
      <c r="UO226" s="154"/>
      <c r="UP226" s="154"/>
      <c r="UQ226" s="154"/>
      <c r="UR226" s="154"/>
      <c r="US226" s="154"/>
      <c r="UT226" s="154"/>
      <c r="UU226" s="154"/>
      <c r="UV226" s="154"/>
      <c r="UW226" s="154"/>
      <c r="UX226" s="154"/>
      <c r="UY226" s="154"/>
      <c r="UZ226" s="154"/>
      <c r="VA226" s="154"/>
      <c r="VB226" s="154"/>
      <c r="VC226" s="154"/>
      <c r="VD226" s="154"/>
      <c r="VE226" s="154"/>
      <c r="VF226" s="154"/>
      <c r="VG226" s="154"/>
      <c r="VH226" s="154"/>
      <c r="VI226" s="154"/>
      <c r="VJ226" s="154"/>
      <c r="VK226" s="154"/>
      <c r="VL226" s="154"/>
      <c r="VM226" s="154"/>
      <c r="VN226" s="154"/>
      <c r="VO226" s="154"/>
      <c r="VP226" s="154"/>
      <c r="VQ226" s="154"/>
      <c r="VR226" s="154"/>
      <c r="VS226" s="154"/>
      <c r="VT226" s="154"/>
      <c r="VU226" s="154"/>
      <c r="VV226" s="154"/>
      <c r="VW226" s="154"/>
      <c r="VX226" s="154"/>
      <c r="VY226" s="154"/>
      <c r="VZ226" s="154"/>
      <c r="WA226" s="154"/>
      <c r="WB226" s="154"/>
      <c r="WC226" s="154"/>
      <c r="WD226" s="154"/>
      <c r="WE226" s="154"/>
      <c r="WF226" s="154"/>
      <c r="WG226" s="154"/>
      <c r="WH226" s="154"/>
      <c r="WI226" s="154"/>
      <c r="WJ226" s="154"/>
      <c r="WK226" s="154"/>
      <c r="WL226" s="154"/>
      <c r="WM226" s="154"/>
      <c r="WN226" s="154"/>
      <c r="WO226" s="154"/>
      <c r="WP226" s="154"/>
      <c r="WQ226" s="154"/>
      <c r="WR226" s="154"/>
      <c r="WS226" s="154"/>
      <c r="WT226" s="154"/>
      <c r="WU226" s="154"/>
      <c r="WV226" s="154"/>
      <c r="WW226" s="154"/>
      <c r="WX226" s="154"/>
      <c r="WY226" s="154"/>
      <c r="WZ226" s="154"/>
      <c r="XA226" s="154"/>
      <c r="XB226" s="154"/>
      <c r="XC226" s="154"/>
      <c r="XD226" s="154"/>
      <c r="XE226" s="154"/>
      <c r="XF226" s="154"/>
      <c r="XG226" s="154"/>
      <c r="XH226" s="154"/>
      <c r="XI226" s="154"/>
      <c r="XJ226" s="154"/>
      <c r="XK226" s="154"/>
      <c r="XL226" s="154"/>
      <c r="XM226" s="154"/>
      <c r="XN226" s="154"/>
      <c r="XO226" s="154"/>
      <c r="XP226" s="154"/>
      <c r="XQ226" s="154"/>
      <c r="XR226" s="154"/>
      <c r="XS226" s="154"/>
      <c r="XT226" s="154"/>
      <c r="XU226" s="154"/>
      <c r="XV226" s="154"/>
      <c r="XW226" s="154"/>
      <c r="XX226" s="154"/>
      <c r="XY226" s="154"/>
      <c r="XZ226" s="154"/>
      <c r="YA226" s="154"/>
      <c r="YB226" s="154"/>
      <c r="YC226" s="154"/>
      <c r="YD226" s="154"/>
      <c r="YE226" s="154"/>
      <c r="YF226" s="154"/>
      <c r="YG226" s="154"/>
      <c r="YH226" s="154"/>
      <c r="YI226" s="154"/>
      <c r="YJ226" s="154"/>
      <c r="YK226" s="154"/>
      <c r="YL226" s="154"/>
      <c r="YM226" s="154"/>
      <c r="YN226" s="154"/>
      <c r="YO226" s="154"/>
      <c r="YP226" s="154"/>
      <c r="YQ226" s="154"/>
      <c r="YR226" s="154"/>
      <c r="YS226" s="154"/>
      <c r="YT226" s="154"/>
      <c r="YU226" s="154"/>
      <c r="YV226" s="154"/>
      <c r="YW226" s="154"/>
      <c r="YX226" s="154"/>
      <c r="YY226" s="154"/>
      <c r="YZ226" s="154"/>
      <c r="ZA226" s="154"/>
      <c r="ZB226" s="154"/>
      <c r="ZC226" s="154"/>
      <c r="ZD226" s="154"/>
      <c r="ZE226" s="154"/>
      <c r="ZF226" s="154"/>
      <c r="ZG226" s="154"/>
      <c r="ZH226" s="154"/>
      <c r="ZI226" s="154"/>
      <c r="ZJ226" s="154"/>
      <c r="ZK226" s="154"/>
      <c r="ZL226" s="154"/>
      <c r="ZM226" s="154"/>
      <c r="ZN226" s="154"/>
      <c r="ZO226" s="154"/>
      <c r="ZP226" s="154"/>
      <c r="ZQ226" s="154"/>
      <c r="ZR226" s="154"/>
      <c r="ZS226" s="154"/>
      <c r="ZT226" s="154"/>
      <c r="ZU226" s="154"/>
      <c r="ZV226" s="154"/>
      <c r="ZW226" s="154"/>
      <c r="ZX226" s="154"/>
      <c r="ZY226" s="154"/>
      <c r="ZZ226" s="154"/>
      <c r="AAA226" s="154"/>
      <c r="AAB226" s="154"/>
      <c r="AAC226" s="154"/>
      <c r="AAD226" s="154"/>
      <c r="AAE226" s="154"/>
      <c r="AAF226" s="154"/>
      <c r="AAG226" s="154"/>
      <c r="AAH226" s="154"/>
      <c r="AAI226" s="154"/>
      <c r="AAJ226" s="154"/>
      <c r="AAK226" s="154"/>
      <c r="AAL226" s="154"/>
      <c r="AAM226" s="154"/>
      <c r="AAN226" s="154"/>
      <c r="AAO226" s="154"/>
      <c r="AAP226" s="154"/>
      <c r="AAQ226" s="154"/>
      <c r="AAR226" s="154"/>
      <c r="AAS226" s="154"/>
      <c r="AAT226" s="154"/>
      <c r="AAU226" s="154"/>
      <c r="AAV226" s="154"/>
      <c r="AAW226" s="154"/>
      <c r="AAX226" s="154"/>
      <c r="AAY226" s="154"/>
      <c r="AAZ226" s="154"/>
      <c r="ABA226" s="154"/>
      <c r="ABB226" s="154"/>
      <c r="ABC226" s="154"/>
      <c r="ABD226" s="154"/>
      <c r="ABE226" s="154"/>
      <c r="ABF226" s="154"/>
      <c r="ABG226" s="154"/>
      <c r="ABH226" s="154"/>
      <c r="ABI226" s="154"/>
      <c r="ABJ226" s="154"/>
      <c r="ABK226" s="154"/>
      <c r="ABL226" s="154"/>
      <c r="ABM226" s="154"/>
      <c r="ABN226" s="154"/>
      <c r="ABO226" s="154"/>
      <c r="ABP226" s="154"/>
      <c r="ABQ226" s="154"/>
      <c r="ABR226" s="154"/>
      <c r="ABS226" s="154"/>
      <c r="ABT226" s="154"/>
      <c r="ABU226" s="154"/>
      <c r="ABV226" s="154"/>
      <c r="ABW226" s="154"/>
      <c r="ABX226" s="154"/>
      <c r="ABY226" s="154"/>
      <c r="ABZ226" s="154"/>
      <c r="ACA226" s="154"/>
      <c r="ACB226" s="154"/>
      <c r="ACC226" s="154"/>
      <c r="ACD226" s="154"/>
      <c r="ACE226" s="154"/>
      <c r="ACF226" s="154"/>
      <c r="ACG226" s="154"/>
      <c r="ACH226" s="154"/>
      <c r="ACI226" s="154"/>
      <c r="ACJ226" s="154"/>
      <c r="ACK226" s="154"/>
      <c r="ACL226" s="154"/>
      <c r="ACM226" s="154"/>
      <c r="ACN226" s="154"/>
      <c r="ACO226" s="154"/>
      <c r="ACP226" s="154"/>
      <c r="ACQ226" s="154"/>
      <c r="ACR226" s="154"/>
      <c r="ACS226" s="154"/>
      <c r="ACT226" s="154"/>
      <c r="ACU226" s="154"/>
      <c r="ACV226" s="154"/>
      <c r="ACW226" s="154"/>
      <c r="ACX226" s="154"/>
      <c r="ACY226" s="154"/>
      <c r="ACZ226" s="154"/>
      <c r="ADA226" s="154"/>
      <c r="ADB226" s="154"/>
      <c r="ADC226" s="154"/>
      <c r="ADD226" s="154"/>
      <c r="ADE226" s="154"/>
      <c r="ADF226" s="154"/>
      <c r="ADG226" s="154"/>
      <c r="ADH226" s="154"/>
      <c r="ADI226" s="154"/>
      <c r="ADJ226" s="154"/>
      <c r="ADK226" s="154"/>
      <c r="ADL226" s="154"/>
      <c r="ADM226" s="154"/>
      <c r="ADN226" s="154"/>
      <c r="ADO226" s="154"/>
      <c r="ADP226" s="154"/>
      <c r="ADQ226" s="154"/>
      <c r="ADR226" s="154"/>
      <c r="ADS226" s="154"/>
      <c r="ADT226" s="154"/>
      <c r="ADU226" s="154"/>
      <c r="ADV226" s="154"/>
      <c r="ADW226" s="154"/>
      <c r="ADX226" s="154"/>
      <c r="ADY226" s="154"/>
      <c r="ADZ226" s="154"/>
      <c r="AEA226" s="154"/>
      <c r="AEB226" s="154"/>
      <c r="AEC226" s="154"/>
      <c r="AED226" s="154"/>
      <c r="AEE226" s="154"/>
      <c r="AEF226" s="154"/>
      <c r="AEG226" s="154"/>
      <c r="AEH226" s="154"/>
      <c r="AEI226" s="154"/>
      <c r="AEJ226" s="154"/>
      <c r="AEK226" s="154"/>
      <c r="AEL226" s="154"/>
      <c r="AEM226" s="154"/>
      <c r="AEN226" s="154"/>
      <c r="AEO226" s="154"/>
      <c r="AEP226" s="154"/>
      <c r="AEQ226" s="154"/>
      <c r="AER226" s="154"/>
      <c r="AES226" s="154"/>
      <c r="AET226" s="154"/>
      <c r="AEU226" s="154"/>
      <c r="AEV226" s="154"/>
      <c r="AEW226" s="154"/>
      <c r="AEX226" s="154"/>
      <c r="AEY226" s="154"/>
      <c r="AEZ226" s="154"/>
      <c r="AFA226" s="154"/>
      <c r="AFB226" s="154"/>
      <c r="AFC226" s="154"/>
      <c r="AFD226" s="154"/>
      <c r="AFE226" s="154"/>
      <c r="AFF226" s="154"/>
      <c r="AFG226" s="154"/>
      <c r="AFH226" s="154"/>
      <c r="AFI226" s="154"/>
      <c r="AFJ226" s="154"/>
      <c r="AFK226" s="154"/>
      <c r="AFL226" s="154"/>
      <c r="AFM226" s="154"/>
      <c r="AFN226" s="154"/>
      <c r="AFO226" s="154"/>
      <c r="AFP226" s="154"/>
      <c r="AFQ226" s="154"/>
      <c r="AFR226" s="154"/>
      <c r="AFS226" s="154"/>
      <c r="AFT226" s="154"/>
      <c r="AFU226" s="154"/>
      <c r="AFV226" s="154"/>
      <c r="AFW226" s="154"/>
      <c r="AFX226" s="154"/>
      <c r="AFY226" s="154"/>
      <c r="AFZ226" s="154"/>
      <c r="AGA226" s="154"/>
      <c r="AGB226" s="154"/>
      <c r="AGC226" s="154"/>
      <c r="AGD226" s="154"/>
      <c r="AGE226" s="154"/>
      <c r="AGF226" s="154"/>
      <c r="AGG226" s="154"/>
      <c r="AGH226" s="154"/>
      <c r="AGI226" s="154"/>
      <c r="AGJ226" s="154"/>
      <c r="AGK226" s="154"/>
      <c r="AGL226" s="154"/>
      <c r="AGM226" s="154"/>
      <c r="AGN226" s="154"/>
      <c r="AGO226" s="154"/>
      <c r="AGP226" s="154"/>
      <c r="AGQ226" s="154"/>
      <c r="AGR226" s="154"/>
      <c r="AGS226" s="154"/>
      <c r="AGT226" s="154"/>
      <c r="AGU226" s="154"/>
      <c r="AGV226" s="154"/>
      <c r="AGW226" s="154"/>
      <c r="AGX226" s="154"/>
      <c r="AGY226" s="154"/>
      <c r="AGZ226" s="154"/>
      <c r="AHA226" s="154"/>
      <c r="AHB226" s="154"/>
      <c r="AHC226" s="154"/>
      <c r="AHD226" s="154"/>
      <c r="AHE226" s="154"/>
      <c r="AHF226" s="154"/>
      <c r="AHG226" s="154"/>
      <c r="AHH226" s="154"/>
      <c r="AHI226" s="154"/>
      <c r="AHJ226" s="154"/>
      <c r="AHK226" s="154"/>
      <c r="AHL226" s="154"/>
      <c r="AHM226" s="154"/>
      <c r="AHN226" s="154"/>
      <c r="AHO226" s="154"/>
      <c r="AHP226" s="154"/>
      <c r="AHQ226" s="154"/>
      <c r="AHR226" s="154"/>
      <c r="AHS226" s="154"/>
      <c r="AHT226" s="154"/>
      <c r="AHU226" s="154"/>
      <c r="AHV226" s="154"/>
      <c r="AHW226" s="154"/>
      <c r="AHX226" s="154"/>
      <c r="AHY226" s="154"/>
      <c r="AHZ226" s="154"/>
      <c r="AIA226" s="154"/>
      <c r="AIB226" s="154"/>
      <c r="AIC226" s="154"/>
      <c r="AID226" s="154"/>
      <c r="AIE226" s="154"/>
      <c r="AIF226" s="154"/>
      <c r="AIG226" s="154"/>
      <c r="AIH226" s="154"/>
      <c r="AII226" s="154"/>
      <c r="AIJ226" s="154"/>
      <c r="AIK226" s="154"/>
      <c r="AIL226" s="154"/>
      <c r="AIM226" s="154"/>
      <c r="AIN226" s="154"/>
      <c r="AIO226" s="154"/>
      <c r="AIP226" s="154"/>
      <c r="AIQ226" s="154"/>
      <c r="AIR226" s="154"/>
      <c r="AIS226" s="154"/>
      <c r="AIT226" s="154"/>
      <c r="AIU226" s="154"/>
      <c r="AIV226" s="154"/>
      <c r="AIW226" s="154"/>
      <c r="AIX226" s="154"/>
      <c r="AIY226" s="154"/>
      <c r="AIZ226" s="154"/>
      <c r="AJA226" s="154"/>
      <c r="AJB226" s="154"/>
      <c r="AJC226" s="154"/>
      <c r="AJD226" s="154"/>
      <c r="AJE226" s="154"/>
      <c r="AJF226" s="154"/>
      <c r="AJG226" s="154"/>
      <c r="AJH226" s="154"/>
      <c r="AJI226" s="154"/>
      <c r="AJJ226" s="154"/>
      <c r="AJK226" s="154"/>
      <c r="AJL226" s="154"/>
      <c r="AJM226" s="154"/>
      <c r="AJN226" s="154"/>
      <c r="AJO226" s="154"/>
      <c r="AJP226" s="154"/>
      <c r="AJQ226" s="154"/>
      <c r="AJR226" s="154"/>
      <c r="AJS226" s="154"/>
      <c r="AJT226" s="154"/>
      <c r="AJU226" s="154"/>
      <c r="AJV226" s="154"/>
      <c r="AJW226" s="154"/>
      <c r="AJX226" s="154"/>
      <c r="AJY226" s="154"/>
      <c r="AJZ226" s="154"/>
      <c r="AKA226" s="154"/>
      <c r="AKB226" s="154"/>
      <c r="AKC226" s="154"/>
      <c r="AKD226" s="154"/>
      <c r="AKE226" s="154"/>
      <c r="AKF226" s="154"/>
      <c r="AKG226" s="154"/>
      <c r="AKH226" s="154"/>
      <c r="AKI226" s="154"/>
      <c r="AKJ226" s="154"/>
      <c r="AKK226" s="154"/>
      <c r="AKL226" s="154"/>
      <c r="AKM226" s="154"/>
      <c r="AKN226" s="154"/>
      <c r="AKO226" s="154"/>
      <c r="AKP226" s="154"/>
      <c r="AKQ226" s="154"/>
      <c r="AKR226" s="154"/>
      <c r="AKS226" s="154"/>
      <c r="AKT226" s="154"/>
      <c r="AKU226" s="154"/>
      <c r="AKV226" s="154"/>
      <c r="AKW226" s="154"/>
      <c r="AKX226" s="154"/>
      <c r="AKY226" s="154"/>
      <c r="AKZ226" s="154"/>
      <c r="ALA226" s="154"/>
      <c r="ALB226"/>
    </row>
    <row r="227" spans="1:990" s="4" customFormat="1" x14ac:dyDescent="0.25">
      <c r="A227" s="4" t="s">
        <v>113</v>
      </c>
      <c r="B227" s="7" t="s">
        <v>533</v>
      </c>
      <c r="C227" s="156" t="s">
        <v>113</v>
      </c>
      <c r="D227" s="54" t="s">
        <v>903</v>
      </c>
      <c r="E227" s="157">
        <v>226</v>
      </c>
      <c r="F227" s="178">
        <v>46.366</v>
      </c>
      <c r="G227" s="178">
        <v>16.276</v>
      </c>
      <c r="H227" s="54" t="s">
        <v>1895</v>
      </c>
      <c r="I227" s="163" t="s">
        <v>1896</v>
      </c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  <c r="AB227" s="154"/>
      <c r="AC227" s="154"/>
      <c r="AD227" s="154"/>
      <c r="AE227" s="154"/>
      <c r="AF227" s="154"/>
      <c r="AG227" s="154"/>
      <c r="AH227" s="154"/>
      <c r="AI227" s="154"/>
      <c r="AJ227" s="154"/>
      <c r="AK227" s="154"/>
      <c r="AL227" s="154"/>
      <c r="AM227" s="154"/>
      <c r="AN227" s="154"/>
      <c r="AO227" s="154"/>
      <c r="AP227" s="154"/>
      <c r="AQ227" s="154"/>
      <c r="AR227" s="154"/>
      <c r="AS227" s="154"/>
      <c r="AT227" s="154"/>
      <c r="AU227" s="154"/>
      <c r="AV227" s="154"/>
      <c r="AW227" s="154"/>
      <c r="AX227" s="154"/>
      <c r="AY227" s="154"/>
      <c r="AZ227" s="154"/>
      <c r="BA227" s="154"/>
      <c r="BB227" s="154"/>
      <c r="BC227" s="154"/>
      <c r="BD227" s="154"/>
      <c r="BE227" s="154"/>
      <c r="BF227" s="154"/>
      <c r="BG227" s="154"/>
      <c r="BH227" s="154"/>
      <c r="BI227" s="154"/>
      <c r="BJ227" s="154"/>
      <c r="BK227" s="154"/>
      <c r="BL227" s="154"/>
      <c r="BM227" s="154"/>
      <c r="BN227" s="154"/>
      <c r="BO227" s="154"/>
      <c r="BP227" s="154"/>
      <c r="BQ227" s="154"/>
      <c r="BR227" s="154"/>
      <c r="BS227" s="154"/>
      <c r="BT227" s="154"/>
      <c r="BU227" s="154"/>
      <c r="BV227" s="154"/>
      <c r="BW227" s="154"/>
      <c r="BX227" s="154"/>
      <c r="BY227" s="154"/>
      <c r="BZ227" s="154"/>
      <c r="CA227" s="154"/>
      <c r="CB227" s="154"/>
      <c r="CC227" s="154"/>
      <c r="CD227" s="154"/>
      <c r="CE227" s="154"/>
      <c r="CF227" s="154"/>
      <c r="CG227" s="154"/>
      <c r="CH227" s="154"/>
      <c r="CI227" s="154"/>
      <c r="CJ227" s="154"/>
      <c r="CK227" s="154"/>
      <c r="CL227" s="154"/>
      <c r="CM227" s="154"/>
      <c r="CN227" s="154"/>
      <c r="CO227" s="154"/>
      <c r="CP227" s="154"/>
      <c r="CQ227" s="154"/>
      <c r="CR227" s="154"/>
      <c r="CS227" s="154"/>
      <c r="CT227" s="154"/>
      <c r="CU227" s="154"/>
      <c r="CV227" s="154"/>
      <c r="CW227" s="154"/>
      <c r="CX227" s="154"/>
      <c r="CY227" s="154"/>
      <c r="CZ227" s="154"/>
      <c r="DA227" s="154"/>
      <c r="DB227" s="154"/>
      <c r="DC227" s="154"/>
      <c r="DD227" s="154"/>
      <c r="DE227" s="154"/>
      <c r="DF227" s="154"/>
      <c r="DG227" s="154"/>
      <c r="DH227" s="154"/>
      <c r="DI227" s="154"/>
      <c r="DJ227" s="154"/>
      <c r="DK227" s="154"/>
      <c r="DL227" s="154"/>
      <c r="DM227" s="154"/>
      <c r="DN227" s="154"/>
      <c r="DO227" s="154"/>
      <c r="DP227" s="154"/>
      <c r="DQ227" s="154"/>
      <c r="DR227" s="154"/>
      <c r="DS227" s="154"/>
      <c r="DT227" s="154"/>
      <c r="DU227" s="154"/>
      <c r="DV227" s="154"/>
      <c r="DW227" s="154"/>
      <c r="DX227" s="154"/>
      <c r="DY227" s="154"/>
      <c r="DZ227" s="154"/>
      <c r="EA227" s="154"/>
      <c r="EB227" s="154"/>
      <c r="EC227" s="154"/>
      <c r="ED227" s="154"/>
      <c r="EE227" s="154"/>
      <c r="EF227" s="154"/>
      <c r="EG227" s="154"/>
      <c r="EH227" s="154"/>
      <c r="EI227" s="154"/>
      <c r="EJ227" s="154"/>
      <c r="EK227" s="154"/>
      <c r="EL227" s="154"/>
      <c r="EM227" s="154"/>
      <c r="EN227" s="154"/>
      <c r="EO227" s="154"/>
      <c r="EP227" s="154"/>
      <c r="EQ227" s="154"/>
      <c r="ER227" s="154"/>
      <c r="ES227" s="154"/>
      <c r="ET227" s="154"/>
      <c r="EU227" s="154"/>
      <c r="EV227" s="154"/>
      <c r="EW227" s="154"/>
      <c r="EX227" s="154"/>
      <c r="EY227" s="154"/>
      <c r="EZ227" s="154"/>
      <c r="FA227" s="154"/>
      <c r="FB227" s="154"/>
      <c r="FC227" s="154"/>
      <c r="FD227" s="154"/>
      <c r="FE227" s="154"/>
      <c r="FF227" s="154"/>
      <c r="FG227" s="154"/>
      <c r="FH227" s="154"/>
      <c r="FI227" s="154"/>
      <c r="FJ227" s="154"/>
      <c r="FK227" s="154"/>
      <c r="FL227" s="154"/>
      <c r="FM227" s="154"/>
      <c r="FN227" s="154"/>
      <c r="FO227" s="154"/>
      <c r="FP227" s="154"/>
      <c r="FQ227" s="154"/>
      <c r="FR227" s="154"/>
      <c r="FS227" s="154"/>
      <c r="FT227" s="154"/>
      <c r="FU227" s="154"/>
      <c r="FV227" s="154"/>
      <c r="FW227" s="154"/>
      <c r="FX227" s="154"/>
      <c r="FY227" s="154"/>
      <c r="FZ227" s="154"/>
      <c r="GA227" s="154"/>
      <c r="GB227" s="154"/>
      <c r="GC227" s="154"/>
      <c r="GD227" s="154"/>
      <c r="GE227" s="154"/>
      <c r="GF227" s="154"/>
      <c r="GG227" s="154"/>
      <c r="GH227" s="154"/>
      <c r="GI227" s="154"/>
      <c r="GJ227" s="154"/>
      <c r="GK227" s="154"/>
      <c r="GL227" s="154"/>
      <c r="GM227" s="154"/>
      <c r="GN227" s="154"/>
      <c r="GO227" s="154"/>
      <c r="GP227" s="154"/>
      <c r="GQ227" s="154"/>
      <c r="GR227" s="154"/>
      <c r="GS227" s="154"/>
      <c r="GT227" s="154"/>
      <c r="GU227" s="154"/>
      <c r="GV227" s="154"/>
      <c r="GW227" s="154"/>
      <c r="GX227" s="154"/>
      <c r="GY227" s="154"/>
      <c r="GZ227" s="154"/>
      <c r="HA227" s="154"/>
      <c r="HB227" s="154"/>
      <c r="HC227" s="154"/>
      <c r="HD227" s="154"/>
      <c r="HE227" s="154"/>
      <c r="HF227" s="154"/>
      <c r="HG227" s="154"/>
      <c r="HH227" s="154"/>
      <c r="HI227" s="154"/>
      <c r="HJ227" s="154"/>
      <c r="HK227" s="154"/>
      <c r="HL227" s="154"/>
      <c r="HM227" s="154"/>
      <c r="HN227" s="154"/>
      <c r="HO227" s="154"/>
      <c r="HP227" s="154"/>
      <c r="HQ227" s="154"/>
      <c r="HR227" s="154"/>
      <c r="HS227" s="154"/>
      <c r="HT227" s="154"/>
      <c r="HU227" s="154"/>
      <c r="HV227" s="154"/>
      <c r="HW227" s="154"/>
      <c r="HX227" s="154"/>
      <c r="HY227" s="154"/>
      <c r="HZ227" s="154"/>
      <c r="IA227" s="154"/>
      <c r="IB227" s="154"/>
      <c r="IC227" s="154"/>
      <c r="ID227" s="154"/>
      <c r="IE227" s="154"/>
      <c r="IF227" s="154"/>
      <c r="IG227" s="154"/>
      <c r="IH227" s="154"/>
      <c r="II227" s="154"/>
      <c r="IJ227" s="154"/>
      <c r="IK227" s="154"/>
      <c r="IL227" s="154"/>
      <c r="IM227" s="154"/>
      <c r="IN227" s="154"/>
      <c r="IO227" s="154"/>
      <c r="IP227" s="154"/>
      <c r="IQ227" s="154"/>
      <c r="IR227" s="154"/>
      <c r="IS227" s="154"/>
      <c r="IT227" s="154"/>
      <c r="IU227" s="154"/>
      <c r="IV227" s="154"/>
      <c r="IW227" s="154"/>
      <c r="IX227" s="154"/>
      <c r="IY227" s="154"/>
      <c r="IZ227" s="154"/>
      <c r="JA227" s="154"/>
      <c r="JB227" s="154"/>
      <c r="JC227" s="154"/>
      <c r="JD227" s="154"/>
      <c r="JE227" s="154"/>
      <c r="JF227" s="154"/>
      <c r="JG227" s="154"/>
      <c r="JH227" s="154"/>
      <c r="JI227" s="154"/>
      <c r="JJ227" s="154"/>
      <c r="JK227" s="154"/>
      <c r="JL227" s="154"/>
      <c r="JM227" s="154"/>
      <c r="JN227" s="154"/>
      <c r="JO227" s="154"/>
      <c r="JP227" s="154"/>
      <c r="JQ227" s="154"/>
      <c r="JR227" s="154"/>
      <c r="JS227" s="154"/>
      <c r="JT227" s="154"/>
      <c r="JU227" s="154"/>
      <c r="JV227" s="154"/>
      <c r="JW227" s="154"/>
      <c r="JX227" s="154"/>
      <c r="JY227" s="154"/>
      <c r="JZ227" s="154"/>
      <c r="KA227" s="154"/>
      <c r="KB227" s="154"/>
      <c r="KC227" s="154"/>
      <c r="KD227" s="154"/>
      <c r="KE227" s="154"/>
      <c r="KF227" s="154"/>
      <c r="KG227" s="154"/>
      <c r="KH227" s="154"/>
      <c r="KI227" s="154"/>
      <c r="KJ227" s="154"/>
      <c r="KK227" s="154"/>
      <c r="KL227" s="154"/>
      <c r="KM227" s="154"/>
      <c r="KN227" s="154"/>
      <c r="KO227" s="154"/>
      <c r="KP227" s="154"/>
      <c r="KQ227" s="154"/>
      <c r="KR227" s="154"/>
      <c r="KS227" s="154"/>
      <c r="KT227" s="154"/>
      <c r="KU227" s="154"/>
      <c r="KV227" s="154"/>
      <c r="KW227" s="154"/>
      <c r="KX227" s="154"/>
      <c r="KY227" s="154"/>
      <c r="KZ227" s="154"/>
      <c r="LA227" s="154"/>
      <c r="LB227" s="154"/>
      <c r="LC227" s="154"/>
      <c r="LD227" s="154"/>
      <c r="LE227" s="154"/>
      <c r="LF227" s="154"/>
      <c r="LG227" s="154"/>
      <c r="LH227" s="154"/>
      <c r="LI227" s="154"/>
      <c r="LJ227" s="154"/>
      <c r="LK227" s="154"/>
      <c r="LL227" s="154"/>
      <c r="LM227" s="154"/>
      <c r="LN227" s="154"/>
      <c r="LO227" s="154"/>
      <c r="LP227" s="154"/>
      <c r="LQ227" s="154"/>
      <c r="LR227" s="154"/>
      <c r="LS227" s="154"/>
      <c r="LT227" s="154"/>
      <c r="LU227" s="154"/>
      <c r="LV227" s="154"/>
      <c r="LW227" s="154"/>
      <c r="LX227" s="154"/>
      <c r="LY227" s="154"/>
      <c r="LZ227" s="154"/>
      <c r="MA227" s="154"/>
      <c r="MB227" s="154"/>
      <c r="MC227" s="154"/>
      <c r="MD227" s="154"/>
      <c r="ME227" s="154"/>
      <c r="MF227" s="154"/>
      <c r="MG227" s="154"/>
      <c r="MH227" s="154"/>
      <c r="MI227" s="154"/>
      <c r="MJ227" s="154"/>
      <c r="MK227" s="154"/>
      <c r="ML227" s="154"/>
      <c r="MM227" s="154"/>
      <c r="MN227" s="154"/>
      <c r="MO227" s="154"/>
      <c r="MP227" s="154"/>
      <c r="MQ227" s="154"/>
      <c r="MR227" s="154"/>
      <c r="MS227" s="154"/>
      <c r="MT227" s="154"/>
      <c r="MU227" s="154"/>
      <c r="MV227" s="154"/>
      <c r="MW227" s="154"/>
      <c r="MX227" s="154"/>
      <c r="MY227" s="154"/>
      <c r="MZ227" s="154"/>
      <c r="NA227" s="154"/>
      <c r="NB227" s="154"/>
      <c r="NC227" s="154"/>
      <c r="ND227" s="154"/>
      <c r="NE227" s="154"/>
      <c r="NF227" s="154"/>
      <c r="NG227" s="154"/>
      <c r="NH227" s="154"/>
      <c r="NI227" s="154"/>
      <c r="NJ227" s="154"/>
      <c r="NK227" s="154"/>
      <c r="NL227" s="154"/>
      <c r="NM227" s="154"/>
      <c r="NN227" s="154"/>
      <c r="NO227" s="154"/>
      <c r="NP227" s="154"/>
      <c r="NQ227" s="154"/>
      <c r="NR227" s="154"/>
      <c r="NS227" s="154"/>
      <c r="NT227" s="154"/>
      <c r="NU227" s="154"/>
      <c r="NV227" s="154"/>
      <c r="NW227" s="154"/>
      <c r="NX227" s="154"/>
      <c r="NY227" s="154"/>
      <c r="NZ227" s="154"/>
      <c r="OA227" s="154"/>
      <c r="OB227" s="154"/>
      <c r="OC227" s="154"/>
      <c r="OD227" s="154"/>
      <c r="OE227" s="154"/>
      <c r="OF227" s="154"/>
      <c r="OG227" s="154"/>
      <c r="OH227" s="154"/>
      <c r="OI227" s="154"/>
      <c r="OJ227" s="154"/>
      <c r="OK227" s="154"/>
      <c r="OL227" s="154"/>
      <c r="OM227" s="154"/>
      <c r="ON227" s="154"/>
      <c r="OO227" s="154"/>
      <c r="OP227" s="154"/>
      <c r="OQ227" s="154"/>
      <c r="OR227" s="154"/>
      <c r="OS227" s="154"/>
      <c r="OT227" s="154"/>
      <c r="OU227" s="154"/>
      <c r="OV227" s="154"/>
      <c r="OW227" s="154"/>
      <c r="OX227" s="154"/>
      <c r="OY227" s="154"/>
      <c r="OZ227" s="154"/>
      <c r="PA227" s="154"/>
      <c r="PB227" s="154"/>
      <c r="PC227" s="154"/>
      <c r="PD227" s="154"/>
      <c r="PE227" s="154"/>
      <c r="PF227" s="154"/>
      <c r="PG227" s="154"/>
      <c r="PH227" s="154"/>
      <c r="PI227" s="154"/>
      <c r="PJ227" s="154"/>
      <c r="PK227" s="154"/>
      <c r="PL227" s="154"/>
      <c r="PM227" s="154"/>
      <c r="PN227" s="154"/>
      <c r="PO227" s="154"/>
      <c r="PP227" s="154"/>
      <c r="PQ227" s="154"/>
      <c r="PR227" s="154"/>
      <c r="PS227" s="154"/>
      <c r="PT227" s="154"/>
      <c r="PU227" s="154"/>
      <c r="PV227" s="154"/>
      <c r="PW227" s="154"/>
      <c r="PX227" s="154"/>
      <c r="PY227" s="154"/>
      <c r="PZ227" s="154"/>
      <c r="QA227" s="154"/>
      <c r="QB227" s="154"/>
      <c r="QC227" s="154"/>
      <c r="QD227" s="154"/>
      <c r="QE227" s="154"/>
      <c r="QF227" s="154"/>
      <c r="QG227" s="154"/>
      <c r="QH227" s="154"/>
      <c r="QI227" s="154"/>
      <c r="QJ227" s="154"/>
      <c r="QK227" s="154"/>
      <c r="QL227" s="154"/>
      <c r="QM227" s="154"/>
      <c r="QN227" s="154"/>
      <c r="QO227" s="154"/>
      <c r="QP227" s="154"/>
      <c r="QQ227" s="154"/>
      <c r="QR227" s="154"/>
      <c r="QS227" s="154"/>
      <c r="QT227" s="154"/>
      <c r="QU227" s="154"/>
      <c r="QV227" s="154"/>
      <c r="QW227" s="154"/>
      <c r="QX227" s="154"/>
      <c r="QY227" s="154"/>
      <c r="QZ227" s="154"/>
      <c r="RA227" s="154"/>
      <c r="RB227" s="154"/>
      <c r="RC227" s="154"/>
      <c r="RD227" s="154"/>
      <c r="RE227" s="154"/>
      <c r="RF227" s="154"/>
      <c r="RG227" s="154"/>
      <c r="RH227" s="154"/>
      <c r="RI227" s="154"/>
      <c r="RJ227" s="154"/>
      <c r="RK227" s="154"/>
      <c r="RL227" s="154"/>
      <c r="RM227" s="154"/>
      <c r="RN227" s="154"/>
      <c r="RO227" s="154"/>
      <c r="RP227" s="154"/>
      <c r="RQ227" s="154"/>
      <c r="RR227" s="154"/>
      <c r="RS227" s="154"/>
      <c r="RT227" s="154"/>
      <c r="RU227" s="154"/>
      <c r="RV227" s="154"/>
      <c r="RW227" s="154"/>
      <c r="RX227" s="154"/>
      <c r="RY227" s="154"/>
      <c r="RZ227" s="154"/>
      <c r="SA227" s="154"/>
      <c r="SB227" s="154"/>
      <c r="SC227" s="154"/>
      <c r="SD227" s="154"/>
      <c r="SE227" s="154"/>
      <c r="SF227" s="154"/>
      <c r="SG227" s="154"/>
      <c r="SH227" s="154"/>
      <c r="SI227" s="154"/>
      <c r="SJ227" s="154"/>
      <c r="SK227" s="154"/>
      <c r="SL227" s="154"/>
      <c r="SM227" s="154"/>
      <c r="SN227" s="154"/>
      <c r="SO227" s="154"/>
      <c r="SP227" s="154"/>
      <c r="SQ227" s="154"/>
      <c r="SR227" s="154"/>
      <c r="SS227" s="154"/>
      <c r="ST227" s="154"/>
      <c r="SU227" s="154"/>
      <c r="SV227" s="154"/>
      <c r="SW227" s="154"/>
      <c r="SX227" s="154"/>
      <c r="SY227" s="154"/>
      <c r="SZ227" s="154"/>
      <c r="TA227" s="154"/>
      <c r="TB227" s="154"/>
      <c r="TC227" s="154"/>
      <c r="TD227" s="154"/>
      <c r="TE227" s="154"/>
      <c r="TF227" s="154"/>
      <c r="TG227" s="154"/>
      <c r="TH227" s="154"/>
      <c r="TI227" s="154"/>
      <c r="TJ227" s="154"/>
      <c r="TK227" s="154"/>
      <c r="TL227" s="154"/>
      <c r="TM227" s="154"/>
      <c r="TN227" s="154"/>
      <c r="TO227" s="154"/>
      <c r="TP227" s="154"/>
      <c r="TQ227" s="154"/>
      <c r="TR227" s="154"/>
      <c r="TS227" s="154"/>
      <c r="TT227" s="154"/>
      <c r="TU227" s="154"/>
      <c r="TV227" s="154"/>
      <c r="TW227" s="154"/>
      <c r="TX227" s="154"/>
      <c r="TY227" s="154"/>
      <c r="TZ227" s="154"/>
      <c r="UA227" s="154"/>
      <c r="UB227" s="154"/>
      <c r="UC227" s="154"/>
      <c r="UD227" s="154"/>
      <c r="UE227" s="154"/>
      <c r="UF227" s="154"/>
      <c r="UG227" s="154"/>
      <c r="UH227" s="154"/>
      <c r="UI227" s="154"/>
      <c r="UJ227" s="154"/>
      <c r="UK227" s="154"/>
      <c r="UL227" s="154"/>
      <c r="UM227" s="154"/>
      <c r="UN227" s="154"/>
      <c r="UO227" s="154"/>
      <c r="UP227" s="154"/>
      <c r="UQ227" s="154"/>
      <c r="UR227" s="154"/>
      <c r="US227" s="154"/>
      <c r="UT227" s="154"/>
      <c r="UU227" s="154"/>
      <c r="UV227" s="154"/>
      <c r="UW227" s="154"/>
      <c r="UX227" s="154"/>
      <c r="UY227" s="154"/>
      <c r="UZ227" s="154"/>
      <c r="VA227" s="154"/>
      <c r="VB227" s="154"/>
      <c r="VC227" s="154"/>
      <c r="VD227" s="154"/>
      <c r="VE227" s="154"/>
      <c r="VF227" s="154"/>
      <c r="VG227" s="154"/>
      <c r="VH227" s="154"/>
      <c r="VI227" s="154"/>
      <c r="VJ227" s="154"/>
      <c r="VK227" s="154"/>
      <c r="VL227" s="154"/>
      <c r="VM227" s="154"/>
      <c r="VN227" s="154"/>
      <c r="VO227" s="154"/>
      <c r="VP227" s="154"/>
      <c r="VQ227" s="154"/>
      <c r="VR227" s="154"/>
      <c r="VS227" s="154"/>
      <c r="VT227" s="154"/>
      <c r="VU227" s="154"/>
      <c r="VV227" s="154"/>
      <c r="VW227" s="154"/>
      <c r="VX227" s="154"/>
      <c r="VY227" s="154"/>
      <c r="VZ227" s="154"/>
      <c r="WA227" s="154"/>
      <c r="WB227" s="154"/>
      <c r="WC227" s="154"/>
      <c r="WD227" s="154"/>
      <c r="WE227" s="154"/>
      <c r="WF227" s="154"/>
      <c r="WG227" s="154"/>
      <c r="WH227" s="154"/>
      <c r="WI227" s="154"/>
      <c r="WJ227" s="154"/>
      <c r="WK227" s="154"/>
      <c r="WL227" s="154"/>
      <c r="WM227" s="154"/>
      <c r="WN227" s="154"/>
      <c r="WO227" s="154"/>
      <c r="WP227" s="154"/>
      <c r="WQ227" s="154"/>
      <c r="WR227" s="154"/>
      <c r="WS227" s="154"/>
      <c r="WT227" s="154"/>
      <c r="WU227" s="154"/>
      <c r="WV227" s="154"/>
      <c r="WW227" s="154"/>
      <c r="WX227" s="154"/>
      <c r="WY227" s="154"/>
      <c r="WZ227" s="154"/>
      <c r="XA227" s="154"/>
      <c r="XB227" s="154"/>
      <c r="XC227" s="154"/>
      <c r="XD227" s="154"/>
      <c r="XE227" s="154"/>
      <c r="XF227" s="154"/>
      <c r="XG227" s="154"/>
      <c r="XH227" s="154"/>
      <c r="XI227" s="154"/>
      <c r="XJ227" s="154"/>
      <c r="XK227" s="154"/>
      <c r="XL227" s="154"/>
      <c r="XM227" s="154"/>
      <c r="XN227" s="154"/>
      <c r="XO227" s="154"/>
      <c r="XP227" s="154"/>
      <c r="XQ227" s="154"/>
      <c r="XR227" s="154"/>
      <c r="XS227" s="154"/>
      <c r="XT227" s="154"/>
      <c r="XU227" s="154"/>
      <c r="XV227" s="154"/>
      <c r="XW227" s="154"/>
      <c r="XX227" s="154"/>
      <c r="XY227" s="154"/>
      <c r="XZ227" s="154"/>
      <c r="YA227" s="154"/>
      <c r="YB227" s="154"/>
      <c r="YC227" s="154"/>
      <c r="YD227" s="154"/>
      <c r="YE227" s="154"/>
      <c r="YF227" s="154"/>
      <c r="YG227" s="154"/>
      <c r="YH227" s="154"/>
      <c r="YI227" s="154"/>
      <c r="YJ227" s="154"/>
      <c r="YK227" s="154"/>
      <c r="YL227" s="154"/>
      <c r="YM227" s="154"/>
      <c r="YN227" s="154"/>
      <c r="YO227" s="154"/>
      <c r="YP227" s="154"/>
      <c r="YQ227" s="154"/>
      <c r="YR227" s="154"/>
      <c r="YS227" s="154"/>
      <c r="YT227" s="154"/>
      <c r="YU227" s="154"/>
      <c r="YV227" s="154"/>
      <c r="YW227" s="154"/>
      <c r="YX227" s="154"/>
      <c r="YY227" s="154"/>
      <c r="YZ227" s="154"/>
      <c r="ZA227" s="154"/>
      <c r="ZB227" s="154"/>
      <c r="ZC227" s="154"/>
      <c r="ZD227" s="154"/>
      <c r="ZE227" s="154"/>
      <c r="ZF227" s="154"/>
      <c r="ZG227" s="154"/>
      <c r="ZH227" s="154"/>
      <c r="ZI227" s="154"/>
      <c r="ZJ227" s="154"/>
      <c r="ZK227" s="154"/>
      <c r="ZL227" s="154"/>
      <c r="ZM227" s="154"/>
      <c r="ZN227" s="154"/>
      <c r="ZO227" s="154"/>
      <c r="ZP227" s="154"/>
      <c r="ZQ227" s="154"/>
      <c r="ZR227" s="154"/>
      <c r="ZS227" s="154"/>
      <c r="ZT227" s="154"/>
      <c r="ZU227" s="154"/>
      <c r="ZV227" s="154"/>
      <c r="ZW227" s="154"/>
      <c r="ZX227" s="154"/>
      <c r="ZY227" s="154"/>
      <c r="ZZ227" s="154"/>
      <c r="AAA227" s="154"/>
      <c r="AAB227" s="154"/>
      <c r="AAC227" s="154"/>
      <c r="AAD227" s="154"/>
      <c r="AAE227" s="154"/>
      <c r="AAF227" s="154"/>
      <c r="AAG227" s="154"/>
      <c r="AAH227" s="154"/>
      <c r="AAI227" s="154"/>
      <c r="AAJ227" s="154"/>
      <c r="AAK227" s="154"/>
      <c r="AAL227" s="154"/>
      <c r="AAM227" s="154"/>
      <c r="AAN227" s="154"/>
      <c r="AAO227" s="154"/>
      <c r="AAP227" s="154"/>
      <c r="AAQ227" s="154"/>
      <c r="AAR227" s="154"/>
      <c r="AAS227" s="154"/>
      <c r="AAT227" s="154"/>
      <c r="AAU227" s="154"/>
      <c r="AAV227" s="154"/>
      <c r="AAW227" s="154"/>
      <c r="AAX227" s="154"/>
      <c r="AAY227" s="154"/>
      <c r="AAZ227" s="154"/>
      <c r="ABA227" s="154"/>
      <c r="ABB227" s="154"/>
      <c r="ABC227" s="154"/>
      <c r="ABD227" s="154"/>
      <c r="ABE227" s="154"/>
      <c r="ABF227" s="154"/>
      <c r="ABG227" s="154"/>
      <c r="ABH227" s="154"/>
      <c r="ABI227" s="154"/>
      <c r="ABJ227" s="154"/>
      <c r="ABK227" s="154"/>
      <c r="ABL227" s="154"/>
      <c r="ABM227" s="154"/>
      <c r="ABN227" s="154"/>
      <c r="ABO227" s="154"/>
      <c r="ABP227" s="154"/>
      <c r="ABQ227" s="154"/>
      <c r="ABR227" s="154"/>
      <c r="ABS227" s="154"/>
      <c r="ABT227" s="154"/>
      <c r="ABU227" s="154"/>
      <c r="ABV227" s="154"/>
      <c r="ABW227" s="154"/>
      <c r="ABX227" s="154"/>
      <c r="ABY227" s="154"/>
      <c r="ABZ227" s="154"/>
      <c r="ACA227" s="154"/>
      <c r="ACB227" s="154"/>
      <c r="ACC227" s="154"/>
      <c r="ACD227" s="154"/>
      <c r="ACE227" s="154"/>
      <c r="ACF227" s="154"/>
      <c r="ACG227" s="154"/>
      <c r="ACH227" s="154"/>
      <c r="ACI227" s="154"/>
      <c r="ACJ227" s="154"/>
      <c r="ACK227" s="154"/>
      <c r="ACL227" s="154"/>
      <c r="ACM227" s="154"/>
      <c r="ACN227" s="154"/>
      <c r="ACO227" s="154"/>
      <c r="ACP227" s="154"/>
      <c r="ACQ227" s="154"/>
      <c r="ACR227" s="154"/>
      <c r="ACS227" s="154"/>
      <c r="ACT227" s="154"/>
      <c r="ACU227" s="154"/>
      <c r="ACV227" s="154"/>
      <c r="ACW227" s="154"/>
      <c r="ACX227" s="154"/>
      <c r="ACY227" s="154"/>
      <c r="ACZ227" s="154"/>
      <c r="ADA227" s="154"/>
      <c r="ADB227" s="154"/>
      <c r="ADC227" s="154"/>
      <c r="ADD227" s="154"/>
      <c r="ADE227" s="154"/>
      <c r="ADF227" s="154"/>
      <c r="ADG227" s="154"/>
      <c r="ADH227" s="154"/>
      <c r="ADI227" s="154"/>
      <c r="ADJ227" s="154"/>
      <c r="ADK227" s="154"/>
      <c r="ADL227" s="154"/>
      <c r="ADM227" s="154"/>
      <c r="ADN227" s="154"/>
      <c r="ADO227" s="154"/>
      <c r="ADP227" s="154"/>
      <c r="ADQ227" s="154"/>
      <c r="ADR227" s="154"/>
      <c r="ADS227" s="154"/>
      <c r="ADT227" s="154"/>
      <c r="ADU227" s="154"/>
      <c r="ADV227" s="154"/>
      <c r="ADW227" s="154"/>
      <c r="ADX227" s="154"/>
      <c r="ADY227" s="154"/>
      <c r="ADZ227" s="154"/>
      <c r="AEA227" s="154"/>
      <c r="AEB227" s="154"/>
      <c r="AEC227" s="154"/>
      <c r="AED227" s="154"/>
      <c r="AEE227" s="154"/>
      <c r="AEF227" s="154"/>
      <c r="AEG227" s="154"/>
      <c r="AEH227" s="154"/>
      <c r="AEI227" s="154"/>
      <c r="AEJ227" s="154"/>
      <c r="AEK227" s="154"/>
      <c r="AEL227" s="154"/>
      <c r="AEM227" s="154"/>
      <c r="AEN227" s="154"/>
      <c r="AEO227" s="154"/>
      <c r="AEP227" s="154"/>
      <c r="AEQ227" s="154"/>
      <c r="AER227" s="154"/>
      <c r="AES227" s="154"/>
      <c r="AET227" s="154"/>
      <c r="AEU227" s="154"/>
      <c r="AEV227" s="154"/>
      <c r="AEW227" s="154"/>
      <c r="AEX227" s="154"/>
      <c r="AEY227" s="154"/>
      <c r="AEZ227" s="154"/>
      <c r="AFA227" s="154"/>
      <c r="AFB227" s="154"/>
      <c r="AFC227" s="154"/>
      <c r="AFD227" s="154"/>
      <c r="AFE227" s="154"/>
      <c r="AFF227" s="154"/>
      <c r="AFG227" s="154"/>
      <c r="AFH227" s="154"/>
      <c r="AFI227" s="154"/>
      <c r="AFJ227" s="154"/>
      <c r="AFK227" s="154"/>
      <c r="AFL227" s="154"/>
      <c r="AFM227" s="154"/>
      <c r="AFN227" s="154"/>
      <c r="AFO227" s="154"/>
      <c r="AFP227" s="154"/>
      <c r="AFQ227" s="154"/>
      <c r="AFR227" s="154"/>
      <c r="AFS227" s="154"/>
      <c r="AFT227" s="154"/>
      <c r="AFU227" s="154"/>
      <c r="AFV227" s="154"/>
      <c r="AFW227" s="154"/>
      <c r="AFX227" s="154"/>
      <c r="AFY227" s="154"/>
      <c r="AFZ227" s="154"/>
      <c r="AGA227" s="154"/>
      <c r="AGB227" s="154"/>
      <c r="AGC227" s="154"/>
      <c r="AGD227" s="154"/>
      <c r="AGE227" s="154"/>
      <c r="AGF227" s="154"/>
      <c r="AGG227" s="154"/>
      <c r="AGH227" s="154"/>
      <c r="AGI227" s="154"/>
      <c r="AGJ227" s="154"/>
      <c r="AGK227" s="154"/>
      <c r="AGL227" s="154"/>
      <c r="AGM227" s="154"/>
      <c r="AGN227" s="154"/>
      <c r="AGO227" s="154"/>
      <c r="AGP227" s="154"/>
      <c r="AGQ227" s="154"/>
      <c r="AGR227" s="154"/>
      <c r="AGS227" s="154"/>
      <c r="AGT227" s="154"/>
      <c r="AGU227" s="154"/>
      <c r="AGV227" s="154"/>
      <c r="AGW227" s="154"/>
      <c r="AGX227" s="154"/>
      <c r="AGY227" s="154"/>
      <c r="AGZ227" s="154"/>
      <c r="AHA227" s="154"/>
      <c r="AHB227" s="154"/>
      <c r="AHC227" s="154"/>
      <c r="AHD227" s="154"/>
      <c r="AHE227" s="154"/>
      <c r="AHF227" s="154"/>
      <c r="AHG227" s="154"/>
      <c r="AHH227" s="154"/>
      <c r="AHI227" s="154"/>
      <c r="AHJ227" s="154"/>
      <c r="AHK227" s="154"/>
      <c r="AHL227" s="154"/>
      <c r="AHM227" s="154"/>
      <c r="AHN227" s="154"/>
      <c r="AHO227" s="154"/>
      <c r="AHP227" s="154"/>
      <c r="AHQ227" s="154"/>
      <c r="AHR227" s="154"/>
      <c r="AHS227" s="154"/>
      <c r="AHT227" s="154"/>
      <c r="AHU227" s="154"/>
      <c r="AHV227" s="154"/>
      <c r="AHW227" s="154"/>
      <c r="AHX227" s="154"/>
      <c r="AHY227" s="154"/>
      <c r="AHZ227" s="154"/>
      <c r="AIA227" s="154"/>
      <c r="AIB227" s="154"/>
      <c r="AIC227" s="154"/>
      <c r="AID227" s="154"/>
      <c r="AIE227" s="154"/>
      <c r="AIF227" s="154"/>
      <c r="AIG227" s="154"/>
      <c r="AIH227" s="154"/>
      <c r="AII227" s="154"/>
      <c r="AIJ227" s="154"/>
      <c r="AIK227" s="154"/>
      <c r="AIL227" s="154"/>
      <c r="AIM227" s="154"/>
      <c r="AIN227" s="154"/>
      <c r="AIO227" s="154"/>
      <c r="AIP227" s="154"/>
      <c r="AIQ227" s="154"/>
      <c r="AIR227" s="154"/>
      <c r="AIS227" s="154"/>
      <c r="AIT227" s="154"/>
      <c r="AIU227" s="154"/>
      <c r="AIV227" s="154"/>
      <c r="AIW227" s="154"/>
      <c r="AIX227" s="154"/>
      <c r="AIY227" s="154"/>
      <c r="AIZ227" s="154"/>
      <c r="AJA227" s="154"/>
      <c r="AJB227" s="154"/>
      <c r="AJC227" s="154"/>
      <c r="AJD227" s="154"/>
      <c r="AJE227" s="154"/>
      <c r="AJF227" s="154"/>
      <c r="AJG227" s="154"/>
      <c r="AJH227" s="154"/>
      <c r="AJI227" s="154"/>
      <c r="AJJ227" s="154"/>
      <c r="AJK227" s="154"/>
      <c r="AJL227" s="154"/>
      <c r="AJM227" s="154"/>
      <c r="AJN227" s="154"/>
      <c r="AJO227" s="154"/>
      <c r="AJP227" s="154"/>
      <c r="AJQ227" s="154"/>
      <c r="AJR227" s="154"/>
      <c r="AJS227" s="154"/>
      <c r="AJT227" s="154"/>
      <c r="AJU227" s="154"/>
      <c r="AJV227" s="154"/>
      <c r="AJW227" s="154"/>
      <c r="AJX227" s="154"/>
      <c r="AJY227" s="154"/>
      <c r="AJZ227" s="154"/>
      <c r="AKA227" s="154"/>
      <c r="AKB227" s="154"/>
      <c r="AKC227" s="154"/>
      <c r="AKD227" s="154"/>
      <c r="AKE227" s="154"/>
      <c r="AKF227" s="154"/>
      <c r="AKG227" s="154"/>
      <c r="AKH227" s="154"/>
      <c r="AKI227" s="154"/>
      <c r="AKJ227" s="154"/>
      <c r="AKK227" s="154"/>
      <c r="AKL227" s="154"/>
      <c r="AKM227" s="154"/>
      <c r="AKN227" s="154"/>
      <c r="AKO227" s="154"/>
      <c r="AKP227" s="154"/>
      <c r="AKQ227" s="154"/>
      <c r="AKR227" s="154"/>
      <c r="AKS227" s="154"/>
      <c r="AKT227" s="154"/>
      <c r="AKU227" s="154"/>
      <c r="AKV227" s="154"/>
      <c r="AKW227" s="154"/>
      <c r="AKX227" s="154"/>
      <c r="AKY227" s="154"/>
      <c r="AKZ227" s="154"/>
      <c r="ALA227" s="154"/>
      <c r="ALB227"/>
    </row>
    <row r="228" spans="1:990" s="4" customFormat="1" x14ac:dyDescent="0.25">
      <c r="A228" s="4" t="s">
        <v>114</v>
      </c>
      <c r="B228" s="7" t="s">
        <v>533</v>
      </c>
      <c r="C228" s="156" t="s">
        <v>114</v>
      </c>
      <c r="D228" s="54" t="s">
        <v>903</v>
      </c>
      <c r="E228" s="157">
        <v>227</v>
      </c>
      <c r="F228" s="178">
        <v>46.302999999999997</v>
      </c>
      <c r="G228" s="178">
        <v>16.495000000000001</v>
      </c>
      <c r="H228" s="54" t="s">
        <v>1897</v>
      </c>
      <c r="I228" s="163" t="s">
        <v>1898</v>
      </c>
      <c r="ALB228"/>
    </row>
    <row r="229" spans="1:990" s="4" customFormat="1" x14ac:dyDescent="0.25">
      <c r="A229" s="4" t="s">
        <v>115</v>
      </c>
      <c r="B229" s="7" t="s">
        <v>533</v>
      </c>
      <c r="C229" s="156" t="s">
        <v>115</v>
      </c>
      <c r="D229" s="54" t="s">
        <v>903</v>
      </c>
      <c r="E229" s="157">
        <v>228</v>
      </c>
      <c r="F229" s="178">
        <v>46.317</v>
      </c>
      <c r="G229" s="178">
        <v>16.734000000000002</v>
      </c>
      <c r="H229" s="54" t="s">
        <v>1899</v>
      </c>
      <c r="I229" s="163" t="s">
        <v>1900</v>
      </c>
      <c r="ALB229"/>
    </row>
    <row r="230" spans="1:990" x14ac:dyDescent="0.25">
      <c r="A230" s="4" t="s">
        <v>116</v>
      </c>
      <c r="B230" s="7" t="s">
        <v>537</v>
      </c>
      <c r="C230" s="156" t="s">
        <v>116</v>
      </c>
      <c r="D230" s="54" t="s">
        <v>903</v>
      </c>
      <c r="E230" s="157">
        <v>229</v>
      </c>
      <c r="F230" s="178">
        <v>49.823697000000003</v>
      </c>
      <c r="G230" s="178">
        <v>14.4342329999999</v>
      </c>
      <c r="H230" s="54" t="s">
        <v>1901</v>
      </c>
      <c r="I230" s="163" t="s">
        <v>1902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  <c r="OU230" s="4"/>
      <c r="OV230" s="4"/>
      <c r="OW230" s="4"/>
      <c r="OX230" s="4"/>
      <c r="OY230" s="4"/>
      <c r="OZ230" s="4"/>
      <c r="PA230" s="4"/>
      <c r="PB230" s="4"/>
      <c r="PC230" s="4"/>
      <c r="PD230" s="4"/>
      <c r="PE230" s="4"/>
      <c r="PF230" s="4"/>
      <c r="PG230" s="4"/>
      <c r="PH230" s="4"/>
      <c r="PI230" s="4"/>
      <c r="PJ230" s="4"/>
      <c r="PK230" s="4"/>
      <c r="PL230" s="4"/>
      <c r="PM230" s="4"/>
      <c r="PN230" s="4"/>
      <c r="PO230" s="4"/>
      <c r="PP230" s="4"/>
      <c r="PQ230" s="4"/>
      <c r="PR230" s="4"/>
      <c r="PS230" s="4"/>
      <c r="PT230" s="4"/>
      <c r="PU230" s="4"/>
      <c r="PV230" s="4"/>
      <c r="PW230" s="4"/>
      <c r="PX230" s="4"/>
      <c r="PY230" s="4"/>
      <c r="PZ230" s="4"/>
      <c r="QA230" s="4"/>
      <c r="QB230" s="4"/>
      <c r="QC230" s="4"/>
      <c r="QD230" s="4"/>
      <c r="QE230" s="4"/>
      <c r="QF230" s="4"/>
      <c r="QG230" s="4"/>
      <c r="QH230" s="4"/>
      <c r="QI230" s="4"/>
      <c r="QJ230" s="4"/>
      <c r="QK230" s="4"/>
      <c r="QL230" s="4"/>
      <c r="QM230" s="4"/>
      <c r="QN230" s="4"/>
      <c r="QO230" s="4"/>
      <c r="QP230" s="4"/>
      <c r="QQ230" s="4"/>
      <c r="QR230" s="4"/>
      <c r="QS230" s="4"/>
      <c r="QT230" s="4"/>
      <c r="QU230" s="4"/>
      <c r="QV230" s="4"/>
      <c r="QW230" s="4"/>
      <c r="QX230" s="4"/>
      <c r="QY230" s="4"/>
      <c r="QZ230" s="4"/>
      <c r="RA230" s="4"/>
      <c r="RB230" s="4"/>
      <c r="RC230" s="4"/>
      <c r="RD230" s="4"/>
      <c r="RE230" s="4"/>
      <c r="RF230" s="4"/>
      <c r="RG230" s="4"/>
      <c r="RH230" s="4"/>
      <c r="RI230" s="4"/>
      <c r="RJ230" s="4"/>
      <c r="RK230" s="4"/>
      <c r="RL230" s="4"/>
      <c r="RM230" s="4"/>
      <c r="RN230" s="4"/>
      <c r="RO230" s="4"/>
      <c r="RP230" s="4"/>
      <c r="RQ230" s="4"/>
      <c r="RR230" s="4"/>
      <c r="RS230" s="4"/>
      <c r="RT230" s="4"/>
      <c r="RU230" s="4"/>
      <c r="RV230" s="4"/>
      <c r="RW230" s="4"/>
      <c r="RX230" s="4"/>
      <c r="RY230" s="4"/>
      <c r="RZ230" s="4"/>
      <c r="SA230" s="4"/>
      <c r="SB230" s="4"/>
      <c r="SC230" s="4"/>
      <c r="SD230" s="4"/>
      <c r="SE230" s="4"/>
      <c r="SF230" s="4"/>
      <c r="SG230" s="4"/>
      <c r="SH230" s="4"/>
      <c r="SI230" s="4"/>
      <c r="SJ230" s="4"/>
      <c r="SK230" s="4"/>
      <c r="SL230" s="4"/>
      <c r="SM230" s="4"/>
      <c r="SN230" s="4"/>
      <c r="SO230" s="4"/>
      <c r="SP230" s="4"/>
      <c r="SQ230" s="4"/>
      <c r="SR230" s="4"/>
      <c r="SS230" s="4"/>
      <c r="ST230" s="4"/>
      <c r="SU230" s="4"/>
      <c r="SV230" s="4"/>
      <c r="SW230" s="4"/>
      <c r="SX230" s="4"/>
      <c r="SY230" s="4"/>
      <c r="SZ230" s="4"/>
      <c r="TA230" s="4"/>
      <c r="TB230" s="4"/>
      <c r="TC230" s="4"/>
      <c r="TD230" s="4"/>
      <c r="TE230" s="4"/>
      <c r="TF230" s="4"/>
      <c r="TG230" s="4"/>
      <c r="TH230" s="4"/>
      <c r="TI230" s="4"/>
      <c r="TJ230" s="4"/>
      <c r="TK230" s="4"/>
      <c r="TL230" s="4"/>
      <c r="TM230" s="4"/>
      <c r="TN230" s="4"/>
      <c r="TO230" s="4"/>
      <c r="TP230" s="4"/>
      <c r="TQ230" s="4"/>
      <c r="TR230" s="4"/>
      <c r="TS230" s="4"/>
      <c r="TT230" s="4"/>
      <c r="TU230" s="4"/>
      <c r="TV230" s="4"/>
      <c r="TW230" s="4"/>
      <c r="TX230" s="4"/>
      <c r="TY230" s="4"/>
      <c r="TZ230" s="4"/>
      <c r="UA230" s="4"/>
      <c r="UB230" s="4"/>
      <c r="UC230" s="4"/>
      <c r="UD230" s="4"/>
      <c r="UE230" s="4"/>
      <c r="UF230" s="4"/>
      <c r="UG230" s="4"/>
      <c r="UH230" s="4"/>
      <c r="UI230" s="4"/>
      <c r="UJ230" s="4"/>
      <c r="UK230" s="4"/>
      <c r="UL230" s="4"/>
      <c r="UM230" s="4"/>
      <c r="UN230" s="4"/>
      <c r="UO230" s="4"/>
      <c r="UP230" s="4"/>
      <c r="UQ230" s="4"/>
      <c r="UR230" s="4"/>
      <c r="US230" s="4"/>
      <c r="UT230" s="4"/>
      <c r="UU230" s="4"/>
      <c r="UV230" s="4"/>
      <c r="UW230" s="4"/>
      <c r="UX230" s="4"/>
      <c r="UY230" s="4"/>
      <c r="UZ230" s="4"/>
      <c r="VA230" s="4"/>
      <c r="VB230" s="4"/>
      <c r="VC230" s="4"/>
      <c r="VD230" s="4"/>
      <c r="VE230" s="4"/>
      <c r="VF230" s="4"/>
      <c r="VG230" s="4"/>
      <c r="VH230" s="4"/>
      <c r="VI230" s="4"/>
      <c r="VJ230" s="4"/>
      <c r="VK230" s="4"/>
      <c r="VL230" s="4"/>
      <c r="VM230" s="4"/>
      <c r="VN230" s="4"/>
      <c r="VO230" s="4"/>
      <c r="VP230" s="4"/>
      <c r="VQ230" s="4"/>
      <c r="VR230" s="4"/>
      <c r="VS230" s="4"/>
      <c r="VT230" s="4"/>
      <c r="VU230" s="4"/>
      <c r="VV230" s="4"/>
      <c r="VW230" s="4"/>
      <c r="VX230" s="4"/>
      <c r="VY230" s="4"/>
      <c r="VZ230" s="4"/>
      <c r="WA230" s="4"/>
      <c r="WB230" s="4"/>
      <c r="WC230" s="4"/>
      <c r="WD230" s="4"/>
      <c r="WE230" s="4"/>
      <c r="WF230" s="4"/>
      <c r="WG230" s="4"/>
      <c r="WH230" s="4"/>
      <c r="WI230" s="4"/>
      <c r="WJ230" s="4"/>
      <c r="WK230" s="4"/>
      <c r="WL230" s="4"/>
      <c r="WM230" s="4"/>
      <c r="WN230" s="4"/>
      <c r="WO230" s="4"/>
      <c r="WP230" s="4"/>
      <c r="WQ230" s="4"/>
      <c r="WR230" s="4"/>
      <c r="WS230" s="4"/>
      <c r="WT230" s="4"/>
      <c r="WU230" s="4"/>
      <c r="WV230" s="4"/>
      <c r="WW230" s="4"/>
      <c r="WX230" s="4"/>
      <c r="WY230" s="4"/>
      <c r="WZ230" s="4"/>
      <c r="XA230" s="4"/>
      <c r="XB230" s="4"/>
      <c r="XC230" s="4"/>
      <c r="XD230" s="4"/>
      <c r="XE230" s="4"/>
      <c r="XF230" s="4"/>
      <c r="XG230" s="4"/>
      <c r="XH230" s="4"/>
      <c r="XI230" s="4"/>
      <c r="XJ230" s="4"/>
      <c r="XK230" s="4"/>
      <c r="XL230" s="4"/>
      <c r="XM230" s="4"/>
      <c r="XN230" s="4"/>
      <c r="XO230" s="4"/>
      <c r="XP230" s="4"/>
      <c r="XQ230" s="4"/>
      <c r="XR230" s="4"/>
      <c r="XS230" s="4"/>
      <c r="XT230" s="4"/>
      <c r="XU230" s="4"/>
      <c r="XV230" s="4"/>
      <c r="XW230" s="4"/>
      <c r="XX230" s="4"/>
      <c r="XY230" s="4"/>
      <c r="XZ230" s="4"/>
      <c r="YA230" s="4"/>
      <c r="YB230" s="4"/>
      <c r="YC230" s="4"/>
      <c r="YD230" s="4"/>
      <c r="YE230" s="4"/>
      <c r="YF230" s="4"/>
      <c r="YG230" s="4"/>
      <c r="YH230" s="4"/>
      <c r="YI230" s="4"/>
      <c r="YJ230" s="4"/>
      <c r="YK230" s="4"/>
      <c r="YL230" s="4"/>
      <c r="YM230" s="4"/>
      <c r="YN230" s="4"/>
      <c r="YO230" s="4"/>
      <c r="YP230" s="4"/>
      <c r="YQ230" s="4"/>
      <c r="YR230" s="4"/>
      <c r="YS230" s="4"/>
      <c r="YT230" s="4"/>
      <c r="YU230" s="4"/>
      <c r="YV230" s="4"/>
      <c r="YW230" s="4"/>
      <c r="YX230" s="4"/>
      <c r="YY230" s="4"/>
      <c r="YZ230" s="4"/>
      <c r="ZA230" s="4"/>
      <c r="ZB230" s="4"/>
      <c r="ZC230" s="4"/>
      <c r="ZD230" s="4"/>
      <c r="ZE230" s="4"/>
      <c r="ZF230" s="4"/>
      <c r="ZG230" s="4"/>
      <c r="ZH230" s="4"/>
      <c r="ZI230" s="4"/>
      <c r="ZJ230" s="4"/>
      <c r="ZK230" s="4"/>
      <c r="ZL230" s="4"/>
      <c r="ZM230" s="4"/>
      <c r="ZN230" s="4"/>
      <c r="ZO230" s="4"/>
      <c r="ZP230" s="4"/>
      <c r="ZQ230" s="4"/>
      <c r="ZR230" s="4"/>
      <c r="ZS230" s="4"/>
      <c r="ZT230" s="4"/>
      <c r="ZU230" s="4"/>
      <c r="ZV230" s="4"/>
      <c r="ZW230" s="4"/>
      <c r="ZX230" s="4"/>
      <c r="ZY230" s="4"/>
      <c r="ZZ230" s="4"/>
      <c r="AAA230" s="4"/>
      <c r="AAB230" s="4"/>
      <c r="AAC230" s="4"/>
      <c r="AAD230" s="4"/>
      <c r="AAE230" s="4"/>
      <c r="AAF230" s="4"/>
      <c r="AAG230" s="4"/>
      <c r="AAH230" s="4"/>
      <c r="AAI230" s="4"/>
      <c r="AAJ230" s="4"/>
      <c r="AAK230" s="4"/>
      <c r="AAL230" s="4"/>
      <c r="AAM230" s="4"/>
      <c r="AAN230" s="4"/>
      <c r="AAO230" s="4"/>
      <c r="AAP230" s="4"/>
      <c r="AAQ230" s="4"/>
      <c r="AAR230" s="4"/>
      <c r="AAS230" s="4"/>
      <c r="AAT230" s="4"/>
      <c r="AAU230" s="4"/>
      <c r="AAV230" s="4"/>
      <c r="AAW230" s="4"/>
      <c r="AAX230" s="4"/>
      <c r="AAY230" s="4"/>
      <c r="AAZ230" s="4"/>
      <c r="ABA230" s="4"/>
      <c r="ABB230" s="4"/>
      <c r="ABC230" s="4"/>
      <c r="ABD230" s="4"/>
      <c r="ABE230" s="4"/>
      <c r="ABF230" s="4"/>
      <c r="ABG230" s="4"/>
      <c r="ABH230" s="4"/>
      <c r="ABI230" s="4"/>
      <c r="ABJ230" s="4"/>
      <c r="ABK230" s="4"/>
      <c r="ABL230" s="4"/>
      <c r="ABM230" s="4"/>
      <c r="ABN230" s="4"/>
      <c r="ABO230" s="4"/>
      <c r="ABP230" s="4"/>
      <c r="ABQ230" s="4"/>
      <c r="ABR230" s="4"/>
      <c r="ABS230" s="4"/>
      <c r="ABT230" s="4"/>
      <c r="ABU230" s="4"/>
      <c r="ABV230" s="4"/>
      <c r="ABW230" s="4"/>
      <c r="ABX230" s="4"/>
      <c r="ABY230" s="4"/>
      <c r="ABZ230" s="4"/>
      <c r="ACA230" s="4"/>
      <c r="ACB230" s="4"/>
      <c r="ACC230" s="4"/>
      <c r="ACD230" s="4"/>
      <c r="ACE230" s="4"/>
      <c r="ACF230" s="4"/>
      <c r="ACG230" s="4"/>
      <c r="ACH230" s="4"/>
      <c r="ACI230" s="4"/>
      <c r="ACJ230" s="4"/>
      <c r="ACK230" s="4"/>
      <c r="ACL230" s="4"/>
      <c r="ACM230" s="4"/>
      <c r="ACN230" s="4"/>
      <c r="ACO230" s="4"/>
      <c r="ACP230" s="4"/>
      <c r="ACQ230" s="4"/>
      <c r="ACR230" s="4"/>
      <c r="ACS230" s="4"/>
      <c r="ACT230" s="4"/>
      <c r="ACU230" s="4"/>
      <c r="ACV230" s="4"/>
      <c r="ACW230" s="4"/>
      <c r="ACX230" s="4"/>
      <c r="ACY230" s="4"/>
      <c r="ACZ230" s="4"/>
      <c r="ADA230" s="4"/>
      <c r="ADB230" s="4"/>
      <c r="ADC230" s="4"/>
      <c r="ADD230" s="4"/>
      <c r="ADE230" s="4"/>
      <c r="ADF230" s="4"/>
      <c r="ADG230" s="4"/>
      <c r="ADH230" s="4"/>
      <c r="ADI230" s="4"/>
      <c r="ADJ230" s="4"/>
      <c r="ADK230" s="4"/>
      <c r="ADL230" s="4"/>
      <c r="ADM230" s="4"/>
      <c r="ADN230" s="4"/>
      <c r="ADO230" s="4"/>
      <c r="ADP230" s="4"/>
      <c r="ADQ230" s="4"/>
      <c r="ADR230" s="4"/>
      <c r="ADS230" s="4"/>
      <c r="ADT230" s="4"/>
      <c r="ADU230" s="4"/>
      <c r="ADV230" s="4"/>
      <c r="ADW230" s="4"/>
      <c r="ADX230" s="4"/>
      <c r="ADY230" s="4"/>
      <c r="ADZ230" s="4"/>
      <c r="AEA230" s="4"/>
      <c r="AEB230" s="4"/>
      <c r="AEC230" s="4"/>
      <c r="AED230" s="4"/>
      <c r="AEE230" s="4"/>
      <c r="AEF230" s="4"/>
      <c r="AEG230" s="4"/>
      <c r="AEH230" s="4"/>
      <c r="AEI230" s="4"/>
      <c r="AEJ230" s="4"/>
      <c r="AEK230" s="4"/>
      <c r="AEL230" s="4"/>
      <c r="AEM230" s="4"/>
      <c r="AEN230" s="4"/>
      <c r="AEO230" s="4"/>
      <c r="AEP230" s="4"/>
      <c r="AEQ230" s="4"/>
      <c r="AER230" s="4"/>
      <c r="AES230" s="4"/>
      <c r="AET230" s="4"/>
      <c r="AEU230" s="4"/>
      <c r="AEV230" s="4"/>
      <c r="AEW230" s="4"/>
      <c r="AEX230" s="4"/>
      <c r="AEY230" s="4"/>
      <c r="AEZ230" s="4"/>
      <c r="AFA230" s="4"/>
      <c r="AFB230" s="4"/>
      <c r="AFC230" s="4"/>
      <c r="AFD230" s="4"/>
      <c r="AFE230" s="4"/>
      <c r="AFF230" s="4"/>
      <c r="AFG230" s="4"/>
      <c r="AFH230" s="4"/>
      <c r="AFI230" s="4"/>
      <c r="AFJ230" s="4"/>
      <c r="AFK230" s="4"/>
      <c r="AFL230" s="4"/>
      <c r="AFM230" s="4"/>
      <c r="AFN230" s="4"/>
      <c r="AFO230" s="4"/>
      <c r="AFP230" s="4"/>
      <c r="AFQ230" s="4"/>
      <c r="AFR230" s="4"/>
      <c r="AFS230" s="4"/>
      <c r="AFT230" s="4"/>
      <c r="AFU230" s="4"/>
      <c r="AFV230" s="4"/>
      <c r="AFW230" s="4"/>
      <c r="AFX230" s="4"/>
      <c r="AFY230" s="4"/>
      <c r="AFZ230" s="4"/>
      <c r="AGA230" s="4"/>
      <c r="AGB230" s="4"/>
      <c r="AGC230" s="4"/>
      <c r="AGD230" s="4"/>
      <c r="AGE230" s="4"/>
      <c r="AGF230" s="4"/>
      <c r="AGG230" s="4"/>
      <c r="AGH230" s="4"/>
      <c r="AGI230" s="4"/>
      <c r="AGJ230" s="4"/>
      <c r="AGK230" s="4"/>
      <c r="AGL230" s="4"/>
      <c r="AGM230" s="4"/>
      <c r="AGN230" s="4"/>
      <c r="AGO230" s="4"/>
      <c r="AGP230" s="4"/>
      <c r="AGQ230" s="4"/>
      <c r="AGR230" s="4"/>
      <c r="AGS230" s="4"/>
      <c r="AGT230" s="4"/>
      <c r="AGU230" s="4"/>
      <c r="AGV230" s="4"/>
      <c r="AGW230" s="4"/>
      <c r="AGX230" s="4"/>
      <c r="AGY230" s="4"/>
      <c r="AGZ230" s="4"/>
      <c r="AHA230" s="4"/>
      <c r="AHB230" s="4"/>
      <c r="AHC230" s="4"/>
      <c r="AHD230" s="4"/>
      <c r="AHE230" s="4"/>
      <c r="AHF230" s="4"/>
      <c r="AHG230" s="4"/>
      <c r="AHH230" s="4"/>
      <c r="AHI230" s="4"/>
      <c r="AHJ230" s="4"/>
      <c r="AHK230" s="4"/>
      <c r="AHL230" s="4"/>
      <c r="AHM230" s="4"/>
      <c r="AHN230" s="4"/>
      <c r="AHO230" s="4"/>
      <c r="AHP230" s="4"/>
      <c r="AHQ230" s="4"/>
      <c r="AHR230" s="4"/>
      <c r="AHS230" s="4"/>
      <c r="AHT230" s="4"/>
      <c r="AHU230" s="4"/>
      <c r="AHV230" s="4"/>
      <c r="AHW230" s="4"/>
      <c r="AHX230" s="4"/>
      <c r="AHY230" s="4"/>
      <c r="AHZ230" s="4"/>
      <c r="AIA230" s="4"/>
      <c r="AIB230" s="4"/>
      <c r="AIC230" s="4"/>
      <c r="AID230" s="4"/>
      <c r="AIE230" s="4"/>
      <c r="AIF230" s="4"/>
      <c r="AIG230" s="4"/>
      <c r="AIH230" s="4"/>
      <c r="AII230" s="4"/>
      <c r="AIJ230" s="4"/>
      <c r="AIK230" s="4"/>
      <c r="AIL230" s="4"/>
      <c r="AIM230" s="4"/>
      <c r="AIN230" s="4"/>
      <c r="AIO230" s="4"/>
      <c r="AIP230" s="4"/>
      <c r="AIQ230" s="4"/>
      <c r="AIR230" s="4"/>
      <c r="AIS230" s="4"/>
      <c r="AIT230" s="4"/>
      <c r="AIU230" s="4"/>
      <c r="AIV230" s="4"/>
      <c r="AIW230" s="4"/>
      <c r="AIX230" s="4"/>
      <c r="AIY230" s="4"/>
      <c r="AIZ230" s="4"/>
      <c r="AJA230" s="4"/>
      <c r="AJB230" s="4"/>
      <c r="AJC230" s="4"/>
      <c r="AJD230" s="4"/>
      <c r="AJE230" s="4"/>
      <c r="AJF230" s="4"/>
      <c r="AJG230" s="4"/>
      <c r="AJH230" s="4"/>
      <c r="AJI230" s="4"/>
      <c r="AJJ230" s="4"/>
      <c r="AJK230" s="4"/>
      <c r="AJL230" s="4"/>
      <c r="AJM230" s="4"/>
      <c r="AJN230" s="4"/>
      <c r="AJO230" s="4"/>
      <c r="AJP230" s="4"/>
      <c r="AJQ230" s="4"/>
      <c r="AJR230" s="4"/>
      <c r="AJS230" s="4"/>
      <c r="AJT230" s="4"/>
      <c r="AJU230" s="4"/>
      <c r="AJV230" s="4"/>
      <c r="AJW230" s="4"/>
      <c r="AJX230" s="4"/>
      <c r="AJY230" s="4"/>
      <c r="AJZ230" s="4"/>
      <c r="AKA230" s="4"/>
      <c r="AKB230" s="4"/>
      <c r="AKC230" s="4"/>
      <c r="AKD230" s="4"/>
      <c r="AKE230" s="4"/>
      <c r="AKF230" s="4"/>
      <c r="AKG230" s="4"/>
      <c r="AKH230" s="4"/>
      <c r="AKI230" s="4"/>
      <c r="AKJ230" s="4"/>
      <c r="AKK230" s="4"/>
      <c r="AKL230" s="4"/>
      <c r="AKM230" s="4"/>
      <c r="AKN230" s="4"/>
      <c r="AKO230" s="4"/>
      <c r="AKP230" s="4"/>
      <c r="AKQ230" s="4"/>
      <c r="AKR230" s="4"/>
      <c r="AKS230" s="4"/>
      <c r="AKT230" s="4"/>
      <c r="AKU230" s="4"/>
      <c r="AKV230" s="4"/>
      <c r="AKW230" s="4"/>
      <c r="AKX230" s="4"/>
      <c r="AKY230" s="4"/>
      <c r="AKZ230" s="4"/>
      <c r="ALA230" s="4"/>
    </row>
    <row r="231" spans="1:990" x14ac:dyDescent="0.25">
      <c r="A231" s="4" t="s">
        <v>117</v>
      </c>
      <c r="B231" s="7" t="s">
        <v>539</v>
      </c>
      <c r="C231" s="156" t="s">
        <v>117</v>
      </c>
      <c r="D231" s="54" t="s">
        <v>903</v>
      </c>
      <c r="E231" s="157">
        <v>230</v>
      </c>
      <c r="F231" s="178">
        <v>62.0410534359537</v>
      </c>
      <c r="G231" s="178">
        <v>14.900875711755299</v>
      </c>
      <c r="H231" s="54" t="s">
        <v>1903</v>
      </c>
      <c r="I231" s="163" t="s">
        <v>1904</v>
      </c>
    </row>
    <row r="232" spans="1:990" x14ac:dyDescent="0.25">
      <c r="A232" s="4" t="s">
        <v>118</v>
      </c>
      <c r="B232" s="7" t="s">
        <v>539</v>
      </c>
      <c r="C232" s="156" t="s">
        <v>118</v>
      </c>
      <c r="D232" s="54" t="s">
        <v>903</v>
      </c>
      <c r="E232" s="157">
        <v>231</v>
      </c>
      <c r="F232" s="178">
        <v>62.110324924701096</v>
      </c>
      <c r="G232" s="178">
        <v>15.003185892419401</v>
      </c>
      <c r="H232" s="54" t="s">
        <v>1905</v>
      </c>
      <c r="I232" s="163" t="s">
        <v>1906</v>
      </c>
    </row>
    <row r="233" spans="1:990" x14ac:dyDescent="0.25">
      <c r="A233" s="4" t="s">
        <v>119</v>
      </c>
      <c r="B233" s="7" t="s">
        <v>542</v>
      </c>
      <c r="C233" s="156" t="s">
        <v>119</v>
      </c>
      <c r="D233" s="54" t="s">
        <v>903</v>
      </c>
      <c r="E233" s="157">
        <v>232</v>
      </c>
      <c r="F233" s="178">
        <v>63.284999999999997</v>
      </c>
      <c r="G233" s="178">
        <v>15.227</v>
      </c>
      <c r="H233" s="54" t="s">
        <v>1907</v>
      </c>
      <c r="I233" s="163" t="s">
        <v>1908</v>
      </c>
    </row>
    <row r="234" spans="1:990" x14ac:dyDescent="0.25">
      <c r="A234" s="4" t="s">
        <v>120</v>
      </c>
      <c r="B234" s="7" t="s">
        <v>542</v>
      </c>
      <c r="C234" s="156" t="s">
        <v>120</v>
      </c>
      <c r="D234" s="54" t="s">
        <v>903</v>
      </c>
      <c r="E234" s="157">
        <v>233</v>
      </c>
      <c r="F234" s="178">
        <v>63.221169584881203</v>
      </c>
      <c r="G234" s="178">
        <v>15.322420693701099</v>
      </c>
      <c r="H234" s="54" t="s">
        <v>1909</v>
      </c>
      <c r="I234" s="163" t="s">
        <v>1910</v>
      </c>
    </row>
    <row r="235" spans="1:990" x14ac:dyDescent="0.25">
      <c r="A235" s="4" t="s">
        <v>121</v>
      </c>
      <c r="B235" s="7" t="s">
        <v>542</v>
      </c>
      <c r="C235" s="156" t="s">
        <v>121</v>
      </c>
      <c r="D235" s="54" t="s">
        <v>903</v>
      </c>
      <c r="E235" s="157">
        <v>234</v>
      </c>
      <c r="F235" s="178">
        <v>63.201000000000001</v>
      </c>
      <c r="G235" s="178">
        <v>15.5991757399169</v>
      </c>
      <c r="H235" s="54" t="s">
        <v>1911</v>
      </c>
      <c r="I235" s="163" t="s">
        <v>1912</v>
      </c>
    </row>
    <row r="236" spans="1:990" x14ac:dyDescent="0.25">
      <c r="A236" s="4" t="s">
        <v>122</v>
      </c>
      <c r="B236" s="7" t="s">
        <v>546</v>
      </c>
      <c r="C236" s="156" t="s">
        <v>122</v>
      </c>
      <c r="D236" s="54" t="s">
        <v>903</v>
      </c>
      <c r="E236" s="157">
        <v>235</v>
      </c>
      <c r="F236" s="178">
        <v>45.897827162983099</v>
      </c>
      <c r="G236" s="178">
        <v>15.602</v>
      </c>
      <c r="H236" s="54" t="s">
        <v>1913</v>
      </c>
      <c r="I236" s="163" t="s">
        <v>1914</v>
      </c>
    </row>
    <row r="237" spans="1:990" x14ac:dyDescent="0.25">
      <c r="A237" s="4" t="s">
        <v>123</v>
      </c>
      <c r="B237" s="7" t="s">
        <v>546</v>
      </c>
      <c r="C237" s="156" t="s">
        <v>123</v>
      </c>
      <c r="D237" s="54" t="s">
        <v>903</v>
      </c>
      <c r="E237" s="157">
        <v>236</v>
      </c>
      <c r="F237" s="178">
        <v>45.975356142434798</v>
      </c>
      <c r="G237" s="178">
        <v>15.4825595142028</v>
      </c>
      <c r="H237" s="54" t="s">
        <v>1915</v>
      </c>
      <c r="I237" s="163" t="s">
        <v>1916</v>
      </c>
    </row>
    <row r="238" spans="1:990" x14ac:dyDescent="0.25">
      <c r="A238" s="4" t="s">
        <v>124</v>
      </c>
      <c r="B238" s="7" t="s">
        <v>546</v>
      </c>
      <c r="C238" s="156" t="s">
        <v>124</v>
      </c>
      <c r="D238" s="54" t="s">
        <v>903</v>
      </c>
      <c r="E238" s="157">
        <v>237</v>
      </c>
      <c r="F238" s="178">
        <v>45.990100888070202</v>
      </c>
      <c r="G238" s="178">
        <v>15.381613411009299</v>
      </c>
      <c r="H238" s="54" t="s">
        <v>1917</v>
      </c>
      <c r="I238" s="163" t="s">
        <v>1918</v>
      </c>
    </row>
    <row r="239" spans="1:990" x14ac:dyDescent="0.25">
      <c r="A239" s="4" t="s">
        <v>125</v>
      </c>
      <c r="B239" s="7" t="s">
        <v>546</v>
      </c>
      <c r="C239" s="156" t="s">
        <v>125</v>
      </c>
      <c r="D239" s="54" t="s">
        <v>903</v>
      </c>
      <c r="E239" s="157">
        <v>238</v>
      </c>
      <c r="F239" s="178">
        <v>46.017700521147198</v>
      </c>
      <c r="G239" s="178">
        <v>15.2813202515244</v>
      </c>
      <c r="H239" s="54" t="s">
        <v>1919</v>
      </c>
      <c r="I239" s="163" t="s">
        <v>1920</v>
      </c>
    </row>
    <row r="240" spans="1:990" s="154" customFormat="1" x14ac:dyDescent="0.25">
      <c r="A240" s="4" t="s">
        <v>126</v>
      </c>
      <c r="B240" s="7" t="s">
        <v>537</v>
      </c>
      <c r="C240" s="156" t="s">
        <v>126</v>
      </c>
      <c r="D240" s="54" t="s">
        <v>903</v>
      </c>
      <c r="E240" s="157">
        <v>239</v>
      </c>
      <c r="F240" s="178">
        <v>49.631999999999998</v>
      </c>
      <c r="G240" s="178">
        <v>14.252000000000001</v>
      </c>
      <c r="H240" s="54" t="s">
        <v>1921</v>
      </c>
      <c r="I240" s="163" t="s">
        <v>1922</v>
      </c>
      <c r="ALB240"/>
    </row>
    <row r="241" spans="1:990" s="154" customFormat="1" x14ac:dyDescent="0.25">
      <c r="A241" s="4" t="s">
        <v>127</v>
      </c>
      <c r="B241" s="7"/>
      <c r="C241" s="156" t="s">
        <v>127</v>
      </c>
      <c r="D241" s="54" t="s">
        <v>903</v>
      </c>
      <c r="E241" s="157">
        <v>240</v>
      </c>
      <c r="F241" s="178">
        <v>49.846755999999999</v>
      </c>
      <c r="G241" s="178">
        <v>14.422269999999999</v>
      </c>
      <c r="H241" s="54" t="s">
        <v>1923</v>
      </c>
      <c r="I241" s="163" t="s">
        <v>1924</v>
      </c>
      <c r="ALB241"/>
    </row>
    <row r="242" spans="1:990" s="154" customFormat="1" x14ac:dyDescent="0.25">
      <c r="A242" s="4" t="s">
        <v>128</v>
      </c>
      <c r="B242" s="7"/>
      <c r="C242" s="156" t="s">
        <v>128</v>
      </c>
      <c r="D242" s="54" t="s">
        <v>903</v>
      </c>
      <c r="E242" s="157">
        <v>241</v>
      </c>
      <c r="F242" s="178">
        <v>49.938046999999997</v>
      </c>
      <c r="G242" s="178">
        <v>14.37443</v>
      </c>
      <c r="H242" s="54" t="s">
        <v>1925</v>
      </c>
      <c r="I242" s="163" t="s">
        <v>1926</v>
      </c>
      <c r="ALB242"/>
    </row>
  </sheetData>
  <sortState ref="A2:AMJ243">
    <sortCondition ref="E2:E243"/>
  </sortState>
  <hyperlinks>
    <hyperlink ref="B73" r:id="rId1"/>
    <hyperlink ref="A80" r:id="rId2"/>
    <hyperlink ref="A39" r:id="rId3"/>
    <hyperlink ref="B39" r:id="rId4"/>
    <hyperlink ref="B9" r:id="rId5"/>
    <hyperlink ref="A87" r:id="rId6"/>
    <hyperlink ref="B87" r:id="rId7"/>
    <hyperlink ref="B99" r:id="rId8"/>
    <hyperlink ref="A25" r:id="rId9"/>
    <hyperlink ref="B25" r:id="rId10"/>
    <hyperlink ref="A16" r:id="rId11"/>
    <hyperlink ref="A78" r:id="rId12"/>
    <hyperlink ref="B78" r:id="rId13"/>
    <hyperlink ref="A79" r:id="rId14"/>
    <hyperlink ref="B36" r:id="rId15"/>
    <hyperlink ref="A26" r:id="rId16"/>
    <hyperlink ref="B82" r:id="rId17"/>
    <hyperlink ref="A32" r:id="rId18"/>
    <hyperlink ref="A75" r:id="rId19"/>
    <hyperlink ref="A41" r:id="rId20"/>
    <hyperlink ref="A66" r:id="rId21"/>
    <hyperlink ref="A33" r:id="rId22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RoR generators</vt:lpstr>
      <vt:lpstr>All generators</vt:lpstr>
      <vt:lpstr>Generators MW</vt:lpstr>
      <vt:lpstr>All generators Edwin's</vt:lpstr>
      <vt:lpstr>All generators Edwin's summary</vt:lpstr>
      <vt:lpstr>'Generators MW'!_FilterDatabase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</dc:creator>
  <cp:lastModifiedBy>Edwin Sutanudjaja</cp:lastModifiedBy>
  <cp:revision>0</cp:revision>
  <dcterms:created xsi:type="dcterms:W3CDTF">2018-01-23T22:15:18Z</dcterms:created>
  <dcterms:modified xsi:type="dcterms:W3CDTF">2018-02-04T05:34:24Z</dcterms:modified>
  <dc:language>en-GB</dc:language>
</cp:coreProperties>
</file>