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Sue/Desktop/NYTTP/Statistics/"/>
    </mc:Choice>
  </mc:AlternateContent>
  <xr:revisionPtr revIDLastSave="0" documentId="13_ncr:1_{9B58F0C7-09F6-6E46-B1DE-C07E2A22DB49}" xr6:coauthVersionLast="45" xr6:coauthVersionMax="45" xr10:uidLastSave="{00000000-0000-0000-0000-000000000000}"/>
  <bookViews>
    <workbookView xWindow="240" yWindow="460" windowWidth="16380" windowHeight="11820" firstSheet="1" activeTab="1" xr2:uid="{00000000-000D-0000-FFFF-FFFF00000000}"/>
  </bookViews>
  <sheets>
    <sheet name="Notes" sheetId="4" r:id="rId1"/>
    <sheet name="problem1" sheetId="1" r:id="rId2"/>
    <sheet name="Done2" sheetId="2" r:id="rId3"/>
    <sheet name="Done3" sheetId="3" r:id="rId4"/>
    <sheet name="Done4" sheetId="5" r:id="rId5"/>
    <sheet name="Done5" sheetId="6" r:id="rId6"/>
    <sheet name="Done6" sheetId="7" r:id="rId7"/>
  </sheets>
  <definedNames>
    <definedName name="_xlnm._FilterDatabase" localSheetId="3" hidden="1">Done3!$A$7:$C$23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B9" i="1"/>
  <c r="B8" i="1"/>
  <c r="B7" i="1"/>
  <c r="B6" i="1"/>
  <c r="B11" i="7"/>
  <c r="B10" i="7"/>
  <c r="B9" i="7"/>
  <c r="B8" i="7"/>
  <c r="B19" i="6"/>
  <c r="B18" i="6"/>
  <c r="B17" i="6"/>
  <c r="B16" i="6"/>
  <c r="B12" i="6"/>
  <c r="B11" i="6"/>
  <c r="B10" i="6"/>
  <c r="B9" i="6"/>
  <c r="D14" i="5"/>
  <c r="D12" i="5"/>
  <c r="D13" i="5"/>
  <c r="D11" i="5"/>
  <c r="C14" i="5"/>
  <c r="C12" i="5"/>
  <c r="C13" i="5"/>
  <c r="C11" i="5"/>
  <c r="B14" i="5"/>
  <c r="B12" i="5"/>
  <c r="B13" i="5"/>
  <c r="B11" i="5"/>
  <c r="C31" i="3"/>
  <c r="C11" i="3" s="1"/>
  <c r="C12" i="3"/>
  <c r="C14" i="3"/>
  <c r="C17" i="3"/>
  <c r="C15" i="3"/>
  <c r="C13" i="3"/>
  <c r="C21" i="3"/>
  <c r="C16" i="3"/>
  <c r="C10" i="3"/>
  <c r="C18" i="3"/>
  <c r="C19" i="3"/>
  <c r="C22" i="3"/>
  <c r="C29" i="3"/>
  <c r="C9" i="3" s="1"/>
  <c r="C27" i="3"/>
  <c r="C26" i="3"/>
  <c r="F6" i="2"/>
  <c r="F7" i="2"/>
  <c r="F8" i="2"/>
  <c r="F9" i="2"/>
  <c r="F5" i="2"/>
  <c r="D15" i="2"/>
  <c r="D11" i="2"/>
  <c r="E6" i="2"/>
  <c r="E7" i="2"/>
  <c r="E8" i="2"/>
  <c r="E9" i="2"/>
  <c r="E5" i="2"/>
  <c r="D10" i="2"/>
  <c r="D6" i="2"/>
  <c r="D7" i="2"/>
  <c r="D8" i="2"/>
  <c r="D9" i="2"/>
  <c r="D5" i="2"/>
  <c r="C10" i="2"/>
  <c r="C8" i="3" l="1"/>
  <c r="C28" i="3"/>
  <c r="C20" i="3" s="1"/>
  <c r="C23" i="3" s="1"/>
  <c r="F10" i="2"/>
  <c r="E10" i="2"/>
</calcChain>
</file>

<file path=xl/sharedStrings.xml><?xml version="1.0" encoding="utf-8"?>
<sst xmlns="http://schemas.openxmlformats.org/spreadsheetml/2006/main" count="104" uniqueCount="100">
  <si>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</si>
  <si>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</si>
  <si>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</si>
  <si>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</si>
  <si>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</si>
  <si>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</si>
  <si>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</si>
  <si>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</si>
  <si>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</si>
  <si>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</si>
  <si>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</si>
  <si>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</si>
  <si>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</si>
  <si>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</si>
  <si>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</si>
  <si>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</si>
  <si>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</si>
  <si>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</si>
  <si>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</si>
  <si>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</si>
  <si>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</si>
  <si>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</si>
  <si>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</si>
  <si>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</si>
  <si>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</si>
  <si>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</si>
  <si>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</si>
  <si>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</si>
  <si>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</si>
  <si>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</si>
  <si>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</si>
  <si>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</si>
  <si>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</si>
  <si>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</si>
  <si>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</si>
  <si>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</si>
  <si>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</si>
  <si>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</si>
  <si>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4-2</t>
  </si>
  <si>
    <t>4-3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</si>
  <si>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</si>
  <si>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</si>
  <si>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</si>
  <si>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</si>
  <si>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</si>
  <si>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</si>
  <si>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</si>
  <si>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</si>
  <si>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</si>
  <si>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</si>
  <si>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</si>
  <si>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</si>
  <si>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</si>
  <si>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</si>
  <si>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</si>
  <si>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</si>
  <si>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P(x no. of Echos)</t>
  </si>
  <si>
    <t>Mean</t>
  </si>
  <si>
    <t>Check (using Excel)</t>
  </si>
  <si>
    <t>Variance to the Mean squared</t>
  </si>
  <si>
    <t>Sum</t>
  </si>
  <si>
    <t>**Assuming SAMPLE**</t>
  </si>
  <si>
    <t>SUM</t>
  </si>
  <si>
    <t>COUNT</t>
  </si>
  <si>
    <t>MEAN</t>
  </si>
  <si>
    <t>MEDIAN</t>
  </si>
  <si>
    <t>Total</t>
  </si>
  <si>
    <t>Variance from the Mean</t>
  </si>
  <si>
    <t>STD.DEV.S</t>
  </si>
  <si>
    <t>VARIANCE</t>
  </si>
  <si>
    <t>INTERQ</t>
  </si>
  <si>
    <t>Q1 (median of the bottom half)</t>
  </si>
  <si>
    <t>Q2 (median of the whole set)</t>
  </si>
  <si>
    <t>Q3 (median of the upper half)</t>
  </si>
  <si>
    <t>**refer to upper LHS**</t>
  </si>
  <si>
    <t>x</t>
  </si>
  <si>
    <t>P(x)</t>
  </si>
  <si>
    <r>
      <t>What are the allowed values of X?</t>
    </r>
    <r>
      <rPr>
        <b/>
        <sz val="11"/>
        <color theme="1"/>
        <rFont val="Calibri"/>
        <family val="2"/>
        <scheme val="minor"/>
      </rPr>
      <t xml:space="preserve"> {0,1,2}</t>
    </r>
  </si>
  <si>
    <r>
      <t xml:space="preserve">What is the probability distribution of X? Show that the probabilities sum to 1 </t>
    </r>
    <r>
      <rPr>
        <b/>
        <sz val="11"/>
        <color theme="1"/>
        <rFont val="Calibri"/>
        <family val="2"/>
        <scheme val="minor"/>
      </rPr>
      <t>(see highlighted in blue)</t>
    </r>
  </si>
  <si>
    <r>
      <t xml:space="preserve">What is the mean of X? </t>
    </r>
    <r>
      <rPr>
        <b/>
        <sz val="11"/>
        <color theme="1"/>
        <rFont val="Calibri"/>
        <family val="2"/>
        <scheme val="minor"/>
      </rPr>
      <t>0.44</t>
    </r>
  </si>
  <si>
    <t>Variance from Mean</t>
  </si>
  <si>
    <t>P(A) that it is a new book</t>
  </si>
  <si>
    <t>P(B) that it is a python book</t>
  </si>
  <si>
    <t>P(A &amp; B) that it is a new book AND a python book</t>
  </si>
  <si>
    <t>P(A|B)</t>
  </si>
  <si>
    <t>P(A) that it is an excel book</t>
  </si>
  <si>
    <t>P(B) that it is a new book</t>
  </si>
  <si>
    <t>P(A &amp; B) that it is an excel book AND a new book</t>
  </si>
  <si>
    <t>Bowl 1</t>
  </si>
  <si>
    <t>Bowl 2</t>
  </si>
  <si>
    <t>Chocolate</t>
  </si>
  <si>
    <t>Plain</t>
  </si>
  <si>
    <t>P(A) that it is out of Bowl #1</t>
  </si>
  <si>
    <t>P(B) that it is a plain cookie</t>
  </si>
  <si>
    <t>P(A &amp; B) that it is out of Bowl #1 AND it is a plain cookie</t>
  </si>
  <si>
    <t>52!</t>
  </si>
  <si>
    <t>48!</t>
  </si>
  <si>
    <t>4!</t>
  </si>
  <si>
    <t>6/52</t>
  </si>
  <si>
    <t>1/52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</si>
</sst>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right"/>
    </xf>
    <xf numFmtId="16" fontId="0" fillId="0" borderId="0" xfId="0" quotePrefix="1" applyNumberFormat="1"/>
    <xf numFmtId="2" fontId="0" fillId="0" borderId="0" xfId="0" applyNumberFormat="1"/>
    <xf numFmtId="2" fontId="1" fillId="2" borderId="0" xfId="0" applyNumberFormat="1" applyFont="1" applyFill="1"/>
    <xf numFmtId="176" fontId="1" fillId="4" borderId="0" xfId="0" applyNumberFormat="1" applyFont="1" applyFill="1"/>
    <xf numFmtId="0" fontId="1" fillId="5" borderId="0" xfId="0" applyFont="1" applyFill="1"/>
    <xf numFmtId="0" fontId="0" fillId="5" borderId="0" xfId="0" applyFill="1"/>
    <xf numFmtId="177" fontId="0" fillId="0" borderId="0" xfId="0" applyNumberFormat="1"/>
    <xf numFmtId="2" fontId="1" fillId="3" borderId="0" xfId="0" applyNumberFormat="1" applyFont="1" applyFill="1"/>
    <xf numFmtId="0" fontId="2" fillId="0" borderId="0" xfId="0" applyFont="1" applyAlignment="1">
      <alignment horizontal="right"/>
    </xf>
    <xf numFmtId="2" fontId="1" fillId="5" borderId="0" xfId="0" applyNumberFormat="1" applyFont="1" applyFill="1"/>
    <xf numFmtId="0" fontId="1" fillId="4" borderId="0" xfId="0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0" fillId="6" borderId="0" xfId="0" applyFill="1"/>
    <xf numFmtId="2" fontId="0" fillId="6" borderId="0" xfId="0" applyNumberFormat="1" applyFill="1"/>
    <xf numFmtId="0" fontId="1" fillId="7" borderId="0" xfId="0" applyFont="1" applyFill="1"/>
    <xf numFmtId="0" fontId="1" fillId="0" borderId="0" xfId="0" quotePrefix="1" applyFont="1"/>
    <xf numFmtId="9" fontId="1" fillId="7" borderId="0" xfId="1" applyFont="1" applyFill="1"/>
    <xf numFmtId="9" fontId="1" fillId="2" borderId="0" xfId="1" applyFont="1" applyFill="1"/>
    <xf numFmtId="0" fontId="0" fillId="0" borderId="0" xfId="0" applyAlignment="1">
      <alignment horizontal="right"/>
    </xf>
    <xf numFmtId="17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51-F5E6-481F-8A95-182AD5D5A7E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37.5" bestFit="1" customWidth="1"/>
    <col min="3" max="3" width="11.83203125" bestFit="1" customWidth="1"/>
  </cols>
  <sheetData>
    <row r="1" spans="1:3" x14ac:dyDescent="0.2">
      <c r="A1" s="1" t="s">
        <v>6</v>
      </c>
    </row>
    <row r="2" spans="1:3" x14ac:dyDescent="0.2">
      <c r="A2" s="6" t="s">
        <v>7</v>
      </c>
      <c r="B2" t="s">
        <v>8</v>
      </c>
      <c r="C2" s="28" t="s">
        <v>98</v>
      </c>
    </row>
    <row r="3" spans="1:3" x14ac:dyDescent="0.2">
      <c r="A3" s="6" t="s">
        <v>9</v>
      </c>
      <c r="B3" t="s">
        <v>10</v>
      </c>
      <c r="C3" s="28" t="s">
        <v>99</v>
      </c>
    </row>
    <row r="6" spans="1:3" x14ac:dyDescent="0.2">
      <c r="A6" t="s">
        <v>95</v>
      </c>
      <c r="B6">
        <f>FACT(52)</f>
        <v>8.0658175170943901E+67</v>
      </c>
    </row>
    <row r="7" spans="1:3" x14ac:dyDescent="0.2">
      <c r="A7" t="s">
        <v>96</v>
      </c>
      <c r="B7">
        <f>FACT(48)</f>
        <v>1.2413915592536068E+61</v>
      </c>
    </row>
    <row r="8" spans="1:3" x14ac:dyDescent="0.2">
      <c r="A8" t="s">
        <v>97</v>
      </c>
      <c r="B8">
        <f>FACT(4)</f>
        <v>24</v>
      </c>
    </row>
    <row r="9" spans="1:3" x14ac:dyDescent="0.2">
      <c r="B9">
        <f>B7*B8</f>
        <v>2.9793397422086563E+62</v>
      </c>
      <c r="C9">
        <f>B6/B9</f>
        <v>270725.00000000017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8B7-A947-44D0-A527-0E0F3C3BE44A}">
  <dimension ref="A1:J17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18" bestFit="1" customWidth="1"/>
    <col min="3" max="3" width="36.5" customWidth="1"/>
    <col min="4" max="4" width="14.6640625" bestFit="1" customWidth="1"/>
    <col min="5" max="5" width="18.1640625" bestFit="1" customWidth="1"/>
    <col min="6" max="6" width="24.6640625" bestFit="1" customWidth="1"/>
  </cols>
  <sheetData>
    <row r="1" spans="1:10" x14ac:dyDescent="0.2">
      <c r="A1" t="s">
        <v>11</v>
      </c>
    </row>
    <row r="2" spans="1:10" x14ac:dyDescent="0.2">
      <c r="A2" t="s">
        <v>12</v>
      </c>
    </row>
    <row r="4" spans="1:10" x14ac:dyDescent="0.2">
      <c r="B4" s="1" t="s">
        <v>13</v>
      </c>
      <c r="C4" s="7" t="s">
        <v>14</v>
      </c>
      <c r="D4" s="7"/>
      <c r="E4" s="7" t="s">
        <v>56</v>
      </c>
      <c r="F4" s="7" t="s">
        <v>59</v>
      </c>
      <c r="G4" s="7"/>
      <c r="H4" s="7"/>
      <c r="I4" s="7"/>
      <c r="J4" s="7"/>
    </row>
    <row r="5" spans="1:10" x14ac:dyDescent="0.2">
      <c r="B5">
        <v>0</v>
      </c>
      <c r="C5">
        <v>25</v>
      </c>
      <c r="D5">
        <f>C5/$C$10</f>
        <v>0.176056338028169</v>
      </c>
      <c r="E5">
        <f>B5*D5:D9</f>
        <v>0</v>
      </c>
      <c r="F5" s="14">
        <f>(B5-$D$13)^2</f>
        <v>2.2711763538980363</v>
      </c>
    </row>
    <row r="6" spans="1:10" x14ac:dyDescent="0.2">
      <c r="B6">
        <v>1</v>
      </c>
      <c r="C6">
        <v>56</v>
      </c>
      <c r="D6">
        <f t="shared" ref="D6:D9" si="0">C6/$C$10</f>
        <v>0.39436619718309857</v>
      </c>
      <c r="E6">
        <f t="shared" ref="E6" si="1">B6*D6:D10</f>
        <v>0.39436619718309857</v>
      </c>
      <c r="F6" s="14">
        <f t="shared" ref="F6:F9" si="2">(B6-$D$13)^2</f>
        <v>0.25709184685578257</v>
      </c>
    </row>
    <row r="7" spans="1:10" x14ac:dyDescent="0.2">
      <c r="B7">
        <v>2</v>
      </c>
      <c r="C7">
        <v>33</v>
      </c>
      <c r="D7">
        <f t="shared" si="0"/>
        <v>0.23239436619718309</v>
      </c>
      <c r="E7">
        <f>B7*D7:D13</f>
        <v>0.46478873239436619</v>
      </c>
      <c r="F7" s="14">
        <f t="shared" si="2"/>
        <v>0.24300733981352907</v>
      </c>
    </row>
    <row r="8" spans="1:10" x14ac:dyDescent="0.2">
      <c r="B8">
        <v>3</v>
      </c>
      <c r="C8">
        <v>20</v>
      </c>
      <c r="D8">
        <f t="shared" si="0"/>
        <v>0.14084507042253522</v>
      </c>
      <c r="E8">
        <f>B8*D8:D14</f>
        <v>0.42253521126760563</v>
      </c>
      <c r="F8" s="14">
        <f t="shared" si="2"/>
        <v>2.2289228327712758</v>
      </c>
    </row>
    <row r="9" spans="1:10" x14ac:dyDescent="0.2">
      <c r="B9">
        <v>4</v>
      </c>
      <c r="C9">
        <v>8</v>
      </c>
      <c r="D9">
        <f t="shared" si="0"/>
        <v>5.6338028169014086E-2</v>
      </c>
      <c r="E9">
        <f>B9*D9:D15</f>
        <v>0.22535211267605634</v>
      </c>
      <c r="F9" s="14">
        <f t="shared" si="2"/>
        <v>6.214838325729021</v>
      </c>
    </row>
    <row r="10" spans="1:10" s="13" customFormat="1" x14ac:dyDescent="0.2">
      <c r="A10" s="12" t="s">
        <v>60</v>
      </c>
      <c r="C10" s="13">
        <f>SUM(C5:C9)</f>
        <v>142</v>
      </c>
      <c r="D10" s="13">
        <f>SUM(D5:D9)</f>
        <v>1</v>
      </c>
      <c r="E10" s="13">
        <f>SUM(E5:E9)</f>
        <v>1.5070422535211268</v>
      </c>
      <c r="F10" s="13">
        <f>SUM(F5:F9)</f>
        <v>11.215036699067644</v>
      </c>
    </row>
    <row r="11" spans="1:10" x14ac:dyDescent="0.2">
      <c r="C11" t="s">
        <v>57</v>
      </c>
      <c r="D11">
        <f>AVERAGE(C5:C9)</f>
        <v>28.4</v>
      </c>
    </row>
    <row r="12" spans="1:10" x14ac:dyDescent="0.2">
      <c r="F12" s="7" t="s">
        <v>58</v>
      </c>
    </row>
    <row r="13" spans="1:10" x14ac:dyDescent="0.2">
      <c r="B13" s="4" t="s">
        <v>15</v>
      </c>
      <c r="C13" t="s">
        <v>16</v>
      </c>
      <c r="D13" s="11">
        <v>1.5070422535211268</v>
      </c>
    </row>
    <row r="14" spans="1:10" x14ac:dyDescent="0.2">
      <c r="B14" s="5" t="s">
        <v>17</v>
      </c>
      <c r="C14" t="s">
        <v>18</v>
      </c>
      <c r="D14" s="15">
        <v>11.215036699067644</v>
      </c>
    </row>
    <row r="15" spans="1:10" x14ac:dyDescent="0.2">
      <c r="B15" s="5" t="s">
        <v>19</v>
      </c>
      <c r="C15" t="s">
        <v>20</v>
      </c>
      <c r="D15" s="10">
        <f>SQRT(D14/4)</f>
        <v>1.6744429446137934</v>
      </c>
      <c r="E15" t="s">
        <v>61</v>
      </c>
    </row>
    <row r="17" spans="1:2" x14ac:dyDescent="0.2">
      <c r="A17" s="8"/>
      <c r="B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4A40-2C7C-4CED-8BEA-C2E0F2454AB1}">
  <dimension ref="A1:F32"/>
  <sheetViews>
    <sheetView topLeftCell="A18" workbookViewId="0">
      <selection activeCell="C29" sqref="C29"/>
    </sheetView>
  </sheetViews>
  <sheetFormatPr baseColWidth="10" defaultColWidth="8.83203125" defaultRowHeight="15" x14ac:dyDescent="0.2"/>
  <cols>
    <col min="1" max="1" width="24.6640625" bestFit="1" customWidth="1"/>
    <col min="2" max="2" width="11.5" customWidth="1"/>
    <col min="3" max="3" width="20" bestFit="1" customWidth="1"/>
    <col min="6" max="6" width="48.33203125" customWidth="1"/>
  </cols>
  <sheetData>
    <row r="1" spans="1:6" x14ac:dyDescent="0.2">
      <c r="B1" t="s">
        <v>21</v>
      </c>
    </row>
    <row r="2" spans="1:6" x14ac:dyDescent="0.2">
      <c r="E2" s="5" t="s">
        <v>22</v>
      </c>
      <c r="F2" t="s">
        <v>23</v>
      </c>
    </row>
    <row r="3" spans="1:6" x14ac:dyDescent="0.2">
      <c r="E3" s="5" t="s">
        <v>24</v>
      </c>
      <c r="F3" t="s">
        <v>25</v>
      </c>
    </row>
    <row r="4" spans="1:6" x14ac:dyDescent="0.2">
      <c r="E4" s="5" t="s">
        <v>26</v>
      </c>
      <c r="F4" t="s">
        <v>27</v>
      </c>
    </row>
    <row r="5" spans="1:6" x14ac:dyDescent="0.2">
      <c r="E5" s="5" t="s">
        <v>28</v>
      </c>
      <c r="F5" t="s">
        <v>29</v>
      </c>
    </row>
    <row r="6" spans="1:6" x14ac:dyDescent="0.2">
      <c r="E6" s="5" t="s">
        <v>30</v>
      </c>
      <c r="F6" t="s">
        <v>31</v>
      </c>
    </row>
    <row r="7" spans="1:6" x14ac:dyDescent="0.2">
      <c r="B7" s="2" t="s">
        <v>32</v>
      </c>
      <c r="C7" s="16" t="s">
        <v>67</v>
      </c>
    </row>
    <row r="8" spans="1:6" x14ac:dyDescent="0.2">
      <c r="B8">
        <v>1</v>
      </c>
      <c r="C8" s="9">
        <f>(B8-C29)^2</f>
        <v>49</v>
      </c>
    </row>
    <row r="9" spans="1:6" x14ac:dyDescent="0.2">
      <c r="B9">
        <v>3</v>
      </c>
      <c r="C9" s="9">
        <f>(B9-C29)^2</f>
        <v>25</v>
      </c>
    </row>
    <row r="10" spans="1:6" x14ac:dyDescent="0.2">
      <c r="B10">
        <v>3</v>
      </c>
      <c r="C10" s="9">
        <f>(B10-C31)^2</f>
        <v>307.19333107528098</v>
      </c>
    </row>
    <row r="11" spans="1:6" x14ac:dyDescent="0.2">
      <c r="A11" s="23" t="s">
        <v>71</v>
      </c>
      <c r="B11" s="13">
        <v>4</v>
      </c>
      <c r="C11" s="9" t="e">
        <f>(B11-C32)^2</f>
        <v>#VALUE!</v>
      </c>
    </row>
    <row r="12" spans="1:6" x14ac:dyDescent="0.2">
      <c r="A12" s="1"/>
      <c r="B12">
        <v>5</v>
      </c>
      <c r="C12" s="9">
        <f>(B12-C33)^2</f>
        <v>25</v>
      </c>
    </row>
    <row r="13" spans="1:6" x14ac:dyDescent="0.2">
      <c r="A13" s="1"/>
      <c r="B13">
        <v>5</v>
      </c>
      <c r="C13" s="9">
        <f>(B13-C34)^2</f>
        <v>25</v>
      </c>
    </row>
    <row r="14" spans="1:6" x14ac:dyDescent="0.2">
      <c r="A14" s="1"/>
      <c r="B14">
        <v>8</v>
      </c>
      <c r="C14" s="9">
        <f>(B14-C35)^2</f>
        <v>64</v>
      </c>
    </row>
    <row r="15" spans="1:6" x14ac:dyDescent="0.2">
      <c r="A15" s="23" t="s">
        <v>72</v>
      </c>
      <c r="B15" s="13">
        <v>8</v>
      </c>
      <c r="C15" s="9">
        <f>(B15-C36)^2</f>
        <v>64</v>
      </c>
    </row>
    <row r="16" spans="1:6" x14ac:dyDescent="0.2">
      <c r="A16" s="1"/>
      <c r="B16">
        <v>9</v>
      </c>
      <c r="C16" s="9">
        <f>(B16-C37)^2</f>
        <v>81</v>
      </c>
    </row>
    <row r="17" spans="1:3" x14ac:dyDescent="0.2">
      <c r="A17" s="1"/>
      <c r="B17">
        <v>10</v>
      </c>
      <c r="C17" s="9">
        <f>(B17-C38)^2</f>
        <v>100</v>
      </c>
    </row>
    <row r="18" spans="1:3" x14ac:dyDescent="0.2">
      <c r="A18" s="1"/>
      <c r="B18">
        <v>10</v>
      </c>
      <c r="C18" s="9">
        <f>(B18-C39)^2</f>
        <v>100</v>
      </c>
    </row>
    <row r="19" spans="1:3" x14ac:dyDescent="0.2">
      <c r="A19" s="23" t="s">
        <v>73</v>
      </c>
      <c r="B19" s="13">
        <v>10</v>
      </c>
      <c r="C19" s="9">
        <f>(B19-C40)^2</f>
        <v>100</v>
      </c>
    </row>
    <row r="20" spans="1:3" x14ac:dyDescent="0.2">
      <c r="B20">
        <v>12</v>
      </c>
      <c r="C20" s="9">
        <f>(B20-C40)^2</f>
        <v>144</v>
      </c>
    </row>
    <row r="21" spans="1:3" x14ac:dyDescent="0.2">
      <c r="B21">
        <v>20</v>
      </c>
      <c r="C21" s="9">
        <f>(B21-C42)^2</f>
        <v>400</v>
      </c>
    </row>
    <row r="22" spans="1:3" x14ac:dyDescent="0.2">
      <c r="B22">
        <v>44</v>
      </c>
      <c r="C22" s="9">
        <f>(B22-C43)^2</f>
        <v>1936</v>
      </c>
    </row>
    <row r="23" spans="1:3" s="12" customFormat="1" x14ac:dyDescent="0.2">
      <c r="A23" s="12" t="s">
        <v>66</v>
      </c>
      <c r="C23" s="17" t="e">
        <f>SUM(C8:C22)</f>
        <v>#VALUE!</v>
      </c>
    </row>
    <row r="26" spans="1:3" x14ac:dyDescent="0.2">
      <c r="B26" s="1" t="s">
        <v>62</v>
      </c>
      <c r="C26" s="18">
        <f>SUM($B$8:$B$22)</f>
        <v>152</v>
      </c>
    </row>
    <row r="27" spans="1:3" x14ac:dyDescent="0.2">
      <c r="B27" s="1" t="s">
        <v>63</v>
      </c>
      <c r="C27" s="18">
        <f>COUNT(B8:B22)</f>
        <v>15</v>
      </c>
    </row>
    <row r="28" spans="1:3" x14ac:dyDescent="0.2">
      <c r="B28" s="1" t="s">
        <v>64</v>
      </c>
      <c r="C28" s="19">
        <f>$C$26/$C$27</f>
        <v>10.133333333333333</v>
      </c>
    </row>
    <row r="29" spans="1:3" x14ac:dyDescent="0.2">
      <c r="B29" s="1" t="s">
        <v>65</v>
      </c>
      <c r="C29" s="18">
        <f>SMALL(B8:B22,8)</f>
        <v>8</v>
      </c>
    </row>
    <row r="30" spans="1:3" x14ac:dyDescent="0.2">
      <c r="B30" s="1" t="s">
        <v>69</v>
      </c>
      <c r="C30" s="19">
        <v>2949.4844444444443</v>
      </c>
    </row>
    <row r="31" spans="1:3" x14ac:dyDescent="0.2">
      <c r="B31" s="1" t="s">
        <v>68</v>
      </c>
      <c r="C31" s="19">
        <f>SQRT(C30/7)</f>
        <v>20.526931593273279</v>
      </c>
    </row>
    <row r="32" spans="1:3" x14ac:dyDescent="0.2">
      <c r="B32" s="1" t="s">
        <v>70</v>
      </c>
      <c r="C32" s="20" t="s">
        <v>74</v>
      </c>
    </row>
  </sheetData>
  <autoFilter ref="A7:C23" xr:uid="{CDFE6922-260A-CD48-A78B-3328F0D8B704}">
    <sortState xmlns:xlrd2="http://schemas.microsoft.com/office/spreadsheetml/2017/richdata2" ref="A8:C23">
      <sortCondition ref="B7:B2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0A5F-A7BB-4BA3-9662-0C9B1CED90E1}">
  <dimension ref="A1:K14"/>
  <sheetViews>
    <sheetView workbookViewId="0"/>
  </sheetViews>
  <sheetFormatPr baseColWidth="10" defaultColWidth="8.83203125" defaultRowHeight="15" x14ac:dyDescent="0.2"/>
  <cols>
    <col min="4" max="4" width="16.5" customWidth="1"/>
    <col min="9" max="9" width="7.33203125" customWidth="1"/>
    <col min="10" max="10" width="6.33203125" customWidth="1"/>
    <col min="11" max="11" width="7.5" customWidth="1"/>
  </cols>
  <sheetData>
    <row r="1" spans="1:11" x14ac:dyDescent="0.2">
      <c r="A1" t="s">
        <v>33</v>
      </c>
    </row>
    <row r="2" spans="1:11" x14ac:dyDescent="0.2">
      <c r="A2" t="s">
        <v>34</v>
      </c>
      <c r="I2" s="3"/>
      <c r="J2" s="3"/>
      <c r="K2" s="3" t="s">
        <v>35</v>
      </c>
    </row>
    <row r="3" spans="1:11" x14ac:dyDescent="0.2">
      <c r="A3" t="s">
        <v>36</v>
      </c>
      <c r="I3" s="3"/>
      <c r="J3" s="3"/>
      <c r="K3" s="3" t="s">
        <v>35</v>
      </c>
    </row>
    <row r="4" spans="1:11" x14ac:dyDescent="0.2">
      <c r="I4" s="3"/>
      <c r="J4" s="3"/>
      <c r="K4" s="3"/>
    </row>
    <row r="5" spans="1:11" x14ac:dyDescent="0.2">
      <c r="A5" s="6" t="s">
        <v>37</v>
      </c>
      <c r="B5" t="s">
        <v>77</v>
      </c>
    </row>
    <row r="6" spans="1:11" x14ac:dyDescent="0.2">
      <c r="A6" s="6" t="s">
        <v>38</v>
      </c>
      <c r="B6" t="s">
        <v>78</v>
      </c>
    </row>
    <row r="7" spans="1:11" x14ac:dyDescent="0.2">
      <c r="A7" s="6" t="s">
        <v>39</v>
      </c>
      <c r="B7" t="s">
        <v>79</v>
      </c>
    </row>
    <row r="8" spans="1:11" x14ac:dyDescent="0.2">
      <c r="A8" s="6" t="s">
        <v>40</v>
      </c>
      <c r="B8" t="s">
        <v>41</v>
      </c>
    </row>
    <row r="10" spans="1:11" x14ac:dyDescent="0.2">
      <c r="A10" s="21" t="s">
        <v>75</v>
      </c>
      <c r="B10" s="21" t="s">
        <v>76</v>
      </c>
      <c r="D10" t="s">
        <v>80</v>
      </c>
    </row>
    <row r="11" spans="1:11" x14ac:dyDescent="0.2">
      <c r="A11" s="21">
        <v>0</v>
      </c>
      <c r="B11" s="22">
        <f>(7/9)*(7/9)</f>
        <v>0.60493827160493829</v>
      </c>
      <c r="C11" s="9">
        <f>A11*B11</f>
        <v>0</v>
      </c>
      <c r="D11" s="9">
        <f>(A11-$C$14)^2</f>
        <v>0.19753086419753085</v>
      </c>
    </row>
    <row r="12" spans="1:11" x14ac:dyDescent="0.2">
      <c r="A12" s="21">
        <v>1</v>
      </c>
      <c r="B12" s="22">
        <f>(7/9)*(2/9)*2</f>
        <v>0.34567901234567899</v>
      </c>
      <c r="C12" s="9">
        <f t="shared" ref="C12:C13" si="0">A12*B12</f>
        <v>0.34567901234567899</v>
      </c>
      <c r="D12" s="9">
        <f t="shared" ref="D12:D13" si="1">(A12-$C$14)^2</f>
        <v>0.30864197530864201</v>
      </c>
    </row>
    <row r="13" spans="1:11" x14ac:dyDescent="0.2">
      <c r="A13" s="21">
        <v>2</v>
      </c>
      <c r="B13" s="22">
        <f>(2/9)^2</f>
        <v>4.9382716049382713E-2</v>
      </c>
      <c r="C13" s="9">
        <f t="shared" si="0"/>
        <v>9.8765432098765427E-2</v>
      </c>
      <c r="D13" s="9">
        <f t="shared" si="1"/>
        <v>2.4197530864197532</v>
      </c>
    </row>
    <row r="14" spans="1:11" x14ac:dyDescent="0.2">
      <c r="A14" s="21"/>
      <c r="B14" s="22">
        <f>SUM(B11:B13)</f>
        <v>1</v>
      </c>
      <c r="C14" s="9">
        <f>SUM(C11:C13)</f>
        <v>0.44444444444444442</v>
      </c>
      <c r="D14" s="9">
        <f>SUM(D11:D13)</f>
        <v>2.925925925925926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6AC-CFBF-451B-A879-EA4454337D82}">
  <dimension ref="A1:D1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38.5" customWidth="1"/>
    <col min="2" max="2" width="9.5" customWidth="1"/>
  </cols>
  <sheetData>
    <row r="1" spans="1:4" x14ac:dyDescent="0.2">
      <c r="A1" t="s">
        <v>42</v>
      </c>
    </row>
    <row r="3" spans="1:4" x14ac:dyDescent="0.2">
      <c r="B3" s="1" t="s">
        <v>43</v>
      </c>
      <c r="C3" s="1" t="s">
        <v>44</v>
      </c>
    </row>
    <row r="4" spans="1:4" x14ac:dyDescent="0.2">
      <c r="A4" s="1" t="s">
        <v>45</v>
      </c>
      <c r="B4">
        <v>300</v>
      </c>
      <c r="C4">
        <v>175</v>
      </c>
    </row>
    <row r="5" spans="1:4" x14ac:dyDescent="0.2">
      <c r="A5" s="1" t="s">
        <v>46</v>
      </c>
      <c r="B5">
        <v>125</v>
      </c>
      <c r="C5">
        <v>200</v>
      </c>
    </row>
    <row r="6" spans="1:4" x14ac:dyDescent="0.2">
      <c r="A6" s="1" t="s">
        <v>66</v>
      </c>
      <c r="D6">
        <v>800</v>
      </c>
    </row>
    <row r="8" spans="1:4" x14ac:dyDescent="0.2">
      <c r="A8" s="6" t="s">
        <v>47</v>
      </c>
      <c r="B8" t="s">
        <v>48</v>
      </c>
    </row>
    <row r="9" spans="1:4" x14ac:dyDescent="0.2">
      <c r="A9" s="24" t="s">
        <v>81</v>
      </c>
      <c r="B9">
        <f>(175+300)/800</f>
        <v>0.59375</v>
      </c>
    </row>
    <row r="10" spans="1:4" x14ac:dyDescent="0.2">
      <c r="A10" s="24" t="s">
        <v>82</v>
      </c>
      <c r="B10">
        <f>((175+200)/800)</f>
        <v>0.46875</v>
      </c>
    </row>
    <row r="11" spans="1:4" x14ac:dyDescent="0.2">
      <c r="A11" s="24" t="s">
        <v>83</v>
      </c>
      <c r="B11">
        <f>$B$9*$B$10</f>
        <v>0.2783203125</v>
      </c>
    </row>
    <row r="12" spans="1:4" x14ac:dyDescent="0.2">
      <c r="A12" s="24" t="s">
        <v>84</v>
      </c>
      <c r="B12" s="25">
        <f>B11/B10</f>
        <v>0.59375</v>
      </c>
    </row>
    <row r="15" spans="1:4" x14ac:dyDescent="0.2">
      <c r="A15" s="24" t="s">
        <v>49</v>
      </c>
      <c r="B15" t="s">
        <v>50</v>
      </c>
    </row>
    <row r="16" spans="1:4" x14ac:dyDescent="0.2">
      <c r="A16" s="1" t="s">
        <v>85</v>
      </c>
      <c r="B16">
        <f>425/800</f>
        <v>0.53125</v>
      </c>
    </row>
    <row r="17" spans="1:2" x14ac:dyDescent="0.2">
      <c r="A17" s="1" t="s">
        <v>86</v>
      </c>
      <c r="B17">
        <f>475/800</f>
        <v>0.59375</v>
      </c>
    </row>
    <row r="18" spans="1:2" x14ac:dyDescent="0.2">
      <c r="A18" s="1" t="s">
        <v>87</v>
      </c>
      <c r="B18">
        <f>B16*B17</f>
        <v>0.3154296875</v>
      </c>
    </row>
    <row r="19" spans="1:2" x14ac:dyDescent="0.2">
      <c r="A19" s="1" t="s">
        <v>84</v>
      </c>
      <c r="B19" s="26">
        <f>B18/B17</f>
        <v>0.53125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435-ADBD-4B09-B570-4E8A5F03FAC6}">
  <dimension ref="A1:F11"/>
  <sheetViews>
    <sheetView zoomScale="125" workbookViewId="0">
      <selection activeCell="A5" sqref="A5"/>
    </sheetView>
  </sheetViews>
  <sheetFormatPr baseColWidth="10" defaultColWidth="8.83203125" defaultRowHeight="15" x14ac:dyDescent="0.2"/>
  <cols>
    <col min="1" max="1" width="63.83203125" bestFit="1" customWidth="1"/>
  </cols>
  <sheetData>
    <row r="1" spans="1:6" x14ac:dyDescent="0.2">
      <c r="A1" t="s">
        <v>51</v>
      </c>
      <c r="D1" t="s">
        <v>90</v>
      </c>
      <c r="E1" s="27" t="s">
        <v>91</v>
      </c>
    </row>
    <row r="2" spans="1:6" x14ac:dyDescent="0.2">
      <c r="A2" t="s">
        <v>52</v>
      </c>
      <c r="C2" t="s">
        <v>88</v>
      </c>
      <c r="D2">
        <v>10</v>
      </c>
      <c r="E2">
        <v>30</v>
      </c>
    </row>
    <row r="3" spans="1:6" x14ac:dyDescent="0.2">
      <c r="A3" t="s">
        <v>53</v>
      </c>
      <c r="C3" t="s">
        <v>89</v>
      </c>
      <c r="D3">
        <v>20</v>
      </c>
      <c r="E3">
        <v>20</v>
      </c>
    </row>
    <row r="4" spans="1:6" x14ac:dyDescent="0.2">
      <c r="F4">
        <v>80</v>
      </c>
    </row>
    <row r="5" spans="1:6" x14ac:dyDescent="0.2">
      <c r="A5" t="s">
        <v>54</v>
      </c>
    </row>
    <row r="6" spans="1:6" x14ac:dyDescent="0.2">
      <c r="A6" t="s">
        <v>55</v>
      </c>
    </row>
    <row r="8" spans="1:6" x14ac:dyDescent="0.2">
      <c r="A8" t="s">
        <v>92</v>
      </c>
      <c r="B8">
        <f>40/80</f>
        <v>0.5</v>
      </c>
    </row>
    <row r="9" spans="1:6" x14ac:dyDescent="0.2">
      <c r="A9" t="s">
        <v>93</v>
      </c>
      <c r="B9">
        <f>50/80</f>
        <v>0.625</v>
      </c>
    </row>
    <row r="10" spans="1:6" x14ac:dyDescent="0.2">
      <c r="A10" t="s">
        <v>94</v>
      </c>
      <c r="B10">
        <f>$B$8*$B$9</f>
        <v>0.3125</v>
      </c>
    </row>
    <row r="11" spans="1:6" x14ac:dyDescent="0.2">
      <c r="A11" t="s">
        <v>84</v>
      </c>
      <c r="B11" s="26">
        <f>B10/B9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problem1</vt:lpstr>
      <vt:lpstr>Done2</vt:lpstr>
      <vt:lpstr>Done3</vt:lpstr>
      <vt:lpstr>Done4</vt:lpstr>
      <vt:lpstr>Done5</vt:lpstr>
      <vt:lpstr>Done6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Sue</cp:lastModifiedBy>
  <cp:revision/>
  <dcterms:created xsi:type="dcterms:W3CDTF">2019-10-25T12:24:18Z</dcterms:created>
  <dcterms:modified xsi:type="dcterms:W3CDTF">2019-10-25T15:36:50Z</dcterms:modified>
  <cp:category/>
  <cp:contentStatus/>
</cp:coreProperties>
</file>