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2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  <sheet name="MONTHLY REPORT" sheetId="8" r:id="rId8"/>
  </sheets>
  <calcPr calcId="144525"/>
  <pivotCaches>
    <pivotCache cacheId="0" r:id="rId9"/>
  </pivotCaches>
</workbook>
</file>

<file path=xl/sharedStrings.xml><?xml version="1.0" encoding="utf-8"?>
<sst xmlns="http://schemas.openxmlformats.org/spreadsheetml/2006/main" count="509" uniqueCount="165">
  <si>
    <t>Timestamp</t>
  </si>
  <si>
    <t>Email Address</t>
  </si>
  <si>
    <t>Full Name</t>
  </si>
  <si>
    <t>Penilaian untuk pekerjaan tanggal</t>
  </si>
  <si>
    <t>Security [Security Functions]</t>
  </si>
  <si>
    <t>Lantai 1 [Pantry ]</t>
  </si>
  <si>
    <t>Lantai 1 [Kamar Depan]</t>
  </si>
  <si>
    <t>Lantai 1 [Kamar Belakang]</t>
  </si>
  <si>
    <t>Lantai 1 [Ruang Tamu]</t>
  </si>
  <si>
    <t>Lantai 1 [Toilet Pria / Wanita]</t>
  </si>
  <si>
    <t>Halaman [Taman ]</t>
  </si>
  <si>
    <t>Halaman [Halaman Utama Depan]</t>
  </si>
  <si>
    <t>Halaman [Halaman Samping Dan Belakang]</t>
  </si>
  <si>
    <t>Halaman [Tps]</t>
  </si>
  <si>
    <t>Wisma [Koridor ]</t>
  </si>
  <si>
    <t>Wisma [Ruang Rapat/Pendopo]</t>
  </si>
  <si>
    <t>Wisma [Gudang]</t>
  </si>
  <si>
    <t>Wisma [Ruang Genset]</t>
  </si>
  <si>
    <t>Wisma [Ruang Alat Meteorologi]</t>
  </si>
  <si>
    <t>Wisma [Ruang Kerja]</t>
  </si>
  <si>
    <t>Wisma [Pantry]</t>
  </si>
  <si>
    <t>Wisma [Musholla]</t>
  </si>
  <si>
    <t>Wisma [Toilet Pria / Wanita]</t>
  </si>
  <si>
    <t>Halaman Wisma [Taman ]</t>
  </si>
  <si>
    <t>Halaman Wisma [Pos Satpam]</t>
  </si>
  <si>
    <t>Halaman Wisma [Halaman Utama Depan]</t>
  </si>
  <si>
    <t>Halaman Wisma [Halaman Samping Dan Belakang]</t>
  </si>
  <si>
    <t>Halaman Wisma [Tps]</t>
  </si>
  <si>
    <t>dwisuswianto1971@gmail.com</t>
  </si>
  <si>
    <t>Dwi Suswianto</t>
  </si>
  <si>
    <t>BAIK</t>
  </si>
  <si>
    <t>CUKUP BAIK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</si>
  <si>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</si>
  <si>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</si>
  <si>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</si>
  <si>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</si>
  <si>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</si>
  <si>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</si>
  <si>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</si>
  <si>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</si>
  <si>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</si>
  <si>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</si>
  <si>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</si>
  <si>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</si>
  <si>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</si>
  <si>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</si>
  <si>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</si>
  <si>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</si>
  <si>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</si>
  <si>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</si>
  <si>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</si>
  <si>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</si>
  <si>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</si>
  <si>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</si>
  <si>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</si>
  <si>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</si>
  <si>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</si>
  <si>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</si>
  <si>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</si>
  <si>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</si>
  <si>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</si>
  <si>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</si>
  <si>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</si>
  <si>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</si>
  <si>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</si>
  <si>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</si>
  <si>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</si>
  <si>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</si>
  <si>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</si>
  <si>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</si>
  <si>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</si>
  <si>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</si>
  <si>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</si>
  <si>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</si>
  <si>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</si>
  <si>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</si>
  <si>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</si>
  <si>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</si>
  <si>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</si>
  <si>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</si>
  <si>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</si>
  <si>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</si>
  <si>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</si>
  <si>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</si>
  <si>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</si>
  <si>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</si>
  <si>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</si>
  <si>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</si>
  <si>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</si>
  <si>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</si>
  <si>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</si>
  <si>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</si>
  <si>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</si>
  <si>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</si>
  <si>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</si>
  <si>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</si>
  <si>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</si>
  <si>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</si>
  <si>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</si>
  <si>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</si>
  <si>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</si>
  <si>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</si>
  <si>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</si>
  <si>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</si>
  <si>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</si>
  <si>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</si>
  <si>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</si>
  <si>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</si>
  <si>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</si>
  <si>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</si>
  <si>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</si>
  <si>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</si>
  <si>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</si>
  <si>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</si>
  <si>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</si>
  <si>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</si>
  <si>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</si>
  <si>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</si>
  <si>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</si>
  <si>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</si>
  <si>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</si>
  <si>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</si>
  <si>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</si>
  <si>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</si>
  <si>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</si>
  <si>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</si>
  <si>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</si>
  <si>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</si>
  <si>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</si>
  <si>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</si>
  <si>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</si>
  <si>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</si>
  <si>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</si>
  <si>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</si>
  <si>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</si>
  <si>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(Multiple Items)</t>
  </si>
  <si>
    <t>AVERAGE of Score</t>
  </si>
  <si>
    <t>Grand Total</t>
  </si>
  <si>
    <t>CLEANING SERVICE</t>
  </si>
  <si>
    <t>CLEANING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</si>
  <si>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</si>
  <si>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</si>
  <si>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</si>
  <si>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</si>
  <si>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</si>
  <si>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</si>
  <si>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</si>
  <si>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</si>
  <si>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</si>
  <si>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</si>
  <si>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</si>
  <si>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</si>
  <si>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</si>
  <si>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>LABOR SERVICE</t>
  </si>
  <si>
    <t xml:space="preserve"> </t>
  </si>
  <si>
    <t>AVERAGE VALUE</t>
  </si>
  <si>
    <t>PT. SHIELD ON SERVICE, TBK.</t>
  </si>
  <si>
    <t>BRIN</t>
  </si>
  <si>
    <t>nama :</t>
  </si>
  <si>
    <t>tanggal :</t>
  </si>
  <si>
    <t>JATENG - JEPARA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</si>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</sst>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>
  <numFmts count="6">
    <numFmt numFmtId="176" formatCode="ddd&quot;, &quot;mmm&quot; &quot;d&quot;, &quot;yyyy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177" formatCode="m/d/yyyy\ h:mm:ss"/>
  </numFmts>
  <fonts count="28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6"/>
      <color theme="1"/>
      <name val="Arial"/>
      <charset val="134"/>
      <scheme val="minor"/>
    </font>
    <font>
      <sz val="10"/>
      <color rgb="FFFFFFFF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36"/>
      <color theme="1"/>
      <name val="Arial"/>
      <charset val="134"/>
      <scheme val="minor"/>
    </font>
    <font>
      <sz val="9"/>
      <color theme="1"/>
      <name val="&quot;Google Sans Mono&quot;"/>
      <charset val="134"/>
    </font>
    <font>
      <sz val="11"/>
      <color theme="1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4" borderId="18" applyNumberFormat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8" fillId="12" borderId="17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8" borderId="16" applyNumberForma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7" borderId="15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2" fillId="7" borderId="16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</cellStyleXfs>
  <cellXfs count="8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10" fontId="5" fillId="4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5" borderId="0" xfId="0" applyFont="1" applyFill="1" applyAlignment="1">
      <alignment horizontal="left" vertical="center" wrapText="1"/>
    </xf>
    <xf numFmtId="0" fontId="5" fillId="0" borderId="1" xfId="0" applyFont="1" applyBorder="1"/>
    <xf numFmtId="10" fontId="5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/>
    <xf numFmtId="0" fontId="1" fillId="0" borderId="1" xfId="0" applyFont="1" applyBorder="1"/>
    <xf numFmtId="10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4" fillId="5" borderId="0" xfId="0" applyFont="1" applyFill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2" xfId="0" applyFont="1" applyBorder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1" fillId="6" borderId="0" xfId="0" applyFont="1" applyFill="1" applyAlignment="1">
      <alignment vertical="center"/>
    </xf>
    <xf numFmtId="58" fontId="0" fillId="0" borderId="3" xfId="0" applyNumberFormat="1" applyBorder="1"/>
    <xf numFmtId="58" fontId="0" fillId="0" borderId="5" xfId="0" applyNumberFormat="1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vertical="center"/>
    </xf>
    <xf numFmtId="0" fontId="5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1" fillId="2" borderId="0" xfId="0" applyFont="1" applyFill="1"/>
    <xf numFmtId="0" fontId="1" fillId="0" borderId="1" xfId="0" applyFont="1" applyBorder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1" fillId="6" borderId="7" xfId="0" applyFont="1" applyFill="1" applyBorder="1" applyAlignment="1">
      <alignment vertical="center"/>
    </xf>
    <xf numFmtId="0" fontId="5" fillId="6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1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7" xfId="0" applyBorder="1"/>
    <xf numFmtId="0" fontId="0" fillId="0" borderId="7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77" fontId="0" fillId="0" borderId="3" xfId="0" applyNumberFormat="1" applyBorder="1"/>
    <xf numFmtId="177" fontId="0" fillId="0" borderId="5" xfId="0" applyNumberFormat="1" applyBorder="1"/>
    <xf numFmtId="0" fontId="0" fillId="0" borderId="7" xfId="0" applyBorder="1"/>
    <xf numFmtId="0" fontId="1" fillId="0" borderId="7" xfId="0" applyFont="1" applyBorder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194310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4630" y="161925"/>
          <a:ext cx="447675" cy="19431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4630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2</xdr:row>
      <xdr:rowOff>0</xdr:rowOff>
    </xdr:from>
    <xdr:ext cx="447675" cy="200025"/>
    <xdr:pic>
      <xdr:nvPicPr>
        <xdr:cNvPr id="2" name="image2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4630" y="400050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Version="5" refreshedDate="45082.4099884259" refreshedBy="asus" recordCount="999">
  <cacheSource type="worksheet">
    <worksheetSource ref="A1:R1000" sheet="DATA"/>
  </cacheSource>
  <cacheFields count="17">
    <cacheField name="Timestamp" numFmtId="0">
      <sharedItems containsBlank="1" containsDate="1" containsMixedTypes="1" count="13">
        <d v="2023-04-18T12:19:49"/>
        <d v="2023-05-12T00:57:06"/>
        <d v="2023-05-17T21:06:38"/>
        <d v="2023-05-17T21:08:35"/>
        <d v="2023-05-25T08:33:22"/>
        <d v="2023-05-25T08:36:11"/>
        <n v="0"/>
        <d v="2023-04-18T12:19:50" u="1"/>
        <d v="2023-05-17T21:06:37" u="1"/>
        <s v="" u="1"/>
        <m u="1"/>
        <d v="2023-05-12T00:57:05" u="1"/>
        <d v="2023-05-25T08:36:10" u="1"/>
      </sharedItems>
    </cacheField>
    <cacheField name="Email Address" numFmtId="0">
      <sharedItems containsNumber="1" containsInteger="1" containsMixedTypes="1" count="2">
        <s v="dwisuswianto1971@gmail.com"/>
        <n v="0"/>
      </sharedItems>
    </cacheField>
    <cacheField name="Full Name" numFmtId="0">
      <sharedItems containsNumber="1" containsInteger="1" containsMixedTypes="1" count="2">
        <s v="Dwi Suswianto"/>
        <n v="0"/>
      </sharedItems>
    </cacheField>
    <cacheField name="Penilaian untuk pekerjaan tanggal" numFmtId="0">
      <sharedItems containsBlank="1" containsDate="1" containsMixedTypes="1" count="9">
        <d v="2023-01-31T00:00:00"/>
        <d v="2023-04-01T00:00:00"/>
        <d v="2023-01-02T00:00:00"/>
        <d v="2023-01-03T00:00:00"/>
        <d v="2023-02-28T00:00:00"/>
        <d v="2023-03-31T00:00:00"/>
        <n v="0"/>
        <s v="" u="1"/>
        <m u="1"/>
      </sharedItems>
    </cacheField>
    <cacheField name="weekday" numFmtId="49">
      <sharedItems containsSemiMixedTypes="0" containsString="0" containsNumber="1" containsInteger="1" minValue="1" maxValue="6" count="4">
        <n v="2"/>
        <n v="6"/>
        <n v="1"/>
        <n v="5"/>
      </sharedItems>
    </cacheField>
    <cacheField name="Sub Area" numFmtId="0">
      <sharedItems count="26">
        <s v="Security [Security Functions]"/>
        <s v="Lantai 1 [Pantry ]"/>
        <s v="Lantai 1 [Kamar Depan]"/>
        <s v="Lantai 1 [Kamar Belakang]"/>
        <s v="Lantai 1 [Ruang Tamu]"/>
        <s v="Lantai 1 [Toilet Pria / Wanita]"/>
        <s v="Halaman [Taman ]"/>
        <s v="Halaman [Halaman Utama Depan]"/>
        <s v="Halaman [Halaman Samping Dan Belakang]"/>
        <s v="Halaman [Tps]"/>
        <s v="Wisma [Koridor ]"/>
        <s v="Wisma [Ruang Rapat/Pendopo]"/>
        <s v="Wisma [Gudang]"/>
        <s v="Wisma [Ruang Genset]"/>
        <s v="Wisma [Ruang Alat Meteorologi]"/>
        <s v="Wisma [Ruang Kerja]"/>
        <s v="Wisma [Pantry]"/>
        <s v="Wisma [Musholla]"/>
        <s v="Wisma [Toilet Pria / Wanita]"/>
        <s v="Halaman Wisma [Taman ]"/>
        <s v="Halaman Wisma [Pos Satpam]"/>
        <s v="Halaman Wisma [Halaman Utama Depan]"/>
        <s v="Halaman Wisma [Halaman Samping Dan Belakang]"/>
        <s v="Halaman Wisma [Tps]"/>
        <s v="" u="1"/>
        <s v=" " u="1"/>
      </sharedItems>
    </cacheField>
    <cacheField name="Value" numFmtId="0">
      <sharedItems count="3">
        <s v="BAIK"/>
        <s v="CUKUP BAIK"/>
        <e v="#N/A"/>
      </sharedItems>
    </cacheField>
    <cacheField name="Area" numFmtId="10">
      <sharedItems count="5">
        <s v="Security"/>
        <s v="Lantai 1"/>
        <s v="Halaman"/>
        <s v="Wisma"/>
        <s v="Halaman Wisma"/>
      </sharedItems>
    </cacheField>
    <cacheField name="Category" numFmtId="10">
      <sharedItems count="4">
        <s v="SECURITY SERVICE"/>
        <s v="CLEANING SERVICE"/>
        <s v="" u="1"/>
        <s v=" " u="1"/>
      </sharedItems>
    </cacheField>
    <cacheField name="Score" numFmtId="10">
      <sharedItems containsNumber="1" containsMixedTypes="1" count="3">
        <n v="0.95"/>
        <n v="0.89"/>
        <s v=" "/>
      </sharedItems>
    </cacheField>
    <cacheField name="WeekNum" numFmtId="0">
      <sharedItems containsSemiMixedTypes="0" containsString="0" containsNumber="1" containsInteger="1" minValue="0" maxValue="13" count="5">
        <n v="5"/>
        <n v="13"/>
        <n v="1"/>
        <n v="9"/>
        <n v="0"/>
      </sharedItems>
    </cacheField>
    <cacheField name="Week" numFmtId="0">
      <sharedItems count="7">
        <s v="2023 - WEEK 05"/>
        <s v="2023 - WEEK 13"/>
        <s v="2023 - WEEK 01"/>
        <s v="2023 - WEEK 09"/>
        <s v="1900 - WEEK 00"/>
        <s v="" u="1"/>
        <s v=" " u="1"/>
      </sharedItems>
    </cacheField>
    <cacheField name="Month" numFmtId="0">
      <sharedItems count="7">
        <s v="2023 - MONTH 01"/>
        <s v="2023 - MONTH 04"/>
        <s v="2023 - MONTH 02"/>
        <s v="2023 - MONTH 03"/>
        <s v="1900 - MONTH 01"/>
        <s v="" u="1"/>
        <s v=" " u="1"/>
      </sharedItems>
    </cacheField>
    <cacheField name="Average Week" numFmtId="10">
      <sharedItems containsNumber="1" containsMixedTypes="1" count="5">
        <n v="0.9275"/>
        <n v="0.90875"/>
        <n v="0.915000000000001"/>
        <n v="0.9125"/>
        <s v=" "/>
      </sharedItems>
    </cacheField>
    <cacheField name="Average Value Month" numFmtId="10">
      <sharedItems containsNumber="1" containsMixedTypes="1" count="5">
        <n v="0.919166666666667"/>
        <n v="0.9075"/>
        <n v="0.9125"/>
        <n v="0.91"/>
        <s v=" "/>
      </sharedItems>
    </cacheField>
    <cacheField name="Value Week" numFmtId="0">
      <sharedItems count="2">
        <s v="B"/>
        <s v="SB"/>
      </sharedItems>
    </cacheField>
    <cacheField name="Value Month" numFmtId="0">
      <sharedItems count="2">
        <s v="B"/>
        <s v="S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1"/>
    <x v="1"/>
    <x v="1"/>
    <x v="1"/>
    <x v="0"/>
    <x v="0"/>
    <x v="0"/>
    <x v="0"/>
    <x v="0"/>
    <x v="0"/>
    <x v="0"/>
  </r>
  <r>
    <x v="0"/>
    <x v="0"/>
    <x v="0"/>
    <x v="0"/>
    <x v="0"/>
    <x v="2"/>
    <x v="0"/>
    <x v="1"/>
    <x v="1"/>
    <x v="0"/>
    <x v="0"/>
    <x v="0"/>
    <x v="0"/>
    <x v="0"/>
    <x v="0"/>
    <x v="0"/>
    <x v="0"/>
  </r>
  <r>
    <x v="0"/>
    <x v="0"/>
    <x v="0"/>
    <x v="0"/>
    <x v="0"/>
    <x v="3"/>
    <x v="1"/>
    <x v="1"/>
    <x v="1"/>
    <x v="1"/>
    <x v="0"/>
    <x v="0"/>
    <x v="0"/>
    <x v="0"/>
    <x v="0"/>
    <x v="0"/>
    <x v="0"/>
  </r>
  <r>
    <x v="0"/>
    <x v="0"/>
    <x v="0"/>
    <x v="0"/>
    <x v="0"/>
    <x v="4"/>
    <x v="0"/>
    <x v="1"/>
    <x v="1"/>
    <x v="0"/>
    <x v="0"/>
    <x v="0"/>
    <x v="0"/>
    <x v="0"/>
    <x v="0"/>
    <x v="0"/>
    <x v="0"/>
  </r>
  <r>
    <x v="0"/>
    <x v="0"/>
    <x v="0"/>
    <x v="0"/>
    <x v="0"/>
    <x v="5"/>
    <x v="0"/>
    <x v="1"/>
    <x v="1"/>
    <x v="0"/>
    <x v="0"/>
    <x v="0"/>
    <x v="0"/>
    <x v="0"/>
    <x v="0"/>
    <x v="0"/>
    <x v="0"/>
  </r>
  <r>
    <x v="0"/>
    <x v="0"/>
    <x v="0"/>
    <x v="0"/>
    <x v="0"/>
    <x v="6"/>
    <x v="1"/>
    <x v="2"/>
    <x v="1"/>
    <x v="1"/>
    <x v="0"/>
    <x v="0"/>
    <x v="0"/>
    <x v="0"/>
    <x v="0"/>
    <x v="0"/>
    <x v="0"/>
  </r>
  <r>
    <x v="0"/>
    <x v="0"/>
    <x v="0"/>
    <x v="0"/>
    <x v="0"/>
    <x v="7"/>
    <x v="0"/>
    <x v="2"/>
    <x v="1"/>
    <x v="0"/>
    <x v="0"/>
    <x v="0"/>
    <x v="0"/>
    <x v="0"/>
    <x v="0"/>
    <x v="0"/>
    <x v="0"/>
  </r>
  <r>
    <x v="0"/>
    <x v="0"/>
    <x v="0"/>
    <x v="0"/>
    <x v="0"/>
    <x v="8"/>
    <x v="0"/>
    <x v="2"/>
    <x v="1"/>
    <x v="0"/>
    <x v="0"/>
    <x v="0"/>
    <x v="0"/>
    <x v="0"/>
    <x v="0"/>
    <x v="0"/>
    <x v="0"/>
  </r>
  <r>
    <x v="0"/>
    <x v="0"/>
    <x v="0"/>
    <x v="0"/>
    <x v="0"/>
    <x v="9"/>
    <x v="1"/>
    <x v="2"/>
    <x v="1"/>
    <x v="1"/>
    <x v="0"/>
    <x v="0"/>
    <x v="0"/>
    <x v="0"/>
    <x v="0"/>
    <x v="0"/>
    <x v="0"/>
  </r>
  <r>
    <x v="0"/>
    <x v="0"/>
    <x v="0"/>
    <x v="0"/>
    <x v="0"/>
    <x v="10"/>
    <x v="0"/>
    <x v="3"/>
    <x v="1"/>
    <x v="0"/>
    <x v="0"/>
    <x v="0"/>
    <x v="0"/>
    <x v="0"/>
    <x v="0"/>
    <x v="0"/>
    <x v="0"/>
  </r>
  <r>
    <x v="0"/>
    <x v="0"/>
    <x v="0"/>
    <x v="0"/>
    <x v="0"/>
    <x v="11"/>
    <x v="0"/>
    <x v="3"/>
    <x v="1"/>
    <x v="0"/>
    <x v="0"/>
    <x v="0"/>
    <x v="0"/>
    <x v="0"/>
    <x v="0"/>
    <x v="0"/>
    <x v="0"/>
  </r>
  <r>
    <x v="0"/>
    <x v="0"/>
    <x v="0"/>
    <x v="0"/>
    <x v="0"/>
    <x v="12"/>
    <x v="0"/>
    <x v="3"/>
    <x v="1"/>
    <x v="0"/>
    <x v="0"/>
    <x v="0"/>
    <x v="0"/>
    <x v="0"/>
    <x v="0"/>
    <x v="0"/>
    <x v="0"/>
  </r>
  <r>
    <x v="0"/>
    <x v="0"/>
    <x v="0"/>
    <x v="0"/>
    <x v="0"/>
    <x v="13"/>
    <x v="1"/>
    <x v="3"/>
    <x v="1"/>
    <x v="1"/>
    <x v="0"/>
    <x v="0"/>
    <x v="0"/>
    <x v="0"/>
    <x v="0"/>
    <x v="0"/>
    <x v="0"/>
  </r>
  <r>
    <x v="0"/>
    <x v="0"/>
    <x v="0"/>
    <x v="0"/>
    <x v="0"/>
    <x v="14"/>
    <x v="0"/>
    <x v="3"/>
    <x v="1"/>
    <x v="0"/>
    <x v="0"/>
    <x v="0"/>
    <x v="0"/>
    <x v="0"/>
    <x v="0"/>
    <x v="0"/>
    <x v="0"/>
  </r>
  <r>
    <x v="0"/>
    <x v="0"/>
    <x v="0"/>
    <x v="0"/>
    <x v="0"/>
    <x v="15"/>
    <x v="0"/>
    <x v="3"/>
    <x v="1"/>
    <x v="0"/>
    <x v="0"/>
    <x v="0"/>
    <x v="0"/>
    <x v="0"/>
    <x v="0"/>
    <x v="0"/>
    <x v="0"/>
  </r>
  <r>
    <x v="0"/>
    <x v="0"/>
    <x v="0"/>
    <x v="0"/>
    <x v="0"/>
    <x v="16"/>
    <x v="0"/>
    <x v="3"/>
    <x v="1"/>
    <x v="0"/>
    <x v="0"/>
    <x v="0"/>
    <x v="0"/>
    <x v="0"/>
    <x v="0"/>
    <x v="0"/>
    <x v="0"/>
  </r>
  <r>
    <x v="0"/>
    <x v="0"/>
    <x v="0"/>
    <x v="0"/>
    <x v="0"/>
    <x v="17"/>
    <x v="1"/>
    <x v="3"/>
    <x v="1"/>
    <x v="1"/>
    <x v="0"/>
    <x v="0"/>
    <x v="0"/>
    <x v="0"/>
    <x v="0"/>
    <x v="0"/>
    <x v="0"/>
  </r>
  <r>
    <x v="0"/>
    <x v="0"/>
    <x v="0"/>
    <x v="0"/>
    <x v="0"/>
    <x v="18"/>
    <x v="0"/>
    <x v="3"/>
    <x v="1"/>
    <x v="0"/>
    <x v="0"/>
    <x v="0"/>
    <x v="0"/>
    <x v="0"/>
    <x v="0"/>
    <x v="0"/>
    <x v="0"/>
  </r>
  <r>
    <x v="0"/>
    <x v="0"/>
    <x v="0"/>
    <x v="0"/>
    <x v="0"/>
    <x v="19"/>
    <x v="0"/>
    <x v="4"/>
    <x v="1"/>
    <x v="0"/>
    <x v="0"/>
    <x v="0"/>
    <x v="0"/>
    <x v="0"/>
    <x v="0"/>
    <x v="0"/>
    <x v="0"/>
  </r>
  <r>
    <x v="0"/>
    <x v="0"/>
    <x v="0"/>
    <x v="0"/>
    <x v="0"/>
    <x v="20"/>
    <x v="1"/>
    <x v="4"/>
    <x v="1"/>
    <x v="1"/>
    <x v="0"/>
    <x v="0"/>
    <x v="0"/>
    <x v="0"/>
    <x v="0"/>
    <x v="0"/>
    <x v="0"/>
  </r>
  <r>
    <x v="0"/>
    <x v="0"/>
    <x v="0"/>
    <x v="0"/>
    <x v="0"/>
    <x v="21"/>
    <x v="0"/>
    <x v="4"/>
    <x v="1"/>
    <x v="0"/>
    <x v="0"/>
    <x v="0"/>
    <x v="0"/>
    <x v="0"/>
    <x v="0"/>
    <x v="0"/>
    <x v="0"/>
  </r>
  <r>
    <x v="0"/>
    <x v="0"/>
    <x v="0"/>
    <x v="0"/>
    <x v="0"/>
    <x v="22"/>
    <x v="1"/>
    <x v="4"/>
    <x v="1"/>
    <x v="1"/>
    <x v="0"/>
    <x v="0"/>
    <x v="0"/>
    <x v="0"/>
    <x v="0"/>
    <x v="0"/>
    <x v="0"/>
  </r>
  <r>
    <x v="0"/>
    <x v="0"/>
    <x v="0"/>
    <x v="0"/>
    <x v="0"/>
    <x v="23"/>
    <x v="1"/>
    <x v="4"/>
    <x v="1"/>
    <x v="1"/>
    <x v="0"/>
    <x v="0"/>
    <x v="0"/>
    <x v="0"/>
    <x v="0"/>
    <x v="0"/>
    <x v="0"/>
  </r>
  <r>
    <x v="1"/>
    <x v="0"/>
    <x v="0"/>
    <x v="1"/>
    <x v="1"/>
    <x v="0"/>
    <x v="1"/>
    <x v="0"/>
    <x v="0"/>
    <x v="1"/>
    <x v="1"/>
    <x v="1"/>
    <x v="1"/>
    <x v="1"/>
    <x v="1"/>
    <x v="0"/>
    <x v="0"/>
  </r>
  <r>
    <x v="1"/>
    <x v="0"/>
    <x v="0"/>
    <x v="1"/>
    <x v="1"/>
    <x v="1"/>
    <x v="1"/>
    <x v="1"/>
    <x v="1"/>
    <x v="1"/>
    <x v="1"/>
    <x v="1"/>
    <x v="1"/>
    <x v="1"/>
    <x v="1"/>
    <x v="0"/>
    <x v="0"/>
  </r>
  <r>
    <x v="1"/>
    <x v="0"/>
    <x v="0"/>
    <x v="1"/>
    <x v="1"/>
    <x v="2"/>
    <x v="0"/>
    <x v="1"/>
    <x v="1"/>
    <x v="0"/>
    <x v="1"/>
    <x v="1"/>
    <x v="1"/>
    <x v="1"/>
    <x v="1"/>
    <x v="0"/>
    <x v="0"/>
  </r>
  <r>
    <x v="1"/>
    <x v="0"/>
    <x v="0"/>
    <x v="1"/>
    <x v="1"/>
    <x v="3"/>
    <x v="0"/>
    <x v="1"/>
    <x v="1"/>
    <x v="0"/>
    <x v="1"/>
    <x v="1"/>
    <x v="1"/>
    <x v="1"/>
    <x v="1"/>
    <x v="0"/>
    <x v="0"/>
  </r>
  <r>
    <x v="1"/>
    <x v="0"/>
    <x v="0"/>
    <x v="1"/>
    <x v="1"/>
    <x v="4"/>
    <x v="1"/>
    <x v="1"/>
    <x v="1"/>
    <x v="1"/>
    <x v="1"/>
    <x v="1"/>
    <x v="1"/>
    <x v="1"/>
    <x v="1"/>
    <x v="0"/>
    <x v="0"/>
  </r>
  <r>
    <x v="1"/>
    <x v="0"/>
    <x v="0"/>
    <x v="1"/>
    <x v="1"/>
    <x v="5"/>
    <x v="1"/>
    <x v="1"/>
    <x v="1"/>
    <x v="1"/>
    <x v="1"/>
    <x v="1"/>
    <x v="1"/>
    <x v="1"/>
    <x v="1"/>
    <x v="0"/>
    <x v="0"/>
  </r>
  <r>
    <x v="1"/>
    <x v="0"/>
    <x v="0"/>
    <x v="1"/>
    <x v="1"/>
    <x v="6"/>
    <x v="1"/>
    <x v="2"/>
    <x v="1"/>
    <x v="1"/>
    <x v="1"/>
    <x v="1"/>
    <x v="1"/>
    <x v="1"/>
    <x v="1"/>
    <x v="0"/>
    <x v="0"/>
  </r>
  <r>
    <x v="1"/>
    <x v="0"/>
    <x v="0"/>
    <x v="1"/>
    <x v="1"/>
    <x v="7"/>
    <x v="1"/>
    <x v="2"/>
    <x v="1"/>
    <x v="1"/>
    <x v="1"/>
    <x v="1"/>
    <x v="1"/>
    <x v="1"/>
    <x v="1"/>
    <x v="0"/>
    <x v="0"/>
  </r>
  <r>
    <x v="1"/>
    <x v="0"/>
    <x v="0"/>
    <x v="1"/>
    <x v="1"/>
    <x v="8"/>
    <x v="1"/>
    <x v="2"/>
    <x v="1"/>
    <x v="1"/>
    <x v="1"/>
    <x v="1"/>
    <x v="1"/>
    <x v="1"/>
    <x v="1"/>
    <x v="0"/>
    <x v="0"/>
  </r>
  <r>
    <x v="1"/>
    <x v="0"/>
    <x v="0"/>
    <x v="1"/>
    <x v="1"/>
    <x v="9"/>
    <x v="0"/>
    <x v="2"/>
    <x v="1"/>
    <x v="0"/>
    <x v="1"/>
    <x v="1"/>
    <x v="1"/>
    <x v="1"/>
    <x v="1"/>
    <x v="0"/>
    <x v="0"/>
  </r>
  <r>
    <x v="1"/>
    <x v="0"/>
    <x v="0"/>
    <x v="1"/>
    <x v="1"/>
    <x v="10"/>
    <x v="1"/>
    <x v="3"/>
    <x v="1"/>
    <x v="1"/>
    <x v="1"/>
    <x v="1"/>
    <x v="1"/>
    <x v="1"/>
    <x v="1"/>
    <x v="0"/>
    <x v="0"/>
  </r>
  <r>
    <x v="1"/>
    <x v="0"/>
    <x v="0"/>
    <x v="1"/>
    <x v="1"/>
    <x v="11"/>
    <x v="0"/>
    <x v="3"/>
    <x v="1"/>
    <x v="0"/>
    <x v="1"/>
    <x v="1"/>
    <x v="1"/>
    <x v="1"/>
    <x v="1"/>
    <x v="0"/>
    <x v="0"/>
  </r>
  <r>
    <x v="1"/>
    <x v="0"/>
    <x v="0"/>
    <x v="1"/>
    <x v="1"/>
    <x v="12"/>
    <x v="1"/>
    <x v="3"/>
    <x v="1"/>
    <x v="1"/>
    <x v="1"/>
    <x v="1"/>
    <x v="1"/>
    <x v="1"/>
    <x v="1"/>
    <x v="0"/>
    <x v="0"/>
  </r>
  <r>
    <x v="1"/>
    <x v="0"/>
    <x v="0"/>
    <x v="1"/>
    <x v="1"/>
    <x v="13"/>
    <x v="1"/>
    <x v="3"/>
    <x v="1"/>
    <x v="1"/>
    <x v="1"/>
    <x v="1"/>
    <x v="1"/>
    <x v="1"/>
    <x v="1"/>
    <x v="0"/>
    <x v="0"/>
  </r>
  <r>
    <x v="1"/>
    <x v="0"/>
    <x v="0"/>
    <x v="1"/>
    <x v="1"/>
    <x v="14"/>
    <x v="1"/>
    <x v="3"/>
    <x v="1"/>
    <x v="1"/>
    <x v="1"/>
    <x v="1"/>
    <x v="1"/>
    <x v="1"/>
    <x v="1"/>
    <x v="0"/>
    <x v="0"/>
  </r>
  <r>
    <x v="1"/>
    <x v="0"/>
    <x v="0"/>
    <x v="1"/>
    <x v="1"/>
    <x v="15"/>
    <x v="0"/>
    <x v="3"/>
    <x v="1"/>
    <x v="0"/>
    <x v="1"/>
    <x v="1"/>
    <x v="1"/>
    <x v="1"/>
    <x v="1"/>
    <x v="0"/>
    <x v="0"/>
  </r>
  <r>
    <x v="1"/>
    <x v="0"/>
    <x v="0"/>
    <x v="1"/>
    <x v="1"/>
    <x v="16"/>
    <x v="0"/>
    <x v="3"/>
    <x v="1"/>
    <x v="0"/>
    <x v="1"/>
    <x v="1"/>
    <x v="1"/>
    <x v="1"/>
    <x v="1"/>
    <x v="0"/>
    <x v="0"/>
  </r>
  <r>
    <x v="1"/>
    <x v="0"/>
    <x v="0"/>
    <x v="1"/>
    <x v="1"/>
    <x v="17"/>
    <x v="1"/>
    <x v="3"/>
    <x v="1"/>
    <x v="1"/>
    <x v="1"/>
    <x v="1"/>
    <x v="1"/>
    <x v="1"/>
    <x v="1"/>
    <x v="0"/>
    <x v="0"/>
  </r>
  <r>
    <x v="1"/>
    <x v="0"/>
    <x v="0"/>
    <x v="1"/>
    <x v="1"/>
    <x v="18"/>
    <x v="1"/>
    <x v="3"/>
    <x v="1"/>
    <x v="1"/>
    <x v="1"/>
    <x v="1"/>
    <x v="1"/>
    <x v="1"/>
    <x v="1"/>
    <x v="0"/>
    <x v="0"/>
  </r>
  <r>
    <x v="1"/>
    <x v="0"/>
    <x v="0"/>
    <x v="1"/>
    <x v="1"/>
    <x v="19"/>
    <x v="0"/>
    <x v="4"/>
    <x v="1"/>
    <x v="0"/>
    <x v="1"/>
    <x v="1"/>
    <x v="1"/>
    <x v="1"/>
    <x v="1"/>
    <x v="0"/>
    <x v="0"/>
  </r>
  <r>
    <x v="1"/>
    <x v="0"/>
    <x v="0"/>
    <x v="1"/>
    <x v="1"/>
    <x v="20"/>
    <x v="1"/>
    <x v="4"/>
    <x v="1"/>
    <x v="1"/>
    <x v="1"/>
    <x v="1"/>
    <x v="1"/>
    <x v="1"/>
    <x v="1"/>
    <x v="0"/>
    <x v="0"/>
  </r>
  <r>
    <x v="1"/>
    <x v="0"/>
    <x v="0"/>
    <x v="1"/>
    <x v="1"/>
    <x v="21"/>
    <x v="1"/>
    <x v="4"/>
    <x v="1"/>
    <x v="1"/>
    <x v="1"/>
    <x v="1"/>
    <x v="1"/>
    <x v="1"/>
    <x v="1"/>
    <x v="0"/>
    <x v="0"/>
  </r>
  <r>
    <x v="1"/>
    <x v="0"/>
    <x v="0"/>
    <x v="1"/>
    <x v="1"/>
    <x v="22"/>
    <x v="1"/>
    <x v="4"/>
    <x v="1"/>
    <x v="1"/>
    <x v="1"/>
    <x v="1"/>
    <x v="1"/>
    <x v="1"/>
    <x v="1"/>
    <x v="0"/>
    <x v="0"/>
  </r>
  <r>
    <x v="1"/>
    <x v="0"/>
    <x v="0"/>
    <x v="1"/>
    <x v="1"/>
    <x v="23"/>
    <x v="1"/>
    <x v="4"/>
    <x v="1"/>
    <x v="1"/>
    <x v="1"/>
    <x v="1"/>
    <x v="1"/>
    <x v="1"/>
    <x v="1"/>
    <x v="0"/>
    <x v="0"/>
  </r>
  <r>
    <x v="2"/>
    <x v="0"/>
    <x v="0"/>
    <x v="2"/>
    <x v="2"/>
    <x v="0"/>
    <x v="0"/>
    <x v="0"/>
    <x v="0"/>
    <x v="0"/>
    <x v="2"/>
    <x v="2"/>
    <x v="0"/>
    <x v="2"/>
    <x v="0"/>
    <x v="0"/>
    <x v="0"/>
  </r>
  <r>
    <x v="2"/>
    <x v="0"/>
    <x v="0"/>
    <x v="2"/>
    <x v="2"/>
    <x v="1"/>
    <x v="1"/>
    <x v="1"/>
    <x v="1"/>
    <x v="1"/>
    <x v="2"/>
    <x v="2"/>
    <x v="0"/>
    <x v="2"/>
    <x v="0"/>
    <x v="0"/>
    <x v="0"/>
  </r>
  <r>
    <x v="2"/>
    <x v="0"/>
    <x v="0"/>
    <x v="2"/>
    <x v="2"/>
    <x v="2"/>
    <x v="0"/>
    <x v="1"/>
    <x v="1"/>
    <x v="0"/>
    <x v="2"/>
    <x v="2"/>
    <x v="0"/>
    <x v="2"/>
    <x v="0"/>
    <x v="0"/>
    <x v="0"/>
  </r>
  <r>
    <x v="2"/>
    <x v="0"/>
    <x v="0"/>
    <x v="2"/>
    <x v="2"/>
    <x v="3"/>
    <x v="1"/>
    <x v="1"/>
    <x v="1"/>
    <x v="1"/>
    <x v="2"/>
    <x v="2"/>
    <x v="0"/>
    <x v="2"/>
    <x v="0"/>
    <x v="0"/>
    <x v="0"/>
  </r>
  <r>
    <x v="2"/>
    <x v="0"/>
    <x v="0"/>
    <x v="2"/>
    <x v="2"/>
    <x v="4"/>
    <x v="0"/>
    <x v="1"/>
    <x v="1"/>
    <x v="0"/>
    <x v="2"/>
    <x v="2"/>
    <x v="0"/>
    <x v="2"/>
    <x v="0"/>
    <x v="0"/>
    <x v="0"/>
  </r>
  <r>
    <x v="2"/>
    <x v="0"/>
    <x v="0"/>
    <x v="2"/>
    <x v="2"/>
    <x v="5"/>
    <x v="0"/>
    <x v="1"/>
    <x v="1"/>
    <x v="0"/>
    <x v="2"/>
    <x v="2"/>
    <x v="0"/>
    <x v="2"/>
    <x v="0"/>
    <x v="0"/>
    <x v="0"/>
  </r>
  <r>
    <x v="2"/>
    <x v="0"/>
    <x v="0"/>
    <x v="2"/>
    <x v="2"/>
    <x v="6"/>
    <x v="1"/>
    <x v="2"/>
    <x v="1"/>
    <x v="1"/>
    <x v="2"/>
    <x v="2"/>
    <x v="0"/>
    <x v="2"/>
    <x v="0"/>
    <x v="0"/>
    <x v="0"/>
  </r>
  <r>
    <x v="2"/>
    <x v="0"/>
    <x v="0"/>
    <x v="2"/>
    <x v="2"/>
    <x v="7"/>
    <x v="0"/>
    <x v="2"/>
    <x v="1"/>
    <x v="0"/>
    <x v="2"/>
    <x v="2"/>
    <x v="0"/>
    <x v="2"/>
    <x v="0"/>
    <x v="0"/>
    <x v="0"/>
  </r>
  <r>
    <x v="2"/>
    <x v="0"/>
    <x v="0"/>
    <x v="2"/>
    <x v="2"/>
    <x v="8"/>
    <x v="1"/>
    <x v="2"/>
    <x v="1"/>
    <x v="1"/>
    <x v="2"/>
    <x v="2"/>
    <x v="0"/>
    <x v="2"/>
    <x v="0"/>
    <x v="0"/>
    <x v="0"/>
  </r>
  <r>
    <x v="2"/>
    <x v="0"/>
    <x v="0"/>
    <x v="2"/>
    <x v="2"/>
    <x v="9"/>
    <x v="1"/>
    <x v="2"/>
    <x v="1"/>
    <x v="1"/>
    <x v="2"/>
    <x v="2"/>
    <x v="0"/>
    <x v="2"/>
    <x v="0"/>
    <x v="0"/>
    <x v="0"/>
  </r>
  <r>
    <x v="2"/>
    <x v="0"/>
    <x v="0"/>
    <x v="2"/>
    <x v="2"/>
    <x v="10"/>
    <x v="1"/>
    <x v="3"/>
    <x v="1"/>
    <x v="1"/>
    <x v="2"/>
    <x v="2"/>
    <x v="0"/>
    <x v="2"/>
    <x v="0"/>
    <x v="0"/>
    <x v="0"/>
  </r>
  <r>
    <x v="2"/>
    <x v="0"/>
    <x v="0"/>
    <x v="2"/>
    <x v="2"/>
    <x v="11"/>
    <x v="0"/>
    <x v="3"/>
    <x v="1"/>
    <x v="0"/>
    <x v="2"/>
    <x v="2"/>
    <x v="0"/>
    <x v="2"/>
    <x v="0"/>
    <x v="0"/>
    <x v="0"/>
  </r>
  <r>
    <x v="2"/>
    <x v="0"/>
    <x v="0"/>
    <x v="2"/>
    <x v="2"/>
    <x v="12"/>
    <x v="1"/>
    <x v="3"/>
    <x v="1"/>
    <x v="1"/>
    <x v="2"/>
    <x v="2"/>
    <x v="0"/>
    <x v="2"/>
    <x v="0"/>
    <x v="0"/>
    <x v="0"/>
  </r>
  <r>
    <x v="2"/>
    <x v="0"/>
    <x v="0"/>
    <x v="2"/>
    <x v="2"/>
    <x v="13"/>
    <x v="1"/>
    <x v="3"/>
    <x v="1"/>
    <x v="1"/>
    <x v="2"/>
    <x v="2"/>
    <x v="0"/>
    <x v="2"/>
    <x v="0"/>
    <x v="0"/>
    <x v="0"/>
  </r>
  <r>
    <x v="2"/>
    <x v="0"/>
    <x v="0"/>
    <x v="2"/>
    <x v="2"/>
    <x v="14"/>
    <x v="0"/>
    <x v="3"/>
    <x v="1"/>
    <x v="0"/>
    <x v="2"/>
    <x v="2"/>
    <x v="0"/>
    <x v="2"/>
    <x v="0"/>
    <x v="0"/>
    <x v="0"/>
  </r>
  <r>
    <x v="2"/>
    <x v="0"/>
    <x v="0"/>
    <x v="2"/>
    <x v="2"/>
    <x v="15"/>
    <x v="0"/>
    <x v="3"/>
    <x v="1"/>
    <x v="0"/>
    <x v="2"/>
    <x v="2"/>
    <x v="0"/>
    <x v="2"/>
    <x v="0"/>
    <x v="0"/>
    <x v="0"/>
  </r>
  <r>
    <x v="2"/>
    <x v="0"/>
    <x v="0"/>
    <x v="2"/>
    <x v="2"/>
    <x v="16"/>
    <x v="1"/>
    <x v="3"/>
    <x v="1"/>
    <x v="1"/>
    <x v="2"/>
    <x v="2"/>
    <x v="0"/>
    <x v="2"/>
    <x v="0"/>
    <x v="0"/>
    <x v="0"/>
  </r>
  <r>
    <x v="2"/>
    <x v="0"/>
    <x v="0"/>
    <x v="2"/>
    <x v="2"/>
    <x v="17"/>
    <x v="0"/>
    <x v="3"/>
    <x v="1"/>
    <x v="0"/>
    <x v="2"/>
    <x v="2"/>
    <x v="0"/>
    <x v="2"/>
    <x v="0"/>
    <x v="0"/>
    <x v="0"/>
  </r>
  <r>
    <x v="2"/>
    <x v="0"/>
    <x v="0"/>
    <x v="2"/>
    <x v="2"/>
    <x v="18"/>
    <x v="0"/>
    <x v="3"/>
    <x v="1"/>
    <x v="0"/>
    <x v="2"/>
    <x v="2"/>
    <x v="0"/>
    <x v="2"/>
    <x v="0"/>
    <x v="0"/>
    <x v="0"/>
  </r>
  <r>
    <x v="2"/>
    <x v="0"/>
    <x v="0"/>
    <x v="2"/>
    <x v="2"/>
    <x v="19"/>
    <x v="1"/>
    <x v="4"/>
    <x v="1"/>
    <x v="1"/>
    <x v="2"/>
    <x v="2"/>
    <x v="0"/>
    <x v="2"/>
    <x v="0"/>
    <x v="0"/>
    <x v="0"/>
  </r>
  <r>
    <x v="2"/>
    <x v="0"/>
    <x v="0"/>
    <x v="2"/>
    <x v="2"/>
    <x v="20"/>
    <x v="1"/>
    <x v="4"/>
    <x v="1"/>
    <x v="1"/>
    <x v="2"/>
    <x v="2"/>
    <x v="0"/>
    <x v="2"/>
    <x v="0"/>
    <x v="0"/>
    <x v="0"/>
  </r>
  <r>
    <x v="2"/>
    <x v="0"/>
    <x v="0"/>
    <x v="2"/>
    <x v="2"/>
    <x v="21"/>
    <x v="0"/>
    <x v="4"/>
    <x v="1"/>
    <x v="0"/>
    <x v="2"/>
    <x v="2"/>
    <x v="0"/>
    <x v="2"/>
    <x v="0"/>
    <x v="0"/>
    <x v="0"/>
  </r>
  <r>
    <x v="2"/>
    <x v="0"/>
    <x v="0"/>
    <x v="2"/>
    <x v="2"/>
    <x v="22"/>
    <x v="1"/>
    <x v="4"/>
    <x v="1"/>
    <x v="1"/>
    <x v="2"/>
    <x v="2"/>
    <x v="0"/>
    <x v="2"/>
    <x v="0"/>
    <x v="0"/>
    <x v="0"/>
  </r>
  <r>
    <x v="2"/>
    <x v="0"/>
    <x v="0"/>
    <x v="2"/>
    <x v="2"/>
    <x v="23"/>
    <x v="1"/>
    <x v="4"/>
    <x v="1"/>
    <x v="1"/>
    <x v="2"/>
    <x v="2"/>
    <x v="0"/>
    <x v="2"/>
    <x v="0"/>
    <x v="0"/>
    <x v="0"/>
  </r>
  <r>
    <x v="3"/>
    <x v="0"/>
    <x v="0"/>
    <x v="3"/>
    <x v="0"/>
    <x v="0"/>
    <x v="1"/>
    <x v="0"/>
    <x v="0"/>
    <x v="1"/>
    <x v="2"/>
    <x v="2"/>
    <x v="0"/>
    <x v="2"/>
    <x v="0"/>
    <x v="0"/>
    <x v="0"/>
  </r>
  <r>
    <x v="3"/>
    <x v="0"/>
    <x v="0"/>
    <x v="3"/>
    <x v="0"/>
    <x v="1"/>
    <x v="1"/>
    <x v="1"/>
    <x v="1"/>
    <x v="1"/>
    <x v="2"/>
    <x v="2"/>
    <x v="0"/>
    <x v="2"/>
    <x v="0"/>
    <x v="0"/>
    <x v="0"/>
  </r>
  <r>
    <x v="3"/>
    <x v="0"/>
    <x v="0"/>
    <x v="3"/>
    <x v="0"/>
    <x v="2"/>
    <x v="0"/>
    <x v="1"/>
    <x v="1"/>
    <x v="0"/>
    <x v="2"/>
    <x v="2"/>
    <x v="0"/>
    <x v="2"/>
    <x v="0"/>
    <x v="0"/>
    <x v="0"/>
  </r>
  <r>
    <x v="3"/>
    <x v="0"/>
    <x v="0"/>
    <x v="3"/>
    <x v="0"/>
    <x v="3"/>
    <x v="1"/>
    <x v="1"/>
    <x v="1"/>
    <x v="1"/>
    <x v="2"/>
    <x v="2"/>
    <x v="0"/>
    <x v="2"/>
    <x v="0"/>
    <x v="0"/>
    <x v="0"/>
  </r>
  <r>
    <x v="3"/>
    <x v="0"/>
    <x v="0"/>
    <x v="3"/>
    <x v="0"/>
    <x v="4"/>
    <x v="0"/>
    <x v="1"/>
    <x v="1"/>
    <x v="0"/>
    <x v="2"/>
    <x v="2"/>
    <x v="0"/>
    <x v="2"/>
    <x v="0"/>
    <x v="0"/>
    <x v="0"/>
  </r>
  <r>
    <x v="3"/>
    <x v="0"/>
    <x v="0"/>
    <x v="3"/>
    <x v="0"/>
    <x v="5"/>
    <x v="1"/>
    <x v="1"/>
    <x v="1"/>
    <x v="1"/>
    <x v="2"/>
    <x v="2"/>
    <x v="0"/>
    <x v="2"/>
    <x v="0"/>
    <x v="0"/>
    <x v="0"/>
  </r>
  <r>
    <x v="3"/>
    <x v="0"/>
    <x v="0"/>
    <x v="3"/>
    <x v="0"/>
    <x v="6"/>
    <x v="1"/>
    <x v="2"/>
    <x v="1"/>
    <x v="1"/>
    <x v="2"/>
    <x v="2"/>
    <x v="0"/>
    <x v="2"/>
    <x v="0"/>
    <x v="0"/>
    <x v="0"/>
  </r>
  <r>
    <x v="3"/>
    <x v="0"/>
    <x v="0"/>
    <x v="3"/>
    <x v="0"/>
    <x v="7"/>
    <x v="0"/>
    <x v="2"/>
    <x v="1"/>
    <x v="0"/>
    <x v="2"/>
    <x v="2"/>
    <x v="0"/>
    <x v="2"/>
    <x v="0"/>
    <x v="0"/>
    <x v="0"/>
  </r>
  <r>
    <x v="3"/>
    <x v="0"/>
    <x v="0"/>
    <x v="3"/>
    <x v="0"/>
    <x v="8"/>
    <x v="1"/>
    <x v="2"/>
    <x v="1"/>
    <x v="1"/>
    <x v="2"/>
    <x v="2"/>
    <x v="0"/>
    <x v="2"/>
    <x v="0"/>
    <x v="0"/>
    <x v="0"/>
  </r>
  <r>
    <x v="3"/>
    <x v="0"/>
    <x v="0"/>
    <x v="3"/>
    <x v="0"/>
    <x v="9"/>
    <x v="1"/>
    <x v="2"/>
    <x v="1"/>
    <x v="1"/>
    <x v="2"/>
    <x v="2"/>
    <x v="0"/>
    <x v="2"/>
    <x v="0"/>
    <x v="0"/>
    <x v="0"/>
  </r>
  <r>
    <x v="3"/>
    <x v="0"/>
    <x v="0"/>
    <x v="3"/>
    <x v="0"/>
    <x v="10"/>
    <x v="1"/>
    <x v="3"/>
    <x v="1"/>
    <x v="1"/>
    <x v="2"/>
    <x v="2"/>
    <x v="0"/>
    <x v="2"/>
    <x v="0"/>
    <x v="0"/>
    <x v="0"/>
  </r>
  <r>
    <x v="3"/>
    <x v="0"/>
    <x v="0"/>
    <x v="3"/>
    <x v="0"/>
    <x v="11"/>
    <x v="1"/>
    <x v="3"/>
    <x v="1"/>
    <x v="1"/>
    <x v="2"/>
    <x v="2"/>
    <x v="0"/>
    <x v="2"/>
    <x v="0"/>
    <x v="0"/>
    <x v="0"/>
  </r>
  <r>
    <x v="3"/>
    <x v="0"/>
    <x v="0"/>
    <x v="3"/>
    <x v="0"/>
    <x v="12"/>
    <x v="1"/>
    <x v="3"/>
    <x v="1"/>
    <x v="1"/>
    <x v="2"/>
    <x v="2"/>
    <x v="0"/>
    <x v="2"/>
    <x v="0"/>
    <x v="0"/>
    <x v="0"/>
  </r>
  <r>
    <x v="3"/>
    <x v="0"/>
    <x v="0"/>
    <x v="3"/>
    <x v="0"/>
    <x v="13"/>
    <x v="1"/>
    <x v="3"/>
    <x v="1"/>
    <x v="1"/>
    <x v="2"/>
    <x v="2"/>
    <x v="0"/>
    <x v="2"/>
    <x v="0"/>
    <x v="0"/>
    <x v="0"/>
  </r>
  <r>
    <x v="3"/>
    <x v="0"/>
    <x v="0"/>
    <x v="3"/>
    <x v="0"/>
    <x v="14"/>
    <x v="0"/>
    <x v="3"/>
    <x v="1"/>
    <x v="0"/>
    <x v="2"/>
    <x v="2"/>
    <x v="0"/>
    <x v="2"/>
    <x v="0"/>
    <x v="0"/>
    <x v="0"/>
  </r>
  <r>
    <x v="3"/>
    <x v="0"/>
    <x v="0"/>
    <x v="3"/>
    <x v="0"/>
    <x v="15"/>
    <x v="0"/>
    <x v="3"/>
    <x v="1"/>
    <x v="0"/>
    <x v="2"/>
    <x v="2"/>
    <x v="0"/>
    <x v="2"/>
    <x v="0"/>
    <x v="0"/>
    <x v="0"/>
  </r>
  <r>
    <x v="3"/>
    <x v="0"/>
    <x v="0"/>
    <x v="3"/>
    <x v="0"/>
    <x v="16"/>
    <x v="1"/>
    <x v="3"/>
    <x v="1"/>
    <x v="1"/>
    <x v="2"/>
    <x v="2"/>
    <x v="0"/>
    <x v="2"/>
    <x v="0"/>
    <x v="0"/>
    <x v="0"/>
  </r>
  <r>
    <x v="3"/>
    <x v="0"/>
    <x v="0"/>
    <x v="3"/>
    <x v="0"/>
    <x v="17"/>
    <x v="0"/>
    <x v="3"/>
    <x v="1"/>
    <x v="0"/>
    <x v="2"/>
    <x v="2"/>
    <x v="0"/>
    <x v="2"/>
    <x v="0"/>
    <x v="0"/>
    <x v="0"/>
  </r>
  <r>
    <x v="3"/>
    <x v="0"/>
    <x v="0"/>
    <x v="3"/>
    <x v="0"/>
    <x v="18"/>
    <x v="0"/>
    <x v="3"/>
    <x v="1"/>
    <x v="0"/>
    <x v="2"/>
    <x v="2"/>
    <x v="0"/>
    <x v="2"/>
    <x v="0"/>
    <x v="0"/>
    <x v="0"/>
  </r>
  <r>
    <x v="3"/>
    <x v="0"/>
    <x v="0"/>
    <x v="3"/>
    <x v="0"/>
    <x v="19"/>
    <x v="0"/>
    <x v="4"/>
    <x v="1"/>
    <x v="0"/>
    <x v="2"/>
    <x v="2"/>
    <x v="0"/>
    <x v="2"/>
    <x v="0"/>
    <x v="0"/>
    <x v="0"/>
  </r>
  <r>
    <x v="3"/>
    <x v="0"/>
    <x v="0"/>
    <x v="3"/>
    <x v="0"/>
    <x v="20"/>
    <x v="1"/>
    <x v="4"/>
    <x v="1"/>
    <x v="1"/>
    <x v="2"/>
    <x v="2"/>
    <x v="0"/>
    <x v="2"/>
    <x v="0"/>
    <x v="0"/>
    <x v="0"/>
  </r>
  <r>
    <x v="3"/>
    <x v="0"/>
    <x v="0"/>
    <x v="3"/>
    <x v="0"/>
    <x v="21"/>
    <x v="0"/>
    <x v="4"/>
    <x v="1"/>
    <x v="0"/>
    <x v="2"/>
    <x v="2"/>
    <x v="0"/>
    <x v="2"/>
    <x v="0"/>
    <x v="0"/>
    <x v="0"/>
  </r>
  <r>
    <x v="3"/>
    <x v="0"/>
    <x v="0"/>
    <x v="3"/>
    <x v="0"/>
    <x v="22"/>
    <x v="1"/>
    <x v="4"/>
    <x v="1"/>
    <x v="1"/>
    <x v="2"/>
    <x v="2"/>
    <x v="0"/>
    <x v="2"/>
    <x v="0"/>
    <x v="0"/>
    <x v="0"/>
  </r>
  <r>
    <x v="3"/>
    <x v="0"/>
    <x v="0"/>
    <x v="3"/>
    <x v="0"/>
    <x v="23"/>
    <x v="1"/>
    <x v="4"/>
    <x v="1"/>
    <x v="1"/>
    <x v="2"/>
    <x v="2"/>
    <x v="0"/>
    <x v="2"/>
    <x v="0"/>
    <x v="0"/>
    <x v="0"/>
  </r>
  <r>
    <x v="4"/>
    <x v="0"/>
    <x v="0"/>
    <x v="4"/>
    <x v="0"/>
    <x v="0"/>
    <x v="0"/>
    <x v="0"/>
    <x v="0"/>
    <x v="0"/>
    <x v="3"/>
    <x v="3"/>
    <x v="2"/>
    <x v="3"/>
    <x v="2"/>
    <x v="0"/>
    <x v="0"/>
  </r>
  <r>
    <x v="4"/>
    <x v="0"/>
    <x v="0"/>
    <x v="4"/>
    <x v="0"/>
    <x v="1"/>
    <x v="1"/>
    <x v="1"/>
    <x v="1"/>
    <x v="1"/>
    <x v="3"/>
    <x v="3"/>
    <x v="2"/>
    <x v="3"/>
    <x v="2"/>
    <x v="0"/>
    <x v="0"/>
  </r>
  <r>
    <x v="4"/>
    <x v="0"/>
    <x v="0"/>
    <x v="4"/>
    <x v="0"/>
    <x v="2"/>
    <x v="0"/>
    <x v="1"/>
    <x v="1"/>
    <x v="0"/>
    <x v="3"/>
    <x v="3"/>
    <x v="2"/>
    <x v="3"/>
    <x v="2"/>
    <x v="0"/>
    <x v="0"/>
  </r>
  <r>
    <x v="4"/>
    <x v="0"/>
    <x v="0"/>
    <x v="4"/>
    <x v="0"/>
    <x v="3"/>
    <x v="1"/>
    <x v="1"/>
    <x v="1"/>
    <x v="1"/>
    <x v="3"/>
    <x v="3"/>
    <x v="2"/>
    <x v="3"/>
    <x v="2"/>
    <x v="0"/>
    <x v="0"/>
  </r>
  <r>
    <x v="4"/>
    <x v="0"/>
    <x v="0"/>
    <x v="4"/>
    <x v="0"/>
    <x v="4"/>
    <x v="0"/>
    <x v="1"/>
    <x v="1"/>
    <x v="0"/>
    <x v="3"/>
    <x v="3"/>
    <x v="2"/>
    <x v="3"/>
    <x v="2"/>
    <x v="0"/>
    <x v="0"/>
  </r>
  <r>
    <x v="4"/>
    <x v="0"/>
    <x v="0"/>
    <x v="4"/>
    <x v="0"/>
    <x v="5"/>
    <x v="1"/>
    <x v="1"/>
    <x v="1"/>
    <x v="1"/>
    <x v="3"/>
    <x v="3"/>
    <x v="2"/>
    <x v="3"/>
    <x v="2"/>
    <x v="0"/>
    <x v="0"/>
  </r>
  <r>
    <x v="4"/>
    <x v="0"/>
    <x v="0"/>
    <x v="4"/>
    <x v="0"/>
    <x v="6"/>
    <x v="1"/>
    <x v="2"/>
    <x v="1"/>
    <x v="1"/>
    <x v="3"/>
    <x v="3"/>
    <x v="2"/>
    <x v="3"/>
    <x v="2"/>
    <x v="0"/>
    <x v="0"/>
  </r>
  <r>
    <x v="4"/>
    <x v="0"/>
    <x v="0"/>
    <x v="4"/>
    <x v="0"/>
    <x v="7"/>
    <x v="0"/>
    <x v="2"/>
    <x v="1"/>
    <x v="0"/>
    <x v="3"/>
    <x v="3"/>
    <x v="2"/>
    <x v="3"/>
    <x v="2"/>
    <x v="0"/>
    <x v="0"/>
  </r>
  <r>
    <x v="4"/>
    <x v="0"/>
    <x v="0"/>
    <x v="4"/>
    <x v="0"/>
    <x v="8"/>
    <x v="1"/>
    <x v="2"/>
    <x v="1"/>
    <x v="1"/>
    <x v="3"/>
    <x v="3"/>
    <x v="2"/>
    <x v="3"/>
    <x v="2"/>
    <x v="0"/>
    <x v="0"/>
  </r>
  <r>
    <x v="4"/>
    <x v="0"/>
    <x v="0"/>
    <x v="4"/>
    <x v="0"/>
    <x v="9"/>
    <x v="1"/>
    <x v="2"/>
    <x v="1"/>
    <x v="1"/>
    <x v="3"/>
    <x v="3"/>
    <x v="2"/>
    <x v="3"/>
    <x v="2"/>
    <x v="0"/>
    <x v="0"/>
  </r>
  <r>
    <x v="4"/>
    <x v="0"/>
    <x v="0"/>
    <x v="4"/>
    <x v="0"/>
    <x v="10"/>
    <x v="1"/>
    <x v="3"/>
    <x v="1"/>
    <x v="1"/>
    <x v="3"/>
    <x v="3"/>
    <x v="2"/>
    <x v="3"/>
    <x v="2"/>
    <x v="0"/>
    <x v="0"/>
  </r>
  <r>
    <x v="4"/>
    <x v="0"/>
    <x v="0"/>
    <x v="4"/>
    <x v="0"/>
    <x v="11"/>
    <x v="0"/>
    <x v="3"/>
    <x v="1"/>
    <x v="0"/>
    <x v="3"/>
    <x v="3"/>
    <x v="2"/>
    <x v="3"/>
    <x v="2"/>
    <x v="0"/>
    <x v="0"/>
  </r>
  <r>
    <x v="4"/>
    <x v="0"/>
    <x v="0"/>
    <x v="4"/>
    <x v="0"/>
    <x v="12"/>
    <x v="1"/>
    <x v="3"/>
    <x v="1"/>
    <x v="1"/>
    <x v="3"/>
    <x v="3"/>
    <x v="2"/>
    <x v="3"/>
    <x v="2"/>
    <x v="0"/>
    <x v="0"/>
  </r>
  <r>
    <x v="4"/>
    <x v="0"/>
    <x v="0"/>
    <x v="4"/>
    <x v="0"/>
    <x v="13"/>
    <x v="1"/>
    <x v="3"/>
    <x v="1"/>
    <x v="1"/>
    <x v="3"/>
    <x v="3"/>
    <x v="2"/>
    <x v="3"/>
    <x v="2"/>
    <x v="0"/>
    <x v="0"/>
  </r>
  <r>
    <x v="4"/>
    <x v="0"/>
    <x v="0"/>
    <x v="4"/>
    <x v="0"/>
    <x v="14"/>
    <x v="0"/>
    <x v="3"/>
    <x v="1"/>
    <x v="0"/>
    <x v="3"/>
    <x v="3"/>
    <x v="2"/>
    <x v="3"/>
    <x v="2"/>
    <x v="0"/>
    <x v="0"/>
  </r>
  <r>
    <x v="4"/>
    <x v="0"/>
    <x v="0"/>
    <x v="4"/>
    <x v="0"/>
    <x v="15"/>
    <x v="0"/>
    <x v="3"/>
    <x v="1"/>
    <x v="0"/>
    <x v="3"/>
    <x v="3"/>
    <x v="2"/>
    <x v="3"/>
    <x v="2"/>
    <x v="0"/>
    <x v="0"/>
  </r>
  <r>
    <x v="4"/>
    <x v="0"/>
    <x v="0"/>
    <x v="4"/>
    <x v="0"/>
    <x v="16"/>
    <x v="1"/>
    <x v="3"/>
    <x v="1"/>
    <x v="1"/>
    <x v="3"/>
    <x v="3"/>
    <x v="2"/>
    <x v="3"/>
    <x v="2"/>
    <x v="0"/>
    <x v="0"/>
  </r>
  <r>
    <x v="4"/>
    <x v="0"/>
    <x v="0"/>
    <x v="4"/>
    <x v="0"/>
    <x v="17"/>
    <x v="0"/>
    <x v="3"/>
    <x v="1"/>
    <x v="0"/>
    <x v="3"/>
    <x v="3"/>
    <x v="2"/>
    <x v="3"/>
    <x v="2"/>
    <x v="0"/>
    <x v="0"/>
  </r>
  <r>
    <x v="4"/>
    <x v="0"/>
    <x v="0"/>
    <x v="4"/>
    <x v="0"/>
    <x v="18"/>
    <x v="1"/>
    <x v="3"/>
    <x v="1"/>
    <x v="1"/>
    <x v="3"/>
    <x v="3"/>
    <x v="2"/>
    <x v="3"/>
    <x v="2"/>
    <x v="0"/>
    <x v="0"/>
  </r>
  <r>
    <x v="4"/>
    <x v="0"/>
    <x v="0"/>
    <x v="4"/>
    <x v="0"/>
    <x v="19"/>
    <x v="1"/>
    <x v="4"/>
    <x v="1"/>
    <x v="1"/>
    <x v="3"/>
    <x v="3"/>
    <x v="2"/>
    <x v="3"/>
    <x v="2"/>
    <x v="0"/>
    <x v="0"/>
  </r>
  <r>
    <x v="4"/>
    <x v="0"/>
    <x v="0"/>
    <x v="4"/>
    <x v="0"/>
    <x v="20"/>
    <x v="1"/>
    <x v="4"/>
    <x v="1"/>
    <x v="1"/>
    <x v="3"/>
    <x v="3"/>
    <x v="2"/>
    <x v="3"/>
    <x v="2"/>
    <x v="0"/>
    <x v="0"/>
  </r>
  <r>
    <x v="4"/>
    <x v="0"/>
    <x v="0"/>
    <x v="4"/>
    <x v="0"/>
    <x v="21"/>
    <x v="0"/>
    <x v="4"/>
    <x v="1"/>
    <x v="0"/>
    <x v="3"/>
    <x v="3"/>
    <x v="2"/>
    <x v="3"/>
    <x v="2"/>
    <x v="0"/>
    <x v="0"/>
  </r>
  <r>
    <x v="4"/>
    <x v="0"/>
    <x v="0"/>
    <x v="4"/>
    <x v="0"/>
    <x v="22"/>
    <x v="1"/>
    <x v="4"/>
    <x v="1"/>
    <x v="1"/>
    <x v="3"/>
    <x v="3"/>
    <x v="2"/>
    <x v="3"/>
    <x v="2"/>
    <x v="0"/>
    <x v="0"/>
  </r>
  <r>
    <x v="4"/>
    <x v="0"/>
    <x v="0"/>
    <x v="4"/>
    <x v="0"/>
    <x v="23"/>
    <x v="1"/>
    <x v="4"/>
    <x v="1"/>
    <x v="1"/>
    <x v="3"/>
    <x v="3"/>
    <x v="2"/>
    <x v="3"/>
    <x v="2"/>
    <x v="0"/>
    <x v="0"/>
  </r>
  <r>
    <x v="5"/>
    <x v="0"/>
    <x v="0"/>
    <x v="5"/>
    <x v="3"/>
    <x v="0"/>
    <x v="1"/>
    <x v="0"/>
    <x v="0"/>
    <x v="1"/>
    <x v="1"/>
    <x v="1"/>
    <x v="3"/>
    <x v="1"/>
    <x v="3"/>
    <x v="0"/>
    <x v="0"/>
  </r>
  <r>
    <x v="5"/>
    <x v="0"/>
    <x v="0"/>
    <x v="5"/>
    <x v="3"/>
    <x v="1"/>
    <x v="1"/>
    <x v="1"/>
    <x v="1"/>
    <x v="1"/>
    <x v="1"/>
    <x v="1"/>
    <x v="3"/>
    <x v="1"/>
    <x v="3"/>
    <x v="0"/>
    <x v="0"/>
  </r>
  <r>
    <x v="5"/>
    <x v="0"/>
    <x v="0"/>
    <x v="5"/>
    <x v="3"/>
    <x v="2"/>
    <x v="0"/>
    <x v="1"/>
    <x v="1"/>
    <x v="0"/>
    <x v="1"/>
    <x v="1"/>
    <x v="3"/>
    <x v="1"/>
    <x v="3"/>
    <x v="0"/>
    <x v="0"/>
  </r>
  <r>
    <x v="5"/>
    <x v="0"/>
    <x v="0"/>
    <x v="5"/>
    <x v="3"/>
    <x v="3"/>
    <x v="1"/>
    <x v="1"/>
    <x v="1"/>
    <x v="1"/>
    <x v="1"/>
    <x v="1"/>
    <x v="3"/>
    <x v="1"/>
    <x v="3"/>
    <x v="0"/>
    <x v="0"/>
  </r>
  <r>
    <x v="5"/>
    <x v="0"/>
    <x v="0"/>
    <x v="5"/>
    <x v="3"/>
    <x v="4"/>
    <x v="0"/>
    <x v="1"/>
    <x v="1"/>
    <x v="0"/>
    <x v="1"/>
    <x v="1"/>
    <x v="3"/>
    <x v="1"/>
    <x v="3"/>
    <x v="0"/>
    <x v="0"/>
  </r>
  <r>
    <x v="5"/>
    <x v="0"/>
    <x v="0"/>
    <x v="5"/>
    <x v="3"/>
    <x v="5"/>
    <x v="1"/>
    <x v="1"/>
    <x v="1"/>
    <x v="1"/>
    <x v="1"/>
    <x v="1"/>
    <x v="3"/>
    <x v="1"/>
    <x v="3"/>
    <x v="0"/>
    <x v="0"/>
  </r>
  <r>
    <x v="5"/>
    <x v="0"/>
    <x v="0"/>
    <x v="5"/>
    <x v="3"/>
    <x v="6"/>
    <x v="1"/>
    <x v="2"/>
    <x v="1"/>
    <x v="1"/>
    <x v="1"/>
    <x v="1"/>
    <x v="3"/>
    <x v="1"/>
    <x v="3"/>
    <x v="0"/>
    <x v="0"/>
  </r>
  <r>
    <x v="5"/>
    <x v="0"/>
    <x v="0"/>
    <x v="5"/>
    <x v="3"/>
    <x v="7"/>
    <x v="0"/>
    <x v="2"/>
    <x v="1"/>
    <x v="0"/>
    <x v="1"/>
    <x v="1"/>
    <x v="3"/>
    <x v="1"/>
    <x v="3"/>
    <x v="0"/>
    <x v="0"/>
  </r>
  <r>
    <x v="5"/>
    <x v="0"/>
    <x v="0"/>
    <x v="5"/>
    <x v="3"/>
    <x v="8"/>
    <x v="1"/>
    <x v="2"/>
    <x v="1"/>
    <x v="1"/>
    <x v="1"/>
    <x v="1"/>
    <x v="3"/>
    <x v="1"/>
    <x v="3"/>
    <x v="0"/>
    <x v="0"/>
  </r>
  <r>
    <x v="5"/>
    <x v="0"/>
    <x v="0"/>
    <x v="5"/>
    <x v="3"/>
    <x v="9"/>
    <x v="1"/>
    <x v="2"/>
    <x v="1"/>
    <x v="1"/>
    <x v="1"/>
    <x v="1"/>
    <x v="3"/>
    <x v="1"/>
    <x v="3"/>
    <x v="0"/>
    <x v="0"/>
  </r>
  <r>
    <x v="5"/>
    <x v="0"/>
    <x v="0"/>
    <x v="5"/>
    <x v="3"/>
    <x v="10"/>
    <x v="1"/>
    <x v="3"/>
    <x v="1"/>
    <x v="1"/>
    <x v="1"/>
    <x v="1"/>
    <x v="3"/>
    <x v="1"/>
    <x v="3"/>
    <x v="0"/>
    <x v="0"/>
  </r>
  <r>
    <x v="5"/>
    <x v="0"/>
    <x v="0"/>
    <x v="5"/>
    <x v="3"/>
    <x v="11"/>
    <x v="0"/>
    <x v="3"/>
    <x v="1"/>
    <x v="0"/>
    <x v="1"/>
    <x v="1"/>
    <x v="3"/>
    <x v="1"/>
    <x v="3"/>
    <x v="0"/>
    <x v="0"/>
  </r>
  <r>
    <x v="5"/>
    <x v="0"/>
    <x v="0"/>
    <x v="5"/>
    <x v="3"/>
    <x v="12"/>
    <x v="1"/>
    <x v="3"/>
    <x v="1"/>
    <x v="1"/>
    <x v="1"/>
    <x v="1"/>
    <x v="3"/>
    <x v="1"/>
    <x v="3"/>
    <x v="0"/>
    <x v="0"/>
  </r>
  <r>
    <x v="5"/>
    <x v="0"/>
    <x v="0"/>
    <x v="5"/>
    <x v="3"/>
    <x v="13"/>
    <x v="1"/>
    <x v="3"/>
    <x v="1"/>
    <x v="1"/>
    <x v="1"/>
    <x v="1"/>
    <x v="3"/>
    <x v="1"/>
    <x v="3"/>
    <x v="0"/>
    <x v="0"/>
  </r>
  <r>
    <x v="5"/>
    <x v="0"/>
    <x v="0"/>
    <x v="5"/>
    <x v="3"/>
    <x v="14"/>
    <x v="0"/>
    <x v="3"/>
    <x v="1"/>
    <x v="0"/>
    <x v="1"/>
    <x v="1"/>
    <x v="3"/>
    <x v="1"/>
    <x v="3"/>
    <x v="0"/>
    <x v="0"/>
  </r>
  <r>
    <x v="5"/>
    <x v="0"/>
    <x v="0"/>
    <x v="5"/>
    <x v="3"/>
    <x v="15"/>
    <x v="0"/>
    <x v="3"/>
    <x v="1"/>
    <x v="0"/>
    <x v="1"/>
    <x v="1"/>
    <x v="3"/>
    <x v="1"/>
    <x v="3"/>
    <x v="0"/>
    <x v="0"/>
  </r>
  <r>
    <x v="5"/>
    <x v="0"/>
    <x v="0"/>
    <x v="5"/>
    <x v="3"/>
    <x v="16"/>
    <x v="1"/>
    <x v="3"/>
    <x v="1"/>
    <x v="1"/>
    <x v="1"/>
    <x v="1"/>
    <x v="3"/>
    <x v="1"/>
    <x v="3"/>
    <x v="0"/>
    <x v="0"/>
  </r>
  <r>
    <x v="5"/>
    <x v="0"/>
    <x v="0"/>
    <x v="5"/>
    <x v="3"/>
    <x v="17"/>
    <x v="0"/>
    <x v="3"/>
    <x v="1"/>
    <x v="0"/>
    <x v="1"/>
    <x v="1"/>
    <x v="3"/>
    <x v="1"/>
    <x v="3"/>
    <x v="0"/>
    <x v="0"/>
  </r>
  <r>
    <x v="5"/>
    <x v="0"/>
    <x v="0"/>
    <x v="5"/>
    <x v="3"/>
    <x v="18"/>
    <x v="1"/>
    <x v="3"/>
    <x v="1"/>
    <x v="1"/>
    <x v="1"/>
    <x v="1"/>
    <x v="3"/>
    <x v="1"/>
    <x v="3"/>
    <x v="0"/>
    <x v="0"/>
  </r>
  <r>
    <x v="5"/>
    <x v="0"/>
    <x v="0"/>
    <x v="5"/>
    <x v="3"/>
    <x v="19"/>
    <x v="1"/>
    <x v="4"/>
    <x v="1"/>
    <x v="1"/>
    <x v="1"/>
    <x v="1"/>
    <x v="3"/>
    <x v="1"/>
    <x v="3"/>
    <x v="0"/>
    <x v="0"/>
  </r>
  <r>
    <x v="5"/>
    <x v="0"/>
    <x v="0"/>
    <x v="5"/>
    <x v="3"/>
    <x v="20"/>
    <x v="1"/>
    <x v="4"/>
    <x v="1"/>
    <x v="1"/>
    <x v="1"/>
    <x v="1"/>
    <x v="3"/>
    <x v="1"/>
    <x v="3"/>
    <x v="0"/>
    <x v="0"/>
  </r>
  <r>
    <x v="5"/>
    <x v="0"/>
    <x v="0"/>
    <x v="5"/>
    <x v="3"/>
    <x v="21"/>
    <x v="0"/>
    <x v="4"/>
    <x v="1"/>
    <x v="0"/>
    <x v="1"/>
    <x v="1"/>
    <x v="3"/>
    <x v="1"/>
    <x v="3"/>
    <x v="0"/>
    <x v="0"/>
  </r>
  <r>
    <x v="5"/>
    <x v="0"/>
    <x v="0"/>
    <x v="5"/>
    <x v="3"/>
    <x v="22"/>
    <x v="1"/>
    <x v="4"/>
    <x v="1"/>
    <x v="1"/>
    <x v="1"/>
    <x v="1"/>
    <x v="3"/>
    <x v="1"/>
    <x v="3"/>
    <x v="0"/>
    <x v="0"/>
  </r>
  <r>
    <x v="5"/>
    <x v="0"/>
    <x v="0"/>
    <x v="5"/>
    <x v="3"/>
    <x v="23"/>
    <x v="1"/>
    <x v="4"/>
    <x v="1"/>
    <x v="1"/>
    <x v="1"/>
    <x v="1"/>
    <x v="3"/>
    <x v="1"/>
    <x v="3"/>
    <x v="0"/>
    <x v="0"/>
  </r>
  <r>
    <x v="6"/>
    <x v="1"/>
    <x v="1"/>
    <x v="6"/>
    <x v="1"/>
    <x v="0"/>
    <x v="2"/>
    <x v="0"/>
    <x v="0"/>
    <x v="2"/>
    <x v="4"/>
    <x v="4"/>
    <x v="4"/>
    <x v="4"/>
    <x v="4"/>
    <x v="1"/>
    <x v="1"/>
  </r>
  <r>
    <x v="6"/>
    <x v="1"/>
    <x v="1"/>
    <x v="6"/>
    <x v="1"/>
    <x v="1"/>
    <x v="2"/>
    <x v="1"/>
    <x v="1"/>
    <x v="2"/>
    <x v="4"/>
    <x v="4"/>
    <x v="4"/>
    <x v="4"/>
    <x v="4"/>
    <x v="1"/>
    <x v="1"/>
  </r>
  <r>
    <x v="6"/>
    <x v="1"/>
    <x v="1"/>
    <x v="6"/>
    <x v="1"/>
    <x v="2"/>
    <x v="2"/>
    <x v="1"/>
    <x v="1"/>
    <x v="2"/>
    <x v="4"/>
    <x v="4"/>
    <x v="4"/>
    <x v="4"/>
    <x v="4"/>
    <x v="1"/>
    <x v="1"/>
  </r>
  <r>
    <x v="6"/>
    <x v="1"/>
    <x v="1"/>
    <x v="6"/>
    <x v="1"/>
    <x v="3"/>
    <x v="2"/>
    <x v="1"/>
    <x v="1"/>
    <x v="2"/>
    <x v="4"/>
    <x v="4"/>
    <x v="4"/>
    <x v="4"/>
    <x v="4"/>
    <x v="1"/>
    <x v="1"/>
  </r>
  <r>
    <x v="6"/>
    <x v="1"/>
    <x v="1"/>
    <x v="6"/>
    <x v="1"/>
    <x v="4"/>
    <x v="2"/>
    <x v="1"/>
    <x v="1"/>
    <x v="2"/>
    <x v="4"/>
    <x v="4"/>
    <x v="4"/>
    <x v="4"/>
    <x v="4"/>
    <x v="1"/>
    <x v="1"/>
  </r>
  <r>
    <x v="6"/>
    <x v="1"/>
    <x v="1"/>
    <x v="6"/>
    <x v="1"/>
    <x v="5"/>
    <x v="2"/>
    <x v="1"/>
    <x v="1"/>
    <x v="2"/>
    <x v="4"/>
    <x v="4"/>
    <x v="4"/>
    <x v="4"/>
    <x v="4"/>
    <x v="1"/>
    <x v="1"/>
  </r>
  <r>
    <x v="6"/>
    <x v="1"/>
    <x v="1"/>
    <x v="6"/>
    <x v="1"/>
    <x v="6"/>
    <x v="2"/>
    <x v="2"/>
    <x v="1"/>
    <x v="2"/>
    <x v="4"/>
    <x v="4"/>
    <x v="4"/>
    <x v="4"/>
    <x v="4"/>
    <x v="1"/>
    <x v="1"/>
  </r>
  <r>
    <x v="6"/>
    <x v="1"/>
    <x v="1"/>
    <x v="6"/>
    <x v="1"/>
    <x v="7"/>
    <x v="2"/>
    <x v="2"/>
    <x v="1"/>
    <x v="2"/>
    <x v="4"/>
    <x v="4"/>
    <x v="4"/>
    <x v="4"/>
    <x v="4"/>
    <x v="1"/>
    <x v="1"/>
  </r>
  <r>
    <x v="6"/>
    <x v="1"/>
    <x v="1"/>
    <x v="6"/>
    <x v="1"/>
    <x v="8"/>
    <x v="2"/>
    <x v="2"/>
    <x v="1"/>
    <x v="2"/>
    <x v="4"/>
    <x v="4"/>
    <x v="4"/>
    <x v="4"/>
    <x v="4"/>
    <x v="1"/>
    <x v="1"/>
  </r>
  <r>
    <x v="6"/>
    <x v="1"/>
    <x v="1"/>
    <x v="6"/>
    <x v="1"/>
    <x v="9"/>
    <x v="2"/>
    <x v="2"/>
    <x v="1"/>
    <x v="2"/>
    <x v="4"/>
    <x v="4"/>
    <x v="4"/>
    <x v="4"/>
    <x v="4"/>
    <x v="1"/>
    <x v="1"/>
  </r>
  <r>
    <x v="6"/>
    <x v="1"/>
    <x v="1"/>
    <x v="6"/>
    <x v="1"/>
    <x v="10"/>
    <x v="2"/>
    <x v="3"/>
    <x v="1"/>
    <x v="2"/>
    <x v="4"/>
    <x v="4"/>
    <x v="4"/>
    <x v="4"/>
    <x v="4"/>
    <x v="1"/>
    <x v="1"/>
  </r>
  <r>
    <x v="6"/>
    <x v="1"/>
    <x v="1"/>
    <x v="6"/>
    <x v="1"/>
    <x v="11"/>
    <x v="2"/>
    <x v="3"/>
    <x v="1"/>
    <x v="2"/>
    <x v="4"/>
    <x v="4"/>
    <x v="4"/>
    <x v="4"/>
    <x v="4"/>
    <x v="1"/>
    <x v="1"/>
  </r>
  <r>
    <x v="6"/>
    <x v="1"/>
    <x v="1"/>
    <x v="6"/>
    <x v="1"/>
    <x v="12"/>
    <x v="2"/>
    <x v="3"/>
    <x v="1"/>
    <x v="2"/>
    <x v="4"/>
    <x v="4"/>
    <x v="4"/>
    <x v="4"/>
    <x v="4"/>
    <x v="1"/>
    <x v="1"/>
  </r>
  <r>
    <x v="6"/>
    <x v="1"/>
    <x v="1"/>
    <x v="6"/>
    <x v="1"/>
    <x v="13"/>
    <x v="2"/>
    <x v="3"/>
    <x v="1"/>
    <x v="2"/>
    <x v="4"/>
    <x v="4"/>
    <x v="4"/>
    <x v="4"/>
    <x v="4"/>
    <x v="1"/>
    <x v="1"/>
  </r>
  <r>
    <x v="6"/>
    <x v="1"/>
    <x v="1"/>
    <x v="6"/>
    <x v="1"/>
    <x v="14"/>
    <x v="2"/>
    <x v="3"/>
    <x v="1"/>
    <x v="2"/>
    <x v="4"/>
    <x v="4"/>
    <x v="4"/>
    <x v="4"/>
    <x v="4"/>
    <x v="1"/>
    <x v="1"/>
  </r>
  <r>
    <x v="6"/>
    <x v="1"/>
    <x v="1"/>
    <x v="6"/>
    <x v="1"/>
    <x v="15"/>
    <x v="2"/>
    <x v="3"/>
    <x v="1"/>
    <x v="2"/>
    <x v="4"/>
    <x v="4"/>
    <x v="4"/>
    <x v="4"/>
    <x v="4"/>
    <x v="1"/>
    <x v="1"/>
  </r>
  <r>
    <x v="6"/>
    <x v="1"/>
    <x v="1"/>
    <x v="6"/>
    <x v="1"/>
    <x v="16"/>
    <x v="2"/>
    <x v="3"/>
    <x v="1"/>
    <x v="2"/>
    <x v="4"/>
    <x v="4"/>
    <x v="4"/>
    <x v="4"/>
    <x v="4"/>
    <x v="1"/>
    <x v="1"/>
  </r>
  <r>
    <x v="6"/>
    <x v="1"/>
    <x v="1"/>
    <x v="6"/>
    <x v="1"/>
    <x v="17"/>
    <x v="2"/>
    <x v="3"/>
    <x v="1"/>
    <x v="2"/>
    <x v="4"/>
    <x v="4"/>
    <x v="4"/>
    <x v="4"/>
    <x v="4"/>
    <x v="1"/>
    <x v="1"/>
  </r>
  <r>
    <x v="6"/>
    <x v="1"/>
    <x v="1"/>
    <x v="6"/>
    <x v="1"/>
    <x v="18"/>
    <x v="2"/>
    <x v="3"/>
    <x v="1"/>
    <x v="2"/>
    <x v="4"/>
    <x v="4"/>
    <x v="4"/>
    <x v="4"/>
    <x v="4"/>
    <x v="1"/>
    <x v="1"/>
  </r>
  <r>
    <x v="6"/>
    <x v="1"/>
    <x v="1"/>
    <x v="6"/>
    <x v="1"/>
    <x v="19"/>
    <x v="2"/>
    <x v="4"/>
    <x v="1"/>
    <x v="2"/>
    <x v="4"/>
    <x v="4"/>
    <x v="4"/>
    <x v="4"/>
    <x v="4"/>
    <x v="1"/>
    <x v="1"/>
  </r>
  <r>
    <x v="6"/>
    <x v="1"/>
    <x v="1"/>
    <x v="6"/>
    <x v="1"/>
    <x v="20"/>
    <x v="2"/>
    <x v="4"/>
    <x v="1"/>
    <x v="2"/>
    <x v="4"/>
    <x v="4"/>
    <x v="4"/>
    <x v="4"/>
    <x v="4"/>
    <x v="1"/>
    <x v="1"/>
  </r>
  <r>
    <x v="6"/>
    <x v="1"/>
    <x v="1"/>
    <x v="6"/>
    <x v="1"/>
    <x v="21"/>
    <x v="2"/>
    <x v="4"/>
    <x v="1"/>
    <x v="2"/>
    <x v="4"/>
    <x v="4"/>
    <x v="4"/>
    <x v="4"/>
    <x v="4"/>
    <x v="1"/>
    <x v="1"/>
  </r>
  <r>
    <x v="6"/>
    <x v="1"/>
    <x v="1"/>
    <x v="6"/>
    <x v="1"/>
    <x v="22"/>
    <x v="2"/>
    <x v="4"/>
    <x v="1"/>
    <x v="2"/>
    <x v="4"/>
    <x v="4"/>
    <x v="4"/>
    <x v="4"/>
    <x v="4"/>
    <x v="1"/>
    <x v="1"/>
  </r>
  <r>
    <x v="6"/>
    <x v="1"/>
    <x v="1"/>
    <x v="6"/>
    <x v="1"/>
    <x v="23"/>
    <x v="2"/>
    <x v="4"/>
    <x v="1"/>
    <x v="2"/>
    <x v="4"/>
    <x v="4"/>
    <x v="4"/>
    <x v="4"/>
    <x v="4"/>
    <x v="1"/>
    <x v="1"/>
  </r>
  <r>
    <x v="6"/>
    <x v="1"/>
    <x v="1"/>
    <x v="6"/>
    <x v="1"/>
    <x v="0"/>
    <x v="2"/>
    <x v="0"/>
    <x v="0"/>
    <x v="2"/>
    <x v="4"/>
    <x v="4"/>
    <x v="4"/>
    <x v="4"/>
    <x v="4"/>
    <x v="1"/>
    <x v="1"/>
  </r>
  <r>
    <x v="6"/>
    <x v="1"/>
    <x v="1"/>
    <x v="6"/>
    <x v="1"/>
    <x v="1"/>
    <x v="2"/>
    <x v="1"/>
    <x v="1"/>
    <x v="2"/>
    <x v="4"/>
    <x v="4"/>
    <x v="4"/>
    <x v="4"/>
    <x v="4"/>
    <x v="1"/>
    <x v="1"/>
  </r>
  <r>
    <x v="6"/>
    <x v="1"/>
    <x v="1"/>
    <x v="6"/>
    <x v="1"/>
    <x v="2"/>
    <x v="2"/>
    <x v="1"/>
    <x v="1"/>
    <x v="2"/>
    <x v="4"/>
    <x v="4"/>
    <x v="4"/>
    <x v="4"/>
    <x v="4"/>
    <x v="1"/>
    <x v="1"/>
  </r>
  <r>
    <x v="6"/>
    <x v="1"/>
    <x v="1"/>
    <x v="6"/>
    <x v="1"/>
    <x v="3"/>
    <x v="2"/>
    <x v="1"/>
    <x v="1"/>
    <x v="2"/>
    <x v="4"/>
    <x v="4"/>
    <x v="4"/>
    <x v="4"/>
    <x v="4"/>
    <x v="1"/>
    <x v="1"/>
  </r>
  <r>
    <x v="6"/>
    <x v="1"/>
    <x v="1"/>
    <x v="6"/>
    <x v="1"/>
    <x v="4"/>
    <x v="2"/>
    <x v="1"/>
    <x v="1"/>
    <x v="2"/>
    <x v="4"/>
    <x v="4"/>
    <x v="4"/>
    <x v="4"/>
    <x v="4"/>
    <x v="1"/>
    <x v="1"/>
  </r>
  <r>
    <x v="6"/>
    <x v="1"/>
    <x v="1"/>
    <x v="6"/>
    <x v="1"/>
    <x v="5"/>
    <x v="2"/>
    <x v="1"/>
    <x v="1"/>
    <x v="2"/>
    <x v="4"/>
    <x v="4"/>
    <x v="4"/>
    <x v="4"/>
    <x v="4"/>
    <x v="1"/>
    <x v="1"/>
  </r>
  <r>
    <x v="6"/>
    <x v="1"/>
    <x v="1"/>
    <x v="6"/>
    <x v="1"/>
    <x v="6"/>
    <x v="2"/>
    <x v="2"/>
    <x v="1"/>
    <x v="2"/>
    <x v="4"/>
    <x v="4"/>
    <x v="4"/>
    <x v="4"/>
    <x v="4"/>
    <x v="1"/>
    <x v="1"/>
  </r>
  <r>
    <x v="6"/>
    <x v="1"/>
    <x v="1"/>
    <x v="6"/>
    <x v="1"/>
    <x v="7"/>
    <x v="2"/>
    <x v="2"/>
    <x v="1"/>
    <x v="2"/>
    <x v="4"/>
    <x v="4"/>
    <x v="4"/>
    <x v="4"/>
    <x v="4"/>
    <x v="1"/>
    <x v="1"/>
  </r>
  <r>
    <x v="6"/>
    <x v="1"/>
    <x v="1"/>
    <x v="6"/>
    <x v="1"/>
    <x v="8"/>
    <x v="2"/>
    <x v="2"/>
    <x v="1"/>
    <x v="2"/>
    <x v="4"/>
    <x v="4"/>
    <x v="4"/>
    <x v="4"/>
    <x v="4"/>
    <x v="1"/>
    <x v="1"/>
  </r>
  <r>
    <x v="6"/>
    <x v="1"/>
    <x v="1"/>
    <x v="6"/>
    <x v="1"/>
    <x v="9"/>
    <x v="2"/>
    <x v="2"/>
    <x v="1"/>
    <x v="2"/>
    <x v="4"/>
    <x v="4"/>
    <x v="4"/>
    <x v="4"/>
    <x v="4"/>
    <x v="1"/>
    <x v="1"/>
  </r>
  <r>
    <x v="6"/>
    <x v="1"/>
    <x v="1"/>
    <x v="6"/>
    <x v="1"/>
    <x v="10"/>
    <x v="2"/>
    <x v="3"/>
    <x v="1"/>
    <x v="2"/>
    <x v="4"/>
    <x v="4"/>
    <x v="4"/>
    <x v="4"/>
    <x v="4"/>
    <x v="1"/>
    <x v="1"/>
  </r>
  <r>
    <x v="6"/>
    <x v="1"/>
    <x v="1"/>
    <x v="6"/>
    <x v="1"/>
    <x v="11"/>
    <x v="2"/>
    <x v="3"/>
    <x v="1"/>
    <x v="2"/>
    <x v="4"/>
    <x v="4"/>
    <x v="4"/>
    <x v="4"/>
    <x v="4"/>
    <x v="1"/>
    <x v="1"/>
  </r>
  <r>
    <x v="6"/>
    <x v="1"/>
    <x v="1"/>
    <x v="6"/>
    <x v="1"/>
    <x v="12"/>
    <x v="2"/>
    <x v="3"/>
    <x v="1"/>
    <x v="2"/>
    <x v="4"/>
    <x v="4"/>
    <x v="4"/>
    <x v="4"/>
    <x v="4"/>
    <x v="1"/>
    <x v="1"/>
  </r>
  <r>
    <x v="6"/>
    <x v="1"/>
    <x v="1"/>
    <x v="6"/>
    <x v="1"/>
    <x v="13"/>
    <x v="2"/>
    <x v="3"/>
    <x v="1"/>
    <x v="2"/>
    <x v="4"/>
    <x v="4"/>
    <x v="4"/>
    <x v="4"/>
    <x v="4"/>
    <x v="1"/>
    <x v="1"/>
  </r>
  <r>
    <x v="6"/>
    <x v="1"/>
    <x v="1"/>
    <x v="6"/>
    <x v="1"/>
    <x v="14"/>
    <x v="2"/>
    <x v="3"/>
    <x v="1"/>
    <x v="2"/>
    <x v="4"/>
    <x v="4"/>
    <x v="4"/>
    <x v="4"/>
    <x v="4"/>
    <x v="1"/>
    <x v="1"/>
  </r>
  <r>
    <x v="6"/>
    <x v="1"/>
    <x v="1"/>
    <x v="6"/>
    <x v="1"/>
    <x v="15"/>
    <x v="2"/>
    <x v="3"/>
    <x v="1"/>
    <x v="2"/>
    <x v="4"/>
    <x v="4"/>
    <x v="4"/>
    <x v="4"/>
    <x v="4"/>
    <x v="1"/>
    <x v="1"/>
  </r>
  <r>
    <x v="6"/>
    <x v="1"/>
    <x v="1"/>
    <x v="6"/>
    <x v="1"/>
    <x v="16"/>
    <x v="2"/>
    <x v="3"/>
    <x v="1"/>
    <x v="2"/>
    <x v="4"/>
    <x v="4"/>
    <x v="4"/>
    <x v="4"/>
    <x v="4"/>
    <x v="1"/>
    <x v="1"/>
  </r>
  <r>
    <x v="6"/>
    <x v="1"/>
    <x v="1"/>
    <x v="6"/>
    <x v="1"/>
    <x v="17"/>
    <x v="2"/>
    <x v="3"/>
    <x v="1"/>
    <x v="2"/>
    <x v="4"/>
    <x v="4"/>
    <x v="4"/>
    <x v="4"/>
    <x v="4"/>
    <x v="1"/>
    <x v="1"/>
  </r>
  <r>
    <x v="6"/>
    <x v="1"/>
    <x v="1"/>
    <x v="6"/>
    <x v="1"/>
    <x v="18"/>
    <x v="2"/>
    <x v="3"/>
    <x v="1"/>
    <x v="2"/>
    <x v="4"/>
    <x v="4"/>
    <x v="4"/>
    <x v="4"/>
    <x v="4"/>
    <x v="1"/>
    <x v="1"/>
  </r>
  <r>
    <x v="6"/>
    <x v="1"/>
    <x v="1"/>
    <x v="6"/>
    <x v="1"/>
    <x v="19"/>
    <x v="2"/>
    <x v="4"/>
    <x v="1"/>
    <x v="2"/>
    <x v="4"/>
    <x v="4"/>
    <x v="4"/>
    <x v="4"/>
    <x v="4"/>
    <x v="1"/>
    <x v="1"/>
  </r>
  <r>
    <x v="6"/>
    <x v="1"/>
    <x v="1"/>
    <x v="6"/>
    <x v="1"/>
    <x v="20"/>
    <x v="2"/>
    <x v="4"/>
    <x v="1"/>
    <x v="2"/>
    <x v="4"/>
    <x v="4"/>
    <x v="4"/>
    <x v="4"/>
    <x v="4"/>
    <x v="1"/>
    <x v="1"/>
  </r>
  <r>
    <x v="6"/>
    <x v="1"/>
    <x v="1"/>
    <x v="6"/>
    <x v="1"/>
    <x v="21"/>
    <x v="2"/>
    <x v="4"/>
    <x v="1"/>
    <x v="2"/>
    <x v="4"/>
    <x v="4"/>
    <x v="4"/>
    <x v="4"/>
    <x v="4"/>
    <x v="1"/>
    <x v="1"/>
  </r>
  <r>
    <x v="6"/>
    <x v="1"/>
    <x v="1"/>
    <x v="6"/>
    <x v="1"/>
    <x v="22"/>
    <x v="2"/>
    <x v="4"/>
    <x v="1"/>
    <x v="2"/>
    <x v="4"/>
    <x v="4"/>
    <x v="4"/>
    <x v="4"/>
    <x v="4"/>
    <x v="1"/>
    <x v="1"/>
  </r>
  <r>
    <x v="6"/>
    <x v="1"/>
    <x v="1"/>
    <x v="6"/>
    <x v="1"/>
    <x v="23"/>
    <x v="2"/>
    <x v="4"/>
    <x v="1"/>
    <x v="2"/>
    <x v="4"/>
    <x v="4"/>
    <x v="4"/>
    <x v="4"/>
    <x v="4"/>
    <x v="1"/>
    <x v="1"/>
  </r>
  <r>
    <x v="6"/>
    <x v="1"/>
    <x v="1"/>
    <x v="6"/>
    <x v="1"/>
    <x v="0"/>
    <x v="2"/>
    <x v="0"/>
    <x v="0"/>
    <x v="2"/>
    <x v="4"/>
    <x v="4"/>
    <x v="4"/>
    <x v="4"/>
    <x v="4"/>
    <x v="1"/>
    <x v="1"/>
  </r>
  <r>
    <x v="6"/>
    <x v="1"/>
    <x v="1"/>
    <x v="6"/>
    <x v="1"/>
    <x v="1"/>
    <x v="2"/>
    <x v="1"/>
    <x v="1"/>
    <x v="2"/>
    <x v="4"/>
    <x v="4"/>
    <x v="4"/>
    <x v="4"/>
    <x v="4"/>
    <x v="1"/>
    <x v="1"/>
  </r>
  <r>
    <x v="6"/>
    <x v="1"/>
    <x v="1"/>
    <x v="6"/>
    <x v="1"/>
    <x v="2"/>
    <x v="2"/>
    <x v="1"/>
    <x v="1"/>
    <x v="2"/>
    <x v="4"/>
    <x v="4"/>
    <x v="4"/>
    <x v="4"/>
    <x v="4"/>
    <x v="1"/>
    <x v="1"/>
  </r>
  <r>
    <x v="6"/>
    <x v="1"/>
    <x v="1"/>
    <x v="6"/>
    <x v="1"/>
    <x v="3"/>
    <x v="2"/>
    <x v="1"/>
    <x v="1"/>
    <x v="2"/>
    <x v="4"/>
    <x v="4"/>
    <x v="4"/>
    <x v="4"/>
    <x v="4"/>
    <x v="1"/>
    <x v="1"/>
  </r>
  <r>
    <x v="6"/>
    <x v="1"/>
    <x v="1"/>
    <x v="6"/>
    <x v="1"/>
    <x v="4"/>
    <x v="2"/>
    <x v="1"/>
    <x v="1"/>
    <x v="2"/>
    <x v="4"/>
    <x v="4"/>
    <x v="4"/>
    <x v="4"/>
    <x v="4"/>
    <x v="1"/>
    <x v="1"/>
  </r>
  <r>
    <x v="6"/>
    <x v="1"/>
    <x v="1"/>
    <x v="6"/>
    <x v="1"/>
    <x v="5"/>
    <x v="2"/>
    <x v="1"/>
    <x v="1"/>
    <x v="2"/>
    <x v="4"/>
    <x v="4"/>
    <x v="4"/>
    <x v="4"/>
    <x v="4"/>
    <x v="1"/>
    <x v="1"/>
  </r>
  <r>
    <x v="6"/>
    <x v="1"/>
    <x v="1"/>
    <x v="6"/>
    <x v="1"/>
    <x v="6"/>
    <x v="2"/>
    <x v="2"/>
    <x v="1"/>
    <x v="2"/>
    <x v="4"/>
    <x v="4"/>
    <x v="4"/>
    <x v="4"/>
    <x v="4"/>
    <x v="1"/>
    <x v="1"/>
  </r>
  <r>
    <x v="6"/>
    <x v="1"/>
    <x v="1"/>
    <x v="6"/>
    <x v="1"/>
    <x v="7"/>
    <x v="2"/>
    <x v="2"/>
    <x v="1"/>
    <x v="2"/>
    <x v="4"/>
    <x v="4"/>
    <x v="4"/>
    <x v="4"/>
    <x v="4"/>
    <x v="1"/>
    <x v="1"/>
  </r>
  <r>
    <x v="6"/>
    <x v="1"/>
    <x v="1"/>
    <x v="6"/>
    <x v="1"/>
    <x v="8"/>
    <x v="2"/>
    <x v="2"/>
    <x v="1"/>
    <x v="2"/>
    <x v="4"/>
    <x v="4"/>
    <x v="4"/>
    <x v="4"/>
    <x v="4"/>
    <x v="1"/>
    <x v="1"/>
  </r>
  <r>
    <x v="6"/>
    <x v="1"/>
    <x v="1"/>
    <x v="6"/>
    <x v="1"/>
    <x v="9"/>
    <x v="2"/>
    <x v="2"/>
    <x v="1"/>
    <x v="2"/>
    <x v="4"/>
    <x v="4"/>
    <x v="4"/>
    <x v="4"/>
    <x v="4"/>
    <x v="1"/>
    <x v="1"/>
  </r>
  <r>
    <x v="6"/>
    <x v="1"/>
    <x v="1"/>
    <x v="6"/>
    <x v="1"/>
    <x v="10"/>
    <x v="2"/>
    <x v="3"/>
    <x v="1"/>
    <x v="2"/>
    <x v="4"/>
    <x v="4"/>
    <x v="4"/>
    <x v="4"/>
    <x v="4"/>
    <x v="1"/>
    <x v="1"/>
  </r>
  <r>
    <x v="6"/>
    <x v="1"/>
    <x v="1"/>
    <x v="6"/>
    <x v="1"/>
    <x v="11"/>
    <x v="2"/>
    <x v="3"/>
    <x v="1"/>
    <x v="2"/>
    <x v="4"/>
    <x v="4"/>
    <x v="4"/>
    <x v="4"/>
    <x v="4"/>
    <x v="1"/>
    <x v="1"/>
  </r>
  <r>
    <x v="6"/>
    <x v="1"/>
    <x v="1"/>
    <x v="6"/>
    <x v="1"/>
    <x v="12"/>
    <x v="2"/>
    <x v="3"/>
    <x v="1"/>
    <x v="2"/>
    <x v="4"/>
    <x v="4"/>
    <x v="4"/>
    <x v="4"/>
    <x v="4"/>
    <x v="1"/>
    <x v="1"/>
  </r>
  <r>
    <x v="6"/>
    <x v="1"/>
    <x v="1"/>
    <x v="6"/>
    <x v="1"/>
    <x v="13"/>
    <x v="2"/>
    <x v="3"/>
    <x v="1"/>
    <x v="2"/>
    <x v="4"/>
    <x v="4"/>
    <x v="4"/>
    <x v="4"/>
    <x v="4"/>
    <x v="1"/>
    <x v="1"/>
  </r>
  <r>
    <x v="6"/>
    <x v="1"/>
    <x v="1"/>
    <x v="6"/>
    <x v="1"/>
    <x v="14"/>
    <x v="2"/>
    <x v="3"/>
    <x v="1"/>
    <x v="2"/>
    <x v="4"/>
    <x v="4"/>
    <x v="4"/>
    <x v="4"/>
    <x v="4"/>
    <x v="1"/>
    <x v="1"/>
  </r>
  <r>
    <x v="6"/>
    <x v="1"/>
    <x v="1"/>
    <x v="6"/>
    <x v="1"/>
    <x v="15"/>
    <x v="2"/>
    <x v="3"/>
    <x v="1"/>
    <x v="2"/>
    <x v="4"/>
    <x v="4"/>
    <x v="4"/>
    <x v="4"/>
    <x v="4"/>
    <x v="1"/>
    <x v="1"/>
  </r>
  <r>
    <x v="6"/>
    <x v="1"/>
    <x v="1"/>
    <x v="6"/>
    <x v="1"/>
    <x v="16"/>
    <x v="2"/>
    <x v="3"/>
    <x v="1"/>
    <x v="2"/>
    <x v="4"/>
    <x v="4"/>
    <x v="4"/>
    <x v="4"/>
    <x v="4"/>
    <x v="1"/>
    <x v="1"/>
  </r>
  <r>
    <x v="6"/>
    <x v="1"/>
    <x v="1"/>
    <x v="6"/>
    <x v="1"/>
    <x v="17"/>
    <x v="2"/>
    <x v="3"/>
    <x v="1"/>
    <x v="2"/>
    <x v="4"/>
    <x v="4"/>
    <x v="4"/>
    <x v="4"/>
    <x v="4"/>
    <x v="1"/>
    <x v="1"/>
  </r>
  <r>
    <x v="6"/>
    <x v="1"/>
    <x v="1"/>
    <x v="6"/>
    <x v="1"/>
    <x v="18"/>
    <x v="2"/>
    <x v="3"/>
    <x v="1"/>
    <x v="2"/>
    <x v="4"/>
    <x v="4"/>
    <x v="4"/>
    <x v="4"/>
    <x v="4"/>
    <x v="1"/>
    <x v="1"/>
  </r>
  <r>
    <x v="6"/>
    <x v="1"/>
    <x v="1"/>
    <x v="6"/>
    <x v="1"/>
    <x v="19"/>
    <x v="2"/>
    <x v="4"/>
    <x v="1"/>
    <x v="2"/>
    <x v="4"/>
    <x v="4"/>
    <x v="4"/>
    <x v="4"/>
    <x v="4"/>
    <x v="1"/>
    <x v="1"/>
  </r>
  <r>
    <x v="6"/>
    <x v="1"/>
    <x v="1"/>
    <x v="6"/>
    <x v="1"/>
    <x v="20"/>
    <x v="2"/>
    <x v="4"/>
    <x v="1"/>
    <x v="2"/>
    <x v="4"/>
    <x v="4"/>
    <x v="4"/>
    <x v="4"/>
    <x v="4"/>
    <x v="1"/>
    <x v="1"/>
  </r>
  <r>
    <x v="6"/>
    <x v="1"/>
    <x v="1"/>
    <x v="6"/>
    <x v="1"/>
    <x v="21"/>
    <x v="2"/>
    <x v="4"/>
    <x v="1"/>
    <x v="2"/>
    <x v="4"/>
    <x v="4"/>
    <x v="4"/>
    <x v="4"/>
    <x v="4"/>
    <x v="1"/>
    <x v="1"/>
  </r>
  <r>
    <x v="6"/>
    <x v="1"/>
    <x v="1"/>
    <x v="6"/>
    <x v="1"/>
    <x v="22"/>
    <x v="2"/>
    <x v="4"/>
    <x v="1"/>
    <x v="2"/>
    <x v="4"/>
    <x v="4"/>
    <x v="4"/>
    <x v="4"/>
    <x v="4"/>
    <x v="1"/>
    <x v="1"/>
  </r>
  <r>
    <x v="6"/>
    <x v="1"/>
    <x v="1"/>
    <x v="6"/>
    <x v="1"/>
    <x v="23"/>
    <x v="2"/>
    <x v="4"/>
    <x v="1"/>
    <x v="2"/>
    <x v="4"/>
    <x v="4"/>
    <x v="4"/>
    <x v="4"/>
    <x v="4"/>
    <x v="1"/>
    <x v="1"/>
  </r>
  <r>
    <x v="6"/>
    <x v="1"/>
    <x v="1"/>
    <x v="6"/>
    <x v="1"/>
    <x v="0"/>
    <x v="2"/>
    <x v="0"/>
    <x v="0"/>
    <x v="2"/>
    <x v="4"/>
    <x v="4"/>
    <x v="4"/>
    <x v="4"/>
    <x v="4"/>
    <x v="1"/>
    <x v="1"/>
  </r>
  <r>
    <x v="6"/>
    <x v="1"/>
    <x v="1"/>
    <x v="6"/>
    <x v="1"/>
    <x v="1"/>
    <x v="2"/>
    <x v="1"/>
    <x v="1"/>
    <x v="2"/>
    <x v="4"/>
    <x v="4"/>
    <x v="4"/>
    <x v="4"/>
    <x v="4"/>
    <x v="1"/>
    <x v="1"/>
  </r>
  <r>
    <x v="6"/>
    <x v="1"/>
    <x v="1"/>
    <x v="6"/>
    <x v="1"/>
    <x v="2"/>
    <x v="2"/>
    <x v="1"/>
    <x v="1"/>
    <x v="2"/>
    <x v="4"/>
    <x v="4"/>
    <x v="4"/>
    <x v="4"/>
    <x v="4"/>
    <x v="1"/>
    <x v="1"/>
  </r>
  <r>
    <x v="6"/>
    <x v="1"/>
    <x v="1"/>
    <x v="6"/>
    <x v="1"/>
    <x v="3"/>
    <x v="2"/>
    <x v="1"/>
    <x v="1"/>
    <x v="2"/>
    <x v="4"/>
    <x v="4"/>
    <x v="4"/>
    <x v="4"/>
    <x v="4"/>
    <x v="1"/>
    <x v="1"/>
  </r>
  <r>
    <x v="6"/>
    <x v="1"/>
    <x v="1"/>
    <x v="6"/>
    <x v="1"/>
    <x v="4"/>
    <x v="2"/>
    <x v="1"/>
    <x v="1"/>
    <x v="2"/>
    <x v="4"/>
    <x v="4"/>
    <x v="4"/>
    <x v="4"/>
    <x v="4"/>
    <x v="1"/>
    <x v="1"/>
  </r>
  <r>
    <x v="6"/>
    <x v="1"/>
    <x v="1"/>
    <x v="6"/>
    <x v="1"/>
    <x v="5"/>
    <x v="2"/>
    <x v="1"/>
    <x v="1"/>
    <x v="2"/>
    <x v="4"/>
    <x v="4"/>
    <x v="4"/>
    <x v="4"/>
    <x v="4"/>
    <x v="1"/>
    <x v="1"/>
  </r>
  <r>
    <x v="6"/>
    <x v="1"/>
    <x v="1"/>
    <x v="6"/>
    <x v="1"/>
    <x v="6"/>
    <x v="2"/>
    <x v="2"/>
    <x v="1"/>
    <x v="2"/>
    <x v="4"/>
    <x v="4"/>
    <x v="4"/>
    <x v="4"/>
    <x v="4"/>
    <x v="1"/>
    <x v="1"/>
  </r>
  <r>
    <x v="6"/>
    <x v="1"/>
    <x v="1"/>
    <x v="6"/>
    <x v="1"/>
    <x v="7"/>
    <x v="2"/>
    <x v="2"/>
    <x v="1"/>
    <x v="2"/>
    <x v="4"/>
    <x v="4"/>
    <x v="4"/>
    <x v="4"/>
    <x v="4"/>
    <x v="1"/>
    <x v="1"/>
  </r>
  <r>
    <x v="6"/>
    <x v="1"/>
    <x v="1"/>
    <x v="6"/>
    <x v="1"/>
    <x v="8"/>
    <x v="2"/>
    <x v="2"/>
    <x v="1"/>
    <x v="2"/>
    <x v="4"/>
    <x v="4"/>
    <x v="4"/>
    <x v="4"/>
    <x v="4"/>
    <x v="1"/>
    <x v="1"/>
  </r>
  <r>
    <x v="6"/>
    <x v="1"/>
    <x v="1"/>
    <x v="6"/>
    <x v="1"/>
    <x v="9"/>
    <x v="2"/>
    <x v="2"/>
    <x v="1"/>
    <x v="2"/>
    <x v="4"/>
    <x v="4"/>
    <x v="4"/>
    <x v="4"/>
    <x v="4"/>
    <x v="1"/>
    <x v="1"/>
  </r>
  <r>
    <x v="6"/>
    <x v="1"/>
    <x v="1"/>
    <x v="6"/>
    <x v="1"/>
    <x v="10"/>
    <x v="2"/>
    <x v="3"/>
    <x v="1"/>
    <x v="2"/>
    <x v="4"/>
    <x v="4"/>
    <x v="4"/>
    <x v="4"/>
    <x v="4"/>
    <x v="1"/>
    <x v="1"/>
  </r>
  <r>
    <x v="6"/>
    <x v="1"/>
    <x v="1"/>
    <x v="6"/>
    <x v="1"/>
    <x v="11"/>
    <x v="2"/>
    <x v="3"/>
    <x v="1"/>
    <x v="2"/>
    <x v="4"/>
    <x v="4"/>
    <x v="4"/>
    <x v="4"/>
    <x v="4"/>
    <x v="1"/>
    <x v="1"/>
  </r>
  <r>
    <x v="6"/>
    <x v="1"/>
    <x v="1"/>
    <x v="6"/>
    <x v="1"/>
    <x v="12"/>
    <x v="2"/>
    <x v="3"/>
    <x v="1"/>
    <x v="2"/>
    <x v="4"/>
    <x v="4"/>
    <x v="4"/>
    <x v="4"/>
    <x v="4"/>
    <x v="1"/>
    <x v="1"/>
  </r>
  <r>
    <x v="6"/>
    <x v="1"/>
    <x v="1"/>
    <x v="6"/>
    <x v="1"/>
    <x v="13"/>
    <x v="2"/>
    <x v="3"/>
    <x v="1"/>
    <x v="2"/>
    <x v="4"/>
    <x v="4"/>
    <x v="4"/>
    <x v="4"/>
    <x v="4"/>
    <x v="1"/>
    <x v="1"/>
  </r>
  <r>
    <x v="6"/>
    <x v="1"/>
    <x v="1"/>
    <x v="6"/>
    <x v="1"/>
    <x v="14"/>
    <x v="2"/>
    <x v="3"/>
    <x v="1"/>
    <x v="2"/>
    <x v="4"/>
    <x v="4"/>
    <x v="4"/>
    <x v="4"/>
    <x v="4"/>
    <x v="1"/>
    <x v="1"/>
  </r>
  <r>
    <x v="6"/>
    <x v="1"/>
    <x v="1"/>
    <x v="6"/>
    <x v="1"/>
    <x v="15"/>
    <x v="2"/>
    <x v="3"/>
    <x v="1"/>
    <x v="2"/>
    <x v="4"/>
    <x v="4"/>
    <x v="4"/>
    <x v="4"/>
    <x v="4"/>
    <x v="1"/>
    <x v="1"/>
  </r>
  <r>
    <x v="6"/>
    <x v="1"/>
    <x v="1"/>
    <x v="6"/>
    <x v="1"/>
    <x v="16"/>
    <x v="2"/>
    <x v="3"/>
    <x v="1"/>
    <x v="2"/>
    <x v="4"/>
    <x v="4"/>
    <x v="4"/>
    <x v="4"/>
    <x v="4"/>
    <x v="1"/>
    <x v="1"/>
  </r>
  <r>
    <x v="6"/>
    <x v="1"/>
    <x v="1"/>
    <x v="6"/>
    <x v="1"/>
    <x v="17"/>
    <x v="2"/>
    <x v="3"/>
    <x v="1"/>
    <x v="2"/>
    <x v="4"/>
    <x v="4"/>
    <x v="4"/>
    <x v="4"/>
    <x v="4"/>
    <x v="1"/>
    <x v="1"/>
  </r>
  <r>
    <x v="6"/>
    <x v="1"/>
    <x v="1"/>
    <x v="6"/>
    <x v="1"/>
    <x v="18"/>
    <x v="2"/>
    <x v="3"/>
    <x v="1"/>
    <x v="2"/>
    <x v="4"/>
    <x v="4"/>
    <x v="4"/>
    <x v="4"/>
    <x v="4"/>
    <x v="1"/>
    <x v="1"/>
  </r>
  <r>
    <x v="6"/>
    <x v="1"/>
    <x v="1"/>
    <x v="6"/>
    <x v="1"/>
    <x v="19"/>
    <x v="2"/>
    <x v="4"/>
    <x v="1"/>
    <x v="2"/>
    <x v="4"/>
    <x v="4"/>
    <x v="4"/>
    <x v="4"/>
    <x v="4"/>
    <x v="1"/>
    <x v="1"/>
  </r>
  <r>
    <x v="6"/>
    <x v="1"/>
    <x v="1"/>
    <x v="6"/>
    <x v="1"/>
    <x v="20"/>
    <x v="2"/>
    <x v="4"/>
    <x v="1"/>
    <x v="2"/>
    <x v="4"/>
    <x v="4"/>
    <x v="4"/>
    <x v="4"/>
    <x v="4"/>
    <x v="1"/>
    <x v="1"/>
  </r>
  <r>
    <x v="6"/>
    <x v="1"/>
    <x v="1"/>
    <x v="6"/>
    <x v="1"/>
    <x v="21"/>
    <x v="2"/>
    <x v="4"/>
    <x v="1"/>
    <x v="2"/>
    <x v="4"/>
    <x v="4"/>
    <x v="4"/>
    <x v="4"/>
    <x v="4"/>
    <x v="1"/>
    <x v="1"/>
  </r>
  <r>
    <x v="6"/>
    <x v="1"/>
    <x v="1"/>
    <x v="6"/>
    <x v="1"/>
    <x v="22"/>
    <x v="2"/>
    <x v="4"/>
    <x v="1"/>
    <x v="2"/>
    <x v="4"/>
    <x v="4"/>
    <x v="4"/>
    <x v="4"/>
    <x v="4"/>
    <x v="1"/>
    <x v="1"/>
  </r>
  <r>
    <x v="6"/>
    <x v="1"/>
    <x v="1"/>
    <x v="6"/>
    <x v="1"/>
    <x v="23"/>
    <x v="2"/>
    <x v="4"/>
    <x v="1"/>
    <x v="2"/>
    <x v="4"/>
    <x v="4"/>
    <x v="4"/>
    <x v="4"/>
    <x v="4"/>
    <x v="1"/>
    <x v="1"/>
  </r>
  <r>
    <x v="6"/>
    <x v="1"/>
    <x v="1"/>
    <x v="6"/>
    <x v="1"/>
    <x v="0"/>
    <x v="2"/>
    <x v="0"/>
    <x v="0"/>
    <x v="2"/>
    <x v="4"/>
    <x v="4"/>
    <x v="4"/>
    <x v="4"/>
    <x v="4"/>
    <x v="1"/>
    <x v="1"/>
  </r>
  <r>
    <x v="6"/>
    <x v="1"/>
    <x v="1"/>
    <x v="6"/>
    <x v="1"/>
    <x v="1"/>
    <x v="2"/>
    <x v="1"/>
    <x v="1"/>
    <x v="2"/>
    <x v="4"/>
    <x v="4"/>
    <x v="4"/>
    <x v="4"/>
    <x v="4"/>
    <x v="1"/>
    <x v="1"/>
  </r>
  <r>
    <x v="6"/>
    <x v="1"/>
    <x v="1"/>
    <x v="6"/>
    <x v="1"/>
    <x v="2"/>
    <x v="2"/>
    <x v="1"/>
    <x v="1"/>
    <x v="2"/>
    <x v="4"/>
    <x v="4"/>
    <x v="4"/>
    <x v="4"/>
    <x v="4"/>
    <x v="1"/>
    <x v="1"/>
  </r>
  <r>
    <x v="6"/>
    <x v="1"/>
    <x v="1"/>
    <x v="6"/>
    <x v="1"/>
    <x v="3"/>
    <x v="2"/>
    <x v="1"/>
    <x v="1"/>
    <x v="2"/>
    <x v="4"/>
    <x v="4"/>
    <x v="4"/>
    <x v="4"/>
    <x v="4"/>
    <x v="1"/>
    <x v="1"/>
  </r>
  <r>
    <x v="6"/>
    <x v="1"/>
    <x v="1"/>
    <x v="6"/>
    <x v="1"/>
    <x v="4"/>
    <x v="2"/>
    <x v="1"/>
    <x v="1"/>
    <x v="2"/>
    <x v="4"/>
    <x v="4"/>
    <x v="4"/>
    <x v="4"/>
    <x v="4"/>
    <x v="1"/>
    <x v="1"/>
  </r>
  <r>
    <x v="6"/>
    <x v="1"/>
    <x v="1"/>
    <x v="6"/>
    <x v="1"/>
    <x v="5"/>
    <x v="2"/>
    <x v="1"/>
    <x v="1"/>
    <x v="2"/>
    <x v="4"/>
    <x v="4"/>
    <x v="4"/>
    <x v="4"/>
    <x v="4"/>
    <x v="1"/>
    <x v="1"/>
  </r>
  <r>
    <x v="6"/>
    <x v="1"/>
    <x v="1"/>
    <x v="6"/>
    <x v="1"/>
    <x v="6"/>
    <x v="2"/>
    <x v="2"/>
    <x v="1"/>
    <x v="2"/>
    <x v="4"/>
    <x v="4"/>
    <x v="4"/>
    <x v="4"/>
    <x v="4"/>
    <x v="1"/>
    <x v="1"/>
  </r>
  <r>
    <x v="6"/>
    <x v="1"/>
    <x v="1"/>
    <x v="6"/>
    <x v="1"/>
    <x v="7"/>
    <x v="2"/>
    <x v="2"/>
    <x v="1"/>
    <x v="2"/>
    <x v="4"/>
    <x v="4"/>
    <x v="4"/>
    <x v="4"/>
    <x v="4"/>
    <x v="1"/>
    <x v="1"/>
  </r>
  <r>
    <x v="6"/>
    <x v="1"/>
    <x v="1"/>
    <x v="6"/>
    <x v="1"/>
    <x v="8"/>
    <x v="2"/>
    <x v="2"/>
    <x v="1"/>
    <x v="2"/>
    <x v="4"/>
    <x v="4"/>
    <x v="4"/>
    <x v="4"/>
    <x v="4"/>
    <x v="1"/>
    <x v="1"/>
  </r>
  <r>
    <x v="6"/>
    <x v="1"/>
    <x v="1"/>
    <x v="6"/>
    <x v="1"/>
    <x v="9"/>
    <x v="2"/>
    <x v="2"/>
    <x v="1"/>
    <x v="2"/>
    <x v="4"/>
    <x v="4"/>
    <x v="4"/>
    <x v="4"/>
    <x v="4"/>
    <x v="1"/>
    <x v="1"/>
  </r>
  <r>
    <x v="6"/>
    <x v="1"/>
    <x v="1"/>
    <x v="6"/>
    <x v="1"/>
    <x v="10"/>
    <x v="2"/>
    <x v="3"/>
    <x v="1"/>
    <x v="2"/>
    <x v="4"/>
    <x v="4"/>
    <x v="4"/>
    <x v="4"/>
    <x v="4"/>
    <x v="1"/>
    <x v="1"/>
  </r>
  <r>
    <x v="6"/>
    <x v="1"/>
    <x v="1"/>
    <x v="6"/>
    <x v="1"/>
    <x v="11"/>
    <x v="2"/>
    <x v="3"/>
    <x v="1"/>
    <x v="2"/>
    <x v="4"/>
    <x v="4"/>
    <x v="4"/>
    <x v="4"/>
    <x v="4"/>
    <x v="1"/>
    <x v="1"/>
  </r>
  <r>
    <x v="6"/>
    <x v="1"/>
    <x v="1"/>
    <x v="6"/>
    <x v="1"/>
    <x v="12"/>
    <x v="2"/>
    <x v="3"/>
    <x v="1"/>
    <x v="2"/>
    <x v="4"/>
    <x v="4"/>
    <x v="4"/>
    <x v="4"/>
    <x v="4"/>
    <x v="1"/>
    <x v="1"/>
  </r>
  <r>
    <x v="6"/>
    <x v="1"/>
    <x v="1"/>
    <x v="6"/>
    <x v="1"/>
    <x v="13"/>
    <x v="2"/>
    <x v="3"/>
    <x v="1"/>
    <x v="2"/>
    <x v="4"/>
    <x v="4"/>
    <x v="4"/>
    <x v="4"/>
    <x v="4"/>
    <x v="1"/>
    <x v="1"/>
  </r>
  <r>
    <x v="6"/>
    <x v="1"/>
    <x v="1"/>
    <x v="6"/>
    <x v="1"/>
    <x v="14"/>
    <x v="2"/>
    <x v="3"/>
    <x v="1"/>
    <x v="2"/>
    <x v="4"/>
    <x v="4"/>
    <x v="4"/>
    <x v="4"/>
    <x v="4"/>
    <x v="1"/>
    <x v="1"/>
  </r>
  <r>
    <x v="6"/>
    <x v="1"/>
    <x v="1"/>
    <x v="6"/>
    <x v="1"/>
    <x v="15"/>
    <x v="2"/>
    <x v="3"/>
    <x v="1"/>
    <x v="2"/>
    <x v="4"/>
    <x v="4"/>
    <x v="4"/>
    <x v="4"/>
    <x v="4"/>
    <x v="1"/>
    <x v="1"/>
  </r>
  <r>
    <x v="6"/>
    <x v="1"/>
    <x v="1"/>
    <x v="6"/>
    <x v="1"/>
    <x v="16"/>
    <x v="2"/>
    <x v="3"/>
    <x v="1"/>
    <x v="2"/>
    <x v="4"/>
    <x v="4"/>
    <x v="4"/>
    <x v="4"/>
    <x v="4"/>
    <x v="1"/>
    <x v="1"/>
  </r>
  <r>
    <x v="6"/>
    <x v="1"/>
    <x v="1"/>
    <x v="6"/>
    <x v="1"/>
    <x v="17"/>
    <x v="2"/>
    <x v="3"/>
    <x v="1"/>
    <x v="2"/>
    <x v="4"/>
    <x v="4"/>
    <x v="4"/>
    <x v="4"/>
    <x v="4"/>
    <x v="1"/>
    <x v="1"/>
  </r>
  <r>
    <x v="6"/>
    <x v="1"/>
    <x v="1"/>
    <x v="6"/>
    <x v="1"/>
    <x v="18"/>
    <x v="2"/>
    <x v="3"/>
    <x v="1"/>
    <x v="2"/>
    <x v="4"/>
    <x v="4"/>
    <x v="4"/>
    <x v="4"/>
    <x v="4"/>
    <x v="1"/>
    <x v="1"/>
  </r>
  <r>
    <x v="6"/>
    <x v="1"/>
    <x v="1"/>
    <x v="6"/>
    <x v="1"/>
    <x v="19"/>
    <x v="2"/>
    <x v="4"/>
    <x v="1"/>
    <x v="2"/>
    <x v="4"/>
    <x v="4"/>
    <x v="4"/>
    <x v="4"/>
    <x v="4"/>
    <x v="1"/>
    <x v="1"/>
  </r>
  <r>
    <x v="6"/>
    <x v="1"/>
    <x v="1"/>
    <x v="6"/>
    <x v="1"/>
    <x v="20"/>
    <x v="2"/>
    <x v="4"/>
    <x v="1"/>
    <x v="2"/>
    <x v="4"/>
    <x v="4"/>
    <x v="4"/>
    <x v="4"/>
    <x v="4"/>
    <x v="1"/>
    <x v="1"/>
  </r>
  <r>
    <x v="6"/>
    <x v="1"/>
    <x v="1"/>
    <x v="6"/>
    <x v="1"/>
    <x v="21"/>
    <x v="2"/>
    <x v="4"/>
    <x v="1"/>
    <x v="2"/>
    <x v="4"/>
    <x v="4"/>
    <x v="4"/>
    <x v="4"/>
    <x v="4"/>
    <x v="1"/>
    <x v="1"/>
  </r>
  <r>
    <x v="6"/>
    <x v="1"/>
    <x v="1"/>
    <x v="6"/>
    <x v="1"/>
    <x v="22"/>
    <x v="2"/>
    <x v="4"/>
    <x v="1"/>
    <x v="2"/>
    <x v="4"/>
    <x v="4"/>
    <x v="4"/>
    <x v="4"/>
    <x v="4"/>
    <x v="1"/>
    <x v="1"/>
  </r>
  <r>
    <x v="6"/>
    <x v="1"/>
    <x v="1"/>
    <x v="6"/>
    <x v="1"/>
    <x v="23"/>
    <x v="2"/>
    <x v="4"/>
    <x v="1"/>
    <x v="2"/>
    <x v="4"/>
    <x v="4"/>
    <x v="4"/>
    <x v="4"/>
    <x v="4"/>
    <x v="1"/>
    <x v="1"/>
  </r>
  <r>
    <x v="6"/>
    <x v="1"/>
    <x v="1"/>
    <x v="6"/>
    <x v="1"/>
    <x v="0"/>
    <x v="2"/>
    <x v="0"/>
    <x v="0"/>
    <x v="2"/>
    <x v="4"/>
    <x v="4"/>
    <x v="4"/>
    <x v="4"/>
    <x v="4"/>
    <x v="1"/>
    <x v="1"/>
  </r>
  <r>
    <x v="6"/>
    <x v="1"/>
    <x v="1"/>
    <x v="6"/>
    <x v="1"/>
    <x v="1"/>
    <x v="2"/>
    <x v="1"/>
    <x v="1"/>
    <x v="2"/>
    <x v="4"/>
    <x v="4"/>
    <x v="4"/>
    <x v="4"/>
    <x v="4"/>
    <x v="1"/>
    <x v="1"/>
  </r>
  <r>
    <x v="6"/>
    <x v="1"/>
    <x v="1"/>
    <x v="6"/>
    <x v="1"/>
    <x v="2"/>
    <x v="2"/>
    <x v="1"/>
    <x v="1"/>
    <x v="2"/>
    <x v="4"/>
    <x v="4"/>
    <x v="4"/>
    <x v="4"/>
    <x v="4"/>
    <x v="1"/>
    <x v="1"/>
  </r>
  <r>
    <x v="6"/>
    <x v="1"/>
    <x v="1"/>
    <x v="6"/>
    <x v="1"/>
    <x v="3"/>
    <x v="2"/>
    <x v="1"/>
    <x v="1"/>
    <x v="2"/>
    <x v="4"/>
    <x v="4"/>
    <x v="4"/>
    <x v="4"/>
    <x v="4"/>
    <x v="1"/>
    <x v="1"/>
  </r>
  <r>
    <x v="6"/>
    <x v="1"/>
    <x v="1"/>
    <x v="6"/>
    <x v="1"/>
    <x v="4"/>
    <x v="2"/>
    <x v="1"/>
    <x v="1"/>
    <x v="2"/>
    <x v="4"/>
    <x v="4"/>
    <x v="4"/>
    <x v="4"/>
    <x v="4"/>
    <x v="1"/>
    <x v="1"/>
  </r>
  <r>
    <x v="6"/>
    <x v="1"/>
    <x v="1"/>
    <x v="6"/>
    <x v="1"/>
    <x v="5"/>
    <x v="2"/>
    <x v="1"/>
    <x v="1"/>
    <x v="2"/>
    <x v="4"/>
    <x v="4"/>
    <x v="4"/>
    <x v="4"/>
    <x v="4"/>
    <x v="1"/>
    <x v="1"/>
  </r>
  <r>
    <x v="6"/>
    <x v="1"/>
    <x v="1"/>
    <x v="6"/>
    <x v="1"/>
    <x v="6"/>
    <x v="2"/>
    <x v="2"/>
    <x v="1"/>
    <x v="2"/>
    <x v="4"/>
    <x v="4"/>
    <x v="4"/>
    <x v="4"/>
    <x v="4"/>
    <x v="1"/>
    <x v="1"/>
  </r>
  <r>
    <x v="6"/>
    <x v="1"/>
    <x v="1"/>
    <x v="6"/>
    <x v="1"/>
    <x v="7"/>
    <x v="2"/>
    <x v="2"/>
    <x v="1"/>
    <x v="2"/>
    <x v="4"/>
    <x v="4"/>
    <x v="4"/>
    <x v="4"/>
    <x v="4"/>
    <x v="1"/>
    <x v="1"/>
  </r>
  <r>
    <x v="6"/>
    <x v="1"/>
    <x v="1"/>
    <x v="6"/>
    <x v="1"/>
    <x v="8"/>
    <x v="2"/>
    <x v="2"/>
    <x v="1"/>
    <x v="2"/>
    <x v="4"/>
    <x v="4"/>
    <x v="4"/>
    <x v="4"/>
    <x v="4"/>
    <x v="1"/>
    <x v="1"/>
  </r>
  <r>
    <x v="6"/>
    <x v="1"/>
    <x v="1"/>
    <x v="6"/>
    <x v="1"/>
    <x v="9"/>
    <x v="2"/>
    <x v="2"/>
    <x v="1"/>
    <x v="2"/>
    <x v="4"/>
    <x v="4"/>
    <x v="4"/>
    <x v="4"/>
    <x v="4"/>
    <x v="1"/>
    <x v="1"/>
  </r>
  <r>
    <x v="6"/>
    <x v="1"/>
    <x v="1"/>
    <x v="6"/>
    <x v="1"/>
    <x v="10"/>
    <x v="2"/>
    <x v="3"/>
    <x v="1"/>
    <x v="2"/>
    <x v="4"/>
    <x v="4"/>
    <x v="4"/>
    <x v="4"/>
    <x v="4"/>
    <x v="1"/>
    <x v="1"/>
  </r>
  <r>
    <x v="6"/>
    <x v="1"/>
    <x v="1"/>
    <x v="6"/>
    <x v="1"/>
    <x v="11"/>
    <x v="2"/>
    <x v="3"/>
    <x v="1"/>
    <x v="2"/>
    <x v="4"/>
    <x v="4"/>
    <x v="4"/>
    <x v="4"/>
    <x v="4"/>
    <x v="1"/>
    <x v="1"/>
  </r>
  <r>
    <x v="6"/>
    <x v="1"/>
    <x v="1"/>
    <x v="6"/>
    <x v="1"/>
    <x v="12"/>
    <x v="2"/>
    <x v="3"/>
    <x v="1"/>
    <x v="2"/>
    <x v="4"/>
    <x v="4"/>
    <x v="4"/>
    <x v="4"/>
    <x v="4"/>
    <x v="1"/>
    <x v="1"/>
  </r>
  <r>
    <x v="6"/>
    <x v="1"/>
    <x v="1"/>
    <x v="6"/>
    <x v="1"/>
    <x v="13"/>
    <x v="2"/>
    <x v="3"/>
    <x v="1"/>
    <x v="2"/>
    <x v="4"/>
    <x v="4"/>
    <x v="4"/>
    <x v="4"/>
    <x v="4"/>
    <x v="1"/>
    <x v="1"/>
  </r>
  <r>
    <x v="6"/>
    <x v="1"/>
    <x v="1"/>
    <x v="6"/>
    <x v="1"/>
    <x v="14"/>
    <x v="2"/>
    <x v="3"/>
    <x v="1"/>
    <x v="2"/>
    <x v="4"/>
    <x v="4"/>
    <x v="4"/>
    <x v="4"/>
    <x v="4"/>
    <x v="1"/>
    <x v="1"/>
  </r>
  <r>
    <x v="6"/>
    <x v="1"/>
    <x v="1"/>
    <x v="6"/>
    <x v="1"/>
    <x v="15"/>
    <x v="2"/>
    <x v="3"/>
    <x v="1"/>
    <x v="2"/>
    <x v="4"/>
    <x v="4"/>
    <x v="4"/>
    <x v="4"/>
    <x v="4"/>
    <x v="1"/>
    <x v="1"/>
  </r>
  <r>
    <x v="6"/>
    <x v="1"/>
    <x v="1"/>
    <x v="6"/>
    <x v="1"/>
    <x v="16"/>
    <x v="2"/>
    <x v="3"/>
    <x v="1"/>
    <x v="2"/>
    <x v="4"/>
    <x v="4"/>
    <x v="4"/>
    <x v="4"/>
    <x v="4"/>
    <x v="1"/>
    <x v="1"/>
  </r>
  <r>
    <x v="6"/>
    <x v="1"/>
    <x v="1"/>
    <x v="6"/>
    <x v="1"/>
    <x v="17"/>
    <x v="2"/>
    <x v="3"/>
    <x v="1"/>
    <x v="2"/>
    <x v="4"/>
    <x v="4"/>
    <x v="4"/>
    <x v="4"/>
    <x v="4"/>
    <x v="1"/>
    <x v="1"/>
  </r>
  <r>
    <x v="6"/>
    <x v="1"/>
    <x v="1"/>
    <x v="6"/>
    <x v="1"/>
    <x v="18"/>
    <x v="2"/>
    <x v="3"/>
    <x v="1"/>
    <x v="2"/>
    <x v="4"/>
    <x v="4"/>
    <x v="4"/>
    <x v="4"/>
    <x v="4"/>
    <x v="1"/>
    <x v="1"/>
  </r>
  <r>
    <x v="6"/>
    <x v="1"/>
    <x v="1"/>
    <x v="6"/>
    <x v="1"/>
    <x v="19"/>
    <x v="2"/>
    <x v="4"/>
    <x v="1"/>
    <x v="2"/>
    <x v="4"/>
    <x v="4"/>
    <x v="4"/>
    <x v="4"/>
    <x v="4"/>
    <x v="1"/>
    <x v="1"/>
  </r>
  <r>
    <x v="6"/>
    <x v="1"/>
    <x v="1"/>
    <x v="6"/>
    <x v="1"/>
    <x v="20"/>
    <x v="2"/>
    <x v="4"/>
    <x v="1"/>
    <x v="2"/>
    <x v="4"/>
    <x v="4"/>
    <x v="4"/>
    <x v="4"/>
    <x v="4"/>
    <x v="1"/>
    <x v="1"/>
  </r>
  <r>
    <x v="6"/>
    <x v="1"/>
    <x v="1"/>
    <x v="6"/>
    <x v="1"/>
    <x v="21"/>
    <x v="2"/>
    <x v="4"/>
    <x v="1"/>
    <x v="2"/>
    <x v="4"/>
    <x v="4"/>
    <x v="4"/>
    <x v="4"/>
    <x v="4"/>
    <x v="1"/>
    <x v="1"/>
  </r>
  <r>
    <x v="6"/>
    <x v="1"/>
    <x v="1"/>
    <x v="6"/>
    <x v="1"/>
    <x v="22"/>
    <x v="2"/>
    <x v="4"/>
    <x v="1"/>
    <x v="2"/>
    <x v="4"/>
    <x v="4"/>
    <x v="4"/>
    <x v="4"/>
    <x v="4"/>
    <x v="1"/>
    <x v="1"/>
  </r>
  <r>
    <x v="6"/>
    <x v="1"/>
    <x v="1"/>
    <x v="6"/>
    <x v="1"/>
    <x v="23"/>
    <x v="2"/>
    <x v="4"/>
    <x v="1"/>
    <x v="2"/>
    <x v="4"/>
    <x v="4"/>
    <x v="4"/>
    <x v="4"/>
    <x v="4"/>
    <x v="1"/>
    <x v="1"/>
  </r>
  <r>
    <x v="6"/>
    <x v="1"/>
    <x v="1"/>
    <x v="6"/>
    <x v="1"/>
    <x v="0"/>
    <x v="2"/>
    <x v="0"/>
    <x v="0"/>
    <x v="2"/>
    <x v="4"/>
    <x v="4"/>
    <x v="4"/>
    <x v="4"/>
    <x v="4"/>
    <x v="1"/>
    <x v="1"/>
  </r>
  <r>
    <x v="6"/>
    <x v="1"/>
    <x v="1"/>
    <x v="6"/>
    <x v="1"/>
    <x v="1"/>
    <x v="2"/>
    <x v="1"/>
    <x v="1"/>
    <x v="2"/>
    <x v="4"/>
    <x v="4"/>
    <x v="4"/>
    <x v="4"/>
    <x v="4"/>
    <x v="1"/>
    <x v="1"/>
  </r>
  <r>
    <x v="6"/>
    <x v="1"/>
    <x v="1"/>
    <x v="6"/>
    <x v="1"/>
    <x v="2"/>
    <x v="2"/>
    <x v="1"/>
    <x v="1"/>
    <x v="2"/>
    <x v="4"/>
    <x v="4"/>
    <x v="4"/>
    <x v="4"/>
    <x v="4"/>
    <x v="1"/>
    <x v="1"/>
  </r>
  <r>
    <x v="6"/>
    <x v="1"/>
    <x v="1"/>
    <x v="6"/>
    <x v="1"/>
    <x v="3"/>
    <x v="2"/>
    <x v="1"/>
    <x v="1"/>
    <x v="2"/>
    <x v="4"/>
    <x v="4"/>
    <x v="4"/>
    <x v="4"/>
    <x v="4"/>
    <x v="1"/>
    <x v="1"/>
  </r>
  <r>
    <x v="6"/>
    <x v="1"/>
    <x v="1"/>
    <x v="6"/>
    <x v="1"/>
    <x v="4"/>
    <x v="2"/>
    <x v="1"/>
    <x v="1"/>
    <x v="2"/>
    <x v="4"/>
    <x v="4"/>
    <x v="4"/>
    <x v="4"/>
    <x v="4"/>
    <x v="1"/>
    <x v="1"/>
  </r>
  <r>
    <x v="6"/>
    <x v="1"/>
    <x v="1"/>
    <x v="6"/>
    <x v="1"/>
    <x v="5"/>
    <x v="2"/>
    <x v="1"/>
    <x v="1"/>
    <x v="2"/>
    <x v="4"/>
    <x v="4"/>
    <x v="4"/>
    <x v="4"/>
    <x v="4"/>
    <x v="1"/>
    <x v="1"/>
  </r>
  <r>
    <x v="6"/>
    <x v="1"/>
    <x v="1"/>
    <x v="6"/>
    <x v="1"/>
    <x v="6"/>
    <x v="2"/>
    <x v="2"/>
    <x v="1"/>
    <x v="2"/>
    <x v="4"/>
    <x v="4"/>
    <x v="4"/>
    <x v="4"/>
    <x v="4"/>
    <x v="1"/>
    <x v="1"/>
  </r>
  <r>
    <x v="6"/>
    <x v="1"/>
    <x v="1"/>
    <x v="6"/>
    <x v="1"/>
    <x v="7"/>
    <x v="2"/>
    <x v="2"/>
    <x v="1"/>
    <x v="2"/>
    <x v="4"/>
    <x v="4"/>
    <x v="4"/>
    <x v="4"/>
    <x v="4"/>
    <x v="1"/>
    <x v="1"/>
  </r>
  <r>
    <x v="6"/>
    <x v="1"/>
    <x v="1"/>
    <x v="6"/>
    <x v="1"/>
    <x v="8"/>
    <x v="2"/>
    <x v="2"/>
    <x v="1"/>
    <x v="2"/>
    <x v="4"/>
    <x v="4"/>
    <x v="4"/>
    <x v="4"/>
    <x v="4"/>
    <x v="1"/>
    <x v="1"/>
  </r>
  <r>
    <x v="6"/>
    <x v="1"/>
    <x v="1"/>
    <x v="6"/>
    <x v="1"/>
    <x v="9"/>
    <x v="2"/>
    <x v="2"/>
    <x v="1"/>
    <x v="2"/>
    <x v="4"/>
    <x v="4"/>
    <x v="4"/>
    <x v="4"/>
    <x v="4"/>
    <x v="1"/>
    <x v="1"/>
  </r>
  <r>
    <x v="6"/>
    <x v="1"/>
    <x v="1"/>
    <x v="6"/>
    <x v="1"/>
    <x v="10"/>
    <x v="2"/>
    <x v="3"/>
    <x v="1"/>
    <x v="2"/>
    <x v="4"/>
    <x v="4"/>
    <x v="4"/>
    <x v="4"/>
    <x v="4"/>
    <x v="1"/>
    <x v="1"/>
  </r>
  <r>
    <x v="6"/>
    <x v="1"/>
    <x v="1"/>
    <x v="6"/>
    <x v="1"/>
    <x v="11"/>
    <x v="2"/>
    <x v="3"/>
    <x v="1"/>
    <x v="2"/>
    <x v="4"/>
    <x v="4"/>
    <x v="4"/>
    <x v="4"/>
    <x v="4"/>
    <x v="1"/>
    <x v="1"/>
  </r>
  <r>
    <x v="6"/>
    <x v="1"/>
    <x v="1"/>
    <x v="6"/>
    <x v="1"/>
    <x v="12"/>
    <x v="2"/>
    <x v="3"/>
    <x v="1"/>
    <x v="2"/>
    <x v="4"/>
    <x v="4"/>
    <x v="4"/>
    <x v="4"/>
    <x v="4"/>
    <x v="1"/>
    <x v="1"/>
  </r>
  <r>
    <x v="6"/>
    <x v="1"/>
    <x v="1"/>
    <x v="6"/>
    <x v="1"/>
    <x v="13"/>
    <x v="2"/>
    <x v="3"/>
    <x v="1"/>
    <x v="2"/>
    <x v="4"/>
    <x v="4"/>
    <x v="4"/>
    <x v="4"/>
    <x v="4"/>
    <x v="1"/>
    <x v="1"/>
  </r>
  <r>
    <x v="6"/>
    <x v="1"/>
    <x v="1"/>
    <x v="6"/>
    <x v="1"/>
    <x v="14"/>
    <x v="2"/>
    <x v="3"/>
    <x v="1"/>
    <x v="2"/>
    <x v="4"/>
    <x v="4"/>
    <x v="4"/>
    <x v="4"/>
    <x v="4"/>
    <x v="1"/>
    <x v="1"/>
  </r>
  <r>
    <x v="6"/>
    <x v="1"/>
    <x v="1"/>
    <x v="6"/>
    <x v="1"/>
    <x v="15"/>
    <x v="2"/>
    <x v="3"/>
    <x v="1"/>
    <x v="2"/>
    <x v="4"/>
    <x v="4"/>
    <x v="4"/>
    <x v="4"/>
    <x v="4"/>
    <x v="1"/>
    <x v="1"/>
  </r>
  <r>
    <x v="6"/>
    <x v="1"/>
    <x v="1"/>
    <x v="6"/>
    <x v="1"/>
    <x v="16"/>
    <x v="2"/>
    <x v="3"/>
    <x v="1"/>
    <x v="2"/>
    <x v="4"/>
    <x v="4"/>
    <x v="4"/>
    <x v="4"/>
    <x v="4"/>
    <x v="1"/>
    <x v="1"/>
  </r>
  <r>
    <x v="6"/>
    <x v="1"/>
    <x v="1"/>
    <x v="6"/>
    <x v="1"/>
    <x v="17"/>
    <x v="2"/>
    <x v="3"/>
    <x v="1"/>
    <x v="2"/>
    <x v="4"/>
    <x v="4"/>
    <x v="4"/>
    <x v="4"/>
    <x v="4"/>
    <x v="1"/>
    <x v="1"/>
  </r>
  <r>
    <x v="6"/>
    <x v="1"/>
    <x v="1"/>
    <x v="6"/>
    <x v="1"/>
    <x v="18"/>
    <x v="2"/>
    <x v="3"/>
    <x v="1"/>
    <x v="2"/>
    <x v="4"/>
    <x v="4"/>
    <x v="4"/>
    <x v="4"/>
    <x v="4"/>
    <x v="1"/>
    <x v="1"/>
  </r>
  <r>
    <x v="6"/>
    <x v="1"/>
    <x v="1"/>
    <x v="6"/>
    <x v="1"/>
    <x v="19"/>
    <x v="2"/>
    <x v="4"/>
    <x v="1"/>
    <x v="2"/>
    <x v="4"/>
    <x v="4"/>
    <x v="4"/>
    <x v="4"/>
    <x v="4"/>
    <x v="1"/>
    <x v="1"/>
  </r>
  <r>
    <x v="6"/>
    <x v="1"/>
    <x v="1"/>
    <x v="6"/>
    <x v="1"/>
    <x v="20"/>
    <x v="2"/>
    <x v="4"/>
    <x v="1"/>
    <x v="2"/>
    <x v="4"/>
    <x v="4"/>
    <x v="4"/>
    <x v="4"/>
    <x v="4"/>
    <x v="1"/>
    <x v="1"/>
  </r>
  <r>
    <x v="6"/>
    <x v="1"/>
    <x v="1"/>
    <x v="6"/>
    <x v="1"/>
    <x v="21"/>
    <x v="2"/>
    <x v="4"/>
    <x v="1"/>
    <x v="2"/>
    <x v="4"/>
    <x v="4"/>
    <x v="4"/>
    <x v="4"/>
    <x v="4"/>
    <x v="1"/>
    <x v="1"/>
  </r>
  <r>
    <x v="6"/>
    <x v="1"/>
    <x v="1"/>
    <x v="6"/>
    <x v="1"/>
    <x v="22"/>
    <x v="2"/>
    <x v="4"/>
    <x v="1"/>
    <x v="2"/>
    <x v="4"/>
    <x v="4"/>
    <x v="4"/>
    <x v="4"/>
    <x v="4"/>
    <x v="1"/>
    <x v="1"/>
  </r>
  <r>
    <x v="6"/>
    <x v="1"/>
    <x v="1"/>
    <x v="6"/>
    <x v="1"/>
    <x v="23"/>
    <x v="2"/>
    <x v="4"/>
    <x v="1"/>
    <x v="2"/>
    <x v="4"/>
    <x v="4"/>
    <x v="4"/>
    <x v="4"/>
    <x v="4"/>
    <x v="1"/>
    <x v="1"/>
  </r>
  <r>
    <x v="6"/>
    <x v="1"/>
    <x v="1"/>
    <x v="6"/>
    <x v="1"/>
    <x v="0"/>
    <x v="2"/>
    <x v="0"/>
    <x v="0"/>
    <x v="2"/>
    <x v="4"/>
    <x v="4"/>
    <x v="4"/>
    <x v="4"/>
    <x v="4"/>
    <x v="1"/>
    <x v="1"/>
  </r>
  <r>
    <x v="6"/>
    <x v="1"/>
    <x v="1"/>
    <x v="6"/>
    <x v="1"/>
    <x v="1"/>
    <x v="2"/>
    <x v="1"/>
    <x v="1"/>
    <x v="2"/>
    <x v="4"/>
    <x v="4"/>
    <x v="4"/>
    <x v="4"/>
    <x v="4"/>
    <x v="1"/>
    <x v="1"/>
  </r>
  <r>
    <x v="6"/>
    <x v="1"/>
    <x v="1"/>
    <x v="6"/>
    <x v="1"/>
    <x v="2"/>
    <x v="2"/>
    <x v="1"/>
    <x v="1"/>
    <x v="2"/>
    <x v="4"/>
    <x v="4"/>
    <x v="4"/>
    <x v="4"/>
    <x v="4"/>
    <x v="1"/>
    <x v="1"/>
  </r>
  <r>
    <x v="6"/>
    <x v="1"/>
    <x v="1"/>
    <x v="6"/>
    <x v="1"/>
    <x v="3"/>
    <x v="2"/>
    <x v="1"/>
    <x v="1"/>
    <x v="2"/>
    <x v="4"/>
    <x v="4"/>
    <x v="4"/>
    <x v="4"/>
    <x v="4"/>
    <x v="1"/>
    <x v="1"/>
  </r>
  <r>
    <x v="6"/>
    <x v="1"/>
    <x v="1"/>
    <x v="6"/>
    <x v="1"/>
    <x v="4"/>
    <x v="2"/>
    <x v="1"/>
    <x v="1"/>
    <x v="2"/>
    <x v="4"/>
    <x v="4"/>
    <x v="4"/>
    <x v="4"/>
    <x v="4"/>
    <x v="1"/>
    <x v="1"/>
  </r>
  <r>
    <x v="6"/>
    <x v="1"/>
    <x v="1"/>
    <x v="6"/>
    <x v="1"/>
    <x v="5"/>
    <x v="2"/>
    <x v="1"/>
    <x v="1"/>
    <x v="2"/>
    <x v="4"/>
    <x v="4"/>
    <x v="4"/>
    <x v="4"/>
    <x v="4"/>
    <x v="1"/>
    <x v="1"/>
  </r>
  <r>
    <x v="6"/>
    <x v="1"/>
    <x v="1"/>
    <x v="6"/>
    <x v="1"/>
    <x v="6"/>
    <x v="2"/>
    <x v="2"/>
    <x v="1"/>
    <x v="2"/>
    <x v="4"/>
    <x v="4"/>
    <x v="4"/>
    <x v="4"/>
    <x v="4"/>
    <x v="1"/>
    <x v="1"/>
  </r>
  <r>
    <x v="6"/>
    <x v="1"/>
    <x v="1"/>
    <x v="6"/>
    <x v="1"/>
    <x v="7"/>
    <x v="2"/>
    <x v="2"/>
    <x v="1"/>
    <x v="2"/>
    <x v="4"/>
    <x v="4"/>
    <x v="4"/>
    <x v="4"/>
    <x v="4"/>
    <x v="1"/>
    <x v="1"/>
  </r>
  <r>
    <x v="6"/>
    <x v="1"/>
    <x v="1"/>
    <x v="6"/>
    <x v="1"/>
    <x v="8"/>
    <x v="2"/>
    <x v="2"/>
    <x v="1"/>
    <x v="2"/>
    <x v="4"/>
    <x v="4"/>
    <x v="4"/>
    <x v="4"/>
    <x v="4"/>
    <x v="1"/>
    <x v="1"/>
  </r>
  <r>
    <x v="6"/>
    <x v="1"/>
    <x v="1"/>
    <x v="6"/>
    <x v="1"/>
    <x v="9"/>
    <x v="2"/>
    <x v="2"/>
    <x v="1"/>
    <x v="2"/>
    <x v="4"/>
    <x v="4"/>
    <x v="4"/>
    <x v="4"/>
    <x v="4"/>
    <x v="1"/>
    <x v="1"/>
  </r>
  <r>
    <x v="6"/>
    <x v="1"/>
    <x v="1"/>
    <x v="6"/>
    <x v="1"/>
    <x v="10"/>
    <x v="2"/>
    <x v="3"/>
    <x v="1"/>
    <x v="2"/>
    <x v="4"/>
    <x v="4"/>
    <x v="4"/>
    <x v="4"/>
    <x v="4"/>
    <x v="1"/>
    <x v="1"/>
  </r>
  <r>
    <x v="6"/>
    <x v="1"/>
    <x v="1"/>
    <x v="6"/>
    <x v="1"/>
    <x v="11"/>
    <x v="2"/>
    <x v="3"/>
    <x v="1"/>
    <x v="2"/>
    <x v="4"/>
    <x v="4"/>
    <x v="4"/>
    <x v="4"/>
    <x v="4"/>
    <x v="1"/>
    <x v="1"/>
  </r>
  <r>
    <x v="6"/>
    <x v="1"/>
    <x v="1"/>
    <x v="6"/>
    <x v="1"/>
    <x v="12"/>
    <x v="2"/>
    <x v="3"/>
    <x v="1"/>
    <x v="2"/>
    <x v="4"/>
    <x v="4"/>
    <x v="4"/>
    <x v="4"/>
    <x v="4"/>
    <x v="1"/>
    <x v="1"/>
  </r>
  <r>
    <x v="6"/>
    <x v="1"/>
    <x v="1"/>
    <x v="6"/>
    <x v="1"/>
    <x v="13"/>
    <x v="2"/>
    <x v="3"/>
    <x v="1"/>
    <x v="2"/>
    <x v="4"/>
    <x v="4"/>
    <x v="4"/>
    <x v="4"/>
    <x v="4"/>
    <x v="1"/>
    <x v="1"/>
  </r>
  <r>
    <x v="6"/>
    <x v="1"/>
    <x v="1"/>
    <x v="6"/>
    <x v="1"/>
    <x v="14"/>
    <x v="2"/>
    <x v="3"/>
    <x v="1"/>
    <x v="2"/>
    <x v="4"/>
    <x v="4"/>
    <x v="4"/>
    <x v="4"/>
    <x v="4"/>
    <x v="1"/>
    <x v="1"/>
  </r>
  <r>
    <x v="6"/>
    <x v="1"/>
    <x v="1"/>
    <x v="6"/>
    <x v="1"/>
    <x v="15"/>
    <x v="2"/>
    <x v="3"/>
    <x v="1"/>
    <x v="2"/>
    <x v="4"/>
    <x v="4"/>
    <x v="4"/>
    <x v="4"/>
    <x v="4"/>
    <x v="1"/>
    <x v="1"/>
  </r>
  <r>
    <x v="6"/>
    <x v="1"/>
    <x v="1"/>
    <x v="6"/>
    <x v="1"/>
    <x v="16"/>
    <x v="2"/>
    <x v="3"/>
    <x v="1"/>
    <x v="2"/>
    <x v="4"/>
    <x v="4"/>
    <x v="4"/>
    <x v="4"/>
    <x v="4"/>
    <x v="1"/>
    <x v="1"/>
  </r>
  <r>
    <x v="6"/>
    <x v="1"/>
    <x v="1"/>
    <x v="6"/>
    <x v="1"/>
    <x v="17"/>
    <x v="2"/>
    <x v="3"/>
    <x v="1"/>
    <x v="2"/>
    <x v="4"/>
    <x v="4"/>
    <x v="4"/>
    <x v="4"/>
    <x v="4"/>
    <x v="1"/>
    <x v="1"/>
  </r>
  <r>
    <x v="6"/>
    <x v="1"/>
    <x v="1"/>
    <x v="6"/>
    <x v="1"/>
    <x v="18"/>
    <x v="2"/>
    <x v="3"/>
    <x v="1"/>
    <x v="2"/>
    <x v="4"/>
    <x v="4"/>
    <x v="4"/>
    <x v="4"/>
    <x v="4"/>
    <x v="1"/>
    <x v="1"/>
  </r>
  <r>
    <x v="6"/>
    <x v="1"/>
    <x v="1"/>
    <x v="6"/>
    <x v="1"/>
    <x v="19"/>
    <x v="2"/>
    <x v="4"/>
    <x v="1"/>
    <x v="2"/>
    <x v="4"/>
    <x v="4"/>
    <x v="4"/>
    <x v="4"/>
    <x v="4"/>
    <x v="1"/>
    <x v="1"/>
  </r>
  <r>
    <x v="6"/>
    <x v="1"/>
    <x v="1"/>
    <x v="6"/>
    <x v="1"/>
    <x v="20"/>
    <x v="2"/>
    <x v="4"/>
    <x v="1"/>
    <x v="2"/>
    <x v="4"/>
    <x v="4"/>
    <x v="4"/>
    <x v="4"/>
    <x v="4"/>
    <x v="1"/>
    <x v="1"/>
  </r>
  <r>
    <x v="6"/>
    <x v="1"/>
    <x v="1"/>
    <x v="6"/>
    <x v="1"/>
    <x v="21"/>
    <x v="2"/>
    <x v="4"/>
    <x v="1"/>
    <x v="2"/>
    <x v="4"/>
    <x v="4"/>
    <x v="4"/>
    <x v="4"/>
    <x v="4"/>
    <x v="1"/>
    <x v="1"/>
  </r>
  <r>
    <x v="6"/>
    <x v="1"/>
    <x v="1"/>
    <x v="6"/>
    <x v="1"/>
    <x v="22"/>
    <x v="2"/>
    <x v="4"/>
    <x v="1"/>
    <x v="2"/>
    <x v="4"/>
    <x v="4"/>
    <x v="4"/>
    <x v="4"/>
    <x v="4"/>
    <x v="1"/>
    <x v="1"/>
  </r>
  <r>
    <x v="6"/>
    <x v="1"/>
    <x v="1"/>
    <x v="6"/>
    <x v="1"/>
    <x v="23"/>
    <x v="2"/>
    <x v="4"/>
    <x v="1"/>
    <x v="2"/>
    <x v="4"/>
    <x v="4"/>
    <x v="4"/>
    <x v="4"/>
    <x v="4"/>
    <x v="1"/>
    <x v="1"/>
  </r>
  <r>
    <x v="6"/>
    <x v="1"/>
    <x v="1"/>
    <x v="6"/>
    <x v="1"/>
    <x v="0"/>
    <x v="2"/>
    <x v="0"/>
    <x v="0"/>
    <x v="2"/>
    <x v="4"/>
    <x v="4"/>
    <x v="4"/>
    <x v="4"/>
    <x v="4"/>
    <x v="1"/>
    <x v="1"/>
  </r>
  <r>
    <x v="6"/>
    <x v="1"/>
    <x v="1"/>
    <x v="6"/>
    <x v="1"/>
    <x v="1"/>
    <x v="2"/>
    <x v="1"/>
    <x v="1"/>
    <x v="2"/>
    <x v="4"/>
    <x v="4"/>
    <x v="4"/>
    <x v="4"/>
    <x v="4"/>
    <x v="1"/>
    <x v="1"/>
  </r>
  <r>
    <x v="6"/>
    <x v="1"/>
    <x v="1"/>
    <x v="6"/>
    <x v="1"/>
    <x v="2"/>
    <x v="2"/>
    <x v="1"/>
    <x v="1"/>
    <x v="2"/>
    <x v="4"/>
    <x v="4"/>
    <x v="4"/>
    <x v="4"/>
    <x v="4"/>
    <x v="1"/>
    <x v="1"/>
  </r>
  <r>
    <x v="6"/>
    <x v="1"/>
    <x v="1"/>
    <x v="6"/>
    <x v="1"/>
    <x v="3"/>
    <x v="2"/>
    <x v="1"/>
    <x v="1"/>
    <x v="2"/>
    <x v="4"/>
    <x v="4"/>
    <x v="4"/>
    <x v="4"/>
    <x v="4"/>
    <x v="1"/>
    <x v="1"/>
  </r>
  <r>
    <x v="6"/>
    <x v="1"/>
    <x v="1"/>
    <x v="6"/>
    <x v="1"/>
    <x v="4"/>
    <x v="2"/>
    <x v="1"/>
    <x v="1"/>
    <x v="2"/>
    <x v="4"/>
    <x v="4"/>
    <x v="4"/>
    <x v="4"/>
    <x v="4"/>
    <x v="1"/>
    <x v="1"/>
  </r>
  <r>
    <x v="6"/>
    <x v="1"/>
    <x v="1"/>
    <x v="6"/>
    <x v="1"/>
    <x v="5"/>
    <x v="2"/>
    <x v="1"/>
    <x v="1"/>
    <x v="2"/>
    <x v="4"/>
    <x v="4"/>
    <x v="4"/>
    <x v="4"/>
    <x v="4"/>
    <x v="1"/>
    <x v="1"/>
  </r>
  <r>
    <x v="6"/>
    <x v="1"/>
    <x v="1"/>
    <x v="6"/>
    <x v="1"/>
    <x v="6"/>
    <x v="2"/>
    <x v="2"/>
    <x v="1"/>
    <x v="2"/>
    <x v="4"/>
    <x v="4"/>
    <x v="4"/>
    <x v="4"/>
    <x v="4"/>
    <x v="1"/>
    <x v="1"/>
  </r>
  <r>
    <x v="6"/>
    <x v="1"/>
    <x v="1"/>
    <x v="6"/>
    <x v="1"/>
    <x v="7"/>
    <x v="2"/>
    <x v="2"/>
    <x v="1"/>
    <x v="2"/>
    <x v="4"/>
    <x v="4"/>
    <x v="4"/>
    <x v="4"/>
    <x v="4"/>
    <x v="1"/>
    <x v="1"/>
  </r>
  <r>
    <x v="6"/>
    <x v="1"/>
    <x v="1"/>
    <x v="6"/>
    <x v="1"/>
    <x v="8"/>
    <x v="2"/>
    <x v="2"/>
    <x v="1"/>
    <x v="2"/>
    <x v="4"/>
    <x v="4"/>
    <x v="4"/>
    <x v="4"/>
    <x v="4"/>
    <x v="1"/>
    <x v="1"/>
  </r>
  <r>
    <x v="6"/>
    <x v="1"/>
    <x v="1"/>
    <x v="6"/>
    <x v="1"/>
    <x v="9"/>
    <x v="2"/>
    <x v="2"/>
    <x v="1"/>
    <x v="2"/>
    <x v="4"/>
    <x v="4"/>
    <x v="4"/>
    <x v="4"/>
    <x v="4"/>
    <x v="1"/>
    <x v="1"/>
  </r>
  <r>
    <x v="6"/>
    <x v="1"/>
    <x v="1"/>
    <x v="6"/>
    <x v="1"/>
    <x v="10"/>
    <x v="2"/>
    <x v="3"/>
    <x v="1"/>
    <x v="2"/>
    <x v="4"/>
    <x v="4"/>
    <x v="4"/>
    <x v="4"/>
    <x v="4"/>
    <x v="1"/>
    <x v="1"/>
  </r>
  <r>
    <x v="6"/>
    <x v="1"/>
    <x v="1"/>
    <x v="6"/>
    <x v="1"/>
    <x v="11"/>
    <x v="2"/>
    <x v="3"/>
    <x v="1"/>
    <x v="2"/>
    <x v="4"/>
    <x v="4"/>
    <x v="4"/>
    <x v="4"/>
    <x v="4"/>
    <x v="1"/>
    <x v="1"/>
  </r>
  <r>
    <x v="6"/>
    <x v="1"/>
    <x v="1"/>
    <x v="6"/>
    <x v="1"/>
    <x v="12"/>
    <x v="2"/>
    <x v="3"/>
    <x v="1"/>
    <x v="2"/>
    <x v="4"/>
    <x v="4"/>
    <x v="4"/>
    <x v="4"/>
    <x v="4"/>
    <x v="1"/>
    <x v="1"/>
  </r>
  <r>
    <x v="6"/>
    <x v="1"/>
    <x v="1"/>
    <x v="6"/>
    <x v="1"/>
    <x v="13"/>
    <x v="2"/>
    <x v="3"/>
    <x v="1"/>
    <x v="2"/>
    <x v="4"/>
    <x v="4"/>
    <x v="4"/>
    <x v="4"/>
    <x v="4"/>
    <x v="1"/>
    <x v="1"/>
  </r>
  <r>
    <x v="6"/>
    <x v="1"/>
    <x v="1"/>
    <x v="6"/>
    <x v="1"/>
    <x v="14"/>
    <x v="2"/>
    <x v="3"/>
    <x v="1"/>
    <x v="2"/>
    <x v="4"/>
    <x v="4"/>
    <x v="4"/>
    <x v="4"/>
    <x v="4"/>
    <x v="1"/>
    <x v="1"/>
  </r>
  <r>
    <x v="6"/>
    <x v="1"/>
    <x v="1"/>
    <x v="6"/>
    <x v="1"/>
    <x v="15"/>
    <x v="2"/>
    <x v="3"/>
    <x v="1"/>
    <x v="2"/>
    <x v="4"/>
    <x v="4"/>
    <x v="4"/>
    <x v="4"/>
    <x v="4"/>
    <x v="1"/>
    <x v="1"/>
  </r>
  <r>
    <x v="6"/>
    <x v="1"/>
    <x v="1"/>
    <x v="6"/>
    <x v="1"/>
    <x v="16"/>
    <x v="2"/>
    <x v="3"/>
    <x v="1"/>
    <x v="2"/>
    <x v="4"/>
    <x v="4"/>
    <x v="4"/>
    <x v="4"/>
    <x v="4"/>
    <x v="1"/>
    <x v="1"/>
  </r>
  <r>
    <x v="6"/>
    <x v="1"/>
    <x v="1"/>
    <x v="6"/>
    <x v="1"/>
    <x v="17"/>
    <x v="2"/>
    <x v="3"/>
    <x v="1"/>
    <x v="2"/>
    <x v="4"/>
    <x v="4"/>
    <x v="4"/>
    <x v="4"/>
    <x v="4"/>
    <x v="1"/>
    <x v="1"/>
  </r>
  <r>
    <x v="6"/>
    <x v="1"/>
    <x v="1"/>
    <x v="6"/>
    <x v="1"/>
    <x v="18"/>
    <x v="2"/>
    <x v="3"/>
    <x v="1"/>
    <x v="2"/>
    <x v="4"/>
    <x v="4"/>
    <x v="4"/>
    <x v="4"/>
    <x v="4"/>
    <x v="1"/>
    <x v="1"/>
  </r>
  <r>
    <x v="6"/>
    <x v="1"/>
    <x v="1"/>
    <x v="6"/>
    <x v="1"/>
    <x v="19"/>
    <x v="2"/>
    <x v="4"/>
    <x v="1"/>
    <x v="2"/>
    <x v="4"/>
    <x v="4"/>
    <x v="4"/>
    <x v="4"/>
    <x v="4"/>
    <x v="1"/>
    <x v="1"/>
  </r>
  <r>
    <x v="6"/>
    <x v="1"/>
    <x v="1"/>
    <x v="6"/>
    <x v="1"/>
    <x v="20"/>
    <x v="2"/>
    <x v="4"/>
    <x v="1"/>
    <x v="2"/>
    <x v="4"/>
    <x v="4"/>
    <x v="4"/>
    <x v="4"/>
    <x v="4"/>
    <x v="1"/>
    <x v="1"/>
  </r>
  <r>
    <x v="6"/>
    <x v="1"/>
    <x v="1"/>
    <x v="6"/>
    <x v="1"/>
    <x v="21"/>
    <x v="2"/>
    <x v="4"/>
    <x v="1"/>
    <x v="2"/>
    <x v="4"/>
    <x v="4"/>
    <x v="4"/>
    <x v="4"/>
    <x v="4"/>
    <x v="1"/>
    <x v="1"/>
  </r>
  <r>
    <x v="6"/>
    <x v="1"/>
    <x v="1"/>
    <x v="6"/>
    <x v="1"/>
    <x v="22"/>
    <x v="2"/>
    <x v="4"/>
    <x v="1"/>
    <x v="2"/>
    <x v="4"/>
    <x v="4"/>
    <x v="4"/>
    <x v="4"/>
    <x v="4"/>
    <x v="1"/>
    <x v="1"/>
  </r>
  <r>
    <x v="6"/>
    <x v="1"/>
    <x v="1"/>
    <x v="6"/>
    <x v="1"/>
    <x v="23"/>
    <x v="2"/>
    <x v="4"/>
    <x v="1"/>
    <x v="2"/>
    <x v="4"/>
    <x v="4"/>
    <x v="4"/>
    <x v="4"/>
    <x v="4"/>
    <x v="1"/>
    <x v="1"/>
  </r>
  <r>
    <x v="6"/>
    <x v="1"/>
    <x v="1"/>
    <x v="6"/>
    <x v="1"/>
    <x v="0"/>
    <x v="2"/>
    <x v="0"/>
    <x v="0"/>
    <x v="2"/>
    <x v="4"/>
    <x v="4"/>
    <x v="4"/>
    <x v="4"/>
    <x v="4"/>
    <x v="1"/>
    <x v="1"/>
  </r>
  <r>
    <x v="6"/>
    <x v="1"/>
    <x v="1"/>
    <x v="6"/>
    <x v="1"/>
    <x v="1"/>
    <x v="2"/>
    <x v="1"/>
    <x v="1"/>
    <x v="2"/>
    <x v="4"/>
    <x v="4"/>
    <x v="4"/>
    <x v="4"/>
    <x v="4"/>
    <x v="1"/>
    <x v="1"/>
  </r>
  <r>
    <x v="6"/>
    <x v="1"/>
    <x v="1"/>
    <x v="6"/>
    <x v="1"/>
    <x v="2"/>
    <x v="2"/>
    <x v="1"/>
    <x v="1"/>
    <x v="2"/>
    <x v="4"/>
    <x v="4"/>
    <x v="4"/>
    <x v="4"/>
    <x v="4"/>
    <x v="1"/>
    <x v="1"/>
  </r>
  <r>
    <x v="6"/>
    <x v="1"/>
    <x v="1"/>
    <x v="6"/>
    <x v="1"/>
    <x v="3"/>
    <x v="2"/>
    <x v="1"/>
    <x v="1"/>
    <x v="2"/>
    <x v="4"/>
    <x v="4"/>
    <x v="4"/>
    <x v="4"/>
    <x v="4"/>
    <x v="1"/>
    <x v="1"/>
  </r>
  <r>
    <x v="6"/>
    <x v="1"/>
    <x v="1"/>
    <x v="6"/>
    <x v="1"/>
    <x v="4"/>
    <x v="2"/>
    <x v="1"/>
    <x v="1"/>
    <x v="2"/>
    <x v="4"/>
    <x v="4"/>
    <x v="4"/>
    <x v="4"/>
    <x v="4"/>
    <x v="1"/>
    <x v="1"/>
  </r>
  <r>
    <x v="6"/>
    <x v="1"/>
    <x v="1"/>
    <x v="6"/>
    <x v="1"/>
    <x v="5"/>
    <x v="2"/>
    <x v="1"/>
    <x v="1"/>
    <x v="2"/>
    <x v="4"/>
    <x v="4"/>
    <x v="4"/>
    <x v="4"/>
    <x v="4"/>
    <x v="1"/>
    <x v="1"/>
  </r>
  <r>
    <x v="6"/>
    <x v="1"/>
    <x v="1"/>
    <x v="6"/>
    <x v="1"/>
    <x v="6"/>
    <x v="2"/>
    <x v="2"/>
    <x v="1"/>
    <x v="2"/>
    <x v="4"/>
    <x v="4"/>
    <x v="4"/>
    <x v="4"/>
    <x v="4"/>
    <x v="1"/>
    <x v="1"/>
  </r>
  <r>
    <x v="6"/>
    <x v="1"/>
    <x v="1"/>
    <x v="6"/>
    <x v="1"/>
    <x v="7"/>
    <x v="2"/>
    <x v="2"/>
    <x v="1"/>
    <x v="2"/>
    <x v="4"/>
    <x v="4"/>
    <x v="4"/>
    <x v="4"/>
    <x v="4"/>
    <x v="1"/>
    <x v="1"/>
  </r>
  <r>
    <x v="6"/>
    <x v="1"/>
    <x v="1"/>
    <x v="6"/>
    <x v="1"/>
    <x v="8"/>
    <x v="2"/>
    <x v="2"/>
    <x v="1"/>
    <x v="2"/>
    <x v="4"/>
    <x v="4"/>
    <x v="4"/>
    <x v="4"/>
    <x v="4"/>
    <x v="1"/>
    <x v="1"/>
  </r>
  <r>
    <x v="6"/>
    <x v="1"/>
    <x v="1"/>
    <x v="6"/>
    <x v="1"/>
    <x v="9"/>
    <x v="2"/>
    <x v="2"/>
    <x v="1"/>
    <x v="2"/>
    <x v="4"/>
    <x v="4"/>
    <x v="4"/>
    <x v="4"/>
    <x v="4"/>
    <x v="1"/>
    <x v="1"/>
  </r>
  <r>
    <x v="6"/>
    <x v="1"/>
    <x v="1"/>
    <x v="6"/>
    <x v="1"/>
    <x v="10"/>
    <x v="2"/>
    <x v="3"/>
    <x v="1"/>
    <x v="2"/>
    <x v="4"/>
    <x v="4"/>
    <x v="4"/>
    <x v="4"/>
    <x v="4"/>
    <x v="1"/>
    <x v="1"/>
  </r>
  <r>
    <x v="6"/>
    <x v="1"/>
    <x v="1"/>
    <x v="6"/>
    <x v="1"/>
    <x v="11"/>
    <x v="2"/>
    <x v="3"/>
    <x v="1"/>
    <x v="2"/>
    <x v="4"/>
    <x v="4"/>
    <x v="4"/>
    <x v="4"/>
    <x v="4"/>
    <x v="1"/>
    <x v="1"/>
  </r>
  <r>
    <x v="6"/>
    <x v="1"/>
    <x v="1"/>
    <x v="6"/>
    <x v="1"/>
    <x v="12"/>
    <x v="2"/>
    <x v="3"/>
    <x v="1"/>
    <x v="2"/>
    <x v="4"/>
    <x v="4"/>
    <x v="4"/>
    <x v="4"/>
    <x v="4"/>
    <x v="1"/>
    <x v="1"/>
  </r>
  <r>
    <x v="6"/>
    <x v="1"/>
    <x v="1"/>
    <x v="6"/>
    <x v="1"/>
    <x v="13"/>
    <x v="2"/>
    <x v="3"/>
    <x v="1"/>
    <x v="2"/>
    <x v="4"/>
    <x v="4"/>
    <x v="4"/>
    <x v="4"/>
    <x v="4"/>
    <x v="1"/>
    <x v="1"/>
  </r>
  <r>
    <x v="6"/>
    <x v="1"/>
    <x v="1"/>
    <x v="6"/>
    <x v="1"/>
    <x v="14"/>
    <x v="2"/>
    <x v="3"/>
    <x v="1"/>
    <x v="2"/>
    <x v="4"/>
    <x v="4"/>
    <x v="4"/>
    <x v="4"/>
    <x v="4"/>
    <x v="1"/>
    <x v="1"/>
  </r>
  <r>
    <x v="6"/>
    <x v="1"/>
    <x v="1"/>
    <x v="6"/>
    <x v="1"/>
    <x v="15"/>
    <x v="2"/>
    <x v="3"/>
    <x v="1"/>
    <x v="2"/>
    <x v="4"/>
    <x v="4"/>
    <x v="4"/>
    <x v="4"/>
    <x v="4"/>
    <x v="1"/>
    <x v="1"/>
  </r>
  <r>
    <x v="6"/>
    <x v="1"/>
    <x v="1"/>
    <x v="6"/>
    <x v="1"/>
    <x v="16"/>
    <x v="2"/>
    <x v="3"/>
    <x v="1"/>
    <x v="2"/>
    <x v="4"/>
    <x v="4"/>
    <x v="4"/>
    <x v="4"/>
    <x v="4"/>
    <x v="1"/>
    <x v="1"/>
  </r>
  <r>
    <x v="6"/>
    <x v="1"/>
    <x v="1"/>
    <x v="6"/>
    <x v="1"/>
    <x v="17"/>
    <x v="2"/>
    <x v="3"/>
    <x v="1"/>
    <x v="2"/>
    <x v="4"/>
    <x v="4"/>
    <x v="4"/>
    <x v="4"/>
    <x v="4"/>
    <x v="1"/>
    <x v="1"/>
  </r>
  <r>
    <x v="6"/>
    <x v="1"/>
    <x v="1"/>
    <x v="6"/>
    <x v="1"/>
    <x v="18"/>
    <x v="2"/>
    <x v="3"/>
    <x v="1"/>
    <x v="2"/>
    <x v="4"/>
    <x v="4"/>
    <x v="4"/>
    <x v="4"/>
    <x v="4"/>
    <x v="1"/>
    <x v="1"/>
  </r>
  <r>
    <x v="6"/>
    <x v="1"/>
    <x v="1"/>
    <x v="6"/>
    <x v="1"/>
    <x v="19"/>
    <x v="2"/>
    <x v="4"/>
    <x v="1"/>
    <x v="2"/>
    <x v="4"/>
    <x v="4"/>
    <x v="4"/>
    <x v="4"/>
    <x v="4"/>
    <x v="1"/>
    <x v="1"/>
  </r>
  <r>
    <x v="6"/>
    <x v="1"/>
    <x v="1"/>
    <x v="6"/>
    <x v="1"/>
    <x v="20"/>
    <x v="2"/>
    <x v="4"/>
    <x v="1"/>
    <x v="2"/>
    <x v="4"/>
    <x v="4"/>
    <x v="4"/>
    <x v="4"/>
    <x v="4"/>
    <x v="1"/>
    <x v="1"/>
  </r>
  <r>
    <x v="6"/>
    <x v="1"/>
    <x v="1"/>
    <x v="6"/>
    <x v="1"/>
    <x v="21"/>
    <x v="2"/>
    <x v="4"/>
    <x v="1"/>
    <x v="2"/>
    <x v="4"/>
    <x v="4"/>
    <x v="4"/>
    <x v="4"/>
    <x v="4"/>
    <x v="1"/>
    <x v="1"/>
  </r>
  <r>
    <x v="6"/>
    <x v="1"/>
    <x v="1"/>
    <x v="6"/>
    <x v="1"/>
    <x v="22"/>
    <x v="2"/>
    <x v="4"/>
    <x v="1"/>
    <x v="2"/>
    <x v="4"/>
    <x v="4"/>
    <x v="4"/>
    <x v="4"/>
    <x v="4"/>
    <x v="1"/>
    <x v="1"/>
  </r>
  <r>
    <x v="6"/>
    <x v="1"/>
    <x v="1"/>
    <x v="6"/>
    <x v="1"/>
    <x v="23"/>
    <x v="2"/>
    <x v="4"/>
    <x v="1"/>
    <x v="2"/>
    <x v="4"/>
    <x v="4"/>
    <x v="4"/>
    <x v="4"/>
    <x v="4"/>
    <x v="1"/>
    <x v="1"/>
  </r>
  <r>
    <x v="6"/>
    <x v="1"/>
    <x v="1"/>
    <x v="6"/>
    <x v="1"/>
    <x v="0"/>
    <x v="2"/>
    <x v="0"/>
    <x v="0"/>
    <x v="2"/>
    <x v="4"/>
    <x v="4"/>
    <x v="4"/>
    <x v="4"/>
    <x v="4"/>
    <x v="1"/>
    <x v="1"/>
  </r>
  <r>
    <x v="6"/>
    <x v="1"/>
    <x v="1"/>
    <x v="6"/>
    <x v="1"/>
    <x v="1"/>
    <x v="2"/>
    <x v="1"/>
    <x v="1"/>
    <x v="2"/>
    <x v="4"/>
    <x v="4"/>
    <x v="4"/>
    <x v="4"/>
    <x v="4"/>
    <x v="1"/>
    <x v="1"/>
  </r>
  <r>
    <x v="6"/>
    <x v="1"/>
    <x v="1"/>
    <x v="6"/>
    <x v="1"/>
    <x v="2"/>
    <x v="2"/>
    <x v="1"/>
    <x v="1"/>
    <x v="2"/>
    <x v="4"/>
    <x v="4"/>
    <x v="4"/>
    <x v="4"/>
    <x v="4"/>
    <x v="1"/>
    <x v="1"/>
  </r>
  <r>
    <x v="6"/>
    <x v="1"/>
    <x v="1"/>
    <x v="6"/>
    <x v="1"/>
    <x v="3"/>
    <x v="2"/>
    <x v="1"/>
    <x v="1"/>
    <x v="2"/>
    <x v="4"/>
    <x v="4"/>
    <x v="4"/>
    <x v="4"/>
    <x v="4"/>
    <x v="1"/>
    <x v="1"/>
  </r>
  <r>
    <x v="6"/>
    <x v="1"/>
    <x v="1"/>
    <x v="6"/>
    <x v="1"/>
    <x v="4"/>
    <x v="2"/>
    <x v="1"/>
    <x v="1"/>
    <x v="2"/>
    <x v="4"/>
    <x v="4"/>
    <x v="4"/>
    <x v="4"/>
    <x v="4"/>
    <x v="1"/>
    <x v="1"/>
  </r>
  <r>
    <x v="6"/>
    <x v="1"/>
    <x v="1"/>
    <x v="6"/>
    <x v="1"/>
    <x v="5"/>
    <x v="2"/>
    <x v="1"/>
    <x v="1"/>
    <x v="2"/>
    <x v="4"/>
    <x v="4"/>
    <x v="4"/>
    <x v="4"/>
    <x v="4"/>
    <x v="1"/>
    <x v="1"/>
  </r>
  <r>
    <x v="6"/>
    <x v="1"/>
    <x v="1"/>
    <x v="6"/>
    <x v="1"/>
    <x v="6"/>
    <x v="2"/>
    <x v="2"/>
    <x v="1"/>
    <x v="2"/>
    <x v="4"/>
    <x v="4"/>
    <x v="4"/>
    <x v="4"/>
    <x v="4"/>
    <x v="1"/>
    <x v="1"/>
  </r>
  <r>
    <x v="6"/>
    <x v="1"/>
    <x v="1"/>
    <x v="6"/>
    <x v="1"/>
    <x v="7"/>
    <x v="2"/>
    <x v="2"/>
    <x v="1"/>
    <x v="2"/>
    <x v="4"/>
    <x v="4"/>
    <x v="4"/>
    <x v="4"/>
    <x v="4"/>
    <x v="1"/>
    <x v="1"/>
  </r>
  <r>
    <x v="6"/>
    <x v="1"/>
    <x v="1"/>
    <x v="6"/>
    <x v="1"/>
    <x v="8"/>
    <x v="2"/>
    <x v="2"/>
    <x v="1"/>
    <x v="2"/>
    <x v="4"/>
    <x v="4"/>
    <x v="4"/>
    <x v="4"/>
    <x v="4"/>
    <x v="1"/>
    <x v="1"/>
  </r>
  <r>
    <x v="6"/>
    <x v="1"/>
    <x v="1"/>
    <x v="6"/>
    <x v="1"/>
    <x v="9"/>
    <x v="2"/>
    <x v="2"/>
    <x v="1"/>
    <x v="2"/>
    <x v="4"/>
    <x v="4"/>
    <x v="4"/>
    <x v="4"/>
    <x v="4"/>
    <x v="1"/>
    <x v="1"/>
  </r>
  <r>
    <x v="6"/>
    <x v="1"/>
    <x v="1"/>
    <x v="6"/>
    <x v="1"/>
    <x v="10"/>
    <x v="2"/>
    <x v="3"/>
    <x v="1"/>
    <x v="2"/>
    <x v="4"/>
    <x v="4"/>
    <x v="4"/>
    <x v="4"/>
    <x v="4"/>
    <x v="1"/>
    <x v="1"/>
  </r>
  <r>
    <x v="6"/>
    <x v="1"/>
    <x v="1"/>
    <x v="6"/>
    <x v="1"/>
    <x v="11"/>
    <x v="2"/>
    <x v="3"/>
    <x v="1"/>
    <x v="2"/>
    <x v="4"/>
    <x v="4"/>
    <x v="4"/>
    <x v="4"/>
    <x v="4"/>
    <x v="1"/>
    <x v="1"/>
  </r>
  <r>
    <x v="6"/>
    <x v="1"/>
    <x v="1"/>
    <x v="6"/>
    <x v="1"/>
    <x v="12"/>
    <x v="2"/>
    <x v="3"/>
    <x v="1"/>
    <x v="2"/>
    <x v="4"/>
    <x v="4"/>
    <x v="4"/>
    <x v="4"/>
    <x v="4"/>
    <x v="1"/>
    <x v="1"/>
  </r>
  <r>
    <x v="6"/>
    <x v="1"/>
    <x v="1"/>
    <x v="6"/>
    <x v="1"/>
    <x v="13"/>
    <x v="2"/>
    <x v="3"/>
    <x v="1"/>
    <x v="2"/>
    <x v="4"/>
    <x v="4"/>
    <x v="4"/>
    <x v="4"/>
    <x v="4"/>
    <x v="1"/>
    <x v="1"/>
  </r>
  <r>
    <x v="6"/>
    <x v="1"/>
    <x v="1"/>
    <x v="6"/>
    <x v="1"/>
    <x v="14"/>
    <x v="2"/>
    <x v="3"/>
    <x v="1"/>
    <x v="2"/>
    <x v="4"/>
    <x v="4"/>
    <x v="4"/>
    <x v="4"/>
    <x v="4"/>
    <x v="1"/>
    <x v="1"/>
  </r>
  <r>
    <x v="6"/>
    <x v="1"/>
    <x v="1"/>
    <x v="6"/>
    <x v="1"/>
    <x v="15"/>
    <x v="2"/>
    <x v="3"/>
    <x v="1"/>
    <x v="2"/>
    <x v="4"/>
    <x v="4"/>
    <x v="4"/>
    <x v="4"/>
    <x v="4"/>
    <x v="1"/>
    <x v="1"/>
  </r>
  <r>
    <x v="6"/>
    <x v="1"/>
    <x v="1"/>
    <x v="6"/>
    <x v="1"/>
    <x v="16"/>
    <x v="2"/>
    <x v="3"/>
    <x v="1"/>
    <x v="2"/>
    <x v="4"/>
    <x v="4"/>
    <x v="4"/>
    <x v="4"/>
    <x v="4"/>
    <x v="1"/>
    <x v="1"/>
  </r>
  <r>
    <x v="6"/>
    <x v="1"/>
    <x v="1"/>
    <x v="6"/>
    <x v="1"/>
    <x v="17"/>
    <x v="2"/>
    <x v="3"/>
    <x v="1"/>
    <x v="2"/>
    <x v="4"/>
    <x v="4"/>
    <x v="4"/>
    <x v="4"/>
    <x v="4"/>
    <x v="1"/>
    <x v="1"/>
  </r>
  <r>
    <x v="6"/>
    <x v="1"/>
    <x v="1"/>
    <x v="6"/>
    <x v="1"/>
    <x v="18"/>
    <x v="2"/>
    <x v="3"/>
    <x v="1"/>
    <x v="2"/>
    <x v="4"/>
    <x v="4"/>
    <x v="4"/>
    <x v="4"/>
    <x v="4"/>
    <x v="1"/>
    <x v="1"/>
  </r>
  <r>
    <x v="6"/>
    <x v="1"/>
    <x v="1"/>
    <x v="6"/>
    <x v="1"/>
    <x v="19"/>
    <x v="2"/>
    <x v="4"/>
    <x v="1"/>
    <x v="2"/>
    <x v="4"/>
    <x v="4"/>
    <x v="4"/>
    <x v="4"/>
    <x v="4"/>
    <x v="1"/>
    <x v="1"/>
  </r>
  <r>
    <x v="6"/>
    <x v="1"/>
    <x v="1"/>
    <x v="6"/>
    <x v="1"/>
    <x v="20"/>
    <x v="2"/>
    <x v="4"/>
    <x v="1"/>
    <x v="2"/>
    <x v="4"/>
    <x v="4"/>
    <x v="4"/>
    <x v="4"/>
    <x v="4"/>
    <x v="1"/>
    <x v="1"/>
  </r>
  <r>
    <x v="6"/>
    <x v="1"/>
    <x v="1"/>
    <x v="6"/>
    <x v="1"/>
    <x v="21"/>
    <x v="2"/>
    <x v="4"/>
    <x v="1"/>
    <x v="2"/>
    <x v="4"/>
    <x v="4"/>
    <x v="4"/>
    <x v="4"/>
    <x v="4"/>
    <x v="1"/>
    <x v="1"/>
  </r>
  <r>
    <x v="6"/>
    <x v="1"/>
    <x v="1"/>
    <x v="6"/>
    <x v="1"/>
    <x v="22"/>
    <x v="2"/>
    <x v="4"/>
    <x v="1"/>
    <x v="2"/>
    <x v="4"/>
    <x v="4"/>
    <x v="4"/>
    <x v="4"/>
    <x v="4"/>
    <x v="1"/>
    <x v="1"/>
  </r>
  <r>
    <x v="6"/>
    <x v="1"/>
    <x v="1"/>
    <x v="6"/>
    <x v="1"/>
    <x v="23"/>
    <x v="2"/>
    <x v="4"/>
    <x v="1"/>
    <x v="2"/>
    <x v="4"/>
    <x v="4"/>
    <x v="4"/>
    <x v="4"/>
    <x v="4"/>
    <x v="1"/>
    <x v="1"/>
  </r>
  <r>
    <x v="6"/>
    <x v="1"/>
    <x v="1"/>
    <x v="6"/>
    <x v="1"/>
    <x v="0"/>
    <x v="2"/>
    <x v="0"/>
    <x v="0"/>
    <x v="2"/>
    <x v="4"/>
    <x v="4"/>
    <x v="4"/>
    <x v="4"/>
    <x v="4"/>
    <x v="1"/>
    <x v="1"/>
  </r>
  <r>
    <x v="6"/>
    <x v="1"/>
    <x v="1"/>
    <x v="6"/>
    <x v="1"/>
    <x v="1"/>
    <x v="2"/>
    <x v="1"/>
    <x v="1"/>
    <x v="2"/>
    <x v="4"/>
    <x v="4"/>
    <x v="4"/>
    <x v="4"/>
    <x v="4"/>
    <x v="1"/>
    <x v="1"/>
  </r>
  <r>
    <x v="6"/>
    <x v="1"/>
    <x v="1"/>
    <x v="6"/>
    <x v="1"/>
    <x v="2"/>
    <x v="2"/>
    <x v="1"/>
    <x v="1"/>
    <x v="2"/>
    <x v="4"/>
    <x v="4"/>
    <x v="4"/>
    <x v="4"/>
    <x v="4"/>
    <x v="1"/>
    <x v="1"/>
  </r>
  <r>
    <x v="6"/>
    <x v="1"/>
    <x v="1"/>
    <x v="6"/>
    <x v="1"/>
    <x v="3"/>
    <x v="2"/>
    <x v="1"/>
    <x v="1"/>
    <x v="2"/>
    <x v="4"/>
    <x v="4"/>
    <x v="4"/>
    <x v="4"/>
    <x v="4"/>
    <x v="1"/>
    <x v="1"/>
  </r>
  <r>
    <x v="6"/>
    <x v="1"/>
    <x v="1"/>
    <x v="6"/>
    <x v="1"/>
    <x v="4"/>
    <x v="2"/>
    <x v="1"/>
    <x v="1"/>
    <x v="2"/>
    <x v="4"/>
    <x v="4"/>
    <x v="4"/>
    <x v="4"/>
    <x v="4"/>
    <x v="1"/>
    <x v="1"/>
  </r>
  <r>
    <x v="6"/>
    <x v="1"/>
    <x v="1"/>
    <x v="6"/>
    <x v="1"/>
    <x v="5"/>
    <x v="2"/>
    <x v="1"/>
    <x v="1"/>
    <x v="2"/>
    <x v="4"/>
    <x v="4"/>
    <x v="4"/>
    <x v="4"/>
    <x v="4"/>
    <x v="1"/>
    <x v="1"/>
  </r>
  <r>
    <x v="6"/>
    <x v="1"/>
    <x v="1"/>
    <x v="6"/>
    <x v="1"/>
    <x v="6"/>
    <x v="2"/>
    <x v="2"/>
    <x v="1"/>
    <x v="2"/>
    <x v="4"/>
    <x v="4"/>
    <x v="4"/>
    <x v="4"/>
    <x v="4"/>
    <x v="1"/>
    <x v="1"/>
  </r>
  <r>
    <x v="6"/>
    <x v="1"/>
    <x v="1"/>
    <x v="6"/>
    <x v="1"/>
    <x v="7"/>
    <x v="2"/>
    <x v="2"/>
    <x v="1"/>
    <x v="2"/>
    <x v="4"/>
    <x v="4"/>
    <x v="4"/>
    <x v="4"/>
    <x v="4"/>
    <x v="1"/>
    <x v="1"/>
  </r>
  <r>
    <x v="6"/>
    <x v="1"/>
    <x v="1"/>
    <x v="6"/>
    <x v="1"/>
    <x v="8"/>
    <x v="2"/>
    <x v="2"/>
    <x v="1"/>
    <x v="2"/>
    <x v="4"/>
    <x v="4"/>
    <x v="4"/>
    <x v="4"/>
    <x v="4"/>
    <x v="1"/>
    <x v="1"/>
  </r>
  <r>
    <x v="6"/>
    <x v="1"/>
    <x v="1"/>
    <x v="6"/>
    <x v="1"/>
    <x v="9"/>
    <x v="2"/>
    <x v="2"/>
    <x v="1"/>
    <x v="2"/>
    <x v="4"/>
    <x v="4"/>
    <x v="4"/>
    <x v="4"/>
    <x v="4"/>
    <x v="1"/>
    <x v="1"/>
  </r>
  <r>
    <x v="6"/>
    <x v="1"/>
    <x v="1"/>
    <x v="6"/>
    <x v="1"/>
    <x v="10"/>
    <x v="2"/>
    <x v="3"/>
    <x v="1"/>
    <x v="2"/>
    <x v="4"/>
    <x v="4"/>
    <x v="4"/>
    <x v="4"/>
    <x v="4"/>
    <x v="1"/>
    <x v="1"/>
  </r>
  <r>
    <x v="6"/>
    <x v="1"/>
    <x v="1"/>
    <x v="6"/>
    <x v="1"/>
    <x v="11"/>
    <x v="2"/>
    <x v="3"/>
    <x v="1"/>
    <x v="2"/>
    <x v="4"/>
    <x v="4"/>
    <x v="4"/>
    <x v="4"/>
    <x v="4"/>
    <x v="1"/>
    <x v="1"/>
  </r>
  <r>
    <x v="6"/>
    <x v="1"/>
    <x v="1"/>
    <x v="6"/>
    <x v="1"/>
    <x v="12"/>
    <x v="2"/>
    <x v="3"/>
    <x v="1"/>
    <x v="2"/>
    <x v="4"/>
    <x v="4"/>
    <x v="4"/>
    <x v="4"/>
    <x v="4"/>
    <x v="1"/>
    <x v="1"/>
  </r>
  <r>
    <x v="6"/>
    <x v="1"/>
    <x v="1"/>
    <x v="6"/>
    <x v="1"/>
    <x v="13"/>
    <x v="2"/>
    <x v="3"/>
    <x v="1"/>
    <x v="2"/>
    <x v="4"/>
    <x v="4"/>
    <x v="4"/>
    <x v="4"/>
    <x v="4"/>
    <x v="1"/>
    <x v="1"/>
  </r>
  <r>
    <x v="6"/>
    <x v="1"/>
    <x v="1"/>
    <x v="6"/>
    <x v="1"/>
    <x v="14"/>
    <x v="2"/>
    <x v="3"/>
    <x v="1"/>
    <x v="2"/>
    <x v="4"/>
    <x v="4"/>
    <x v="4"/>
    <x v="4"/>
    <x v="4"/>
    <x v="1"/>
    <x v="1"/>
  </r>
  <r>
    <x v="6"/>
    <x v="1"/>
    <x v="1"/>
    <x v="6"/>
    <x v="1"/>
    <x v="15"/>
    <x v="2"/>
    <x v="3"/>
    <x v="1"/>
    <x v="2"/>
    <x v="4"/>
    <x v="4"/>
    <x v="4"/>
    <x v="4"/>
    <x v="4"/>
    <x v="1"/>
    <x v="1"/>
  </r>
  <r>
    <x v="6"/>
    <x v="1"/>
    <x v="1"/>
    <x v="6"/>
    <x v="1"/>
    <x v="16"/>
    <x v="2"/>
    <x v="3"/>
    <x v="1"/>
    <x v="2"/>
    <x v="4"/>
    <x v="4"/>
    <x v="4"/>
    <x v="4"/>
    <x v="4"/>
    <x v="1"/>
    <x v="1"/>
  </r>
  <r>
    <x v="6"/>
    <x v="1"/>
    <x v="1"/>
    <x v="6"/>
    <x v="1"/>
    <x v="17"/>
    <x v="2"/>
    <x v="3"/>
    <x v="1"/>
    <x v="2"/>
    <x v="4"/>
    <x v="4"/>
    <x v="4"/>
    <x v="4"/>
    <x v="4"/>
    <x v="1"/>
    <x v="1"/>
  </r>
  <r>
    <x v="6"/>
    <x v="1"/>
    <x v="1"/>
    <x v="6"/>
    <x v="1"/>
    <x v="18"/>
    <x v="2"/>
    <x v="3"/>
    <x v="1"/>
    <x v="2"/>
    <x v="4"/>
    <x v="4"/>
    <x v="4"/>
    <x v="4"/>
    <x v="4"/>
    <x v="1"/>
    <x v="1"/>
  </r>
  <r>
    <x v="6"/>
    <x v="1"/>
    <x v="1"/>
    <x v="6"/>
    <x v="1"/>
    <x v="19"/>
    <x v="2"/>
    <x v="4"/>
    <x v="1"/>
    <x v="2"/>
    <x v="4"/>
    <x v="4"/>
    <x v="4"/>
    <x v="4"/>
    <x v="4"/>
    <x v="1"/>
    <x v="1"/>
  </r>
  <r>
    <x v="6"/>
    <x v="1"/>
    <x v="1"/>
    <x v="6"/>
    <x v="1"/>
    <x v="20"/>
    <x v="2"/>
    <x v="4"/>
    <x v="1"/>
    <x v="2"/>
    <x v="4"/>
    <x v="4"/>
    <x v="4"/>
    <x v="4"/>
    <x v="4"/>
    <x v="1"/>
    <x v="1"/>
  </r>
  <r>
    <x v="6"/>
    <x v="1"/>
    <x v="1"/>
    <x v="6"/>
    <x v="1"/>
    <x v="21"/>
    <x v="2"/>
    <x v="4"/>
    <x v="1"/>
    <x v="2"/>
    <x v="4"/>
    <x v="4"/>
    <x v="4"/>
    <x v="4"/>
    <x v="4"/>
    <x v="1"/>
    <x v="1"/>
  </r>
  <r>
    <x v="6"/>
    <x v="1"/>
    <x v="1"/>
    <x v="6"/>
    <x v="1"/>
    <x v="22"/>
    <x v="2"/>
    <x v="4"/>
    <x v="1"/>
    <x v="2"/>
    <x v="4"/>
    <x v="4"/>
    <x v="4"/>
    <x v="4"/>
    <x v="4"/>
    <x v="1"/>
    <x v="1"/>
  </r>
  <r>
    <x v="6"/>
    <x v="1"/>
    <x v="1"/>
    <x v="6"/>
    <x v="1"/>
    <x v="23"/>
    <x v="2"/>
    <x v="4"/>
    <x v="1"/>
    <x v="2"/>
    <x v="4"/>
    <x v="4"/>
    <x v="4"/>
    <x v="4"/>
    <x v="4"/>
    <x v="1"/>
    <x v="1"/>
  </r>
  <r>
    <x v="6"/>
    <x v="1"/>
    <x v="1"/>
    <x v="6"/>
    <x v="1"/>
    <x v="0"/>
    <x v="2"/>
    <x v="0"/>
    <x v="0"/>
    <x v="2"/>
    <x v="4"/>
    <x v="4"/>
    <x v="4"/>
    <x v="4"/>
    <x v="4"/>
    <x v="1"/>
    <x v="1"/>
  </r>
  <r>
    <x v="6"/>
    <x v="1"/>
    <x v="1"/>
    <x v="6"/>
    <x v="1"/>
    <x v="1"/>
    <x v="2"/>
    <x v="1"/>
    <x v="1"/>
    <x v="2"/>
    <x v="4"/>
    <x v="4"/>
    <x v="4"/>
    <x v="4"/>
    <x v="4"/>
    <x v="1"/>
    <x v="1"/>
  </r>
  <r>
    <x v="6"/>
    <x v="1"/>
    <x v="1"/>
    <x v="6"/>
    <x v="1"/>
    <x v="2"/>
    <x v="2"/>
    <x v="1"/>
    <x v="1"/>
    <x v="2"/>
    <x v="4"/>
    <x v="4"/>
    <x v="4"/>
    <x v="4"/>
    <x v="4"/>
    <x v="1"/>
    <x v="1"/>
  </r>
  <r>
    <x v="6"/>
    <x v="1"/>
    <x v="1"/>
    <x v="6"/>
    <x v="1"/>
    <x v="3"/>
    <x v="2"/>
    <x v="1"/>
    <x v="1"/>
    <x v="2"/>
    <x v="4"/>
    <x v="4"/>
    <x v="4"/>
    <x v="4"/>
    <x v="4"/>
    <x v="1"/>
    <x v="1"/>
  </r>
  <r>
    <x v="6"/>
    <x v="1"/>
    <x v="1"/>
    <x v="6"/>
    <x v="1"/>
    <x v="4"/>
    <x v="2"/>
    <x v="1"/>
    <x v="1"/>
    <x v="2"/>
    <x v="4"/>
    <x v="4"/>
    <x v="4"/>
    <x v="4"/>
    <x v="4"/>
    <x v="1"/>
    <x v="1"/>
  </r>
  <r>
    <x v="6"/>
    <x v="1"/>
    <x v="1"/>
    <x v="6"/>
    <x v="1"/>
    <x v="5"/>
    <x v="2"/>
    <x v="1"/>
    <x v="1"/>
    <x v="2"/>
    <x v="4"/>
    <x v="4"/>
    <x v="4"/>
    <x v="4"/>
    <x v="4"/>
    <x v="1"/>
    <x v="1"/>
  </r>
  <r>
    <x v="6"/>
    <x v="1"/>
    <x v="1"/>
    <x v="6"/>
    <x v="1"/>
    <x v="6"/>
    <x v="2"/>
    <x v="2"/>
    <x v="1"/>
    <x v="2"/>
    <x v="4"/>
    <x v="4"/>
    <x v="4"/>
    <x v="4"/>
    <x v="4"/>
    <x v="1"/>
    <x v="1"/>
  </r>
  <r>
    <x v="6"/>
    <x v="1"/>
    <x v="1"/>
    <x v="6"/>
    <x v="1"/>
    <x v="7"/>
    <x v="2"/>
    <x v="2"/>
    <x v="1"/>
    <x v="2"/>
    <x v="4"/>
    <x v="4"/>
    <x v="4"/>
    <x v="4"/>
    <x v="4"/>
    <x v="1"/>
    <x v="1"/>
  </r>
  <r>
    <x v="6"/>
    <x v="1"/>
    <x v="1"/>
    <x v="6"/>
    <x v="1"/>
    <x v="8"/>
    <x v="2"/>
    <x v="2"/>
    <x v="1"/>
    <x v="2"/>
    <x v="4"/>
    <x v="4"/>
    <x v="4"/>
    <x v="4"/>
    <x v="4"/>
    <x v="1"/>
    <x v="1"/>
  </r>
  <r>
    <x v="6"/>
    <x v="1"/>
    <x v="1"/>
    <x v="6"/>
    <x v="1"/>
    <x v="9"/>
    <x v="2"/>
    <x v="2"/>
    <x v="1"/>
    <x v="2"/>
    <x v="4"/>
    <x v="4"/>
    <x v="4"/>
    <x v="4"/>
    <x v="4"/>
    <x v="1"/>
    <x v="1"/>
  </r>
  <r>
    <x v="6"/>
    <x v="1"/>
    <x v="1"/>
    <x v="6"/>
    <x v="1"/>
    <x v="10"/>
    <x v="2"/>
    <x v="3"/>
    <x v="1"/>
    <x v="2"/>
    <x v="4"/>
    <x v="4"/>
    <x v="4"/>
    <x v="4"/>
    <x v="4"/>
    <x v="1"/>
    <x v="1"/>
  </r>
  <r>
    <x v="6"/>
    <x v="1"/>
    <x v="1"/>
    <x v="6"/>
    <x v="1"/>
    <x v="11"/>
    <x v="2"/>
    <x v="3"/>
    <x v="1"/>
    <x v="2"/>
    <x v="4"/>
    <x v="4"/>
    <x v="4"/>
    <x v="4"/>
    <x v="4"/>
    <x v="1"/>
    <x v="1"/>
  </r>
  <r>
    <x v="6"/>
    <x v="1"/>
    <x v="1"/>
    <x v="6"/>
    <x v="1"/>
    <x v="12"/>
    <x v="2"/>
    <x v="3"/>
    <x v="1"/>
    <x v="2"/>
    <x v="4"/>
    <x v="4"/>
    <x v="4"/>
    <x v="4"/>
    <x v="4"/>
    <x v="1"/>
    <x v="1"/>
  </r>
  <r>
    <x v="6"/>
    <x v="1"/>
    <x v="1"/>
    <x v="6"/>
    <x v="1"/>
    <x v="13"/>
    <x v="2"/>
    <x v="3"/>
    <x v="1"/>
    <x v="2"/>
    <x v="4"/>
    <x v="4"/>
    <x v="4"/>
    <x v="4"/>
    <x v="4"/>
    <x v="1"/>
    <x v="1"/>
  </r>
  <r>
    <x v="6"/>
    <x v="1"/>
    <x v="1"/>
    <x v="6"/>
    <x v="1"/>
    <x v="14"/>
    <x v="2"/>
    <x v="3"/>
    <x v="1"/>
    <x v="2"/>
    <x v="4"/>
    <x v="4"/>
    <x v="4"/>
    <x v="4"/>
    <x v="4"/>
    <x v="1"/>
    <x v="1"/>
  </r>
  <r>
    <x v="6"/>
    <x v="1"/>
    <x v="1"/>
    <x v="6"/>
    <x v="1"/>
    <x v="15"/>
    <x v="2"/>
    <x v="3"/>
    <x v="1"/>
    <x v="2"/>
    <x v="4"/>
    <x v="4"/>
    <x v="4"/>
    <x v="4"/>
    <x v="4"/>
    <x v="1"/>
    <x v="1"/>
  </r>
  <r>
    <x v="6"/>
    <x v="1"/>
    <x v="1"/>
    <x v="6"/>
    <x v="1"/>
    <x v="16"/>
    <x v="2"/>
    <x v="3"/>
    <x v="1"/>
    <x v="2"/>
    <x v="4"/>
    <x v="4"/>
    <x v="4"/>
    <x v="4"/>
    <x v="4"/>
    <x v="1"/>
    <x v="1"/>
  </r>
  <r>
    <x v="6"/>
    <x v="1"/>
    <x v="1"/>
    <x v="6"/>
    <x v="1"/>
    <x v="17"/>
    <x v="2"/>
    <x v="3"/>
    <x v="1"/>
    <x v="2"/>
    <x v="4"/>
    <x v="4"/>
    <x v="4"/>
    <x v="4"/>
    <x v="4"/>
    <x v="1"/>
    <x v="1"/>
  </r>
  <r>
    <x v="6"/>
    <x v="1"/>
    <x v="1"/>
    <x v="6"/>
    <x v="1"/>
    <x v="18"/>
    <x v="2"/>
    <x v="3"/>
    <x v="1"/>
    <x v="2"/>
    <x v="4"/>
    <x v="4"/>
    <x v="4"/>
    <x v="4"/>
    <x v="4"/>
    <x v="1"/>
    <x v="1"/>
  </r>
  <r>
    <x v="6"/>
    <x v="1"/>
    <x v="1"/>
    <x v="6"/>
    <x v="1"/>
    <x v="19"/>
    <x v="2"/>
    <x v="4"/>
    <x v="1"/>
    <x v="2"/>
    <x v="4"/>
    <x v="4"/>
    <x v="4"/>
    <x v="4"/>
    <x v="4"/>
    <x v="1"/>
    <x v="1"/>
  </r>
  <r>
    <x v="6"/>
    <x v="1"/>
    <x v="1"/>
    <x v="6"/>
    <x v="1"/>
    <x v="20"/>
    <x v="2"/>
    <x v="4"/>
    <x v="1"/>
    <x v="2"/>
    <x v="4"/>
    <x v="4"/>
    <x v="4"/>
    <x v="4"/>
    <x v="4"/>
    <x v="1"/>
    <x v="1"/>
  </r>
  <r>
    <x v="6"/>
    <x v="1"/>
    <x v="1"/>
    <x v="6"/>
    <x v="1"/>
    <x v="21"/>
    <x v="2"/>
    <x v="4"/>
    <x v="1"/>
    <x v="2"/>
    <x v="4"/>
    <x v="4"/>
    <x v="4"/>
    <x v="4"/>
    <x v="4"/>
    <x v="1"/>
    <x v="1"/>
  </r>
  <r>
    <x v="6"/>
    <x v="1"/>
    <x v="1"/>
    <x v="6"/>
    <x v="1"/>
    <x v="22"/>
    <x v="2"/>
    <x v="4"/>
    <x v="1"/>
    <x v="2"/>
    <x v="4"/>
    <x v="4"/>
    <x v="4"/>
    <x v="4"/>
    <x v="4"/>
    <x v="1"/>
    <x v="1"/>
  </r>
  <r>
    <x v="6"/>
    <x v="1"/>
    <x v="1"/>
    <x v="6"/>
    <x v="1"/>
    <x v="23"/>
    <x v="2"/>
    <x v="4"/>
    <x v="1"/>
    <x v="2"/>
    <x v="4"/>
    <x v="4"/>
    <x v="4"/>
    <x v="4"/>
    <x v="4"/>
    <x v="1"/>
    <x v="1"/>
  </r>
  <r>
    <x v="6"/>
    <x v="1"/>
    <x v="1"/>
    <x v="6"/>
    <x v="1"/>
    <x v="0"/>
    <x v="2"/>
    <x v="0"/>
    <x v="0"/>
    <x v="2"/>
    <x v="4"/>
    <x v="4"/>
    <x v="4"/>
    <x v="4"/>
    <x v="4"/>
    <x v="1"/>
    <x v="1"/>
  </r>
  <r>
    <x v="6"/>
    <x v="1"/>
    <x v="1"/>
    <x v="6"/>
    <x v="1"/>
    <x v="1"/>
    <x v="2"/>
    <x v="1"/>
    <x v="1"/>
    <x v="2"/>
    <x v="4"/>
    <x v="4"/>
    <x v="4"/>
    <x v="4"/>
    <x v="4"/>
    <x v="1"/>
    <x v="1"/>
  </r>
  <r>
    <x v="6"/>
    <x v="1"/>
    <x v="1"/>
    <x v="6"/>
    <x v="1"/>
    <x v="2"/>
    <x v="2"/>
    <x v="1"/>
    <x v="1"/>
    <x v="2"/>
    <x v="4"/>
    <x v="4"/>
    <x v="4"/>
    <x v="4"/>
    <x v="4"/>
    <x v="1"/>
    <x v="1"/>
  </r>
  <r>
    <x v="6"/>
    <x v="1"/>
    <x v="1"/>
    <x v="6"/>
    <x v="1"/>
    <x v="3"/>
    <x v="2"/>
    <x v="1"/>
    <x v="1"/>
    <x v="2"/>
    <x v="4"/>
    <x v="4"/>
    <x v="4"/>
    <x v="4"/>
    <x v="4"/>
    <x v="1"/>
    <x v="1"/>
  </r>
  <r>
    <x v="6"/>
    <x v="1"/>
    <x v="1"/>
    <x v="6"/>
    <x v="1"/>
    <x v="4"/>
    <x v="2"/>
    <x v="1"/>
    <x v="1"/>
    <x v="2"/>
    <x v="4"/>
    <x v="4"/>
    <x v="4"/>
    <x v="4"/>
    <x v="4"/>
    <x v="1"/>
    <x v="1"/>
  </r>
  <r>
    <x v="6"/>
    <x v="1"/>
    <x v="1"/>
    <x v="6"/>
    <x v="1"/>
    <x v="5"/>
    <x v="2"/>
    <x v="1"/>
    <x v="1"/>
    <x v="2"/>
    <x v="4"/>
    <x v="4"/>
    <x v="4"/>
    <x v="4"/>
    <x v="4"/>
    <x v="1"/>
    <x v="1"/>
  </r>
  <r>
    <x v="6"/>
    <x v="1"/>
    <x v="1"/>
    <x v="6"/>
    <x v="1"/>
    <x v="6"/>
    <x v="2"/>
    <x v="2"/>
    <x v="1"/>
    <x v="2"/>
    <x v="4"/>
    <x v="4"/>
    <x v="4"/>
    <x v="4"/>
    <x v="4"/>
    <x v="1"/>
    <x v="1"/>
  </r>
  <r>
    <x v="6"/>
    <x v="1"/>
    <x v="1"/>
    <x v="6"/>
    <x v="1"/>
    <x v="7"/>
    <x v="2"/>
    <x v="2"/>
    <x v="1"/>
    <x v="2"/>
    <x v="4"/>
    <x v="4"/>
    <x v="4"/>
    <x v="4"/>
    <x v="4"/>
    <x v="1"/>
    <x v="1"/>
  </r>
  <r>
    <x v="6"/>
    <x v="1"/>
    <x v="1"/>
    <x v="6"/>
    <x v="1"/>
    <x v="8"/>
    <x v="2"/>
    <x v="2"/>
    <x v="1"/>
    <x v="2"/>
    <x v="4"/>
    <x v="4"/>
    <x v="4"/>
    <x v="4"/>
    <x v="4"/>
    <x v="1"/>
    <x v="1"/>
  </r>
  <r>
    <x v="6"/>
    <x v="1"/>
    <x v="1"/>
    <x v="6"/>
    <x v="1"/>
    <x v="9"/>
    <x v="2"/>
    <x v="2"/>
    <x v="1"/>
    <x v="2"/>
    <x v="4"/>
    <x v="4"/>
    <x v="4"/>
    <x v="4"/>
    <x v="4"/>
    <x v="1"/>
    <x v="1"/>
  </r>
  <r>
    <x v="6"/>
    <x v="1"/>
    <x v="1"/>
    <x v="6"/>
    <x v="1"/>
    <x v="10"/>
    <x v="2"/>
    <x v="3"/>
    <x v="1"/>
    <x v="2"/>
    <x v="4"/>
    <x v="4"/>
    <x v="4"/>
    <x v="4"/>
    <x v="4"/>
    <x v="1"/>
    <x v="1"/>
  </r>
  <r>
    <x v="6"/>
    <x v="1"/>
    <x v="1"/>
    <x v="6"/>
    <x v="1"/>
    <x v="11"/>
    <x v="2"/>
    <x v="3"/>
    <x v="1"/>
    <x v="2"/>
    <x v="4"/>
    <x v="4"/>
    <x v="4"/>
    <x v="4"/>
    <x v="4"/>
    <x v="1"/>
    <x v="1"/>
  </r>
  <r>
    <x v="6"/>
    <x v="1"/>
    <x v="1"/>
    <x v="6"/>
    <x v="1"/>
    <x v="12"/>
    <x v="2"/>
    <x v="3"/>
    <x v="1"/>
    <x v="2"/>
    <x v="4"/>
    <x v="4"/>
    <x v="4"/>
    <x v="4"/>
    <x v="4"/>
    <x v="1"/>
    <x v="1"/>
  </r>
  <r>
    <x v="6"/>
    <x v="1"/>
    <x v="1"/>
    <x v="6"/>
    <x v="1"/>
    <x v="13"/>
    <x v="2"/>
    <x v="3"/>
    <x v="1"/>
    <x v="2"/>
    <x v="4"/>
    <x v="4"/>
    <x v="4"/>
    <x v="4"/>
    <x v="4"/>
    <x v="1"/>
    <x v="1"/>
  </r>
  <r>
    <x v="6"/>
    <x v="1"/>
    <x v="1"/>
    <x v="6"/>
    <x v="1"/>
    <x v="14"/>
    <x v="2"/>
    <x v="3"/>
    <x v="1"/>
    <x v="2"/>
    <x v="4"/>
    <x v="4"/>
    <x v="4"/>
    <x v="4"/>
    <x v="4"/>
    <x v="1"/>
    <x v="1"/>
  </r>
  <r>
    <x v="6"/>
    <x v="1"/>
    <x v="1"/>
    <x v="6"/>
    <x v="1"/>
    <x v="15"/>
    <x v="2"/>
    <x v="3"/>
    <x v="1"/>
    <x v="2"/>
    <x v="4"/>
    <x v="4"/>
    <x v="4"/>
    <x v="4"/>
    <x v="4"/>
    <x v="1"/>
    <x v="1"/>
  </r>
  <r>
    <x v="6"/>
    <x v="1"/>
    <x v="1"/>
    <x v="6"/>
    <x v="1"/>
    <x v="16"/>
    <x v="2"/>
    <x v="3"/>
    <x v="1"/>
    <x v="2"/>
    <x v="4"/>
    <x v="4"/>
    <x v="4"/>
    <x v="4"/>
    <x v="4"/>
    <x v="1"/>
    <x v="1"/>
  </r>
  <r>
    <x v="6"/>
    <x v="1"/>
    <x v="1"/>
    <x v="6"/>
    <x v="1"/>
    <x v="17"/>
    <x v="2"/>
    <x v="3"/>
    <x v="1"/>
    <x v="2"/>
    <x v="4"/>
    <x v="4"/>
    <x v="4"/>
    <x v="4"/>
    <x v="4"/>
    <x v="1"/>
    <x v="1"/>
  </r>
  <r>
    <x v="6"/>
    <x v="1"/>
    <x v="1"/>
    <x v="6"/>
    <x v="1"/>
    <x v="18"/>
    <x v="2"/>
    <x v="3"/>
    <x v="1"/>
    <x v="2"/>
    <x v="4"/>
    <x v="4"/>
    <x v="4"/>
    <x v="4"/>
    <x v="4"/>
    <x v="1"/>
    <x v="1"/>
  </r>
  <r>
    <x v="6"/>
    <x v="1"/>
    <x v="1"/>
    <x v="6"/>
    <x v="1"/>
    <x v="19"/>
    <x v="2"/>
    <x v="4"/>
    <x v="1"/>
    <x v="2"/>
    <x v="4"/>
    <x v="4"/>
    <x v="4"/>
    <x v="4"/>
    <x v="4"/>
    <x v="1"/>
    <x v="1"/>
  </r>
  <r>
    <x v="6"/>
    <x v="1"/>
    <x v="1"/>
    <x v="6"/>
    <x v="1"/>
    <x v="20"/>
    <x v="2"/>
    <x v="4"/>
    <x v="1"/>
    <x v="2"/>
    <x v="4"/>
    <x v="4"/>
    <x v="4"/>
    <x v="4"/>
    <x v="4"/>
    <x v="1"/>
    <x v="1"/>
  </r>
  <r>
    <x v="6"/>
    <x v="1"/>
    <x v="1"/>
    <x v="6"/>
    <x v="1"/>
    <x v="21"/>
    <x v="2"/>
    <x v="4"/>
    <x v="1"/>
    <x v="2"/>
    <x v="4"/>
    <x v="4"/>
    <x v="4"/>
    <x v="4"/>
    <x v="4"/>
    <x v="1"/>
    <x v="1"/>
  </r>
  <r>
    <x v="6"/>
    <x v="1"/>
    <x v="1"/>
    <x v="6"/>
    <x v="1"/>
    <x v="22"/>
    <x v="2"/>
    <x v="4"/>
    <x v="1"/>
    <x v="2"/>
    <x v="4"/>
    <x v="4"/>
    <x v="4"/>
    <x v="4"/>
    <x v="4"/>
    <x v="1"/>
    <x v="1"/>
  </r>
  <r>
    <x v="6"/>
    <x v="1"/>
    <x v="1"/>
    <x v="6"/>
    <x v="1"/>
    <x v="23"/>
    <x v="2"/>
    <x v="4"/>
    <x v="1"/>
    <x v="2"/>
    <x v="4"/>
    <x v="4"/>
    <x v="4"/>
    <x v="4"/>
    <x v="4"/>
    <x v="1"/>
    <x v="1"/>
  </r>
  <r>
    <x v="6"/>
    <x v="1"/>
    <x v="1"/>
    <x v="6"/>
    <x v="1"/>
    <x v="0"/>
    <x v="2"/>
    <x v="0"/>
    <x v="0"/>
    <x v="2"/>
    <x v="4"/>
    <x v="4"/>
    <x v="4"/>
    <x v="4"/>
    <x v="4"/>
    <x v="1"/>
    <x v="1"/>
  </r>
  <r>
    <x v="6"/>
    <x v="1"/>
    <x v="1"/>
    <x v="6"/>
    <x v="1"/>
    <x v="1"/>
    <x v="2"/>
    <x v="1"/>
    <x v="1"/>
    <x v="2"/>
    <x v="4"/>
    <x v="4"/>
    <x v="4"/>
    <x v="4"/>
    <x v="4"/>
    <x v="1"/>
    <x v="1"/>
  </r>
  <r>
    <x v="6"/>
    <x v="1"/>
    <x v="1"/>
    <x v="6"/>
    <x v="1"/>
    <x v="2"/>
    <x v="2"/>
    <x v="1"/>
    <x v="1"/>
    <x v="2"/>
    <x v="4"/>
    <x v="4"/>
    <x v="4"/>
    <x v="4"/>
    <x v="4"/>
    <x v="1"/>
    <x v="1"/>
  </r>
  <r>
    <x v="6"/>
    <x v="1"/>
    <x v="1"/>
    <x v="6"/>
    <x v="1"/>
    <x v="3"/>
    <x v="2"/>
    <x v="1"/>
    <x v="1"/>
    <x v="2"/>
    <x v="4"/>
    <x v="4"/>
    <x v="4"/>
    <x v="4"/>
    <x v="4"/>
    <x v="1"/>
    <x v="1"/>
  </r>
  <r>
    <x v="6"/>
    <x v="1"/>
    <x v="1"/>
    <x v="6"/>
    <x v="1"/>
    <x v="4"/>
    <x v="2"/>
    <x v="1"/>
    <x v="1"/>
    <x v="2"/>
    <x v="4"/>
    <x v="4"/>
    <x v="4"/>
    <x v="4"/>
    <x v="4"/>
    <x v="1"/>
    <x v="1"/>
  </r>
  <r>
    <x v="6"/>
    <x v="1"/>
    <x v="1"/>
    <x v="6"/>
    <x v="1"/>
    <x v="5"/>
    <x v="2"/>
    <x v="1"/>
    <x v="1"/>
    <x v="2"/>
    <x v="4"/>
    <x v="4"/>
    <x v="4"/>
    <x v="4"/>
    <x v="4"/>
    <x v="1"/>
    <x v="1"/>
  </r>
  <r>
    <x v="6"/>
    <x v="1"/>
    <x v="1"/>
    <x v="6"/>
    <x v="1"/>
    <x v="6"/>
    <x v="2"/>
    <x v="2"/>
    <x v="1"/>
    <x v="2"/>
    <x v="4"/>
    <x v="4"/>
    <x v="4"/>
    <x v="4"/>
    <x v="4"/>
    <x v="1"/>
    <x v="1"/>
  </r>
  <r>
    <x v="6"/>
    <x v="1"/>
    <x v="1"/>
    <x v="6"/>
    <x v="1"/>
    <x v="7"/>
    <x v="2"/>
    <x v="2"/>
    <x v="1"/>
    <x v="2"/>
    <x v="4"/>
    <x v="4"/>
    <x v="4"/>
    <x v="4"/>
    <x v="4"/>
    <x v="1"/>
    <x v="1"/>
  </r>
  <r>
    <x v="6"/>
    <x v="1"/>
    <x v="1"/>
    <x v="6"/>
    <x v="1"/>
    <x v="8"/>
    <x v="2"/>
    <x v="2"/>
    <x v="1"/>
    <x v="2"/>
    <x v="4"/>
    <x v="4"/>
    <x v="4"/>
    <x v="4"/>
    <x v="4"/>
    <x v="1"/>
    <x v="1"/>
  </r>
  <r>
    <x v="6"/>
    <x v="1"/>
    <x v="1"/>
    <x v="6"/>
    <x v="1"/>
    <x v="9"/>
    <x v="2"/>
    <x v="2"/>
    <x v="1"/>
    <x v="2"/>
    <x v="4"/>
    <x v="4"/>
    <x v="4"/>
    <x v="4"/>
    <x v="4"/>
    <x v="1"/>
    <x v="1"/>
  </r>
  <r>
    <x v="6"/>
    <x v="1"/>
    <x v="1"/>
    <x v="6"/>
    <x v="1"/>
    <x v="10"/>
    <x v="2"/>
    <x v="3"/>
    <x v="1"/>
    <x v="2"/>
    <x v="4"/>
    <x v="4"/>
    <x v="4"/>
    <x v="4"/>
    <x v="4"/>
    <x v="1"/>
    <x v="1"/>
  </r>
  <r>
    <x v="6"/>
    <x v="1"/>
    <x v="1"/>
    <x v="6"/>
    <x v="1"/>
    <x v="11"/>
    <x v="2"/>
    <x v="3"/>
    <x v="1"/>
    <x v="2"/>
    <x v="4"/>
    <x v="4"/>
    <x v="4"/>
    <x v="4"/>
    <x v="4"/>
    <x v="1"/>
    <x v="1"/>
  </r>
  <r>
    <x v="6"/>
    <x v="1"/>
    <x v="1"/>
    <x v="6"/>
    <x v="1"/>
    <x v="12"/>
    <x v="2"/>
    <x v="3"/>
    <x v="1"/>
    <x v="2"/>
    <x v="4"/>
    <x v="4"/>
    <x v="4"/>
    <x v="4"/>
    <x v="4"/>
    <x v="1"/>
    <x v="1"/>
  </r>
  <r>
    <x v="6"/>
    <x v="1"/>
    <x v="1"/>
    <x v="6"/>
    <x v="1"/>
    <x v="13"/>
    <x v="2"/>
    <x v="3"/>
    <x v="1"/>
    <x v="2"/>
    <x v="4"/>
    <x v="4"/>
    <x v="4"/>
    <x v="4"/>
    <x v="4"/>
    <x v="1"/>
    <x v="1"/>
  </r>
  <r>
    <x v="6"/>
    <x v="1"/>
    <x v="1"/>
    <x v="6"/>
    <x v="1"/>
    <x v="14"/>
    <x v="2"/>
    <x v="3"/>
    <x v="1"/>
    <x v="2"/>
    <x v="4"/>
    <x v="4"/>
    <x v="4"/>
    <x v="4"/>
    <x v="4"/>
    <x v="1"/>
    <x v="1"/>
  </r>
  <r>
    <x v="6"/>
    <x v="1"/>
    <x v="1"/>
    <x v="6"/>
    <x v="1"/>
    <x v="15"/>
    <x v="2"/>
    <x v="3"/>
    <x v="1"/>
    <x v="2"/>
    <x v="4"/>
    <x v="4"/>
    <x v="4"/>
    <x v="4"/>
    <x v="4"/>
    <x v="1"/>
    <x v="1"/>
  </r>
  <r>
    <x v="6"/>
    <x v="1"/>
    <x v="1"/>
    <x v="6"/>
    <x v="1"/>
    <x v="16"/>
    <x v="2"/>
    <x v="3"/>
    <x v="1"/>
    <x v="2"/>
    <x v="4"/>
    <x v="4"/>
    <x v="4"/>
    <x v="4"/>
    <x v="4"/>
    <x v="1"/>
    <x v="1"/>
  </r>
  <r>
    <x v="6"/>
    <x v="1"/>
    <x v="1"/>
    <x v="6"/>
    <x v="1"/>
    <x v="17"/>
    <x v="2"/>
    <x v="3"/>
    <x v="1"/>
    <x v="2"/>
    <x v="4"/>
    <x v="4"/>
    <x v="4"/>
    <x v="4"/>
    <x v="4"/>
    <x v="1"/>
    <x v="1"/>
  </r>
  <r>
    <x v="6"/>
    <x v="1"/>
    <x v="1"/>
    <x v="6"/>
    <x v="1"/>
    <x v="18"/>
    <x v="2"/>
    <x v="3"/>
    <x v="1"/>
    <x v="2"/>
    <x v="4"/>
    <x v="4"/>
    <x v="4"/>
    <x v="4"/>
    <x v="4"/>
    <x v="1"/>
    <x v="1"/>
  </r>
  <r>
    <x v="6"/>
    <x v="1"/>
    <x v="1"/>
    <x v="6"/>
    <x v="1"/>
    <x v="19"/>
    <x v="2"/>
    <x v="4"/>
    <x v="1"/>
    <x v="2"/>
    <x v="4"/>
    <x v="4"/>
    <x v="4"/>
    <x v="4"/>
    <x v="4"/>
    <x v="1"/>
    <x v="1"/>
  </r>
  <r>
    <x v="6"/>
    <x v="1"/>
    <x v="1"/>
    <x v="6"/>
    <x v="1"/>
    <x v="20"/>
    <x v="2"/>
    <x v="4"/>
    <x v="1"/>
    <x v="2"/>
    <x v="4"/>
    <x v="4"/>
    <x v="4"/>
    <x v="4"/>
    <x v="4"/>
    <x v="1"/>
    <x v="1"/>
  </r>
  <r>
    <x v="6"/>
    <x v="1"/>
    <x v="1"/>
    <x v="6"/>
    <x v="1"/>
    <x v="21"/>
    <x v="2"/>
    <x v="4"/>
    <x v="1"/>
    <x v="2"/>
    <x v="4"/>
    <x v="4"/>
    <x v="4"/>
    <x v="4"/>
    <x v="4"/>
    <x v="1"/>
    <x v="1"/>
  </r>
  <r>
    <x v="6"/>
    <x v="1"/>
    <x v="1"/>
    <x v="6"/>
    <x v="1"/>
    <x v="22"/>
    <x v="2"/>
    <x v="4"/>
    <x v="1"/>
    <x v="2"/>
    <x v="4"/>
    <x v="4"/>
    <x v="4"/>
    <x v="4"/>
    <x v="4"/>
    <x v="1"/>
    <x v="1"/>
  </r>
  <r>
    <x v="6"/>
    <x v="1"/>
    <x v="1"/>
    <x v="6"/>
    <x v="1"/>
    <x v="23"/>
    <x v="2"/>
    <x v="4"/>
    <x v="1"/>
    <x v="2"/>
    <x v="4"/>
    <x v="4"/>
    <x v="4"/>
    <x v="4"/>
    <x v="4"/>
    <x v="1"/>
    <x v="1"/>
  </r>
  <r>
    <x v="6"/>
    <x v="1"/>
    <x v="1"/>
    <x v="6"/>
    <x v="1"/>
    <x v="0"/>
    <x v="2"/>
    <x v="0"/>
    <x v="0"/>
    <x v="2"/>
    <x v="4"/>
    <x v="4"/>
    <x v="4"/>
    <x v="4"/>
    <x v="4"/>
    <x v="1"/>
    <x v="1"/>
  </r>
  <r>
    <x v="6"/>
    <x v="1"/>
    <x v="1"/>
    <x v="6"/>
    <x v="1"/>
    <x v="1"/>
    <x v="2"/>
    <x v="1"/>
    <x v="1"/>
    <x v="2"/>
    <x v="4"/>
    <x v="4"/>
    <x v="4"/>
    <x v="4"/>
    <x v="4"/>
    <x v="1"/>
    <x v="1"/>
  </r>
  <r>
    <x v="6"/>
    <x v="1"/>
    <x v="1"/>
    <x v="6"/>
    <x v="1"/>
    <x v="2"/>
    <x v="2"/>
    <x v="1"/>
    <x v="1"/>
    <x v="2"/>
    <x v="4"/>
    <x v="4"/>
    <x v="4"/>
    <x v="4"/>
    <x v="4"/>
    <x v="1"/>
    <x v="1"/>
  </r>
  <r>
    <x v="6"/>
    <x v="1"/>
    <x v="1"/>
    <x v="6"/>
    <x v="1"/>
    <x v="3"/>
    <x v="2"/>
    <x v="1"/>
    <x v="1"/>
    <x v="2"/>
    <x v="4"/>
    <x v="4"/>
    <x v="4"/>
    <x v="4"/>
    <x v="4"/>
    <x v="1"/>
    <x v="1"/>
  </r>
  <r>
    <x v="6"/>
    <x v="1"/>
    <x v="1"/>
    <x v="6"/>
    <x v="1"/>
    <x v="4"/>
    <x v="2"/>
    <x v="1"/>
    <x v="1"/>
    <x v="2"/>
    <x v="4"/>
    <x v="4"/>
    <x v="4"/>
    <x v="4"/>
    <x v="4"/>
    <x v="1"/>
    <x v="1"/>
  </r>
  <r>
    <x v="6"/>
    <x v="1"/>
    <x v="1"/>
    <x v="6"/>
    <x v="1"/>
    <x v="5"/>
    <x v="2"/>
    <x v="1"/>
    <x v="1"/>
    <x v="2"/>
    <x v="4"/>
    <x v="4"/>
    <x v="4"/>
    <x v="4"/>
    <x v="4"/>
    <x v="1"/>
    <x v="1"/>
  </r>
  <r>
    <x v="6"/>
    <x v="1"/>
    <x v="1"/>
    <x v="6"/>
    <x v="1"/>
    <x v="6"/>
    <x v="2"/>
    <x v="2"/>
    <x v="1"/>
    <x v="2"/>
    <x v="4"/>
    <x v="4"/>
    <x v="4"/>
    <x v="4"/>
    <x v="4"/>
    <x v="1"/>
    <x v="1"/>
  </r>
  <r>
    <x v="6"/>
    <x v="1"/>
    <x v="1"/>
    <x v="6"/>
    <x v="1"/>
    <x v="7"/>
    <x v="2"/>
    <x v="2"/>
    <x v="1"/>
    <x v="2"/>
    <x v="4"/>
    <x v="4"/>
    <x v="4"/>
    <x v="4"/>
    <x v="4"/>
    <x v="1"/>
    <x v="1"/>
  </r>
  <r>
    <x v="6"/>
    <x v="1"/>
    <x v="1"/>
    <x v="6"/>
    <x v="1"/>
    <x v="8"/>
    <x v="2"/>
    <x v="2"/>
    <x v="1"/>
    <x v="2"/>
    <x v="4"/>
    <x v="4"/>
    <x v="4"/>
    <x v="4"/>
    <x v="4"/>
    <x v="1"/>
    <x v="1"/>
  </r>
  <r>
    <x v="6"/>
    <x v="1"/>
    <x v="1"/>
    <x v="6"/>
    <x v="1"/>
    <x v="9"/>
    <x v="2"/>
    <x v="2"/>
    <x v="1"/>
    <x v="2"/>
    <x v="4"/>
    <x v="4"/>
    <x v="4"/>
    <x v="4"/>
    <x v="4"/>
    <x v="1"/>
    <x v="1"/>
  </r>
  <r>
    <x v="6"/>
    <x v="1"/>
    <x v="1"/>
    <x v="6"/>
    <x v="1"/>
    <x v="10"/>
    <x v="2"/>
    <x v="3"/>
    <x v="1"/>
    <x v="2"/>
    <x v="4"/>
    <x v="4"/>
    <x v="4"/>
    <x v="4"/>
    <x v="4"/>
    <x v="1"/>
    <x v="1"/>
  </r>
  <r>
    <x v="6"/>
    <x v="1"/>
    <x v="1"/>
    <x v="6"/>
    <x v="1"/>
    <x v="11"/>
    <x v="2"/>
    <x v="3"/>
    <x v="1"/>
    <x v="2"/>
    <x v="4"/>
    <x v="4"/>
    <x v="4"/>
    <x v="4"/>
    <x v="4"/>
    <x v="1"/>
    <x v="1"/>
  </r>
  <r>
    <x v="6"/>
    <x v="1"/>
    <x v="1"/>
    <x v="6"/>
    <x v="1"/>
    <x v="12"/>
    <x v="2"/>
    <x v="3"/>
    <x v="1"/>
    <x v="2"/>
    <x v="4"/>
    <x v="4"/>
    <x v="4"/>
    <x v="4"/>
    <x v="4"/>
    <x v="1"/>
    <x v="1"/>
  </r>
  <r>
    <x v="6"/>
    <x v="1"/>
    <x v="1"/>
    <x v="6"/>
    <x v="1"/>
    <x v="13"/>
    <x v="2"/>
    <x v="3"/>
    <x v="1"/>
    <x v="2"/>
    <x v="4"/>
    <x v="4"/>
    <x v="4"/>
    <x v="4"/>
    <x v="4"/>
    <x v="1"/>
    <x v="1"/>
  </r>
  <r>
    <x v="6"/>
    <x v="1"/>
    <x v="1"/>
    <x v="6"/>
    <x v="1"/>
    <x v="14"/>
    <x v="2"/>
    <x v="3"/>
    <x v="1"/>
    <x v="2"/>
    <x v="4"/>
    <x v="4"/>
    <x v="4"/>
    <x v="4"/>
    <x v="4"/>
    <x v="1"/>
    <x v="1"/>
  </r>
  <r>
    <x v="6"/>
    <x v="1"/>
    <x v="1"/>
    <x v="6"/>
    <x v="1"/>
    <x v="15"/>
    <x v="2"/>
    <x v="3"/>
    <x v="1"/>
    <x v="2"/>
    <x v="4"/>
    <x v="4"/>
    <x v="4"/>
    <x v="4"/>
    <x v="4"/>
    <x v="1"/>
    <x v="1"/>
  </r>
  <r>
    <x v="6"/>
    <x v="1"/>
    <x v="1"/>
    <x v="6"/>
    <x v="1"/>
    <x v="16"/>
    <x v="2"/>
    <x v="3"/>
    <x v="1"/>
    <x v="2"/>
    <x v="4"/>
    <x v="4"/>
    <x v="4"/>
    <x v="4"/>
    <x v="4"/>
    <x v="1"/>
    <x v="1"/>
  </r>
  <r>
    <x v="6"/>
    <x v="1"/>
    <x v="1"/>
    <x v="6"/>
    <x v="1"/>
    <x v="17"/>
    <x v="2"/>
    <x v="3"/>
    <x v="1"/>
    <x v="2"/>
    <x v="4"/>
    <x v="4"/>
    <x v="4"/>
    <x v="4"/>
    <x v="4"/>
    <x v="1"/>
    <x v="1"/>
  </r>
  <r>
    <x v="6"/>
    <x v="1"/>
    <x v="1"/>
    <x v="6"/>
    <x v="1"/>
    <x v="18"/>
    <x v="2"/>
    <x v="3"/>
    <x v="1"/>
    <x v="2"/>
    <x v="4"/>
    <x v="4"/>
    <x v="4"/>
    <x v="4"/>
    <x v="4"/>
    <x v="1"/>
    <x v="1"/>
  </r>
  <r>
    <x v="6"/>
    <x v="1"/>
    <x v="1"/>
    <x v="6"/>
    <x v="1"/>
    <x v="19"/>
    <x v="2"/>
    <x v="4"/>
    <x v="1"/>
    <x v="2"/>
    <x v="4"/>
    <x v="4"/>
    <x v="4"/>
    <x v="4"/>
    <x v="4"/>
    <x v="1"/>
    <x v="1"/>
  </r>
  <r>
    <x v="6"/>
    <x v="1"/>
    <x v="1"/>
    <x v="6"/>
    <x v="1"/>
    <x v="20"/>
    <x v="2"/>
    <x v="4"/>
    <x v="1"/>
    <x v="2"/>
    <x v="4"/>
    <x v="4"/>
    <x v="4"/>
    <x v="4"/>
    <x v="4"/>
    <x v="1"/>
    <x v="1"/>
  </r>
  <r>
    <x v="6"/>
    <x v="1"/>
    <x v="1"/>
    <x v="6"/>
    <x v="1"/>
    <x v="21"/>
    <x v="2"/>
    <x v="4"/>
    <x v="1"/>
    <x v="2"/>
    <x v="4"/>
    <x v="4"/>
    <x v="4"/>
    <x v="4"/>
    <x v="4"/>
    <x v="1"/>
    <x v="1"/>
  </r>
  <r>
    <x v="6"/>
    <x v="1"/>
    <x v="1"/>
    <x v="6"/>
    <x v="1"/>
    <x v="22"/>
    <x v="2"/>
    <x v="4"/>
    <x v="1"/>
    <x v="2"/>
    <x v="4"/>
    <x v="4"/>
    <x v="4"/>
    <x v="4"/>
    <x v="4"/>
    <x v="1"/>
    <x v="1"/>
  </r>
  <r>
    <x v="6"/>
    <x v="1"/>
    <x v="1"/>
    <x v="6"/>
    <x v="1"/>
    <x v="23"/>
    <x v="2"/>
    <x v="4"/>
    <x v="1"/>
    <x v="2"/>
    <x v="4"/>
    <x v="4"/>
    <x v="4"/>
    <x v="4"/>
    <x v="4"/>
    <x v="1"/>
    <x v="1"/>
  </r>
  <r>
    <x v="6"/>
    <x v="1"/>
    <x v="1"/>
    <x v="6"/>
    <x v="1"/>
    <x v="0"/>
    <x v="2"/>
    <x v="0"/>
    <x v="0"/>
    <x v="2"/>
    <x v="4"/>
    <x v="4"/>
    <x v="4"/>
    <x v="4"/>
    <x v="4"/>
    <x v="1"/>
    <x v="1"/>
  </r>
  <r>
    <x v="6"/>
    <x v="1"/>
    <x v="1"/>
    <x v="6"/>
    <x v="1"/>
    <x v="1"/>
    <x v="2"/>
    <x v="1"/>
    <x v="1"/>
    <x v="2"/>
    <x v="4"/>
    <x v="4"/>
    <x v="4"/>
    <x v="4"/>
    <x v="4"/>
    <x v="1"/>
    <x v="1"/>
  </r>
  <r>
    <x v="6"/>
    <x v="1"/>
    <x v="1"/>
    <x v="6"/>
    <x v="1"/>
    <x v="2"/>
    <x v="2"/>
    <x v="1"/>
    <x v="1"/>
    <x v="2"/>
    <x v="4"/>
    <x v="4"/>
    <x v="4"/>
    <x v="4"/>
    <x v="4"/>
    <x v="1"/>
    <x v="1"/>
  </r>
  <r>
    <x v="6"/>
    <x v="1"/>
    <x v="1"/>
    <x v="6"/>
    <x v="1"/>
    <x v="3"/>
    <x v="2"/>
    <x v="1"/>
    <x v="1"/>
    <x v="2"/>
    <x v="4"/>
    <x v="4"/>
    <x v="4"/>
    <x v="4"/>
    <x v="4"/>
    <x v="1"/>
    <x v="1"/>
  </r>
  <r>
    <x v="6"/>
    <x v="1"/>
    <x v="1"/>
    <x v="6"/>
    <x v="1"/>
    <x v="4"/>
    <x v="2"/>
    <x v="1"/>
    <x v="1"/>
    <x v="2"/>
    <x v="4"/>
    <x v="4"/>
    <x v="4"/>
    <x v="4"/>
    <x v="4"/>
    <x v="1"/>
    <x v="1"/>
  </r>
  <r>
    <x v="6"/>
    <x v="1"/>
    <x v="1"/>
    <x v="6"/>
    <x v="1"/>
    <x v="5"/>
    <x v="2"/>
    <x v="1"/>
    <x v="1"/>
    <x v="2"/>
    <x v="4"/>
    <x v="4"/>
    <x v="4"/>
    <x v="4"/>
    <x v="4"/>
    <x v="1"/>
    <x v="1"/>
  </r>
  <r>
    <x v="6"/>
    <x v="1"/>
    <x v="1"/>
    <x v="6"/>
    <x v="1"/>
    <x v="6"/>
    <x v="2"/>
    <x v="2"/>
    <x v="1"/>
    <x v="2"/>
    <x v="4"/>
    <x v="4"/>
    <x v="4"/>
    <x v="4"/>
    <x v="4"/>
    <x v="1"/>
    <x v="1"/>
  </r>
  <r>
    <x v="6"/>
    <x v="1"/>
    <x v="1"/>
    <x v="6"/>
    <x v="1"/>
    <x v="7"/>
    <x v="2"/>
    <x v="2"/>
    <x v="1"/>
    <x v="2"/>
    <x v="4"/>
    <x v="4"/>
    <x v="4"/>
    <x v="4"/>
    <x v="4"/>
    <x v="1"/>
    <x v="1"/>
  </r>
  <r>
    <x v="6"/>
    <x v="1"/>
    <x v="1"/>
    <x v="6"/>
    <x v="1"/>
    <x v="8"/>
    <x v="2"/>
    <x v="2"/>
    <x v="1"/>
    <x v="2"/>
    <x v="4"/>
    <x v="4"/>
    <x v="4"/>
    <x v="4"/>
    <x v="4"/>
    <x v="1"/>
    <x v="1"/>
  </r>
  <r>
    <x v="6"/>
    <x v="1"/>
    <x v="1"/>
    <x v="6"/>
    <x v="1"/>
    <x v="9"/>
    <x v="2"/>
    <x v="2"/>
    <x v="1"/>
    <x v="2"/>
    <x v="4"/>
    <x v="4"/>
    <x v="4"/>
    <x v="4"/>
    <x v="4"/>
    <x v="1"/>
    <x v="1"/>
  </r>
  <r>
    <x v="6"/>
    <x v="1"/>
    <x v="1"/>
    <x v="6"/>
    <x v="1"/>
    <x v="10"/>
    <x v="2"/>
    <x v="3"/>
    <x v="1"/>
    <x v="2"/>
    <x v="4"/>
    <x v="4"/>
    <x v="4"/>
    <x v="4"/>
    <x v="4"/>
    <x v="1"/>
    <x v="1"/>
  </r>
  <r>
    <x v="6"/>
    <x v="1"/>
    <x v="1"/>
    <x v="6"/>
    <x v="1"/>
    <x v="11"/>
    <x v="2"/>
    <x v="3"/>
    <x v="1"/>
    <x v="2"/>
    <x v="4"/>
    <x v="4"/>
    <x v="4"/>
    <x v="4"/>
    <x v="4"/>
    <x v="1"/>
    <x v="1"/>
  </r>
  <r>
    <x v="6"/>
    <x v="1"/>
    <x v="1"/>
    <x v="6"/>
    <x v="1"/>
    <x v="12"/>
    <x v="2"/>
    <x v="3"/>
    <x v="1"/>
    <x v="2"/>
    <x v="4"/>
    <x v="4"/>
    <x v="4"/>
    <x v="4"/>
    <x v="4"/>
    <x v="1"/>
    <x v="1"/>
  </r>
  <r>
    <x v="6"/>
    <x v="1"/>
    <x v="1"/>
    <x v="6"/>
    <x v="1"/>
    <x v="13"/>
    <x v="2"/>
    <x v="3"/>
    <x v="1"/>
    <x v="2"/>
    <x v="4"/>
    <x v="4"/>
    <x v="4"/>
    <x v="4"/>
    <x v="4"/>
    <x v="1"/>
    <x v="1"/>
  </r>
  <r>
    <x v="6"/>
    <x v="1"/>
    <x v="1"/>
    <x v="6"/>
    <x v="1"/>
    <x v="14"/>
    <x v="2"/>
    <x v="3"/>
    <x v="1"/>
    <x v="2"/>
    <x v="4"/>
    <x v="4"/>
    <x v="4"/>
    <x v="4"/>
    <x v="4"/>
    <x v="1"/>
    <x v="1"/>
  </r>
  <r>
    <x v="6"/>
    <x v="1"/>
    <x v="1"/>
    <x v="6"/>
    <x v="1"/>
    <x v="15"/>
    <x v="2"/>
    <x v="3"/>
    <x v="1"/>
    <x v="2"/>
    <x v="4"/>
    <x v="4"/>
    <x v="4"/>
    <x v="4"/>
    <x v="4"/>
    <x v="1"/>
    <x v="1"/>
  </r>
  <r>
    <x v="6"/>
    <x v="1"/>
    <x v="1"/>
    <x v="6"/>
    <x v="1"/>
    <x v="16"/>
    <x v="2"/>
    <x v="3"/>
    <x v="1"/>
    <x v="2"/>
    <x v="4"/>
    <x v="4"/>
    <x v="4"/>
    <x v="4"/>
    <x v="4"/>
    <x v="1"/>
    <x v="1"/>
  </r>
  <r>
    <x v="6"/>
    <x v="1"/>
    <x v="1"/>
    <x v="6"/>
    <x v="1"/>
    <x v="17"/>
    <x v="2"/>
    <x v="3"/>
    <x v="1"/>
    <x v="2"/>
    <x v="4"/>
    <x v="4"/>
    <x v="4"/>
    <x v="4"/>
    <x v="4"/>
    <x v="1"/>
    <x v="1"/>
  </r>
  <r>
    <x v="6"/>
    <x v="1"/>
    <x v="1"/>
    <x v="6"/>
    <x v="1"/>
    <x v="18"/>
    <x v="2"/>
    <x v="3"/>
    <x v="1"/>
    <x v="2"/>
    <x v="4"/>
    <x v="4"/>
    <x v="4"/>
    <x v="4"/>
    <x v="4"/>
    <x v="1"/>
    <x v="1"/>
  </r>
  <r>
    <x v="6"/>
    <x v="1"/>
    <x v="1"/>
    <x v="6"/>
    <x v="1"/>
    <x v="19"/>
    <x v="2"/>
    <x v="4"/>
    <x v="1"/>
    <x v="2"/>
    <x v="4"/>
    <x v="4"/>
    <x v="4"/>
    <x v="4"/>
    <x v="4"/>
    <x v="1"/>
    <x v="1"/>
  </r>
  <r>
    <x v="6"/>
    <x v="1"/>
    <x v="1"/>
    <x v="6"/>
    <x v="1"/>
    <x v="20"/>
    <x v="2"/>
    <x v="4"/>
    <x v="1"/>
    <x v="2"/>
    <x v="4"/>
    <x v="4"/>
    <x v="4"/>
    <x v="4"/>
    <x v="4"/>
    <x v="1"/>
    <x v="1"/>
  </r>
  <r>
    <x v="6"/>
    <x v="1"/>
    <x v="1"/>
    <x v="6"/>
    <x v="1"/>
    <x v="21"/>
    <x v="2"/>
    <x v="4"/>
    <x v="1"/>
    <x v="2"/>
    <x v="4"/>
    <x v="4"/>
    <x v="4"/>
    <x v="4"/>
    <x v="4"/>
    <x v="1"/>
    <x v="1"/>
  </r>
  <r>
    <x v="6"/>
    <x v="1"/>
    <x v="1"/>
    <x v="6"/>
    <x v="1"/>
    <x v="22"/>
    <x v="2"/>
    <x v="4"/>
    <x v="1"/>
    <x v="2"/>
    <x v="4"/>
    <x v="4"/>
    <x v="4"/>
    <x v="4"/>
    <x v="4"/>
    <x v="1"/>
    <x v="1"/>
  </r>
  <r>
    <x v="6"/>
    <x v="1"/>
    <x v="1"/>
    <x v="6"/>
    <x v="1"/>
    <x v="23"/>
    <x v="2"/>
    <x v="4"/>
    <x v="1"/>
    <x v="2"/>
    <x v="4"/>
    <x v="4"/>
    <x v="4"/>
    <x v="4"/>
    <x v="4"/>
    <x v="1"/>
    <x v="1"/>
  </r>
  <r>
    <x v="6"/>
    <x v="1"/>
    <x v="1"/>
    <x v="6"/>
    <x v="1"/>
    <x v="0"/>
    <x v="2"/>
    <x v="0"/>
    <x v="0"/>
    <x v="2"/>
    <x v="4"/>
    <x v="4"/>
    <x v="4"/>
    <x v="4"/>
    <x v="4"/>
    <x v="1"/>
    <x v="1"/>
  </r>
  <r>
    <x v="6"/>
    <x v="1"/>
    <x v="1"/>
    <x v="6"/>
    <x v="1"/>
    <x v="1"/>
    <x v="2"/>
    <x v="1"/>
    <x v="1"/>
    <x v="2"/>
    <x v="4"/>
    <x v="4"/>
    <x v="4"/>
    <x v="4"/>
    <x v="4"/>
    <x v="1"/>
    <x v="1"/>
  </r>
  <r>
    <x v="6"/>
    <x v="1"/>
    <x v="1"/>
    <x v="6"/>
    <x v="1"/>
    <x v="2"/>
    <x v="2"/>
    <x v="1"/>
    <x v="1"/>
    <x v="2"/>
    <x v="4"/>
    <x v="4"/>
    <x v="4"/>
    <x v="4"/>
    <x v="4"/>
    <x v="1"/>
    <x v="1"/>
  </r>
  <r>
    <x v="6"/>
    <x v="1"/>
    <x v="1"/>
    <x v="6"/>
    <x v="1"/>
    <x v="3"/>
    <x v="2"/>
    <x v="1"/>
    <x v="1"/>
    <x v="2"/>
    <x v="4"/>
    <x v="4"/>
    <x v="4"/>
    <x v="4"/>
    <x v="4"/>
    <x v="1"/>
    <x v="1"/>
  </r>
  <r>
    <x v="6"/>
    <x v="1"/>
    <x v="1"/>
    <x v="6"/>
    <x v="1"/>
    <x v="4"/>
    <x v="2"/>
    <x v="1"/>
    <x v="1"/>
    <x v="2"/>
    <x v="4"/>
    <x v="4"/>
    <x v="4"/>
    <x v="4"/>
    <x v="4"/>
    <x v="1"/>
    <x v="1"/>
  </r>
  <r>
    <x v="6"/>
    <x v="1"/>
    <x v="1"/>
    <x v="6"/>
    <x v="1"/>
    <x v="5"/>
    <x v="2"/>
    <x v="1"/>
    <x v="1"/>
    <x v="2"/>
    <x v="4"/>
    <x v="4"/>
    <x v="4"/>
    <x v="4"/>
    <x v="4"/>
    <x v="1"/>
    <x v="1"/>
  </r>
  <r>
    <x v="6"/>
    <x v="1"/>
    <x v="1"/>
    <x v="6"/>
    <x v="1"/>
    <x v="6"/>
    <x v="2"/>
    <x v="2"/>
    <x v="1"/>
    <x v="2"/>
    <x v="4"/>
    <x v="4"/>
    <x v="4"/>
    <x v="4"/>
    <x v="4"/>
    <x v="1"/>
    <x v="1"/>
  </r>
  <r>
    <x v="6"/>
    <x v="1"/>
    <x v="1"/>
    <x v="6"/>
    <x v="1"/>
    <x v="7"/>
    <x v="2"/>
    <x v="2"/>
    <x v="1"/>
    <x v="2"/>
    <x v="4"/>
    <x v="4"/>
    <x v="4"/>
    <x v="4"/>
    <x v="4"/>
    <x v="1"/>
    <x v="1"/>
  </r>
  <r>
    <x v="6"/>
    <x v="1"/>
    <x v="1"/>
    <x v="6"/>
    <x v="1"/>
    <x v="8"/>
    <x v="2"/>
    <x v="2"/>
    <x v="1"/>
    <x v="2"/>
    <x v="4"/>
    <x v="4"/>
    <x v="4"/>
    <x v="4"/>
    <x v="4"/>
    <x v="1"/>
    <x v="1"/>
  </r>
  <r>
    <x v="6"/>
    <x v="1"/>
    <x v="1"/>
    <x v="6"/>
    <x v="1"/>
    <x v="9"/>
    <x v="2"/>
    <x v="2"/>
    <x v="1"/>
    <x v="2"/>
    <x v="4"/>
    <x v="4"/>
    <x v="4"/>
    <x v="4"/>
    <x v="4"/>
    <x v="1"/>
    <x v="1"/>
  </r>
  <r>
    <x v="6"/>
    <x v="1"/>
    <x v="1"/>
    <x v="6"/>
    <x v="1"/>
    <x v="10"/>
    <x v="2"/>
    <x v="3"/>
    <x v="1"/>
    <x v="2"/>
    <x v="4"/>
    <x v="4"/>
    <x v="4"/>
    <x v="4"/>
    <x v="4"/>
    <x v="1"/>
    <x v="1"/>
  </r>
  <r>
    <x v="6"/>
    <x v="1"/>
    <x v="1"/>
    <x v="6"/>
    <x v="1"/>
    <x v="11"/>
    <x v="2"/>
    <x v="3"/>
    <x v="1"/>
    <x v="2"/>
    <x v="4"/>
    <x v="4"/>
    <x v="4"/>
    <x v="4"/>
    <x v="4"/>
    <x v="1"/>
    <x v="1"/>
  </r>
  <r>
    <x v="6"/>
    <x v="1"/>
    <x v="1"/>
    <x v="6"/>
    <x v="1"/>
    <x v="12"/>
    <x v="2"/>
    <x v="3"/>
    <x v="1"/>
    <x v="2"/>
    <x v="4"/>
    <x v="4"/>
    <x v="4"/>
    <x v="4"/>
    <x v="4"/>
    <x v="1"/>
    <x v="1"/>
  </r>
  <r>
    <x v="6"/>
    <x v="1"/>
    <x v="1"/>
    <x v="6"/>
    <x v="1"/>
    <x v="13"/>
    <x v="2"/>
    <x v="3"/>
    <x v="1"/>
    <x v="2"/>
    <x v="4"/>
    <x v="4"/>
    <x v="4"/>
    <x v="4"/>
    <x v="4"/>
    <x v="1"/>
    <x v="1"/>
  </r>
  <r>
    <x v="6"/>
    <x v="1"/>
    <x v="1"/>
    <x v="6"/>
    <x v="1"/>
    <x v="14"/>
    <x v="2"/>
    <x v="3"/>
    <x v="1"/>
    <x v="2"/>
    <x v="4"/>
    <x v="4"/>
    <x v="4"/>
    <x v="4"/>
    <x v="4"/>
    <x v="1"/>
    <x v="1"/>
  </r>
  <r>
    <x v="6"/>
    <x v="1"/>
    <x v="1"/>
    <x v="6"/>
    <x v="1"/>
    <x v="15"/>
    <x v="2"/>
    <x v="3"/>
    <x v="1"/>
    <x v="2"/>
    <x v="4"/>
    <x v="4"/>
    <x v="4"/>
    <x v="4"/>
    <x v="4"/>
    <x v="1"/>
    <x v="1"/>
  </r>
  <r>
    <x v="6"/>
    <x v="1"/>
    <x v="1"/>
    <x v="6"/>
    <x v="1"/>
    <x v="16"/>
    <x v="2"/>
    <x v="3"/>
    <x v="1"/>
    <x v="2"/>
    <x v="4"/>
    <x v="4"/>
    <x v="4"/>
    <x v="4"/>
    <x v="4"/>
    <x v="1"/>
    <x v="1"/>
  </r>
  <r>
    <x v="6"/>
    <x v="1"/>
    <x v="1"/>
    <x v="6"/>
    <x v="1"/>
    <x v="17"/>
    <x v="2"/>
    <x v="3"/>
    <x v="1"/>
    <x v="2"/>
    <x v="4"/>
    <x v="4"/>
    <x v="4"/>
    <x v="4"/>
    <x v="4"/>
    <x v="1"/>
    <x v="1"/>
  </r>
  <r>
    <x v="6"/>
    <x v="1"/>
    <x v="1"/>
    <x v="6"/>
    <x v="1"/>
    <x v="18"/>
    <x v="2"/>
    <x v="3"/>
    <x v="1"/>
    <x v="2"/>
    <x v="4"/>
    <x v="4"/>
    <x v="4"/>
    <x v="4"/>
    <x v="4"/>
    <x v="1"/>
    <x v="1"/>
  </r>
  <r>
    <x v="6"/>
    <x v="1"/>
    <x v="1"/>
    <x v="6"/>
    <x v="1"/>
    <x v="19"/>
    <x v="2"/>
    <x v="4"/>
    <x v="1"/>
    <x v="2"/>
    <x v="4"/>
    <x v="4"/>
    <x v="4"/>
    <x v="4"/>
    <x v="4"/>
    <x v="1"/>
    <x v="1"/>
  </r>
  <r>
    <x v="6"/>
    <x v="1"/>
    <x v="1"/>
    <x v="6"/>
    <x v="1"/>
    <x v="20"/>
    <x v="2"/>
    <x v="4"/>
    <x v="1"/>
    <x v="2"/>
    <x v="4"/>
    <x v="4"/>
    <x v="4"/>
    <x v="4"/>
    <x v="4"/>
    <x v="1"/>
    <x v="1"/>
  </r>
  <r>
    <x v="6"/>
    <x v="1"/>
    <x v="1"/>
    <x v="6"/>
    <x v="1"/>
    <x v="21"/>
    <x v="2"/>
    <x v="4"/>
    <x v="1"/>
    <x v="2"/>
    <x v="4"/>
    <x v="4"/>
    <x v="4"/>
    <x v="4"/>
    <x v="4"/>
    <x v="1"/>
    <x v="1"/>
  </r>
  <r>
    <x v="6"/>
    <x v="1"/>
    <x v="1"/>
    <x v="6"/>
    <x v="1"/>
    <x v="22"/>
    <x v="2"/>
    <x v="4"/>
    <x v="1"/>
    <x v="2"/>
    <x v="4"/>
    <x v="4"/>
    <x v="4"/>
    <x v="4"/>
    <x v="4"/>
    <x v="1"/>
    <x v="1"/>
  </r>
  <r>
    <x v="6"/>
    <x v="1"/>
    <x v="1"/>
    <x v="6"/>
    <x v="1"/>
    <x v="23"/>
    <x v="2"/>
    <x v="4"/>
    <x v="1"/>
    <x v="2"/>
    <x v="4"/>
    <x v="4"/>
    <x v="4"/>
    <x v="4"/>
    <x v="4"/>
    <x v="1"/>
    <x v="1"/>
  </r>
  <r>
    <x v="6"/>
    <x v="1"/>
    <x v="1"/>
    <x v="6"/>
    <x v="1"/>
    <x v="0"/>
    <x v="2"/>
    <x v="0"/>
    <x v="0"/>
    <x v="2"/>
    <x v="4"/>
    <x v="4"/>
    <x v="4"/>
    <x v="4"/>
    <x v="4"/>
    <x v="1"/>
    <x v="1"/>
  </r>
  <r>
    <x v="6"/>
    <x v="1"/>
    <x v="1"/>
    <x v="6"/>
    <x v="1"/>
    <x v="1"/>
    <x v="2"/>
    <x v="1"/>
    <x v="1"/>
    <x v="2"/>
    <x v="4"/>
    <x v="4"/>
    <x v="4"/>
    <x v="4"/>
    <x v="4"/>
    <x v="1"/>
    <x v="1"/>
  </r>
  <r>
    <x v="6"/>
    <x v="1"/>
    <x v="1"/>
    <x v="6"/>
    <x v="1"/>
    <x v="2"/>
    <x v="2"/>
    <x v="1"/>
    <x v="1"/>
    <x v="2"/>
    <x v="4"/>
    <x v="4"/>
    <x v="4"/>
    <x v="4"/>
    <x v="4"/>
    <x v="1"/>
    <x v="1"/>
  </r>
  <r>
    <x v="6"/>
    <x v="1"/>
    <x v="1"/>
    <x v="6"/>
    <x v="1"/>
    <x v="3"/>
    <x v="2"/>
    <x v="1"/>
    <x v="1"/>
    <x v="2"/>
    <x v="4"/>
    <x v="4"/>
    <x v="4"/>
    <x v="4"/>
    <x v="4"/>
    <x v="1"/>
    <x v="1"/>
  </r>
  <r>
    <x v="6"/>
    <x v="1"/>
    <x v="1"/>
    <x v="6"/>
    <x v="1"/>
    <x v="4"/>
    <x v="2"/>
    <x v="1"/>
    <x v="1"/>
    <x v="2"/>
    <x v="4"/>
    <x v="4"/>
    <x v="4"/>
    <x v="4"/>
    <x v="4"/>
    <x v="1"/>
    <x v="1"/>
  </r>
  <r>
    <x v="6"/>
    <x v="1"/>
    <x v="1"/>
    <x v="6"/>
    <x v="1"/>
    <x v="5"/>
    <x v="2"/>
    <x v="1"/>
    <x v="1"/>
    <x v="2"/>
    <x v="4"/>
    <x v="4"/>
    <x v="4"/>
    <x v="4"/>
    <x v="4"/>
    <x v="1"/>
    <x v="1"/>
  </r>
  <r>
    <x v="6"/>
    <x v="1"/>
    <x v="1"/>
    <x v="6"/>
    <x v="1"/>
    <x v="6"/>
    <x v="2"/>
    <x v="2"/>
    <x v="1"/>
    <x v="2"/>
    <x v="4"/>
    <x v="4"/>
    <x v="4"/>
    <x v="4"/>
    <x v="4"/>
    <x v="1"/>
    <x v="1"/>
  </r>
  <r>
    <x v="6"/>
    <x v="1"/>
    <x v="1"/>
    <x v="6"/>
    <x v="1"/>
    <x v="7"/>
    <x v="2"/>
    <x v="2"/>
    <x v="1"/>
    <x v="2"/>
    <x v="4"/>
    <x v="4"/>
    <x v="4"/>
    <x v="4"/>
    <x v="4"/>
    <x v="1"/>
    <x v="1"/>
  </r>
  <r>
    <x v="6"/>
    <x v="1"/>
    <x v="1"/>
    <x v="6"/>
    <x v="1"/>
    <x v="8"/>
    <x v="2"/>
    <x v="2"/>
    <x v="1"/>
    <x v="2"/>
    <x v="4"/>
    <x v="4"/>
    <x v="4"/>
    <x v="4"/>
    <x v="4"/>
    <x v="1"/>
    <x v="1"/>
  </r>
  <r>
    <x v="6"/>
    <x v="1"/>
    <x v="1"/>
    <x v="6"/>
    <x v="1"/>
    <x v="9"/>
    <x v="2"/>
    <x v="2"/>
    <x v="1"/>
    <x v="2"/>
    <x v="4"/>
    <x v="4"/>
    <x v="4"/>
    <x v="4"/>
    <x v="4"/>
    <x v="1"/>
    <x v="1"/>
  </r>
  <r>
    <x v="6"/>
    <x v="1"/>
    <x v="1"/>
    <x v="6"/>
    <x v="1"/>
    <x v="10"/>
    <x v="2"/>
    <x v="3"/>
    <x v="1"/>
    <x v="2"/>
    <x v="4"/>
    <x v="4"/>
    <x v="4"/>
    <x v="4"/>
    <x v="4"/>
    <x v="1"/>
    <x v="1"/>
  </r>
  <r>
    <x v="6"/>
    <x v="1"/>
    <x v="1"/>
    <x v="6"/>
    <x v="1"/>
    <x v="11"/>
    <x v="2"/>
    <x v="3"/>
    <x v="1"/>
    <x v="2"/>
    <x v="4"/>
    <x v="4"/>
    <x v="4"/>
    <x v="4"/>
    <x v="4"/>
    <x v="1"/>
    <x v="1"/>
  </r>
  <r>
    <x v="6"/>
    <x v="1"/>
    <x v="1"/>
    <x v="6"/>
    <x v="1"/>
    <x v="12"/>
    <x v="2"/>
    <x v="3"/>
    <x v="1"/>
    <x v="2"/>
    <x v="4"/>
    <x v="4"/>
    <x v="4"/>
    <x v="4"/>
    <x v="4"/>
    <x v="1"/>
    <x v="1"/>
  </r>
  <r>
    <x v="6"/>
    <x v="1"/>
    <x v="1"/>
    <x v="6"/>
    <x v="1"/>
    <x v="13"/>
    <x v="2"/>
    <x v="3"/>
    <x v="1"/>
    <x v="2"/>
    <x v="4"/>
    <x v="4"/>
    <x v="4"/>
    <x v="4"/>
    <x v="4"/>
    <x v="1"/>
    <x v="1"/>
  </r>
  <r>
    <x v="6"/>
    <x v="1"/>
    <x v="1"/>
    <x v="6"/>
    <x v="1"/>
    <x v="14"/>
    <x v="2"/>
    <x v="3"/>
    <x v="1"/>
    <x v="2"/>
    <x v="4"/>
    <x v="4"/>
    <x v="4"/>
    <x v="4"/>
    <x v="4"/>
    <x v="1"/>
    <x v="1"/>
  </r>
  <r>
    <x v="6"/>
    <x v="1"/>
    <x v="1"/>
    <x v="6"/>
    <x v="1"/>
    <x v="15"/>
    <x v="2"/>
    <x v="3"/>
    <x v="1"/>
    <x v="2"/>
    <x v="4"/>
    <x v="4"/>
    <x v="4"/>
    <x v="4"/>
    <x v="4"/>
    <x v="1"/>
    <x v="1"/>
  </r>
  <r>
    <x v="6"/>
    <x v="1"/>
    <x v="1"/>
    <x v="6"/>
    <x v="1"/>
    <x v="16"/>
    <x v="2"/>
    <x v="3"/>
    <x v="1"/>
    <x v="2"/>
    <x v="4"/>
    <x v="4"/>
    <x v="4"/>
    <x v="4"/>
    <x v="4"/>
    <x v="1"/>
    <x v="1"/>
  </r>
  <r>
    <x v="6"/>
    <x v="1"/>
    <x v="1"/>
    <x v="6"/>
    <x v="1"/>
    <x v="17"/>
    <x v="2"/>
    <x v="3"/>
    <x v="1"/>
    <x v="2"/>
    <x v="4"/>
    <x v="4"/>
    <x v="4"/>
    <x v="4"/>
    <x v="4"/>
    <x v="1"/>
    <x v="1"/>
  </r>
  <r>
    <x v="6"/>
    <x v="1"/>
    <x v="1"/>
    <x v="6"/>
    <x v="1"/>
    <x v="18"/>
    <x v="2"/>
    <x v="3"/>
    <x v="1"/>
    <x v="2"/>
    <x v="4"/>
    <x v="4"/>
    <x v="4"/>
    <x v="4"/>
    <x v="4"/>
    <x v="1"/>
    <x v="1"/>
  </r>
  <r>
    <x v="6"/>
    <x v="1"/>
    <x v="1"/>
    <x v="6"/>
    <x v="1"/>
    <x v="19"/>
    <x v="2"/>
    <x v="4"/>
    <x v="1"/>
    <x v="2"/>
    <x v="4"/>
    <x v="4"/>
    <x v="4"/>
    <x v="4"/>
    <x v="4"/>
    <x v="1"/>
    <x v="1"/>
  </r>
  <r>
    <x v="6"/>
    <x v="1"/>
    <x v="1"/>
    <x v="6"/>
    <x v="1"/>
    <x v="20"/>
    <x v="2"/>
    <x v="4"/>
    <x v="1"/>
    <x v="2"/>
    <x v="4"/>
    <x v="4"/>
    <x v="4"/>
    <x v="4"/>
    <x v="4"/>
    <x v="1"/>
    <x v="1"/>
  </r>
  <r>
    <x v="6"/>
    <x v="1"/>
    <x v="1"/>
    <x v="6"/>
    <x v="1"/>
    <x v="21"/>
    <x v="2"/>
    <x v="4"/>
    <x v="1"/>
    <x v="2"/>
    <x v="4"/>
    <x v="4"/>
    <x v="4"/>
    <x v="4"/>
    <x v="4"/>
    <x v="1"/>
    <x v="1"/>
  </r>
  <r>
    <x v="6"/>
    <x v="1"/>
    <x v="1"/>
    <x v="6"/>
    <x v="1"/>
    <x v="22"/>
    <x v="2"/>
    <x v="4"/>
    <x v="1"/>
    <x v="2"/>
    <x v="4"/>
    <x v="4"/>
    <x v="4"/>
    <x v="4"/>
    <x v="4"/>
    <x v="1"/>
    <x v="1"/>
  </r>
  <r>
    <x v="6"/>
    <x v="1"/>
    <x v="1"/>
    <x v="6"/>
    <x v="1"/>
    <x v="23"/>
    <x v="2"/>
    <x v="4"/>
    <x v="1"/>
    <x v="2"/>
    <x v="4"/>
    <x v="4"/>
    <x v="4"/>
    <x v="4"/>
    <x v="4"/>
    <x v="1"/>
    <x v="1"/>
  </r>
  <r>
    <x v="6"/>
    <x v="1"/>
    <x v="1"/>
    <x v="6"/>
    <x v="1"/>
    <x v="0"/>
    <x v="2"/>
    <x v="0"/>
    <x v="0"/>
    <x v="2"/>
    <x v="4"/>
    <x v="4"/>
    <x v="4"/>
    <x v="4"/>
    <x v="4"/>
    <x v="1"/>
    <x v="1"/>
  </r>
  <r>
    <x v="6"/>
    <x v="1"/>
    <x v="1"/>
    <x v="6"/>
    <x v="1"/>
    <x v="1"/>
    <x v="2"/>
    <x v="1"/>
    <x v="1"/>
    <x v="2"/>
    <x v="4"/>
    <x v="4"/>
    <x v="4"/>
    <x v="4"/>
    <x v="4"/>
    <x v="1"/>
    <x v="1"/>
  </r>
  <r>
    <x v="6"/>
    <x v="1"/>
    <x v="1"/>
    <x v="6"/>
    <x v="1"/>
    <x v="2"/>
    <x v="2"/>
    <x v="1"/>
    <x v="1"/>
    <x v="2"/>
    <x v="4"/>
    <x v="4"/>
    <x v="4"/>
    <x v="4"/>
    <x v="4"/>
    <x v="1"/>
    <x v="1"/>
  </r>
  <r>
    <x v="6"/>
    <x v="1"/>
    <x v="1"/>
    <x v="6"/>
    <x v="1"/>
    <x v="3"/>
    <x v="2"/>
    <x v="1"/>
    <x v="1"/>
    <x v="2"/>
    <x v="4"/>
    <x v="4"/>
    <x v="4"/>
    <x v="4"/>
    <x v="4"/>
    <x v="1"/>
    <x v="1"/>
  </r>
  <r>
    <x v="6"/>
    <x v="1"/>
    <x v="1"/>
    <x v="6"/>
    <x v="1"/>
    <x v="4"/>
    <x v="2"/>
    <x v="1"/>
    <x v="1"/>
    <x v="2"/>
    <x v="4"/>
    <x v="4"/>
    <x v="4"/>
    <x v="4"/>
    <x v="4"/>
    <x v="1"/>
    <x v="1"/>
  </r>
  <r>
    <x v="6"/>
    <x v="1"/>
    <x v="1"/>
    <x v="6"/>
    <x v="1"/>
    <x v="5"/>
    <x v="2"/>
    <x v="1"/>
    <x v="1"/>
    <x v="2"/>
    <x v="4"/>
    <x v="4"/>
    <x v="4"/>
    <x v="4"/>
    <x v="4"/>
    <x v="1"/>
    <x v="1"/>
  </r>
  <r>
    <x v="6"/>
    <x v="1"/>
    <x v="1"/>
    <x v="6"/>
    <x v="1"/>
    <x v="6"/>
    <x v="2"/>
    <x v="2"/>
    <x v="1"/>
    <x v="2"/>
    <x v="4"/>
    <x v="4"/>
    <x v="4"/>
    <x v="4"/>
    <x v="4"/>
    <x v="1"/>
    <x v="1"/>
  </r>
  <r>
    <x v="6"/>
    <x v="1"/>
    <x v="1"/>
    <x v="6"/>
    <x v="1"/>
    <x v="7"/>
    <x v="2"/>
    <x v="2"/>
    <x v="1"/>
    <x v="2"/>
    <x v="4"/>
    <x v="4"/>
    <x v="4"/>
    <x v="4"/>
    <x v="4"/>
    <x v="1"/>
    <x v="1"/>
  </r>
  <r>
    <x v="6"/>
    <x v="1"/>
    <x v="1"/>
    <x v="6"/>
    <x v="1"/>
    <x v="8"/>
    <x v="2"/>
    <x v="2"/>
    <x v="1"/>
    <x v="2"/>
    <x v="4"/>
    <x v="4"/>
    <x v="4"/>
    <x v="4"/>
    <x v="4"/>
    <x v="1"/>
    <x v="1"/>
  </r>
  <r>
    <x v="6"/>
    <x v="1"/>
    <x v="1"/>
    <x v="6"/>
    <x v="1"/>
    <x v="9"/>
    <x v="2"/>
    <x v="2"/>
    <x v="1"/>
    <x v="2"/>
    <x v="4"/>
    <x v="4"/>
    <x v="4"/>
    <x v="4"/>
    <x v="4"/>
    <x v="1"/>
    <x v="1"/>
  </r>
  <r>
    <x v="6"/>
    <x v="1"/>
    <x v="1"/>
    <x v="6"/>
    <x v="1"/>
    <x v="10"/>
    <x v="2"/>
    <x v="3"/>
    <x v="1"/>
    <x v="2"/>
    <x v="4"/>
    <x v="4"/>
    <x v="4"/>
    <x v="4"/>
    <x v="4"/>
    <x v="1"/>
    <x v="1"/>
  </r>
  <r>
    <x v="6"/>
    <x v="1"/>
    <x v="1"/>
    <x v="6"/>
    <x v="1"/>
    <x v="11"/>
    <x v="2"/>
    <x v="3"/>
    <x v="1"/>
    <x v="2"/>
    <x v="4"/>
    <x v="4"/>
    <x v="4"/>
    <x v="4"/>
    <x v="4"/>
    <x v="1"/>
    <x v="1"/>
  </r>
  <r>
    <x v="6"/>
    <x v="1"/>
    <x v="1"/>
    <x v="6"/>
    <x v="1"/>
    <x v="12"/>
    <x v="2"/>
    <x v="3"/>
    <x v="1"/>
    <x v="2"/>
    <x v="4"/>
    <x v="4"/>
    <x v="4"/>
    <x v="4"/>
    <x v="4"/>
    <x v="1"/>
    <x v="1"/>
  </r>
  <r>
    <x v="6"/>
    <x v="1"/>
    <x v="1"/>
    <x v="6"/>
    <x v="1"/>
    <x v="13"/>
    <x v="2"/>
    <x v="3"/>
    <x v="1"/>
    <x v="2"/>
    <x v="4"/>
    <x v="4"/>
    <x v="4"/>
    <x v="4"/>
    <x v="4"/>
    <x v="1"/>
    <x v="1"/>
  </r>
  <r>
    <x v="6"/>
    <x v="1"/>
    <x v="1"/>
    <x v="6"/>
    <x v="1"/>
    <x v="14"/>
    <x v="2"/>
    <x v="3"/>
    <x v="1"/>
    <x v="2"/>
    <x v="4"/>
    <x v="4"/>
    <x v="4"/>
    <x v="4"/>
    <x v="4"/>
    <x v="1"/>
    <x v="1"/>
  </r>
  <r>
    <x v="6"/>
    <x v="1"/>
    <x v="1"/>
    <x v="6"/>
    <x v="1"/>
    <x v="15"/>
    <x v="2"/>
    <x v="3"/>
    <x v="1"/>
    <x v="2"/>
    <x v="4"/>
    <x v="4"/>
    <x v="4"/>
    <x v="4"/>
    <x v="4"/>
    <x v="1"/>
    <x v="1"/>
  </r>
  <r>
    <x v="6"/>
    <x v="1"/>
    <x v="1"/>
    <x v="6"/>
    <x v="1"/>
    <x v="16"/>
    <x v="2"/>
    <x v="3"/>
    <x v="1"/>
    <x v="2"/>
    <x v="4"/>
    <x v="4"/>
    <x v="4"/>
    <x v="4"/>
    <x v="4"/>
    <x v="1"/>
    <x v="1"/>
  </r>
  <r>
    <x v="6"/>
    <x v="1"/>
    <x v="1"/>
    <x v="6"/>
    <x v="1"/>
    <x v="17"/>
    <x v="2"/>
    <x v="3"/>
    <x v="1"/>
    <x v="2"/>
    <x v="4"/>
    <x v="4"/>
    <x v="4"/>
    <x v="4"/>
    <x v="4"/>
    <x v="1"/>
    <x v="1"/>
  </r>
  <r>
    <x v="6"/>
    <x v="1"/>
    <x v="1"/>
    <x v="6"/>
    <x v="1"/>
    <x v="18"/>
    <x v="2"/>
    <x v="3"/>
    <x v="1"/>
    <x v="2"/>
    <x v="4"/>
    <x v="4"/>
    <x v="4"/>
    <x v="4"/>
    <x v="4"/>
    <x v="1"/>
    <x v="1"/>
  </r>
  <r>
    <x v="6"/>
    <x v="1"/>
    <x v="1"/>
    <x v="6"/>
    <x v="1"/>
    <x v="19"/>
    <x v="2"/>
    <x v="4"/>
    <x v="1"/>
    <x v="2"/>
    <x v="4"/>
    <x v="4"/>
    <x v="4"/>
    <x v="4"/>
    <x v="4"/>
    <x v="1"/>
    <x v="1"/>
  </r>
  <r>
    <x v="6"/>
    <x v="1"/>
    <x v="1"/>
    <x v="6"/>
    <x v="1"/>
    <x v="20"/>
    <x v="2"/>
    <x v="4"/>
    <x v="1"/>
    <x v="2"/>
    <x v="4"/>
    <x v="4"/>
    <x v="4"/>
    <x v="4"/>
    <x v="4"/>
    <x v="1"/>
    <x v="1"/>
  </r>
  <r>
    <x v="6"/>
    <x v="1"/>
    <x v="1"/>
    <x v="6"/>
    <x v="1"/>
    <x v="21"/>
    <x v="2"/>
    <x v="4"/>
    <x v="1"/>
    <x v="2"/>
    <x v="4"/>
    <x v="4"/>
    <x v="4"/>
    <x v="4"/>
    <x v="4"/>
    <x v="1"/>
    <x v="1"/>
  </r>
  <r>
    <x v="6"/>
    <x v="1"/>
    <x v="1"/>
    <x v="6"/>
    <x v="1"/>
    <x v="22"/>
    <x v="2"/>
    <x v="4"/>
    <x v="1"/>
    <x v="2"/>
    <x v="4"/>
    <x v="4"/>
    <x v="4"/>
    <x v="4"/>
    <x v="4"/>
    <x v="1"/>
    <x v="1"/>
  </r>
  <r>
    <x v="6"/>
    <x v="1"/>
    <x v="1"/>
    <x v="6"/>
    <x v="1"/>
    <x v="23"/>
    <x v="2"/>
    <x v="4"/>
    <x v="1"/>
    <x v="2"/>
    <x v="4"/>
    <x v="4"/>
    <x v="4"/>
    <x v="4"/>
    <x v="4"/>
    <x v="1"/>
    <x v="1"/>
  </r>
  <r>
    <x v="6"/>
    <x v="1"/>
    <x v="1"/>
    <x v="6"/>
    <x v="1"/>
    <x v="0"/>
    <x v="2"/>
    <x v="0"/>
    <x v="0"/>
    <x v="2"/>
    <x v="4"/>
    <x v="4"/>
    <x v="4"/>
    <x v="4"/>
    <x v="4"/>
    <x v="1"/>
    <x v="1"/>
  </r>
  <r>
    <x v="6"/>
    <x v="1"/>
    <x v="1"/>
    <x v="6"/>
    <x v="1"/>
    <x v="1"/>
    <x v="2"/>
    <x v="1"/>
    <x v="1"/>
    <x v="2"/>
    <x v="4"/>
    <x v="4"/>
    <x v="4"/>
    <x v="4"/>
    <x v="4"/>
    <x v="1"/>
    <x v="1"/>
  </r>
  <r>
    <x v="6"/>
    <x v="1"/>
    <x v="1"/>
    <x v="6"/>
    <x v="1"/>
    <x v="2"/>
    <x v="2"/>
    <x v="1"/>
    <x v="1"/>
    <x v="2"/>
    <x v="4"/>
    <x v="4"/>
    <x v="4"/>
    <x v="4"/>
    <x v="4"/>
    <x v="1"/>
    <x v="1"/>
  </r>
  <r>
    <x v="6"/>
    <x v="1"/>
    <x v="1"/>
    <x v="6"/>
    <x v="1"/>
    <x v="3"/>
    <x v="2"/>
    <x v="1"/>
    <x v="1"/>
    <x v="2"/>
    <x v="4"/>
    <x v="4"/>
    <x v="4"/>
    <x v="4"/>
    <x v="4"/>
    <x v="1"/>
    <x v="1"/>
  </r>
  <r>
    <x v="6"/>
    <x v="1"/>
    <x v="1"/>
    <x v="6"/>
    <x v="1"/>
    <x v="4"/>
    <x v="2"/>
    <x v="1"/>
    <x v="1"/>
    <x v="2"/>
    <x v="4"/>
    <x v="4"/>
    <x v="4"/>
    <x v="4"/>
    <x v="4"/>
    <x v="1"/>
    <x v="1"/>
  </r>
  <r>
    <x v="6"/>
    <x v="1"/>
    <x v="1"/>
    <x v="6"/>
    <x v="1"/>
    <x v="5"/>
    <x v="2"/>
    <x v="1"/>
    <x v="1"/>
    <x v="2"/>
    <x v="4"/>
    <x v="4"/>
    <x v="4"/>
    <x v="4"/>
    <x v="4"/>
    <x v="1"/>
    <x v="1"/>
  </r>
  <r>
    <x v="6"/>
    <x v="1"/>
    <x v="1"/>
    <x v="6"/>
    <x v="1"/>
    <x v="6"/>
    <x v="2"/>
    <x v="2"/>
    <x v="1"/>
    <x v="2"/>
    <x v="4"/>
    <x v="4"/>
    <x v="4"/>
    <x v="4"/>
    <x v="4"/>
    <x v="1"/>
    <x v="1"/>
  </r>
  <r>
    <x v="6"/>
    <x v="1"/>
    <x v="1"/>
    <x v="6"/>
    <x v="1"/>
    <x v="7"/>
    <x v="2"/>
    <x v="2"/>
    <x v="1"/>
    <x v="2"/>
    <x v="4"/>
    <x v="4"/>
    <x v="4"/>
    <x v="4"/>
    <x v="4"/>
    <x v="1"/>
    <x v="1"/>
  </r>
  <r>
    <x v="6"/>
    <x v="1"/>
    <x v="1"/>
    <x v="6"/>
    <x v="1"/>
    <x v="8"/>
    <x v="2"/>
    <x v="2"/>
    <x v="1"/>
    <x v="2"/>
    <x v="4"/>
    <x v="4"/>
    <x v="4"/>
    <x v="4"/>
    <x v="4"/>
    <x v="1"/>
    <x v="1"/>
  </r>
  <r>
    <x v="6"/>
    <x v="1"/>
    <x v="1"/>
    <x v="6"/>
    <x v="1"/>
    <x v="9"/>
    <x v="2"/>
    <x v="2"/>
    <x v="1"/>
    <x v="2"/>
    <x v="4"/>
    <x v="4"/>
    <x v="4"/>
    <x v="4"/>
    <x v="4"/>
    <x v="1"/>
    <x v="1"/>
  </r>
  <r>
    <x v="6"/>
    <x v="1"/>
    <x v="1"/>
    <x v="6"/>
    <x v="1"/>
    <x v="10"/>
    <x v="2"/>
    <x v="3"/>
    <x v="1"/>
    <x v="2"/>
    <x v="4"/>
    <x v="4"/>
    <x v="4"/>
    <x v="4"/>
    <x v="4"/>
    <x v="1"/>
    <x v="1"/>
  </r>
  <r>
    <x v="6"/>
    <x v="1"/>
    <x v="1"/>
    <x v="6"/>
    <x v="1"/>
    <x v="11"/>
    <x v="2"/>
    <x v="3"/>
    <x v="1"/>
    <x v="2"/>
    <x v="4"/>
    <x v="4"/>
    <x v="4"/>
    <x v="4"/>
    <x v="4"/>
    <x v="1"/>
    <x v="1"/>
  </r>
  <r>
    <x v="6"/>
    <x v="1"/>
    <x v="1"/>
    <x v="6"/>
    <x v="1"/>
    <x v="12"/>
    <x v="2"/>
    <x v="3"/>
    <x v="1"/>
    <x v="2"/>
    <x v="4"/>
    <x v="4"/>
    <x v="4"/>
    <x v="4"/>
    <x v="4"/>
    <x v="1"/>
    <x v="1"/>
  </r>
  <r>
    <x v="6"/>
    <x v="1"/>
    <x v="1"/>
    <x v="6"/>
    <x v="1"/>
    <x v="13"/>
    <x v="2"/>
    <x v="3"/>
    <x v="1"/>
    <x v="2"/>
    <x v="4"/>
    <x v="4"/>
    <x v="4"/>
    <x v="4"/>
    <x v="4"/>
    <x v="1"/>
    <x v="1"/>
  </r>
  <r>
    <x v="6"/>
    <x v="1"/>
    <x v="1"/>
    <x v="6"/>
    <x v="1"/>
    <x v="14"/>
    <x v="2"/>
    <x v="3"/>
    <x v="1"/>
    <x v="2"/>
    <x v="4"/>
    <x v="4"/>
    <x v="4"/>
    <x v="4"/>
    <x v="4"/>
    <x v="1"/>
    <x v="1"/>
  </r>
  <r>
    <x v="6"/>
    <x v="1"/>
    <x v="1"/>
    <x v="6"/>
    <x v="1"/>
    <x v="15"/>
    <x v="2"/>
    <x v="3"/>
    <x v="1"/>
    <x v="2"/>
    <x v="4"/>
    <x v="4"/>
    <x v="4"/>
    <x v="4"/>
    <x v="4"/>
    <x v="1"/>
    <x v="1"/>
  </r>
  <r>
    <x v="6"/>
    <x v="1"/>
    <x v="1"/>
    <x v="6"/>
    <x v="1"/>
    <x v="16"/>
    <x v="2"/>
    <x v="3"/>
    <x v="1"/>
    <x v="2"/>
    <x v="4"/>
    <x v="4"/>
    <x v="4"/>
    <x v="4"/>
    <x v="4"/>
    <x v="1"/>
    <x v="1"/>
  </r>
  <r>
    <x v="6"/>
    <x v="1"/>
    <x v="1"/>
    <x v="6"/>
    <x v="1"/>
    <x v="17"/>
    <x v="2"/>
    <x v="3"/>
    <x v="1"/>
    <x v="2"/>
    <x v="4"/>
    <x v="4"/>
    <x v="4"/>
    <x v="4"/>
    <x v="4"/>
    <x v="1"/>
    <x v="1"/>
  </r>
  <r>
    <x v="6"/>
    <x v="1"/>
    <x v="1"/>
    <x v="6"/>
    <x v="1"/>
    <x v="18"/>
    <x v="2"/>
    <x v="3"/>
    <x v="1"/>
    <x v="2"/>
    <x v="4"/>
    <x v="4"/>
    <x v="4"/>
    <x v="4"/>
    <x v="4"/>
    <x v="1"/>
    <x v="1"/>
  </r>
  <r>
    <x v="6"/>
    <x v="1"/>
    <x v="1"/>
    <x v="6"/>
    <x v="1"/>
    <x v="19"/>
    <x v="2"/>
    <x v="4"/>
    <x v="1"/>
    <x v="2"/>
    <x v="4"/>
    <x v="4"/>
    <x v="4"/>
    <x v="4"/>
    <x v="4"/>
    <x v="1"/>
    <x v="1"/>
  </r>
  <r>
    <x v="6"/>
    <x v="1"/>
    <x v="1"/>
    <x v="6"/>
    <x v="1"/>
    <x v="20"/>
    <x v="2"/>
    <x v="4"/>
    <x v="1"/>
    <x v="2"/>
    <x v="4"/>
    <x v="4"/>
    <x v="4"/>
    <x v="4"/>
    <x v="4"/>
    <x v="1"/>
    <x v="1"/>
  </r>
  <r>
    <x v="6"/>
    <x v="1"/>
    <x v="1"/>
    <x v="6"/>
    <x v="1"/>
    <x v="21"/>
    <x v="2"/>
    <x v="4"/>
    <x v="1"/>
    <x v="2"/>
    <x v="4"/>
    <x v="4"/>
    <x v="4"/>
    <x v="4"/>
    <x v="4"/>
    <x v="1"/>
    <x v="1"/>
  </r>
  <r>
    <x v="6"/>
    <x v="1"/>
    <x v="1"/>
    <x v="6"/>
    <x v="1"/>
    <x v="22"/>
    <x v="2"/>
    <x v="4"/>
    <x v="1"/>
    <x v="2"/>
    <x v="4"/>
    <x v="4"/>
    <x v="4"/>
    <x v="4"/>
    <x v="4"/>
    <x v="1"/>
    <x v="1"/>
  </r>
  <r>
    <x v="6"/>
    <x v="1"/>
    <x v="1"/>
    <x v="6"/>
    <x v="1"/>
    <x v="23"/>
    <x v="2"/>
    <x v="4"/>
    <x v="1"/>
    <x v="2"/>
    <x v="4"/>
    <x v="4"/>
    <x v="4"/>
    <x v="4"/>
    <x v="4"/>
    <x v="1"/>
    <x v="1"/>
  </r>
  <r>
    <x v="6"/>
    <x v="1"/>
    <x v="1"/>
    <x v="6"/>
    <x v="1"/>
    <x v="0"/>
    <x v="2"/>
    <x v="0"/>
    <x v="0"/>
    <x v="2"/>
    <x v="4"/>
    <x v="4"/>
    <x v="4"/>
    <x v="4"/>
    <x v="4"/>
    <x v="1"/>
    <x v="1"/>
  </r>
  <r>
    <x v="6"/>
    <x v="1"/>
    <x v="1"/>
    <x v="6"/>
    <x v="1"/>
    <x v="1"/>
    <x v="2"/>
    <x v="1"/>
    <x v="1"/>
    <x v="2"/>
    <x v="4"/>
    <x v="4"/>
    <x v="4"/>
    <x v="4"/>
    <x v="4"/>
    <x v="1"/>
    <x v="1"/>
  </r>
  <r>
    <x v="6"/>
    <x v="1"/>
    <x v="1"/>
    <x v="6"/>
    <x v="1"/>
    <x v="2"/>
    <x v="2"/>
    <x v="1"/>
    <x v="1"/>
    <x v="2"/>
    <x v="4"/>
    <x v="4"/>
    <x v="4"/>
    <x v="4"/>
    <x v="4"/>
    <x v="1"/>
    <x v="1"/>
  </r>
  <r>
    <x v="6"/>
    <x v="1"/>
    <x v="1"/>
    <x v="6"/>
    <x v="1"/>
    <x v="3"/>
    <x v="2"/>
    <x v="1"/>
    <x v="1"/>
    <x v="2"/>
    <x v="4"/>
    <x v="4"/>
    <x v="4"/>
    <x v="4"/>
    <x v="4"/>
    <x v="1"/>
    <x v="1"/>
  </r>
  <r>
    <x v="6"/>
    <x v="1"/>
    <x v="1"/>
    <x v="6"/>
    <x v="1"/>
    <x v="4"/>
    <x v="2"/>
    <x v="1"/>
    <x v="1"/>
    <x v="2"/>
    <x v="4"/>
    <x v="4"/>
    <x v="4"/>
    <x v="4"/>
    <x v="4"/>
    <x v="1"/>
    <x v="1"/>
  </r>
  <r>
    <x v="6"/>
    <x v="1"/>
    <x v="1"/>
    <x v="6"/>
    <x v="1"/>
    <x v="5"/>
    <x v="2"/>
    <x v="1"/>
    <x v="1"/>
    <x v="2"/>
    <x v="4"/>
    <x v="4"/>
    <x v="4"/>
    <x v="4"/>
    <x v="4"/>
    <x v="1"/>
    <x v="1"/>
  </r>
  <r>
    <x v="6"/>
    <x v="1"/>
    <x v="1"/>
    <x v="6"/>
    <x v="1"/>
    <x v="6"/>
    <x v="2"/>
    <x v="2"/>
    <x v="1"/>
    <x v="2"/>
    <x v="4"/>
    <x v="4"/>
    <x v="4"/>
    <x v="4"/>
    <x v="4"/>
    <x v="1"/>
    <x v="1"/>
  </r>
  <r>
    <x v="6"/>
    <x v="1"/>
    <x v="1"/>
    <x v="6"/>
    <x v="1"/>
    <x v="7"/>
    <x v="2"/>
    <x v="2"/>
    <x v="1"/>
    <x v="2"/>
    <x v="4"/>
    <x v="4"/>
    <x v="4"/>
    <x v="4"/>
    <x v="4"/>
    <x v="1"/>
    <x v="1"/>
  </r>
  <r>
    <x v="6"/>
    <x v="1"/>
    <x v="1"/>
    <x v="6"/>
    <x v="1"/>
    <x v="8"/>
    <x v="2"/>
    <x v="2"/>
    <x v="1"/>
    <x v="2"/>
    <x v="4"/>
    <x v="4"/>
    <x v="4"/>
    <x v="4"/>
    <x v="4"/>
    <x v="1"/>
    <x v="1"/>
  </r>
  <r>
    <x v="6"/>
    <x v="1"/>
    <x v="1"/>
    <x v="6"/>
    <x v="1"/>
    <x v="9"/>
    <x v="2"/>
    <x v="2"/>
    <x v="1"/>
    <x v="2"/>
    <x v="4"/>
    <x v="4"/>
    <x v="4"/>
    <x v="4"/>
    <x v="4"/>
    <x v="1"/>
    <x v="1"/>
  </r>
  <r>
    <x v="6"/>
    <x v="1"/>
    <x v="1"/>
    <x v="6"/>
    <x v="1"/>
    <x v="10"/>
    <x v="2"/>
    <x v="3"/>
    <x v="1"/>
    <x v="2"/>
    <x v="4"/>
    <x v="4"/>
    <x v="4"/>
    <x v="4"/>
    <x v="4"/>
    <x v="1"/>
    <x v="1"/>
  </r>
  <r>
    <x v="6"/>
    <x v="1"/>
    <x v="1"/>
    <x v="6"/>
    <x v="1"/>
    <x v="11"/>
    <x v="2"/>
    <x v="3"/>
    <x v="1"/>
    <x v="2"/>
    <x v="4"/>
    <x v="4"/>
    <x v="4"/>
    <x v="4"/>
    <x v="4"/>
    <x v="1"/>
    <x v="1"/>
  </r>
  <r>
    <x v="6"/>
    <x v="1"/>
    <x v="1"/>
    <x v="6"/>
    <x v="1"/>
    <x v="12"/>
    <x v="2"/>
    <x v="3"/>
    <x v="1"/>
    <x v="2"/>
    <x v="4"/>
    <x v="4"/>
    <x v="4"/>
    <x v="4"/>
    <x v="4"/>
    <x v="1"/>
    <x v="1"/>
  </r>
  <r>
    <x v="6"/>
    <x v="1"/>
    <x v="1"/>
    <x v="6"/>
    <x v="1"/>
    <x v="13"/>
    <x v="2"/>
    <x v="3"/>
    <x v="1"/>
    <x v="2"/>
    <x v="4"/>
    <x v="4"/>
    <x v="4"/>
    <x v="4"/>
    <x v="4"/>
    <x v="1"/>
    <x v="1"/>
  </r>
  <r>
    <x v="6"/>
    <x v="1"/>
    <x v="1"/>
    <x v="6"/>
    <x v="1"/>
    <x v="14"/>
    <x v="2"/>
    <x v="3"/>
    <x v="1"/>
    <x v="2"/>
    <x v="4"/>
    <x v="4"/>
    <x v="4"/>
    <x v="4"/>
    <x v="4"/>
    <x v="1"/>
    <x v="1"/>
  </r>
  <r>
    <x v="6"/>
    <x v="1"/>
    <x v="1"/>
    <x v="6"/>
    <x v="1"/>
    <x v="15"/>
    <x v="2"/>
    <x v="3"/>
    <x v="1"/>
    <x v="2"/>
    <x v="4"/>
    <x v="4"/>
    <x v="4"/>
    <x v="4"/>
    <x v="4"/>
    <x v="1"/>
    <x v="1"/>
  </r>
  <r>
    <x v="6"/>
    <x v="1"/>
    <x v="1"/>
    <x v="6"/>
    <x v="1"/>
    <x v="16"/>
    <x v="2"/>
    <x v="3"/>
    <x v="1"/>
    <x v="2"/>
    <x v="4"/>
    <x v="4"/>
    <x v="4"/>
    <x v="4"/>
    <x v="4"/>
    <x v="1"/>
    <x v="1"/>
  </r>
  <r>
    <x v="6"/>
    <x v="1"/>
    <x v="1"/>
    <x v="6"/>
    <x v="1"/>
    <x v="17"/>
    <x v="2"/>
    <x v="3"/>
    <x v="1"/>
    <x v="2"/>
    <x v="4"/>
    <x v="4"/>
    <x v="4"/>
    <x v="4"/>
    <x v="4"/>
    <x v="1"/>
    <x v="1"/>
  </r>
  <r>
    <x v="6"/>
    <x v="1"/>
    <x v="1"/>
    <x v="6"/>
    <x v="1"/>
    <x v="18"/>
    <x v="2"/>
    <x v="3"/>
    <x v="1"/>
    <x v="2"/>
    <x v="4"/>
    <x v="4"/>
    <x v="4"/>
    <x v="4"/>
    <x v="4"/>
    <x v="1"/>
    <x v="1"/>
  </r>
  <r>
    <x v="6"/>
    <x v="1"/>
    <x v="1"/>
    <x v="6"/>
    <x v="1"/>
    <x v="19"/>
    <x v="2"/>
    <x v="4"/>
    <x v="1"/>
    <x v="2"/>
    <x v="4"/>
    <x v="4"/>
    <x v="4"/>
    <x v="4"/>
    <x v="4"/>
    <x v="1"/>
    <x v="1"/>
  </r>
  <r>
    <x v="6"/>
    <x v="1"/>
    <x v="1"/>
    <x v="6"/>
    <x v="1"/>
    <x v="20"/>
    <x v="2"/>
    <x v="4"/>
    <x v="1"/>
    <x v="2"/>
    <x v="4"/>
    <x v="4"/>
    <x v="4"/>
    <x v="4"/>
    <x v="4"/>
    <x v="1"/>
    <x v="1"/>
  </r>
  <r>
    <x v="6"/>
    <x v="1"/>
    <x v="1"/>
    <x v="6"/>
    <x v="1"/>
    <x v="21"/>
    <x v="2"/>
    <x v="4"/>
    <x v="1"/>
    <x v="2"/>
    <x v="4"/>
    <x v="4"/>
    <x v="4"/>
    <x v="4"/>
    <x v="4"/>
    <x v="1"/>
    <x v="1"/>
  </r>
  <r>
    <x v="6"/>
    <x v="1"/>
    <x v="1"/>
    <x v="6"/>
    <x v="1"/>
    <x v="22"/>
    <x v="2"/>
    <x v="4"/>
    <x v="1"/>
    <x v="2"/>
    <x v="4"/>
    <x v="4"/>
    <x v="4"/>
    <x v="4"/>
    <x v="4"/>
    <x v="1"/>
    <x v="1"/>
  </r>
  <r>
    <x v="6"/>
    <x v="1"/>
    <x v="1"/>
    <x v="6"/>
    <x v="1"/>
    <x v="23"/>
    <x v="2"/>
    <x v="4"/>
    <x v="1"/>
    <x v="2"/>
    <x v="4"/>
    <x v="4"/>
    <x v="4"/>
    <x v="4"/>
    <x v="4"/>
    <x v="1"/>
    <x v="1"/>
  </r>
  <r>
    <x v="6"/>
    <x v="1"/>
    <x v="1"/>
    <x v="6"/>
    <x v="1"/>
    <x v="0"/>
    <x v="2"/>
    <x v="0"/>
    <x v="0"/>
    <x v="2"/>
    <x v="4"/>
    <x v="4"/>
    <x v="4"/>
    <x v="4"/>
    <x v="4"/>
    <x v="1"/>
    <x v="1"/>
  </r>
  <r>
    <x v="6"/>
    <x v="1"/>
    <x v="1"/>
    <x v="6"/>
    <x v="1"/>
    <x v="1"/>
    <x v="2"/>
    <x v="1"/>
    <x v="1"/>
    <x v="2"/>
    <x v="4"/>
    <x v="4"/>
    <x v="4"/>
    <x v="4"/>
    <x v="4"/>
    <x v="1"/>
    <x v="1"/>
  </r>
  <r>
    <x v="6"/>
    <x v="1"/>
    <x v="1"/>
    <x v="6"/>
    <x v="1"/>
    <x v="2"/>
    <x v="2"/>
    <x v="1"/>
    <x v="1"/>
    <x v="2"/>
    <x v="4"/>
    <x v="4"/>
    <x v="4"/>
    <x v="4"/>
    <x v="4"/>
    <x v="1"/>
    <x v="1"/>
  </r>
  <r>
    <x v="6"/>
    <x v="1"/>
    <x v="1"/>
    <x v="6"/>
    <x v="1"/>
    <x v="3"/>
    <x v="2"/>
    <x v="1"/>
    <x v="1"/>
    <x v="2"/>
    <x v="4"/>
    <x v="4"/>
    <x v="4"/>
    <x v="4"/>
    <x v="4"/>
    <x v="1"/>
    <x v="1"/>
  </r>
  <r>
    <x v="6"/>
    <x v="1"/>
    <x v="1"/>
    <x v="6"/>
    <x v="1"/>
    <x v="4"/>
    <x v="2"/>
    <x v="1"/>
    <x v="1"/>
    <x v="2"/>
    <x v="4"/>
    <x v="4"/>
    <x v="4"/>
    <x v="4"/>
    <x v="4"/>
    <x v="1"/>
    <x v="1"/>
  </r>
  <r>
    <x v="6"/>
    <x v="1"/>
    <x v="1"/>
    <x v="6"/>
    <x v="1"/>
    <x v="5"/>
    <x v="2"/>
    <x v="1"/>
    <x v="1"/>
    <x v="2"/>
    <x v="4"/>
    <x v="4"/>
    <x v="4"/>
    <x v="4"/>
    <x v="4"/>
    <x v="1"/>
    <x v="1"/>
  </r>
  <r>
    <x v="6"/>
    <x v="1"/>
    <x v="1"/>
    <x v="6"/>
    <x v="1"/>
    <x v="6"/>
    <x v="2"/>
    <x v="2"/>
    <x v="1"/>
    <x v="2"/>
    <x v="4"/>
    <x v="4"/>
    <x v="4"/>
    <x v="4"/>
    <x v="4"/>
    <x v="1"/>
    <x v="1"/>
  </r>
  <r>
    <x v="6"/>
    <x v="1"/>
    <x v="1"/>
    <x v="6"/>
    <x v="1"/>
    <x v="7"/>
    <x v="2"/>
    <x v="2"/>
    <x v="1"/>
    <x v="2"/>
    <x v="4"/>
    <x v="4"/>
    <x v="4"/>
    <x v="4"/>
    <x v="4"/>
    <x v="1"/>
    <x v="1"/>
  </r>
  <r>
    <x v="6"/>
    <x v="1"/>
    <x v="1"/>
    <x v="6"/>
    <x v="1"/>
    <x v="8"/>
    <x v="2"/>
    <x v="2"/>
    <x v="1"/>
    <x v="2"/>
    <x v="4"/>
    <x v="4"/>
    <x v="4"/>
    <x v="4"/>
    <x v="4"/>
    <x v="1"/>
    <x v="1"/>
  </r>
  <r>
    <x v="6"/>
    <x v="1"/>
    <x v="1"/>
    <x v="6"/>
    <x v="1"/>
    <x v="9"/>
    <x v="2"/>
    <x v="2"/>
    <x v="1"/>
    <x v="2"/>
    <x v="4"/>
    <x v="4"/>
    <x v="4"/>
    <x v="4"/>
    <x v="4"/>
    <x v="1"/>
    <x v="1"/>
  </r>
  <r>
    <x v="6"/>
    <x v="1"/>
    <x v="1"/>
    <x v="6"/>
    <x v="1"/>
    <x v="10"/>
    <x v="2"/>
    <x v="3"/>
    <x v="1"/>
    <x v="2"/>
    <x v="4"/>
    <x v="4"/>
    <x v="4"/>
    <x v="4"/>
    <x v="4"/>
    <x v="1"/>
    <x v="1"/>
  </r>
  <r>
    <x v="6"/>
    <x v="1"/>
    <x v="1"/>
    <x v="6"/>
    <x v="1"/>
    <x v="11"/>
    <x v="2"/>
    <x v="3"/>
    <x v="1"/>
    <x v="2"/>
    <x v="4"/>
    <x v="4"/>
    <x v="4"/>
    <x v="4"/>
    <x v="4"/>
    <x v="1"/>
    <x v="1"/>
  </r>
  <r>
    <x v="6"/>
    <x v="1"/>
    <x v="1"/>
    <x v="6"/>
    <x v="1"/>
    <x v="12"/>
    <x v="2"/>
    <x v="3"/>
    <x v="1"/>
    <x v="2"/>
    <x v="4"/>
    <x v="4"/>
    <x v="4"/>
    <x v="4"/>
    <x v="4"/>
    <x v="1"/>
    <x v="1"/>
  </r>
  <r>
    <x v="6"/>
    <x v="1"/>
    <x v="1"/>
    <x v="6"/>
    <x v="1"/>
    <x v="13"/>
    <x v="2"/>
    <x v="3"/>
    <x v="1"/>
    <x v="2"/>
    <x v="4"/>
    <x v="4"/>
    <x v="4"/>
    <x v="4"/>
    <x v="4"/>
    <x v="1"/>
    <x v="1"/>
  </r>
  <r>
    <x v="6"/>
    <x v="1"/>
    <x v="1"/>
    <x v="6"/>
    <x v="1"/>
    <x v="14"/>
    <x v="2"/>
    <x v="3"/>
    <x v="1"/>
    <x v="2"/>
    <x v="4"/>
    <x v="4"/>
    <x v="4"/>
    <x v="4"/>
    <x v="4"/>
    <x v="1"/>
    <x v="1"/>
  </r>
  <r>
    <x v="6"/>
    <x v="1"/>
    <x v="1"/>
    <x v="6"/>
    <x v="1"/>
    <x v="15"/>
    <x v="2"/>
    <x v="3"/>
    <x v="1"/>
    <x v="2"/>
    <x v="4"/>
    <x v="4"/>
    <x v="4"/>
    <x v="4"/>
    <x v="4"/>
    <x v="1"/>
    <x v="1"/>
  </r>
  <r>
    <x v="6"/>
    <x v="1"/>
    <x v="1"/>
    <x v="6"/>
    <x v="1"/>
    <x v="16"/>
    <x v="2"/>
    <x v="3"/>
    <x v="1"/>
    <x v="2"/>
    <x v="4"/>
    <x v="4"/>
    <x v="4"/>
    <x v="4"/>
    <x v="4"/>
    <x v="1"/>
    <x v="1"/>
  </r>
  <r>
    <x v="6"/>
    <x v="1"/>
    <x v="1"/>
    <x v="6"/>
    <x v="1"/>
    <x v="17"/>
    <x v="2"/>
    <x v="3"/>
    <x v="1"/>
    <x v="2"/>
    <x v="4"/>
    <x v="4"/>
    <x v="4"/>
    <x v="4"/>
    <x v="4"/>
    <x v="1"/>
    <x v="1"/>
  </r>
  <r>
    <x v="6"/>
    <x v="1"/>
    <x v="1"/>
    <x v="6"/>
    <x v="1"/>
    <x v="18"/>
    <x v="2"/>
    <x v="3"/>
    <x v="1"/>
    <x v="2"/>
    <x v="4"/>
    <x v="4"/>
    <x v="4"/>
    <x v="4"/>
    <x v="4"/>
    <x v="1"/>
    <x v="1"/>
  </r>
  <r>
    <x v="6"/>
    <x v="1"/>
    <x v="1"/>
    <x v="6"/>
    <x v="1"/>
    <x v="19"/>
    <x v="2"/>
    <x v="4"/>
    <x v="1"/>
    <x v="2"/>
    <x v="4"/>
    <x v="4"/>
    <x v="4"/>
    <x v="4"/>
    <x v="4"/>
    <x v="1"/>
    <x v="1"/>
  </r>
  <r>
    <x v="6"/>
    <x v="1"/>
    <x v="1"/>
    <x v="6"/>
    <x v="1"/>
    <x v="20"/>
    <x v="2"/>
    <x v="4"/>
    <x v="1"/>
    <x v="2"/>
    <x v="4"/>
    <x v="4"/>
    <x v="4"/>
    <x v="4"/>
    <x v="4"/>
    <x v="1"/>
    <x v="1"/>
  </r>
  <r>
    <x v="6"/>
    <x v="1"/>
    <x v="1"/>
    <x v="6"/>
    <x v="1"/>
    <x v="21"/>
    <x v="2"/>
    <x v="4"/>
    <x v="1"/>
    <x v="2"/>
    <x v="4"/>
    <x v="4"/>
    <x v="4"/>
    <x v="4"/>
    <x v="4"/>
    <x v="1"/>
    <x v="1"/>
  </r>
  <r>
    <x v="6"/>
    <x v="1"/>
    <x v="1"/>
    <x v="6"/>
    <x v="1"/>
    <x v="22"/>
    <x v="2"/>
    <x v="4"/>
    <x v="1"/>
    <x v="2"/>
    <x v="4"/>
    <x v="4"/>
    <x v="4"/>
    <x v="4"/>
    <x v="4"/>
    <x v="1"/>
    <x v="1"/>
  </r>
  <r>
    <x v="6"/>
    <x v="1"/>
    <x v="1"/>
    <x v="6"/>
    <x v="1"/>
    <x v="23"/>
    <x v="2"/>
    <x v="4"/>
    <x v="1"/>
    <x v="2"/>
    <x v="4"/>
    <x v="4"/>
    <x v="4"/>
    <x v="4"/>
    <x v="4"/>
    <x v="1"/>
    <x v="1"/>
  </r>
  <r>
    <x v="6"/>
    <x v="1"/>
    <x v="1"/>
    <x v="6"/>
    <x v="1"/>
    <x v="0"/>
    <x v="2"/>
    <x v="0"/>
    <x v="0"/>
    <x v="2"/>
    <x v="4"/>
    <x v="4"/>
    <x v="4"/>
    <x v="4"/>
    <x v="4"/>
    <x v="1"/>
    <x v="1"/>
  </r>
  <r>
    <x v="6"/>
    <x v="1"/>
    <x v="1"/>
    <x v="6"/>
    <x v="1"/>
    <x v="1"/>
    <x v="2"/>
    <x v="1"/>
    <x v="1"/>
    <x v="2"/>
    <x v="4"/>
    <x v="4"/>
    <x v="4"/>
    <x v="4"/>
    <x v="4"/>
    <x v="1"/>
    <x v="1"/>
  </r>
  <r>
    <x v="6"/>
    <x v="1"/>
    <x v="1"/>
    <x v="6"/>
    <x v="1"/>
    <x v="2"/>
    <x v="2"/>
    <x v="1"/>
    <x v="1"/>
    <x v="2"/>
    <x v="4"/>
    <x v="4"/>
    <x v="4"/>
    <x v="4"/>
    <x v="4"/>
    <x v="1"/>
    <x v="1"/>
  </r>
  <r>
    <x v="6"/>
    <x v="1"/>
    <x v="1"/>
    <x v="6"/>
    <x v="1"/>
    <x v="3"/>
    <x v="2"/>
    <x v="1"/>
    <x v="1"/>
    <x v="2"/>
    <x v="4"/>
    <x v="4"/>
    <x v="4"/>
    <x v="4"/>
    <x v="4"/>
    <x v="1"/>
    <x v="1"/>
  </r>
  <r>
    <x v="6"/>
    <x v="1"/>
    <x v="1"/>
    <x v="6"/>
    <x v="1"/>
    <x v="4"/>
    <x v="2"/>
    <x v="1"/>
    <x v="1"/>
    <x v="2"/>
    <x v="4"/>
    <x v="4"/>
    <x v="4"/>
    <x v="4"/>
    <x v="4"/>
    <x v="1"/>
    <x v="1"/>
  </r>
  <r>
    <x v="6"/>
    <x v="1"/>
    <x v="1"/>
    <x v="6"/>
    <x v="1"/>
    <x v="5"/>
    <x v="2"/>
    <x v="1"/>
    <x v="1"/>
    <x v="2"/>
    <x v="4"/>
    <x v="4"/>
    <x v="4"/>
    <x v="4"/>
    <x v="4"/>
    <x v="1"/>
    <x v="1"/>
  </r>
  <r>
    <x v="6"/>
    <x v="1"/>
    <x v="1"/>
    <x v="6"/>
    <x v="1"/>
    <x v="6"/>
    <x v="2"/>
    <x v="2"/>
    <x v="1"/>
    <x v="2"/>
    <x v="4"/>
    <x v="4"/>
    <x v="4"/>
    <x v="4"/>
    <x v="4"/>
    <x v="1"/>
    <x v="1"/>
  </r>
  <r>
    <x v="6"/>
    <x v="1"/>
    <x v="1"/>
    <x v="6"/>
    <x v="1"/>
    <x v="7"/>
    <x v="2"/>
    <x v="2"/>
    <x v="1"/>
    <x v="2"/>
    <x v="4"/>
    <x v="4"/>
    <x v="4"/>
    <x v="4"/>
    <x v="4"/>
    <x v="1"/>
    <x v="1"/>
  </r>
  <r>
    <x v="6"/>
    <x v="1"/>
    <x v="1"/>
    <x v="6"/>
    <x v="1"/>
    <x v="8"/>
    <x v="2"/>
    <x v="2"/>
    <x v="1"/>
    <x v="2"/>
    <x v="4"/>
    <x v="4"/>
    <x v="4"/>
    <x v="4"/>
    <x v="4"/>
    <x v="1"/>
    <x v="1"/>
  </r>
  <r>
    <x v="6"/>
    <x v="1"/>
    <x v="1"/>
    <x v="6"/>
    <x v="1"/>
    <x v="9"/>
    <x v="2"/>
    <x v="2"/>
    <x v="1"/>
    <x v="2"/>
    <x v="4"/>
    <x v="4"/>
    <x v="4"/>
    <x v="4"/>
    <x v="4"/>
    <x v="1"/>
    <x v="1"/>
  </r>
  <r>
    <x v="6"/>
    <x v="1"/>
    <x v="1"/>
    <x v="6"/>
    <x v="1"/>
    <x v="10"/>
    <x v="2"/>
    <x v="3"/>
    <x v="1"/>
    <x v="2"/>
    <x v="4"/>
    <x v="4"/>
    <x v="4"/>
    <x v="4"/>
    <x v="4"/>
    <x v="1"/>
    <x v="1"/>
  </r>
  <r>
    <x v="6"/>
    <x v="1"/>
    <x v="1"/>
    <x v="6"/>
    <x v="1"/>
    <x v="11"/>
    <x v="2"/>
    <x v="3"/>
    <x v="1"/>
    <x v="2"/>
    <x v="4"/>
    <x v="4"/>
    <x v="4"/>
    <x v="4"/>
    <x v="4"/>
    <x v="1"/>
    <x v="1"/>
  </r>
  <r>
    <x v="6"/>
    <x v="1"/>
    <x v="1"/>
    <x v="6"/>
    <x v="1"/>
    <x v="12"/>
    <x v="2"/>
    <x v="3"/>
    <x v="1"/>
    <x v="2"/>
    <x v="4"/>
    <x v="4"/>
    <x v="4"/>
    <x v="4"/>
    <x v="4"/>
    <x v="1"/>
    <x v="1"/>
  </r>
  <r>
    <x v="6"/>
    <x v="1"/>
    <x v="1"/>
    <x v="6"/>
    <x v="1"/>
    <x v="13"/>
    <x v="2"/>
    <x v="3"/>
    <x v="1"/>
    <x v="2"/>
    <x v="4"/>
    <x v="4"/>
    <x v="4"/>
    <x v="4"/>
    <x v="4"/>
    <x v="1"/>
    <x v="1"/>
  </r>
  <r>
    <x v="6"/>
    <x v="1"/>
    <x v="1"/>
    <x v="6"/>
    <x v="1"/>
    <x v="14"/>
    <x v="2"/>
    <x v="3"/>
    <x v="1"/>
    <x v="2"/>
    <x v="4"/>
    <x v="4"/>
    <x v="4"/>
    <x v="4"/>
    <x v="4"/>
    <x v="1"/>
    <x v="1"/>
  </r>
  <r>
    <x v="6"/>
    <x v="1"/>
    <x v="1"/>
    <x v="6"/>
    <x v="1"/>
    <x v="15"/>
    <x v="2"/>
    <x v="3"/>
    <x v="1"/>
    <x v="2"/>
    <x v="4"/>
    <x v="4"/>
    <x v="4"/>
    <x v="4"/>
    <x v="4"/>
    <x v="1"/>
    <x v="1"/>
  </r>
  <r>
    <x v="6"/>
    <x v="1"/>
    <x v="1"/>
    <x v="6"/>
    <x v="1"/>
    <x v="16"/>
    <x v="2"/>
    <x v="3"/>
    <x v="1"/>
    <x v="2"/>
    <x v="4"/>
    <x v="4"/>
    <x v="4"/>
    <x v="4"/>
    <x v="4"/>
    <x v="1"/>
    <x v="1"/>
  </r>
  <r>
    <x v="6"/>
    <x v="1"/>
    <x v="1"/>
    <x v="6"/>
    <x v="1"/>
    <x v="17"/>
    <x v="2"/>
    <x v="3"/>
    <x v="1"/>
    <x v="2"/>
    <x v="4"/>
    <x v="4"/>
    <x v="4"/>
    <x v="4"/>
    <x v="4"/>
    <x v="1"/>
    <x v="1"/>
  </r>
  <r>
    <x v="6"/>
    <x v="1"/>
    <x v="1"/>
    <x v="6"/>
    <x v="1"/>
    <x v="18"/>
    <x v="2"/>
    <x v="3"/>
    <x v="1"/>
    <x v="2"/>
    <x v="4"/>
    <x v="4"/>
    <x v="4"/>
    <x v="4"/>
    <x v="4"/>
    <x v="1"/>
    <x v="1"/>
  </r>
  <r>
    <x v="6"/>
    <x v="1"/>
    <x v="1"/>
    <x v="6"/>
    <x v="1"/>
    <x v="19"/>
    <x v="2"/>
    <x v="4"/>
    <x v="1"/>
    <x v="2"/>
    <x v="4"/>
    <x v="4"/>
    <x v="4"/>
    <x v="4"/>
    <x v="4"/>
    <x v="1"/>
    <x v="1"/>
  </r>
  <r>
    <x v="6"/>
    <x v="1"/>
    <x v="1"/>
    <x v="6"/>
    <x v="1"/>
    <x v="20"/>
    <x v="2"/>
    <x v="4"/>
    <x v="1"/>
    <x v="2"/>
    <x v="4"/>
    <x v="4"/>
    <x v="4"/>
    <x v="4"/>
    <x v="4"/>
    <x v="1"/>
    <x v="1"/>
  </r>
  <r>
    <x v="6"/>
    <x v="1"/>
    <x v="1"/>
    <x v="6"/>
    <x v="1"/>
    <x v="21"/>
    <x v="2"/>
    <x v="4"/>
    <x v="1"/>
    <x v="2"/>
    <x v="4"/>
    <x v="4"/>
    <x v="4"/>
    <x v="4"/>
    <x v="4"/>
    <x v="1"/>
    <x v="1"/>
  </r>
  <r>
    <x v="6"/>
    <x v="1"/>
    <x v="1"/>
    <x v="6"/>
    <x v="1"/>
    <x v="22"/>
    <x v="2"/>
    <x v="4"/>
    <x v="1"/>
    <x v="2"/>
    <x v="4"/>
    <x v="4"/>
    <x v="4"/>
    <x v="4"/>
    <x v="4"/>
    <x v="1"/>
    <x v="1"/>
  </r>
  <r>
    <x v="6"/>
    <x v="1"/>
    <x v="1"/>
    <x v="6"/>
    <x v="1"/>
    <x v="23"/>
    <x v="2"/>
    <x v="4"/>
    <x v="1"/>
    <x v="2"/>
    <x v="4"/>
    <x v="4"/>
    <x v="4"/>
    <x v="4"/>
    <x v="4"/>
    <x v="1"/>
    <x v="1"/>
  </r>
  <r>
    <x v="6"/>
    <x v="1"/>
    <x v="1"/>
    <x v="6"/>
    <x v="1"/>
    <x v="0"/>
    <x v="2"/>
    <x v="0"/>
    <x v="0"/>
    <x v="2"/>
    <x v="4"/>
    <x v="4"/>
    <x v="4"/>
    <x v="4"/>
    <x v="4"/>
    <x v="1"/>
    <x v="1"/>
  </r>
  <r>
    <x v="6"/>
    <x v="1"/>
    <x v="1"/>
    <x v="6"/>
    <x v="1"/>
    <x v="1"/>
    <x v="2"/>
    <x v="1"/>
    <x v="1"/>
    <x v="2"/>
    <x v="4"/>
    <x v="4"/>
    <x v="4"/>
    <x v="4"/>
    <x v="4"/>
    <x v="1"/>
    <x v="1"/>
  </r>
  <r>
    <x v="6"/>
    <x v="1"/>
    <x v="1"/>
    <x v="6"/>
    <x v="1"/>
    <x v="2"/>
    <x v="2"/>
    <x v="1"/>
    <x v="1"/>
    <x v="2"/>
    <x v="4"/>
    <x v="4"/>
    <x v="4"/>
    <x v="4"/>
    <x v="4"/>
    <x v="1"/>
    <x v="1"/>
  </r>
  <r>
    <x v="6"/>
    <x v="1"/>
    <x v="1"/>
    <x v="6"/>
    <x v="1"/>
    <x v="3"/>
    <x v="2"/>
    <x v="1"/>
    <x v="1"/>
    <x v="2"/>
    <x v="4"/>
    <x v="4"/>
    <x v="4"/>
    <x v="4"/>
    <x v="4"/>
    <x v="1"/>
    <x v="1"/>
  </r>
  <r>
    <x v="6"/>
    <x v="1"/>
    <x v="1"/>
    <x v="6"/>
    <x v="1"/>
    <x v="4"/>
    <x v="2"/>
    <x v="1"/>
    <x v="1"/>
    <x v="2"/>
    <x v="4"/>
    <x v="4"/>
    <x v="4"/>
    <x v="4"/>
    <x v="4"/>
    <x v="1"/>
    <x v="1"/>
  </r>
  <r>
    <x v="6"/>
    <x v="1"/>
    <x v="1"/>
    <x v="6"/>
    <x v="1"/>
    <x v="5"/>
    <x v="2"/>
    <x v="1"/>
    <x v="1"/>
    <x v="2"/>
    <x v="4"/>
    <x v="4"/>
    <x v="4"/>
    <x v="4"/>
    <x v="4"/>
    <x v="1"/>
    <x v="1"/>
  </r>
  <r>
    <x v="6"/>
    <x v="1"/>
    <x v="1"/>
    <x v="6"/>
    <x v="1"/>
    <x v="6"/>
    <x v="2"/>
    <x v="2"/>
    <x v="1"/>
    <x v="2"/>
    <x v="4"/>
    <x v="4"/>
    <x v="4"/>
    <x v="4"/>
    <x v="4"/>
    <x v="1"/>
    <x v="1"/>
  </r>
  <r>
    <x v="6"/>
    <x v="1"/>
    <x v="1"/>
    <x v="6"/>
    <x v="1"/>
    <x v="7"/>
    <x v="2"/>
    <x v="2"/>
    <x v="1"/>
    <x v="2"/>
    <x v="4"/>
    <x v="4"/>
    <x v="4"/>
    <x v="4"/>
    <x v="4"/>
    <x v="1"/>
    <x v="1"/>
  </r>
  <r>
    <x v="6"/>
    <x v="1"/>
    <x v="1"/>
    <x v="6"/>
    <x v="1"/>
    <x v="8"/>
    <x v="2"/>
    <x v="2"/>
    <x v="1"/>
    <x v="2"/>
    <x v="4"/>
    <x v="4"/>
    <x v="4"/>
    <x v="4"/>
    <x v="4"/>
    <x v="1"/>
    <x v="1"/>
  </r>
  <r>
    <x v="6"/>
    <x v="1"/>
    <x v="1"/>
    <x v="6"/>
    <x v="1"/>
    <x v="9"/>
    <x v="2"/>
    <x v="2"/>
    <x v="1"/>
    <x v="2"/>
    <x v="4"/>
    <x v="4"/>
    <x v="4"/>
    <x v="4"/>
    <x v="4"/>
    <x v="1"/>
    <x v="1"/>
  </r>
  <r>
    <x v="6"/>
    <x v="1"/>
    <x v="1"/>
    <x v="6"/>
    <x v="1"/>
    <x v="10"/>
    <x v="2"/>
    <x v="3"/>
    <x v="1"/>
    <x v="2"/>
    <x v="4"/>
    <x v="4"/>
    <x v="4"/>
    <x v="4"/>
    <x v="4"/>
    <x v="1"/>
    <x v="1"/>
  </r>
  <r>
    <x v="6"/>
    <x v="1"/>
    <x v="1"/>
    <x v="6"/>
    <x v="1"/>
    <x v="11"/>
    <x v="2"/>
    <x v="3"/>
    <x v="1"/>
    <x v="2"/>
    <x v="4"/>
    <x v="4"/>
    <x v="4"/>
    <x v="4"/>
    <x v="4"/>
    <x v="1"/>
    <x v="1"/>
  </r>
  <r>
    <x v="6"/>
    <x v="1"/>
    <x v="1"/>
    <x v="6"/>
    <x v="1"/>
    <x v="12"/>
    <x v="2"/>
    <x v="3"/>
    <x v="1"/>
    <x v="2"/>
    <x v="4"/>
    <x v="4"/>
    <x v="4"/>
    <x v="4"/>
    <x v="4"/>
    <x v="1"/>
    <x v="1"/>
  </r>
  <r>
    <x v="6"/>
    <x v="1"/>
    <x v="1"/>
    <x v="6"/>
    <x v="1"/>
    <x v="13"/>
    <x v="2"/>
    <x v="3"/>
    <x v="1"/>
    <x v="2"/>
    <x v="4"/>
    <x v="4"/>
    <x v="4"/>
    <x v="4"/>
    <x v="4"/>
    <x v="1"/>
    <x v="1"/>
  </r>
  <r>
    <x v="6"/>
    <x v="1"/>
    <x v="1"/>
    <x v="6"/>
    <x v="1"/>
    <x v="14"/>
    <x v="2"/>
    <x v="3"/>
    <x v="1"/>
    <x v="2"/>
    <x v="4"/>
    <x v="4"/>
    <x v="4"/>
    <x v="4"/>
    <x v="4"/>
    <x v="1"/>
    <x v="1"/>
  </r>
  <r>
    <x v="6"/>
    <x v="1"/>
    <x v="1"/>
    <x v="6"/>
    <x v="1"/>
    <x v="15"/>
    <x v="2"/>
    <x v="3"/>
    <x v="1"/>
    <x v="2"/>
    <x v="4"/>
    <x v="4"/>
    <x v="4"/>
    <x v="4"/>
    <x v="4"/>
    <x v="1"/>
    <x v="1"/>
  </r>
  <r>
    <x v="6"/>
    <x v="1"/>
    <x v="1"/>
    <x v="6"/>
    <x v="1"/>
    <x v="16"/>
    <x v="2"/>
    <x v="3"/>
    <x v="1"/>
    <x v="2"/>
    <x v="4"/>
    <x v="4"/>
    <x v="4"/>
    <x v="4"/>
    <x v="4"/>
    <x v="1"/>
    <x v="1"/>
  </r>
  <r>
    <x v="6"/>
    <x v="1"/>
    <x v="1"/>
    <x v="6"/>
    <x v="1"/>
    <x v="17"/>
    <x v="2"/>
    <x v="3"/>
    <x v="1"/>
    <x v="2"/>
    <x v="4"/>
    <x v="4"/>
    <x v="4"/>
    <x v="4"/>
    <x v="4"/>
    <x v="1"/>
    <x v="1"/>
  </r>
  <r>
    <x v="6"/>
    <x v="1"/>
    <x v="1"/>
    <x v="6"/>
    <x v="1"/>
    <x v="18"/>
    <x v="2"/>
    <x v="3"/>
    <x v="1"/>
    <x v="2"/>
    <x v="4"/>
    <x v="4"/>
    <x v="4"/>
    <x v="4"/>
    <x v="4"/>
    <x v="1"/>
    <x v="1"/>
  </r>
  <r>
    <x v="6"/>
    <x v="1"/>
    <x v="1"/>
    <x v="6"/>
    <x v="1"/>
    <x v="19"/>
    <x v="2"/>
    <x v="4"/>
    <x v="1"/>
    <x v="2"/>
    <x v="4"/>
    <x v="4"/>
    <x v="4"/>
    <x v="4"/>
    <x v="4"/>
    <x v="1"/>
    <x v="1"/>
  </r>
  <r>
    <x v="6"/>
    <x v="1"/>
    <x v="1"/>
    <x v="6"/>
    <x v="1"/>
    <x v="20"/>
    <x v="2"/>
    <x v="4"/>
    <x v="1"/>
    <x v="2"/>
    <x v="4"/>
    <x v="4"/>
    <x v="4"/>
    <x v="4"/>
    <x v="4"/>
    <x v="1"/>
    <x v="1"/>
  </r>
  <r>
    <x v="6"/>
    <x v="1"/>
    <x v="1"/>
    <x v="6"/>
    <x v="1"/>
    <x v="21"/>
    <x v="2"/>
    <x v="4"/>
    <x v="1"/>
    <x v="2"/>
    <x v="4"/>
    <x v="4"/>
    <x v="4"/>
    <x v="4"/>
    <x v="4"/>
    <x v="1"/>
    <x v="1"/>
  </r>
  <r>
    <x v="6"/>
    <x v="1"/>
    <x v="1"/>
    <x v="6"/>
    <x v="1"/>
    <x v="22"/>
    <x v="2"/>
    <x v="4"/>
    <x v="1"/>
    <x v="2"/>
    <x v="4"/>
    <x v="4"/>
    <x v="4"/>
    <x v="4"/>
    <x v="4"/>
    <x v="1"/>
    <x v="1"/>
  </r>
  <r>
    <x v="6"/>
    <x v="1"/>
    <x v="1"/>
    <x v="6"/>
    <x v="1"/>
    <x v="23"/>
    <x v="2"/>
    <x v="4"/>
    <x v="1"/>
    <x v="2"/>
    <x v="4"/>
    <x v="4"/>
    <x v="4"/>
    <x v="4"/>
    <x v="4"/>
    <x v="1"/>
    <x v="1"/>
  </r>
  <r>
    <x v="6"/>
    <x v="1"/>
    <x v="1"/>
    <x v="6"/>
    <x v="1"/>
    <x v="0"/>
    <x v="2"/>
    <x v="0"/>
    <x v="0"/>
    <x v="2"/>
    <x v="4"/>
    <x v="4"/>
    <x v="4"/>
    <x v="4"/>
    <x v="4"/>
    <x v="1"/>
    <x v="1"/>
  </r>
  <r>
    <x v="6"/>
    <x v="1"/>
    <x v="1"/>
    <x v="6"/>
    <x v="1"/>
    <x v="1"/>
    <x v="2"/>
    <x v="1"/>
    <x v="1"/>
    <x v="2"/>
    <x v="4"/>
    <x v="4"/>
    <x v="4"/>
    <x v="4"/>
    <x v="4"/>
    <x v="1"/>
    <x v="1"/>
  </r>
  <r>
    <x v="6"/>
    <x v="1"/>
    <x v="1"/>
    <x v="6"/>
    <x v="1"/>
    <x v="2"/>
    <x v="2"/>
    <x v="1"/>
    <x v="1"/>
    <x v="2"/>
    <x v="4"/>
    <x v="4"/>
    <x v="4"/>
    <x v="4"/>
    <x v="4"/>
    <x v="1"/>
    <x v="1"/>
  </r>
  <r>
    <x v="6"/>
    <x v="1"/>
    <x v="1"/>
    <x v="6"/>
    <x v="1"/>
    <x v="3"/>
    <x v="2"/>
    <x v="1"/>
    <x v="1"/>
    <x v="2"/>
    <x v="4"/>
    <x v="4"/>
    <x v="4"/>
    <x v="4"/>
    <x v="4"/>
    <x v="1"/>
    <x v="1"/>
  </r>
  <r>
    <x v="6"/>
    <x v="1"/>
    <x v="1"/>
    <x v="6"/>
    <x v="1"/>
    <x v="4"/>
    <x v="2"/>
    <x v="1"/>
    <x v="1"/>
    <x v="2"/>
    <x v="4"/>
    <x v="4"/>
    <x v="4"/>
    <x v="4"/>
    <x v="4"/>
    <x v="1"/>
    <x v="1"/>
  </r>
  <r>
    <x v="6"/>
    <x v="1"/>
    <x v="1"/>
    <x v="6"/>
    <x v="1"/>
    <x v="5"/>
    <x v="2"/>
    <x v="1"/>
    <x v="1"/>
    <x v="2"/>
    <x v="4"/>
    <x v="4"/>
    <x v="4"/>
    <x v="4"/>
    <x v="4"/>
    <x v="1"/>
    <x v="1"/>
  </r>
  <r>
    <x v="6"/>
    <x v="1"/>
    <x v="1"/>
    <x v="6"/>
    <x v="1"/>
    <x v="6"/>
    <x v="2"/>
    <x v="2"/>
    <x v="1"/>
    <x v="2"/>
    <x v="4"/>
    <x v="4"/>
    <x v="4"/>
    <x v="4"/>
    <x v="4"/>
    <x v="1"/>
    <x v="1"/>
  </r>
  <r>
    <x v="6"/>
    <x v="1"/>
    <x v="1"/>
    <x v="6"/>
    <x v="1"/>
    <x v="7"/>
    <x v="2"/>
    <x v="2"/>
    <x v="1"/>
    <x v="2"/>
    <x v="4"/>
    <x v="4"/>
    <x v="4"/>
    <x v="4"/>
    <x v="4"/>
    <x v="1"/>
    <x v="1"/>
  </r>
  <r>
    <x v="6"/>
    <x v="1"/>
    <x v="1"/>
    <x v="6"/>
    <x v="1"/>
    <x v="8"/>
    <x v="2"/>
    <x v="2"/>
    <x v="1"/>
    <x v="2"/>
    <x v="4"/>
    <x v="4"/>
    <x v="4"/>
    <x v="4"/>
    <x v="4"/>
    <x v="1"/>
    <x v="1"/>
  </r>
  <r>
    <x v="6"/>
    <x v="1"/>
    <x v="1"/>
    <x v="6"/>
    <x v="1"/>
    <x v="9"/>
    <x v="2"/>
    <x v="2"/>
    <x v="1"/>
    <x v="2"/>
    <x v="4"/>
    <x v="4"/>
    <x v="4"/>
    <x v="4"/>
    <x v="4"/>
    <x v="1"/>
    <x v="1"/>
  </r>
  <r>
    <x v="6"/>
    <x v="1"/>
    <x v="1"/>
    <x v="6"/>
    <x v="1"/>
    <x v="10"/>
    <x v="2"/>
    <x v="3"/>
    <x v="1"/>
    <x v="2"/>
    <x v="4"/>
    <x v="4"/>
    <x v="4"/>
    <x v="4"/>
    <x v="4"/>
    <x v="1"/>
    <x v="1"/>
  </r>
  <r>
    <x v="6"/>
    <x v="1"/>
    <x v="1"/>
    <x v="6"/>
    <x v="1"/>
    <x v="11"/>
    <x v="2"/>
    <x v="3"/>
    <x v="1"/>
    <x v="2"/>
    <x v="4"/>
    <x v="4"/>
    <x v="4"/>
    <x v="4"/>
    <x v="4"/>
    <x v="1"/>
    <x v="1"/>
  </r>
  <r>
    <x v="6"/>
    <x v="1"/>
    <x v="1"/>
    <x v="6"/>
    <x v="1"/>
    <x v="12"/>
    <x v="2"/>
    <x v="3"/>
    <x v="1"/>
    <x v="2"/>
    <x v="4"/>
    <x v="4"/>
    <x v="4"/>
    <x v="4"/>
    <x v="4"/>
    <x v="1"/>
    <x v="1"/>
  </r>
  <r>
    <x v="6"/>
    <x v="1"/>
    <x v="1"/>
    <x v="6"/>
    <x v="1"/>
    <x v="13"/>
    <x v="2"/>
    <x v="3"/>
    <x v="1"/>
    <x v="2"/>
    <x v="4"/>
    <x v="4"/>
    <x v="4"/>
    <x v="4"/>
    <x v="4"/>
    <x v="1"/>
    <x v="1"/>
  </r>
  <r>
    <x v="6"/>
    <x v="1"/>
    <x v="1"/>
    <x v="6"/>
    <x v="1"/>
    <x v="14"/>
    <x v="2"/>
    <x v="3"/>
    <x v="1"/>
    <x v="2"/>
    <x v="4"/>
    <x v="4"/>
    <x v="4"/>
    <x v="4"/>
    <x v="4"/>
    <x v="1"/>
    <x v="1"/>
  </r>
  <r>
    <x v="6"/>
    <x v="1"/>
    <x v="1"/>
    <x v="6"/>
    <x v="1"/>
    <x v="15"/>
    <x v="2"/>
    <x v="3"/>
    <x v="1"/>
    <x v="2"/>
    <x v="4"/>
    <x v="4"/>
    <x v="4"/>
    <x v="4"/>
    <x v="4"/>
    <x v="1"/>
    <x v="1"/>
  </r>
  <r>
    <x v="6"/>
    <x v="1"/>
    <x v="1"/>
    <x v="6"/>
    <x v="1"/>
    <x v="16"/>
    <x v="2"/>
    <x v="3"/>
    <x v="1"/>
    <x v="2"/>
    <x v="4"/>
    <x v="4"/>
    <x v="4"/>
    <x v="4"/>
    <x v="4"/>
    <x v="1"/>
    <x v="1"/>
  </r>
  <r>
    <x v="6"/>
    <x v="1"/>
    <x v="1"/>
    <x v="6"/>
    <x v="1"/>
    <x v="17"/>
    <x v="2"/>
    <x v="3"/>
    <x v="1"/>
    <x v="2"/>
    <x v="4"/>
    <x v="4"/>
    <x v="4"/>
    <x v="4"/>
    <x v="4"/>
    <x v="1"/>
    <x v="1"/>
  </r>
  <r>
    <x v="6"/>
    <x v="1"/>
    <x v="1"/>
    <x v="6"/>
    <x v="1"/>
    <x v="18"/>
    <x v="2"/>
    <x v="3"/>
    <x v="1"/>
    <x v="2"/>
    <x v="4"/>
    <x v="4"/>
    <x v="4"/>
    <x v="4"/>
    <x v="4"/>
    <x v="1"/>
    <x v="1"/>
  </r>
  <r>
    <x v="6"/>
    <x v="1"/>
    <x v="1"/>
    <x v="6"/>
    <x v="1"/>
    <x v="19"/>
    <x v="2"/>
    <x v="4"/>
    <x v="1"/>
    <x v="2"/>
    <x v="4"/>
    <x v="4"/>
    <x v="4"/>
    <x v="4"/>
    <x v="4"/>
    <x v="1"/>
    <x v="1"/>
  </r>
  <r>
    <x v="6"/>
    <x v="1"/>
    <x v="1"/>
    <x v="6"/>
    <x v="1"/>
    <x v="20"/>
    <x v="2"/>
    <x v="4"/>
    <x v="1"/>
    <x v="2"/>
    <x v="4"/>
    <x v="4"/>
    <x v="4"/>
    <x v="4"/>
    <x v="4"/>
    <x v="1"/>
    <x v="1"/>
  </r>
  <r>
    <x v="6"/>
    <x v="1"/>
    <x v="1"/>
    <x v="6"/>
    <x v="1"/>
    <x v="21"/>
    <x v="2"/>
    <x v="4"/>
    <x v="1"/>
    <x v="2"/>
    <x v="4"/>
    <x v="4"/>
    <x v="4"/>
    <x v="4"/>
    <x v="4"/>
    <x v="1"/>
    <x v="1"/>
  </r>
  <r>
    <x v="6"/>
    <x v="1"/>
    <x v="1"/>
    <x v="6"/>
    <x v="1"/>
    <x v="22"/>
    <x v="2"/>
    <x v="4"/>
    <x v="1"/>
    <x v="2"/>
    <x v="4"/>
    <x v="4"/>
    <x v="4"/>
    <x v="4"/>
    <x v="4"/>
    <x v="1"/>
    <x v="1"/>
  </r>
  <r>
    <x v="6"/>
    <x v="1"/>
    <x v="1"/>
    <x v="6"/>
    <x v="1"/>
    <x v="23"/>
    <x v="2"/>
    <x v="4"/>
    <x v="1"/>
    <x v="2"/>
    <x v="4"/>
    <x v="4"/>
    <x v="4"/>
    <x v="4"/>
    <x v="4"/>
    <x v="1"/>
    <x v="1"/>
  </r>
  <r>
    <x v="6"/>
    <x v="1"/>
    <x v="1"/>
    <x v="6"/>
    <x v="1"/>
    <x v="0"/>
    <x v="2"/>
    <x v="0"/>
    <x v="0"/>
    <x v="2"/>
    <x v="4"/>
    <x v="4"/>
    <x v="4"/>
    <x v="4"/>
    <x v="4"/>
    <x v="1"/>
    <x v="1"/>
  </r>
  <r>
    <x v="6"/>
    <x v="1"/>
    <x v="1"/>
    <x v="6"/>
    <x v="1"/>
    <x v="1"/>
    <x v="2"/>
    <x v="1"/>
    <x v="1"/>
    <x v="2"/>
    <x v="4"/>
    <x v="4"/>
    <x v="4"/>
    <x v="4"/>
    <x v="4"/>
    <x v="1"/>
    <x v="1"/>
  </r>
  <r>
    <x v="6"/>
    <x v="1"/>
    <x v="1"/>
    <x v="6"/>
    <x v="1"/>
    <x v="2"/>
    <x v="2"/>
    <x v="1"/>
    <x v="1"/>
    <x v="2"/>
    <x v="4"/>
    <x v="4"/>
    <x v="4"/>
    <x v="4"/>
    <x v="4"/>
    <x v="1"/>
    <x v="1"/>
  </r>
  <r>
    <x v="6"/>
    <x v="1"/>
    <x v="1"/>
    <x v="6"/>
    <x v="1"/>
    <x v="3"/>
    <x v="2"/>
    <x v="1"/>
    <x v="1"/>
    <x v="2"/>
    <x v="4"/>
    <x v="4"/>
    <x v="4"/>
    <x v="4"/>
    <x v="4"/>
    <x v="1"/>
    <x v="1"/>
  </r>
  <r>
    <x v="6"/>
    <x v="1"/>
    <x v="1"/>
    <x v="6"/>
    <x v="1"/>
    <x v="4"/>
    <x v="2"/>
    <x v="1"/>
    <x v="1"/>
    <x v="2"/>
    <x v="4"/>
    <x v="4"/>
    <x v="4"/>
    <x v="4"/>
    <x v="4"/>
    <x v="1"/>
    <x v="1"/>
  </r>
  <r>
    <x v="6"/>
    <x v="1"/>
    <x v="1"/>
    <x v="6"/>
    <x v="1"/>
    <x v="5"/>
    <x v="2"/>
    <x v="1"/>
    <x v="1"/>
    <x v="2"/>
    <x v="4"/>
    <x v="4"/>
    <x v="4"/>
    <x v="4"/>
    <x v="4"/>
    <x v="1"/>
    <x v="1"/>
  </r>
  <r>
    <x v="6"/>
    <x v="1"/>
    <x v="1"/>
    <x v="6"/>
    <x v="1"/>
    <x v="6"/>
    <x v="2"/>
    <x v="2"/>
    <x v="1"/>
    <x v="2"/>
    <x v="4"/>
    <x v="4"/>
    <x v="4"/>
    <x v="4"/>
    <x v="4"/>
    <x v="1"/>
    <x v="1"/>
  </r>
  <r>
    <x v="6"/>
    <x v="1"/>
    <x v="1"/>
    <x v="6"/>
    <x v="1"/>
    <x v="7"/>
    <x v="2"/>
    <x v="2"/>
    <x v="1"/>
    <x v="2"/>
    <x v="4"/>
    <x v="4"/>
    <x v="4"/>
    <x v="4"/>
    <x v="4"/>
    <x v="1"/>
    <x v="1"/>
  </r>
  <r>
    <x v="6"/>
    <x v="1"/>
    <x v="1"/>
    <x v="6"/>
    <x v="1"/>
    <x v="8"/>
    <x v="2"/>
    <x v="2"/>
    <x v="1"/>
    <x v="2"/>
    <x v="4"/>
    <x v="4"/>
    <x v="4"/>
    <x v="4"/>
    <x v="4"/>
    <x v="1"/>
    <x v="1"/>
  </r>
  <r>
    <x v="6"/>
    <x v="1"/>
    <x v="1"/>
    <x v="6"/>
    <x v="1"/>
    <x v="9"/>
    <x v="2"/>
    <x v="2"/>
    <x v="1"/>
    <x v="2"/>
    <x v="4"/>
    <x v="4"/>
    <x v="4"/>
    <x v="4"/>
    <x v="4"/>
    <x v="1"/>
    <x v="1"/>
  </r>
  <r>
    <x v="6"/>
    <x v="1"/>
    <x v="1"/>
    <x v="6"/>
    <x v="1"/>
    <x v="10"/>
    <x v="2"/>
    <x v="3"/>
    <x v="1"/>
    <x v="2"/>
    <x v="4"/>
    <x v="4"/>
    <x v="4"/>
    <x v="4"/>
    <x v="4"/>
    <x v="1"/>
    <x v="1"/>
  </r>
  <r>
    <x v="6"/>
    <x v="1"/>
    <x v="1"/>
    <x v="6"/>
    <x v="1"/>
    <x v="11"/>
    <x v="2"/>
    <x v="3"/>
    <x v="1"/>
    <x v="2"/>
    <x v="4"/>
    <x v="4"/>
    <x v="4"/>
    <x v="4"/>
    <x v="4"/>
    <x v="1"/>
    <x v="1"/>
  </r>
  <r>
    <x v="6"/>
    <x v="1"/>
    <x v="1"/>
    <x v="6"/>
    <x v="1"/>
    <x v="12"/>
    <x v="2"/>
    <x v="3"/>
    <x v="1"/>
    <x v="2"/>
    <x v="4"/>
    <x v="4"/>
    <x v="4"/>
    <x v="4"/>
    <x v="4"/>
    <x v="1"/>
    <x v="1"/>
  </r>
  <r>
    <x v="6"/>
    <x v="1"/>
    <x v="1"/>
    <x v="6"/>
    <x v="1"/>
    <x v="13"/>
    <x v="2"/>
    <x v="3"/>
    <x v="1"/>
    <x v="2"/>
    <x v="4"/>
    <x v="4"/>
    <x v="4"/>
    <x v="4"/>
    <x v="4"/>
    <x v="1"/>
    <x v="1"/>
  </r>
  <r>
    <x v="6"/>
    <x v="1"/>
    <x v="1"/>
    <x v="6"/>
    <x v="1"/>
    <x v="14"/>
    <x v="2"/>
    <x v="3"/>
    <x v="1"/>
    <x v="2"/>
    <x v="4"/>
    <x v="4"/>
    <x v="4"/>
    <x v="4"/>
    <x v="4"/>
    <x v="1"/>
    <x v="1"/>
  </r>
  <r>
    <x v="6"/>
    <x v="1"/>
    <x v="1"/>
    <x v="6"/>
    <x v="1"/>
    <x v="15"/>
    <x v="2"/>
    <x v="3"/>
    <x v="1"/>
    <x v="2"/>
    <x v="4"/>
    <x v="4"/>
    <x v="4"/>
    <x v="4"/>
    <x v="4"/>
    <x v="1"/>
    <x v="1"/>
  </r>
  <r>
    <x v="6"/>
    <x v="1"/>
    <x v="1"/>
    <x v="6"/>
    <x v="1"/>
    <x v="16"/>
    <x v="2"/>
    <x v="3"/>
    <x v="1"/>
    <x v="2"/>
    <x v="4"/>
    <x v="4"/>
    <x v="4"/>
    <x v="4"/>
    <x v="4"/>
    <x v="1"/>
    <x v="1"/>
  </r>
  <r>
    <x v="6"/>
    <x v="1"/>
    <x v="1"/>
    <x v="6"/>
    <x v="1"/>
    <x v="17"/>
    <x v="2"/>
    <x v="3"/>
    <x v="1"/>
    <x v="2"/>
    <x v="4"/>
    <x v="4"/>
    <x v="4"/>
    <x v="4"/>
    <x v="4"/>
    <x v="1"/>
    <x v="1"/>
  </r>
  <r>
    <x v="6"/>
    <x v="1"/>
    <x v="1"/>
    <x v="6"/>
    <x v="1"/>
    <x v="18"/>
    <x v="2"/>
    <x v="3"/>
    <x v="1"/>
    <x v="2"/>
    <x v="4"/>
    <x v="4"/>
    <x v="4"/>
    <x v="4"/>
    <x v="4"/>
    <x v="1"/>
    <x v="1"/>
  </r>
  <r>
    <x v="6"/>
    <x v="1"/>
    <x v="1"/>
    <x v="6"/>
    <x v="1"/>
    <x v="19"/>
    <x v="2"/>
    <x v="4"/>
    <x v="1"/>
    <x v="2"/>
    <x v="4"/>
    <x v="4"/>
    <x v="4"/>
    <x v="4"/>
    <x v="4"/>
    <x v="1"/>
    <x v="1"/>
  </r>
  <r>
    <x v="6"/>
    <x v="1"/>
    <x v="1"/>
    <x v="6"/>
    <x v="1"/>
    <x v="20"/>
    <x v="2"/>
    <x v="4"/>
    <x v="1"/>
    <x v="2"/>
    <x v="4"/>
    <x v="4"/>
    <x v="4"/>
    <x v="4"/>
    <x v="4"/>
    <x v="1"/>
    <x v="1"/>
  </r>
  <r>
    <x v="6"/>
    <x v="1"/>
    <x v="1"/>
    <x v="6"/>
    <x v="1"/>
    <x v="21"/>
    <x v="2"/>
    <x v="4"/>
    <x v="1"/>
    <x v="2"/>
    <x v="4"/>
    <x v="4"/>
    <x v="4"/>
    <x v="4"/>
    <x v="4"/>
    <x v="1"/>
    <x v="1"/>
  </r>
  <r>
    <x v="6"/>
    <x v="1"/>
    <x v="1"/>
    <x v="6"/>
    <x v="1"/>
    <x v="22"/>
    <x v="2"/>
    <x v="4"/>
    <x v="1"/>
    <x v="2"/>
    <x v="4"/>
    <x v="4"/>
    <x v="4"/>
    <x v="4"/>
    <x v="4"/>
    <x v="1"/>
    <x v="1"/>
  </r>
  <r>
    <x v="6"/>
    <x v="1"/>
    <x v="1"/>
    <x v="6"/>
    <x v="1"/>
    <x v="23"/>
    <x v="2"/>
    <x v="4"/>
    <x v="1"/>
    <x v="2"/>
    <x v="4"/>
    <x v="4"/>
    <x v="4"/>
    <x v="4"/>
    <x v="4"/>
    <x v="1"/>
    <x v="1"/>
  </r>
  <r>
    <x v="6"/>
    <x v="1"/>
    <x v="1"/>
    <x v="6"/>
    <x v="1"/>
    <x v="0"/>
    <x v="2"/>
    <x v="0"/>
    <x v="0"/>
    <x v="2"/>
    <x v="4"/>
    <x v="4"/>
    <x v="4"/>
    <x v="4"/>
    <x v="4"/>
    <x v="1"/>
    <x v="1"/>
  </r>
  <r>
    <x v="6"/>
    <x v="1"/>
    <x v="1"/>
    <x v="6"/>
    <x v="1"/>
    <x v="1"/>
    <x v="2"/>
    <x v="1"/>
    <x v="1"/>
    <x v="2"/>
    <x v="4"/>
    <x v="4"/>
    <x v="4"/>
    <x v="4"/>
    <x v="4"/>
    <x v="1"/>
    <x v="1"/>
  </r>
  <r>
    <x v="6"/>
    <x v="1"/>
    <x v="1"/>
    <x v="6"/>
    <x v="1"/>
    <x v="2"/>
    <x v="2"/>
    <x v="1"/>
    <x v="1"/>
    <x v="2"/>
    <x v="4"/>
    <x v="4"/>
    <x v="4"/>
    <x v="4"/>
    <x v="4"/>
    <x v="1"/>
    <x v="1"/>
  </r>
  <r>
    <x v="6"/>
    <x v="1"/>
    <x v="1"/>
    <x v="6"/>
    <x v="1"/>
    <x v="3"/>
    <x v="2"/>
    <x v="1"/>
    <x v="1"/>
    <x v="2"/>
    <x v="4"/>
    <x v="4"/>
    <x v="4"/>
    <x v="4"/>
    <x v="4"/>
    <x v="1"/>
    <x v="1"/>
  </r>
  <r>
    <x v="6"/>
    <x v="1"/>
    <x v="1"/>
    <x v="6"/>
    <x v="1"/>
    <x v="4"/>
    <x v="2"/>
    <x v="1"/>
    <x v="1"/>
    <x v="2"/>
    <x v="4"/>
    <x v="4"/>
    <x v="4"/>
    <x v="4"/>
    <x v="4"/>
    <x v="1"/>
    <x v="1"/>
  </r>
  <r>
    <x v="6"/>
    <x v="1"/>
    <x v="1"/>
    <x v="6"/>
    <x v="1"/>
    <x v="5"/>
    <x v="2"/>
    <x v="1"/>
    <x v="1"/>
    <x v="2"/>
    <x v="4"/>
    <x v="4"/>
    <x v="4"/>
    <x v="4"/>
    <x v="4"/>
    <x v="1"/>
    <x v="1"/>
  </r>
  <r>
    <x v="6"/>
    <x v="1"/>
    <x v="1"/>
    <x v="6"/>
    <x v="1"/>
    <x v="6"/>
    <x v="2"/>
    <x v="2"/>
    <x v="1"/>
    <x v="2"/>
    <x v="4"/>
    <x v="4"/>
    <x v="4"/>
    <x v="4"/>
    <x v="4"/>
    <x v="1"/>
    <x v="1"/>
  </r>
  <r>
    <x v="6"/>
    <x v="1"/>
    <x v="1"/>
    <x v="6"/>
    <x v="1"/>
    <x v="7"/>
    <x v="2"/>
    <x v="2"/>
    <x v="1"/>
    <x v="2"/>
    <x v="4"/>
    <x v="4"/>
    <x v="4"/>
    <x v="4"/>
    <x v="4"/>
    <x v="1"/>
    <x v="1"/>
  </r>
  <r>
    <x v="6"/>
    <x v="1"/>
    <x v="1"/>
    <x v="6"/>
    <x v="1"/>
    <x v="8"/>
    <x v="2"/>
    <x v="2"/>
    <x v="1"/>
    <x v="2"/>
    <x v="4"/>
    <x v="4"/>
    <x v="4"/>
    <x v="4"/>
    <x v="4"/>
    <x v="1"/>
    <x v="1"/>
  </r>
  <r>
    <x v="6"/>
    <x v="1"/>
    <x v="1"/>
    <x v="6"/>
    <x v="1"/>
    <x v="9"/>
    <x v="2"/>
    <x v="2"/>
    <x v="1"/>
    <x v="2"/>
    <x v="4"/>
    <x v="4"/>
    <x v="4"/>
    <x v="4"/>
    <x v="4"/>
    <x v="1"/>
    <x v="1"/>
  </r>
  <r>
    <x v="6"/>
    <x v="1"/>
    <x v="1"/>
    <x v="6"/>
    <x v="1"/>
    <x v="10"/>
    <x v="2"/>
    <x v="3"/>
    <x v="1"/>
    <x v="2"/>
    <x v="4"/>
    <x v="4"/>
    <x v="4"/>
    <x v="4"/>
    <x v="4"/>
    <x v="1"/>
    <x v="1"/>
  </r>
  <r>
    <x v="6"/>
    <x v="1"/>
    <x v="1"/>
    <x v="6"/>
    <x v="1"/>
    <x v="11"/>
    <x v="2"/>
    <x v="3"/>
    <x v="1"/>
    <x v="2"/>
    <x v="4"/>
    <x v="4"/>
    <x v="4"/>
    <x v="4"/>
    <x v="4"/>
    <x v="1"/>
    <x v="1"/>
  </r>
  <r>
    <x v="6"/>
    <x v="1"/>
    <x v="1"/>
    <x v="6"/>
    <x v="1"/>
    <x v="12"/>
    <x v="2"/>
    <x v="3"/>
    <x v="1"/>
    <x v="2"/>
    <x v="4"/>
    <x v="4"/>
    <x v="4"/>
    <x v="4"/>
    <x v="4"/>
    <x v="1"/>
    <x v="1"/>
  </r>
  <r>
    <x v="6"/>
    <x v="1"/>
    <x v="1"/>
    <x v="6"/>
    <x v="1"/>
    <x v="13"/>
    <x v="2"/>
    <x v="3"/>
    <x v="1"/>
    <x v="2"/>
    <x v="4"/>
    <x v="4"/>
    <x v="4"/>
    <x v="4"/>
    <x v="4"/>
    <x v="1"/>
    <x v="1"/>
  </r>
  <r>
    <x v="6"/>
    <x v="1"/>
    <x v="1"/>
    <x v="6"/>
    <x v="1"/>
    <x v="14"/>
    <x v="2"/>
    <x v="3"/>
    <x v="1"/>
    <x v="2"/>
    <x v="4"/>
    <x v="4"/>
    <x v="4"/>
    <x v="4"/>
    <x v="4"/>
    <x v="1"/>
    <x v="1"/>
  </r>
  <r>
    <x v="6"/>
    <x v="1"/>
    <x v="1"/>
    <x v="6"/>
    <x v="1"/>
    <x v="15"/>
    <x v="2"/>
    <x v="3"/>
    <x v="1"/>
    <x v="2"/>
    <x v="4"/>
    <x v="4"/>
    <x v="4"/>
    <x v="4"/>
    <x v="4"/>
    <x v="1"/>
    <x v="1"/>
  </r>
  <r>
    <x v="6"/>
    <x v="1"/>
    <x v="1"/>
    <x v="6"/>
    <x v="1"/>
    <x v="16"/>
    <x v="2"/>
    <x v="3"/>
    <x v="1"/>
    <x v="2"/>
    <x v="4"/>
    <x v="4"/>
    <x v="4"/>
    <x v="4"/>
    <x v="4"/>
    <x v="1"/>
    <x v="1"/>
  </r>
  <r>
    <x v="6"/>
    <x v="1"/>
    <x v="1"/>
    <x v="6"/>
    <x v="1"/>
    <x v="17"/>
    <x v="2"/>
    <x v="3"/>
    <x v="1"/>
    <x v="2"/>
    <x v="4"/>
    <x v="4"/>
    <x v="4"/>
    <x v="4"/>
    <x v="4"/>
    <x v="1"/>
    <x v="1"/>
  </r>
  <r>
    <x v="6"/>
    <x v="1"/>
    <x v="1"/>
    <x v="6"/>
    <x v="1"/>
    <x v="18"/>
    <x v="2"/>
    <x v="3"/>
    <x v="1"/>
    <x v="2"/>
    <x v="4"/>
    <x v="4"/>
    <x v="4"/>
    <x v="4"/>
    <x v="4"/>
    <x v="1"/>
    <x v="1"/>
  </r>
  <r>
    <x v="6"/>
    <x v="1"/>
    <x v="1"/>
    <x v="6"/>
    <x v="1"/>
    <x v="19"/>
    <x v="2"/>
    <x v="4"/>
    <x v="1"/>
    <x v="2"/>
    <x v="4"/>
    <x v="4"/>
    <x v="4"/>
    <x v="4"/>
    <x v="4"/>
    <x v="1"/>
    <x v="1"/>
  </r>
  <r>
    <x v="6"/>
    <x v="1"/>
    <x v="1"/>
    <x v="6"/>
    <x v="1"/>
    <x v="20"/>
    <x v="2"/>
    <x v="4"/>
    <x v="1"/>
    <x v="2"/>
    <x v="4"/>
    <x v="4"/>
    <x v="4"/>
    <x v="4"/>
    <x v="4"/>
    <x v="1"/>
    <x v="1"/>
  </r>
  <r>
    <x v="6"/>
    <x v="1"/>
    <x v="1"/>
    <x v="6"/>
    <x v="1"/>
    <x v="21"/>
    <x v="2"/>
    <x v="4"/>
    <x v="1"/>
    <x v="2"/>
    <x v="4"/>
    <x v="4"/>
    <x v="4"/>
    <x v="4"/>
    <x v="4"/>
    <x v="1"/>
    <x v="1"/>
  </r>
  <r>
    <x v="6"/>
    <x v="1"/>
    <x v="1"/>
    <x v="6"/>
    <x v="1"/>
    <x v="22"/>
    <x v="2"/>
    <x v="4"/>
    <x v="1"/>
    <x v="2"/>
    <x v="4"/>
    <x v="4"/>
    <x v="4"/>
    <x v="4"/>
    <x v="4"/>
    <x v="1"/>
    <x v="1"/>
  </r>
  <r>
    <x v="6"/>
    <x v="1"/>
    <x v="1"/>
    <x v="6"/>
    <x v="1"/>
    <x v="23"/>
    <x v="2"/>
    <x v="4"/>
    <x v="1"/>
    <x v="2"/>
    <x v="4"/>
    <x v="4"/>
    <x v="4"/>
    <x v="4"/>
    <x v="4"/>
    <x v="1"/>
    <x v="1"/>
  </r>
  <r>
    <x v="6"/>
    <x v="1"/>
    <x v="1"/>
    <x v="6"/>
    <x v="1"/>
    <x v="0"/>
    <x v="2"/>
    <x v="0"/>
    <x v="0"/>
    <x v="2"/>
    <x v="4"/>
    <x v="4"/>
    <x v="4"/>
    <x v="4"/>
    <x v="4"/>
    <x v="1"/>
    <x v="1"/>
  </r>
  <r>
    <x v="6"/>
    <x v="1"/>
    <x v="1"/>
    <x v="6"/>
    <x v="1"/>
    <x v="1"/>
    <x v="2"/>
    <x v="1"/>
    <x v="1"/>
    <x v="2"/>
    <x v="4"/>
    <x v="4"/>
    <x v="4"/>
    <x v="4"/>
    <x v="4"/>
    <x v="1"/>
    <x v="1"/>
  </r>
  <r>
    <x v="6"/>
    <x v="1"/>
    <x v="1"/>
    <x v="6"/>
    <x v="1"/>
    <x v="2"/>
    <x v="2"/>
    <x v="1"/>
    <x v="1"/>
    <x v="2"/>
    <x v="4"/>
    <x v="4"/>
    <x v="4"/>
    <x v="4"/>
    <x v="4"/>
    <x v="1"/>
    <x v="1"/>
  </r>
  <r>
    <x v="6"/>
    <x v="1"/>
    <x v="1"/>
    <x v="6"/>
    <x v="1"/>
    <x v="3"/>
    <x v="2"/>
    <x v="1"/>
    <x v="1"/>
    <x v="2"/>
    <x v="4"/>
    <x v="4"/>
    <x v="4"/>
    <x v="4"/>
    <x v="4"/>
    <x v="1"/>
    <x v="1"/>
  </r>
  <r>
    <x v="6"/>
    <x v="1"/>
    <x v="1"/>
    <x v="6"/>
    <x v="1"/>
    <x v="4"/>
    <x v="2"/>
    <x v="1"/>
    <x v="1"/>
    <x v="2"/>
    <x v="4"/>
    <x v="4"/>
    <x v="4"/>
    <x v="4"/>
    <x v="4"/>
    <x v="1"/>
    <x v="1"/>
  </r>
  <r>
    <x v="6"/>
    <x v="1"/>
    <x v="1"/>
    <x v="6"/>
    <x v="1"/>
    <x v="5"/>
    <x v="2"/>
    <x v="1"/>
    <x v="1"/>
    <x v="2"/>
    <x v="4"/>
    <x v="4"/>
    <x v="4"/>
    <x v="4"/>
    <x v="4"/>
    <x v="1"/>
    <x v="1"/>
  </r>
  <r>
    <x v="6"/>
    <x v="1"/>
    <x v="1"/>
    <x v="6"/>
    <x v="1"/>
    <x v="6"/>
    <x v="2"/>
    <x v="2"/>
    <x v="1"/>
    <x v="2"/>
    <x v="4"/>
    <x v="4"/>
    <x v="4"/>
    <x v="4"/>
    <x v="4"/>
    <x v="1"/>
    <x v="1"/>
  </r>
  <r>
    <x v="6"/>
    <x v="1"/>
    <x v="1"/>
    <x v="6"/>
    <x v="1"/>
    <x v="7"/>
    <x v="2"/>
    <x v="2"/>
    <x v="1"/>
    <x v="2"/>
    <x v="4"/>
    <x v="4"/>
    <x v="4"/>
    <x v="4"/>
    <x v="4"/>
    <x v="1"/>
    <x v="1"/>
  </r>
  <r>
    <x v="6"/>
    <x v="1"/>
    <x v="1"/>
    <x v="6"/>
    <x v="1"/>
    <x v="8"/>
    <x v="2"/>
    <x v="2"/>
    <x v="1"/>
    <x v="2"/>
    <x v="4"/>
    <x v="4"/>
    <x v="4"/>
    <x v="4"/>
    <x v="4"/>
    <x v="1"/>
    <x v="1"/>
  </r>
  <r>
    <x v="6"/>
    <x v="1"/>
    <x v="1"/>
    <x v="6"/>
    <x v="1"/>
    <x v="9"/>
    <x v="2"/>
    <x v="2"/>
    <x v="1"/>
    <x v="2"/>
    <x v="4"/>
    <x v="4"/>
    <x v="4"/>
    <x v="4"/>
    <x v="4"/>
    <x v="1"/>
    <x v="1"/>
  </r>
  <r>
    <x v="6"/>
    <x v="1"/>
    <x v="1"/>
    <x v="6"/>
    <x v="1"/>
    <x v="10"/>
    <x v="2"/>
    <x v="3"/>
    <x v="1"/>
    <x v="2"/>
    <x v="4"/>
    <x v="4"/>
    <x v="4"/>
    <x v="4"/>
    <x v="4"/>
    <x v="1"/>
    <x v="1"/>
  </r>
  <r>
    <x v="6"/>
    <x v="1"/>
    <x v="1"/>
    <x v="6"/>
    <x v="1"/>
    <x v="11"/>
    <x v="2"/>
    <x v="3"/>
    <x v="1"/>
    <x v="2"/>
    <x v="4"/>
    <x v="4"/>
    <x v="4"/>
    <x v="4"/>
    <x v="4"/>
    <x v="1"/>
    <x v="1"/>
  </r>
  <r>
    <x v="6"/>
    <x v="1"/>
    <x v="1"/>
    <x v="6"/>
    <x v="1"/>
    <x v="12"/>
    <x v="2"/>
    <x v="3"/>
    <x v="1"/>
    <x v="2"/>
    <x v="4"/>
    <x v="4"/>
    <x v="4"/>
    <x v="4"/>
    <x v="4"/>
    <x v="1"/>
    <x v="1"/>
  </r>
  <r>
    <x v="6"/>
    <x v="1"/>
    <x v="1"/>
    <x v="6"/>
    <x v="1"/>
    <x v="13"/>
    <x v="2"/>
    <x v="3"/>
    <x v="1"/>
    <x v="2"/>
    <x v="4"/>
    <x v="4"/>
    <x v="4"/>
    <x v="4"/>
    <x v="4"/>
    <x v="1"/>
    <x v="1"/>
  </r>
  <r>
    <x v="6"/>
    <x v="1"/>
    <x v="1"/>
    <x v="6"/>
    <x v="1"/>
    <x v="14"/>
    <x v="2"/>
    <x v="3"/>
    <x v="1"/>
    <x v="2"/>
    <x v="4"/>
    <x v="4"/>
    <x v="4"/>
    <x v="4"/>
    <x v="4"/>
    <x v="1"/>
    <x v="1"/>
  </r>
  <r>
    <x v="6"/>
    <x v="1"/>
    <x v="1"/>
    <x v="6"/>
    <x v="1"/>
    <x v="15"/>
    <x v="2"/>
    <x v="3"/>
    <x v="1"/>
    <x v="2"/>
    <x v="4"/>
    <x v="4"/>
    <x v="4"/>
    <x v="4"/>
    <x v="4"/>
    <x v="1"/>
    <x v="1"/>
  </r>
  <r>
    <x v="6"/>
    <x v="1"/>
    <x v="1"/>
    <x v="6"/>
    <x v="1"/>
    <x v="16"/>
    <x v="2"/>
    <x v="3"/>
    <x v="1"/>
    <x v="2"/>
    <x v="4"/>
    <x v="4"/>
    <x v="4"/>
    <x v="4"/>
    <x v="4"/>
    <x v="1"/>
    <x v="1"/>
  </r>
  <r>
    <x v="6"/>
    <x v="1"/>
    <x v="1"/>
    <x v="6"/>
    <x v="1"/>
    <x v="17"/>
    <x v="2"/>
    <x v="3"/>
    <x v="1"/>
    <x v="2"/>
    <x v="4"/>
    <x v="4"/>
    <x v="4"/>
    <x v="4"/>
    <x v="4"/>
    <x v="1"/>
    <x v="1"/>
  </r>
  <r>
    <x v="6"/>
    <x v="1"/>
    <x v="1"/>
    <x v="6"/>
    <x v="1"/>
    <x v="18"/>
    <x v="2"/>
    <x v="3"/>
    <x v="1"/>
    <x v="2"/>
    <x v="4"/>
    <x v="4"/>
    <x v="4"/>
    <x v="4"/>
    <x v="4"/>
    <x v="1"/>
    <x v="1"/>
  </r>
  <r>
    <x v="6"/>
    <x v="1"/>
    <x v="1"/>
    <x v="6"/>
    <x v="1"/>
    <x v="19"/>
    <x v="2"/>
    <x v="4"/>
    <x v="1"/>
    <x v="2"/>
    <x v="4"/>
    <x v="4"/>
    <x v="4"/>
    <x v="4"/>
    <x v="4"/>
    <x v="1"/>
    <x v="1"/>
  </r>
  <r>
    <x v="6"/>
    <x v="1"/>
    <x v="1"/>
    <x v="6"/>
    <x v="1"/>
    <x v="20"/>
    <x v="2"/>
    <x v="4"/>
    <x v="1"/>
    <x v="2"/>
    <x v="4"/>
    <x v="4"/>
    <x v="4"/>
    <x v="4"/>
    <x v="4"/>
    <x v="1"/>
    <x v="1"/>
  </r>
  <r>
    <x v="6"/>
    <x v="1"/>
    <x v="1"/>
    <x v="6"/>
    <x v="1"/>
    <x v="21"/>
    <x v="2"/>
    <x v="4"/>
    <x v="1"/>
    <x v="2"/>
    <x v="4"/>
    <x v="4"/>
    <x v="4"/>
    <x v="4"/>
    <x v="4"/>
    <x v="1"/>
    <x v="1"/>
  </r>
  <r>
    <x v="6"/>
    <x v="1"/>
    <x v="1"/>
    <x v="6"/>
    <x v="1"/>
    <x v="22"/>
    <x v="2"/>
    <x v="4"/>
    <x v="1"/>
    <x v="2"/>
    <x v="4"/>
    <x v="4"/>
    <x v="4"/>
    <x v="4"/>
    <x v="4"/>
    <x v="1"/>
    <x v="1"/>
  </r>
  <r>
    <x v="6"/>
    <x v="1"/>
    <x v="1"/>
    <x v="6"/>
    <x v="1"/>
    <x v="23"/>
    <x v="2"/>
    <x v="4"/>
    <x v="1"/>
    <x v="2"/>
    <x v="4"/>
    <x v="4"/>
    <x v="4"/>
    <x v="4"/>
    <x v="4"/>
    <x v="1"/>
    <x v="1"/>
  </r>
  <r>
    <x v="6"/>
    <x v="1"/>
    <x v="1"/>
    <x v="6"/>
    <x v="1"/>
    <x v="0"/>
    <x v="2"/>
    <x v="0"/>
    <x v="0"/>
    <x v="2"/>
    <x v="4"/>
    <x v="4"/>
    <x v="4"/>
    <x v="4"/>
    <x v="4"/>
    <x v="1"/>
    <x v="1"/>
  </r>
  <r>
    <x v="6"/>
    <x v="1"/>
    <x v="1"/>
    <x v="6"/>
    <x v="1"/>
    <x v="1"/>
    <x v="2"/>
    <x v="1"/>
    <x v="1"/>
    <x v="2"/>
    <x v="4"/>
    <x v="4"/>
    <x v="4"/>
    <x v="4"/>
    <x v="4"/>
    <x v="1"/>
    <x v="1"/>
  </r>
  <r>
    <x v="6"/>
    <x v="1"/>
    <x v="1"/>
    <x v="6"/>
    <x v="1"/>
    <x v="2"/>
    <x v="2"/>
    <x v="1"/>
    <x v="1"/>
    <x v="2"/>
    <x v="4"/>
    <x v="4"/>
    <x v="4"/>
    <x v="4"/>
    <x v="4"/>
    <x v="1"/>
    <x v="1"/>
  </r>
  <r>
    <x v="6"/>
    <x v="1"/>
    <x v="1"/>
    <x v="6"/>
    <x v="1"/>
    <x v="3"/>
    <x v="2"/>
    <x v="1"/>
    <x v="1"/>
    <x v="2"/>
    <x v="4"/>
    <x v="4"/>
    <x v="4"/>
    <x v="4"/>
    <x v="4"/>
    <x v="1"/>
    <x v="1"/>
  </r>
  <r>
    <x v="6"/>
    <x v="1"/>
    <x v="1"/>
    <x v="6"/>
    <x v="1"/>
    <x v="4"/>
    <x v="2"/>
    <x v="1"/>
    <x v="1"/>
    <x v="2"/>
    <x v="4"/>
    <x v="4"/>
    <x v="4"/>
    <x v="4"/>
    <x v="4"/>
    <x v="1"/>
    <x v="1"/>
  </r>
  <r>
    <x v="6"/>
    <x v="1"/>
    <x v="1"/>
    <x v="6"/>
    <x v="1"/>
    <x v="5"/>
    <x v="2"/>
    <x v="1"/>
    <x v="1"/>
    <x v="2"/>
    <x v="4"/>
    <x v="4"/>
    <x v="4"/>
    <x v="4"/>
    <x v="4"/>
    <x v="1"/>
    <x v="1"/>
  </r>
  <r>
    <x v="6"/>
    <x v="1"/>
    <x v="1"/>
    <x v="6"/>
    <x v="1"/>
    <x v="6"/>
    <x v="2"/>
    <x v="2"/>
    <x v="1"/>
    <x v="2"/>
    <x v="4"/>
    <x v="4"/>
    <x v="4"/>
    <x v="4"/>
    <x v="4"/>
    <x v="1"/>
    <x v="1"/>
  </r>
  <r>
    <x v="6"/>
    <x v="1"/>
    <x v="1"/>
    <x v="6"/>
    <x v="1"/>
    <x v="7"/>
    <x v="2"/>
    <x v="2"/>
    <x v="1"/>
    <x v="2"/>
    <x v="4"/>
    <x v="4"/>
    <x v="4"/>
    <x v="4"/>
    <x v="4"/>
    <x v="1"/>
    <x v="1"/>
  </r>
  <r>
    <x v="6"/>
    <x v="1"/>
    <x v="1"/>
    <x v="6"/>
    <x v="1"/>
    <x v="8"/>
    <x v="2"/>
    <x v="2"/>
    <x v="1"/>
    <x v="2"/>
    <x v="4"/>
    <x v="4"/>
    <x v="4"/>
    <x v="4"/>
    <x v="4"/>
    <x v="1"/>
    <x v="1"/>
  </r>
  <r>
    <x v="6"/>
    <x v="1"/>
    <x v="1"/>
    <x v="6"/>
    <x v="1"/>
    <x v="9"/>
    <x v="2"/>
    <x v="2"/>
    <x v="1"/>
    <x v="2"/>
    <x v="4"/>
    <x v="4"/>
    <x v="4"/>
    <x v="4"/>
    <x v="4"/>
    <x v="1"/>
    <x v="1"/>
  </r>
  <r>
    <x v="6"/>
    <x v="1"/>
    <x v="1"/>
    <x v="6"/>
    <x v="1"/>
    <x v="10"/>
    <x v="2"/>
    <x v="3"/>
    <x v="1"/>
    <x v="2"/>
    <x v="4"/>
    <x v="4"/>
    <x v="4"/>
    <x v="4"/>
    <x v="4"/>
    <x v="1"/>
    <x v="1"/>
  </r>
  <r>
    <x v="6"/>
    <x v="1"/>
    <x v="1"/>
    <x v="6"/>
    <x v="1"/>
    <x v="11"/>
    <x v="2"/>
    <x v="3"/>
    <x v="1"/>
    <x v="2"/>
    <x v="4"/>
    <x v="4"/>
    <x v="4"/>
    <x v="4"/>
    <x v="4"/>
    <x v="1"/>
    <x v="1"/>
  </r>
  <r>
    <x v="6"/>
    <x v="1"/>
    <x v="1"/>
    <x v="6"/>
    <x v="1"/>
    <x v="12"/>
    <x v="2"/>
    <x v="3"/>
    <x v="1"/>
    <x v="2"/>
    <x v="4"/>
    <x v="4"/>
    <x v="4"/>
    <x v="4"/>
    <x v="4"/>
    <x v="1"/>
    <x v="1"/>
  </r>
  <r>
    <x v="6"/>
    <x v="1"/>
    <x v="1"/>
    <x v="6"/>
    <x v="1"/>
    <x v="13"/>
    <x v="2"/>
    <x v="3"/>
    <x v="1"/>
    <x v="2"/>
    <x v="4"/>
    <x v="4"/>
    <x v="4"/>
    <x v="4"/>
    <x v="4"/>
    <x v="1"/>
    <x v="1"/>
  </r>
  <r>
    <x v="6"/>
    <x v="1"/>
    <x v="1"/>
    <x v="6"/>
    <x v="1"/>
    <x v="14"/>
    <x v="2"/>
    <x v="3"/>
    <x v="1"/>
    <x v="2"/>
    <x v="4"/>
    <x v="4"/>
    <x v="4"/>
    <x v="4"/>
    <x v="4"/>
    <x v="1"/>
    <x v="1"/>
  </r>
  <r>
    <x v="6"/>
    <x v="1"/>
    <x v="1"/>
    <x v="6"/>
    <x v="1"/>
    <x v="15"/>
    <x v="2"/>
    <x v="3"/>
    <x v="1"/>
    <x v="2"/>
    <x v="4"/>
    <x v="4"/>
    <x v="4"/>
    <x v="4"/>
    <x v="4"/>
    <x v="1"/>
    <x v="1"/>
  </r>
  <r>
    <x v="6"/>
    <x v="1"/>
    <x v="1"/>
    <x v="6"/>
    <x v="1"/>
    <x v="16"/>
    <x v="2"/>
    <x v="3"/>
    <x v="1"/>
    <x v="2"/>
    <x v="4"/>
    <x v="4"/>
    <x v="4"/>
    <x v="4"/>
    <x v="4"/>
    <x v="1"/>
    <x v="1"/>
  </r>
  <r>
    <x v="6"/>
    <x v="1"/>
    <x v="1"/>
    <x v="6"/>
    <x v="1"/>
    <x v="17"/>
    <x v="2"/>
    <x v="3"/>
    <x v="1"/>
    <x v="2"/>
    <x v="4"/>
    <x v="4"/>
    <x v="4"/>
    <x v="4"/>
    <x v="4"/>
    <x v="1"/>
    <x v="1"/>
  </r>
  <r>
    <x v="6"/>
    <x v="1"/>
    <x v="1"/>
    <x v="6"/>
    <x v="1"/>
    <x v="18"/>
    <x v="2"/>
    <x v="3"/>
    <x v="1"/>
    <x v="2"/>
    <x v="4"/>
    <x v="4"/>
    <x v="4"/>
    <x v="4"/>
    <x v="4"/>
    <x v="1"/>
    <x v="1"/>
  </r>
  <r>
    <x v="6"/>
    <x v="1"/>
    <x v="1"/>
    <x v="6"/>
    <x v="1"/>
    <x v="19"/>
    <x v="2"/>
    <x v="4"/>
    <x v="1"/>
    <x v="2"/>
    <x v="4"/>
    <x v="4"/>
    <x v="4"/>
    <x v="4"/>
    <x v="4"/>
    <x v="1"/>
    <x v="1"/>
  </r>
  <r>
    <x v="6"/>
    <x v="1"/>
    <x v="1"/>
    <x v="6"/>
    <x v="1"/>
    <x v="20"/>
    <x v="2"/>
    <x v="4"/>
    <x v="1"/>
    <x v="2"/>
    <x v="4"/>
    <x v="4"/>
    <x v="4"/>
    <x v="4"/>
    <x v="4"/>
    <x v="1"/>
    <x v="1"/>
  </r>
  <r>
    <x v="6"/>
    <x v="1"/>
    <x v="1"/>
    <x v="6"/>
    <x v="1"/>
    <x v="21"/>
    <x v="2"/>
    <x v="4"/>
    <x v="1"/>
    <x v="2"/>
    <x v="4"/>
    <x v="4"/>
    <x v="4"/>
    <x v="4"/>
    <x v="4"/>
    <x v="1"/>
    <x v="1"/>
  </r>
  <r>
    <x v="6"/>
    <x v="1"/>
    <x v="1"/>
    <x v="6"/>
    <x v="1"/>
    <x v="22"/>
    <x v="2"/>
    <x v="4"/>
    <x v="1"/>
    <x v="2"/>
    <x v="4"/>
    <x v="4"/>
    <x v="4"/>
    <x v="4"/>
    <x v="4"/>
    <x v="1"/>
    <x v="1"/>
  </r>
  <r>
    <x v="6"/>
    <x v="1"/>
    <x v="1"/>
    <x v="6"/>
    <x v="1"/>
    <x v="23"/>
    <x v="2"/>
    <x v="4"/>
    <x v="1"/>
    <x v="2"/>
    <x v="4"/>
    <x v="4"/>
    <x v="4"/>
    <x v="4"/>
    <x v="4"/>
    <x v="1"/>
    <x v="1"/>
  </r>
  <r>
    <x v="6"/>
    <x v="1"/>
    <x v="1"/>
    <x v="6"/>
    <x v="1"/>
    <x v="0"/>
    <x v="2"/>
    <x v="0"/>
    <x v="0"/>
    <x v="2"/>
    <x v="4"/>
    <x v="4"/>
    <x v="4"/>
    <x v="4"/>
    <x v="4"/>
    <x v="1"/>
    <x v="1"/>
  </r>
  <r>
    <x v="6"/>
    <x v="1"/>
    <x v="1"/>
    <x v="6"/>
    <x v="1"/>
    <x v="1"/>
    <x v="2"/>
    <x v="1"/>
    <x v="1"/>
    <x v="2"/>
    <x v="4"/>
    <x v="4"/>
    <x v="4"/>
    <x v="4"/>
    <x v="4"/>
    <x v="1"/>
    <x v="1"/>
  </r>
  <r>
    <x v="6"/>
    <x v="1"/>
    <x v="1"/>
    <x v="6"/>
    <x v="1"/>
    <x v="2"/>
    <x v="2"/>
    <x v="1"/>
    <x v="1"/>
    <x v="2"/>
    <x v="4"/>
    <x v="4"/>
    <x v="4"/>
    <x v="4"/>
    <x v="4"/>
    <x v="1"/>
    <x v="1"/>
  </r>
  <r>
    <x v="6"/>
    <x v="1"/>
    <x v="1"/>
    <x v="6"/>
    <x v="1"/>
    <x v="3"/>
    <x v="2"/>
    <x v="1"/>
    <x v="1"/>
    <x v="2"/>
    <x v="4"/>
    <x v="4"/>
    <x v="4"/>
    <x v="4"/>
    <x v="4"/>
    <x v="1"/>
    <x v="1"/>
  </r>
  <r>
    <x v="6"/>
    <x v="1"/>
    <x v="1"/>
    <x v="6"/>
    <x v="1"/>
    <x v="4"/>
    <x v="2"/>
    <x v="1"/>
    <x v="1"/>
    <x v="2"/>
    <x v="4"/>
    <x v="4"/>
    <x v="4"/>
    <x v="4"/>
    <x v="4"/>
    <x v="1"/>
    <x v="1"/>
  </r>
  <r>
    <x v="6"/>
    <x v="1"/>
    <x v="1"/>
    <x v="6"/>
    <x v="1"/>
    <x v="5"/>
    <x v="2"/>
    <x v="1"/>
    <x v="1"/>
    <x v="2"/>
    <x v="4"/>
    <x v="4"/>
    <x v="4"/>
    <x v="4"/>
    <x v="4"/>
    <x v="1"/>
    <x v="1"/>
  </r>
  <r>
    <x v="6"/>
    <x v="1"/>
    <x v="1"/>
    <x v="6"/>
    <x v="1"/>
    <x v="6"/>
    <x v="2"/>
    <x v="2"/>
    <x v="1"/>
    <x v="2"/>
    <x v="4"/>
    <x v="4"/>
    <x v="4"/>
    <x v="4"/>
    <x v="4"/>
    <x v="1"/>
    <x v="1"/>
  </r>
  <r>
    <x v="6"/>
    <x v="1"/>
    <x v="1"/>
    <x v="6"/>
    <x v="1"/>
    <x v="7"/>
    <x v="2"/>
    <x v="2"/>
    <x v="1"/>
    <x v="2"/>
    <x v="4"/>
    <x v="4"/>
    <x v="4"/>
    <x v="4"/>
    <x v="4"/>
    <x v="1"/>
    <x v="1"/>
  </r>
  <r>
    <x v="6"/>
    <x v="1"/>
    <x v="1"/>
    <x v="6"/>
    <x v="1"/>
    <x v="8"/>
    <x v="2"/>
    <x v="2"/>
    <x v="1"/>
    <x v="2"/>
    <x v="4"/>
    <x v="4"/>
    <x v="4"/>
    <x v="4"/>
    <x v="4"/>
    <x v="1"/>
    <x v="1"/>
  </r>
  <r>
    <x v="6"/>
    <x v="1"/>
    <x v="1"/>
    <x v="6"/>
    <x v="1"/>
    <x v="9"/>
    <x v="2"/>
    <x v="2"/>
    <x v="1"/>
    <x v="2"/>
    <x v="4"/>
    <x v="4"/>
    <x v="4"/>
    <x v="4"/>
    <x v="4"/>
    <x v="1"/>
    <x v="1"/>
  </r>
  <r>
    <x v="6"/>
    <x v="1"/>
    <x v="1"/>
    <x v="6"/>
    <x v="1"/>
    <x v="10"/>
    <x v="2"/>
    <x v="3"/>
    <x v="1"/>
    <x v="2"/>
    <x v="4"/>
    <x v="4"/>
    <x v="4"/>
    <x v="4"/>
    <x v="4"/>
    <x v="1"/>
    <x v="1"/>
  </r>
  <r>
    <x v="6"/>
    <x v="1"/>
    <x v="1"/>
    <x v="6"/>
    <x v="1"/>
    <x v="11"/>
    <x v="2"/>
    <x v="3"/>
    <x v="1"/>
    <x v="2"/>
    <x v="4"/>
    <x v="4"/>
    <x v="4"/>
    <x v="4"/>
    <x v="4"/>
    <x v="1"/>
    <x v="1"/>
  </r>
  <r>
    <x v="6"/>
    <x v="1"/>
    <x v="1"/>
    <x v="6"/>
    <x v="1"/>
    <x v="12"/>
    <x v="2"/>
    <x v="3"/>
    <x v="1"/>
    <x v="2"/>
    <x v="4"/>
    <x v="4"/>
    <x v="4"/>
    <x v="4"/>
    <x v="4"/>
    <x v="1"/>
    <x v="1"/>
  </r>
  <r>
    <x v="6"/>
    <x v="1"/>
    <x v="1"/>
    <x v="6"/>
    <x v="1"/>
    <x v="13"/>
    <x v="2"/>
    <x v="3"/>
    <x v="1"/>
    <x v="2"/>
    <x v="4"/>
    <x v="4"/>
    <x v="4"/>
    <x v="4"/>
    <x v="4"/>
    <x v="1"/>
    <x v="1"/>
  </r>
  <r>
    <x v="6"/>
    <x v="1"/>
    <x v="1"/>
    <x v="6"/>
    <x v="1"/>
    <x v="14"/>
    <x v="2"/>
    <x v="3"/>
    <x v="1"/>
    <x v="2"/>
    <x v="4"/>
    <x v="4"/>
    <x v="4"/>
    <x v="4"/>
    <x v="4"/>
    <x v="1"/>
    <x v="1"/>
  </r>
  <r>
    <x v="6"/>
    <x v="1"/>
    <x v="1"/>
    <x v="6"/>
    <x v="1"/>
    <x v="15"/>
    <x v="2"/>
    <x v="3"/>
    <x v="1"/>
    <x v="2"/>
    <x v="4"/>
    <x v="4"/>
    <x v="4"/>
    <x v="4"/>
    <x v="4"/>
    <x v="1"/>
    <x v="1"/>
  </r>
  <r>
    <x v="6"/>
    <x v="1"/>
    <x v="1"/>
    <x v="6"/>
    <x v="1"/>
    <x v="16"/>
    <x v="2"/>
    <x v="3"/>
    <x v="1"/>
    <x v="2"/>
    <x v="4"/>
    <x v="4"/>
    <x v="4"/>
    <x v="4"/>
    <x v="4"/>
    <x v="1"/>
    <x v="1"/>
  </r>
  <r>
    <x v="6"/>
    <x v="1"/>
    <x v="1"/>
    <x v="6"/>
    <x v="1"/>
    <x v="17"/>
    <x v="2"/>
    <x v="3"/>
    <x v="1"/>
    <x v="2"/>
    <x v="4"/>
    <x v="4"/>
    <x v="4"/>
    <x v="4"/>
    <x v="4"/>
    <x v="1"/>
    <x v="1"/>
  </r>
  <r>
    <x v="6"/>
    <x v="1"/>
    <x v="1"/>
    <x v="6"/>
    <x v="1"/>
    <x v="18"/>
    <x v="2"/>
    <x v="3"/>
    <x v="1"/>
    <x v="2"/>
    <x v="4"/>
    <x v="4"/>
    <x v="4"/>
    <x v="4"/>
    <x v="4"/>
    <x v="1"/>
    <x v="1"/>
  </r>
  <r>
    <x v="6"/>
    <x v="1"/>
    <x v="1"/>
    <x v="6"/>
    <x v="1"/>
    <x v="19"/>
    <x v="2"/>
    <x v="4"/>
    <x v="1"/>
    <x v="2"/>
    <x v="4"/>
    <x v="4"/>
    <x v="4"/>
    <x v="4"/>
    <x v="4"/>
    <x v="1"/>
    <x v="1"/>
  </r>
  <r>
    <x v="6"/>
    <x v="1"/>
    <x v="1"/>
    <x v="6"/>
    <x v="1"/>
    <x v="20"/>
    <x v="2"/>
    <x v="4"/>
    <x v="1"/>
    <x v="2"/>
    <x v="4"/>
    <x v="4"/>
    <x v="4"/>
    <x v="4"/>
    <x v="4"/>
    <x v="1"/>
    <x v="1"/>
  </r>
  <r>
    <x v="6"/>
    <x v="1"/>
    <x v="1"/>
    <x v="6"/>
    <x v="1"/>
    <x v="21"/>
    <x v="2"/>
    <x v="4"/>
    <x v="1"/>
    <x v="2"/>
    <x v="4"/>
    <x v="4"/>
    <x v="4"/>
    <x v="4"/>
    <x v="4"/>
    <x v="1"/>
    <x v="1"/>
  </r>
  <r>
    <x v="6"/>
    <x v="1"/>
    <x v="1"/>
    <x v="6"/>
    <x v="1"/>
    <x v="22"/>
    <x v="2"/>
    <x v="4"/>
    <x v="1"/>
    <x v="2"/>
    <x v="4"/>
    <x v="4"/>
    <x v="4"/>
    <x v="4"/>
    <x v="4"/>
    <x v="1"/>
    <x v="1"/>
  </r>
  <r>
    <x v="6"/>
    <x v="1"/>
    <x v="1"/>
    <x v="6"/>
    <x v="1"/>
    <x v="23"/>
    <x v="2"/>
    <x v="4"/>
    <x v="1"/>
    <x v="2"/>
    <x v="4"/>
    <x v="4"/>
    <x v="4"/>
    <x v="4"/>
    <x v="4"/>
    <x v="1"/>
    <x v="1"/>
  </r>
  <r>
    <x v="6"/>
    <x v="1"/>
    <x v="1"/>
    <x v="6"/>
    <x v="1"/>
    <x v="0"/>
    <x v="2"/>
    <x v="0"/>
    <x v="0"/>
    <x v="2"/>
    <x v="4"/>
    <x v="4"/>
    <x v="4"/>
    <x v="4"/>
    <x v="4"/>
    <x v="1"/>
    <x v="1"/>
  </r>
  <r>
    <x v="6"/>
    <x v="1"/>
    <x v="1"/>
    <x v="6"/>
    <x v="1"/>
    <x v="1"/>
    <x v="2"/>
    <x v="1"/>
    <x v="1"/>
    <x v="2"/>
    <x v="4"/>
    <x v="4"/>
    <x v="4"/>
    <x v="4"/>
    <x v="4"/>
    <x v="1"/>
    <x v="1"/>
  </r>
  <r>
    <x v="6"/>
    <x v="1"/>
    <x v="1"/>
    <x v="6"/>
    <x v="1"/>
    <x v="2"/>
    <x v="2"/>
    <x v="1"/>
    <x v="1"/>
    <x v="2"/>
    <x v="4"/>
    <x v="4"/>
    <x v="4"/>
    <x v="4"/>
    <x v="4"/>
    <x v="1"/>
    <x v="1"/>
  </r>
  <r>
    <x v="6"/>
    <x v="1"/>
    <x v="1"/>
    <x v="6"/>
    <x v="1"/>
    <x v="3"/>
    <x v="2"/>
    <x v="1"/>
    <x v="1"/>
    <x v="2"/>
    <x v="4"/>
    <x v="4"/>
    <x v="4"/>
    <x v="4"/>
    <x v="4"/>
    <x v="1"/>
    <x v="1"/>
  </r>
  <r>
    <x v="6"/>
    <x v="1"/>
    <x v="1"/>
    <x v="6"/>
    <x v="1"/>
    <x v="4"/>
    <x v="2"/>
    <x v="1"/>
    <x v="1"/>
    <x v="2"/>
    <x v="4"/>
    <x v="4"/>
    <x v="4"/>
    <x v="4"/>
    <x v="4"/>
    <x v="1"/>
    <x v="1"/>
  </r>
  <r>
    <x v="6"/>
    <x v="1"/>
    <x v="1"/>
    <x v="6"/>
    <x v="1"/>
    <x v="5"/>
    <x v="2"/>
    <x v="1"/>
    <x v="1"/>
    <x v="2"/>
    <x v="4"/>
    <x v="4"/>
    <x v="4"/>
    <x v="4"/>
    <x v="4"/>
    <x v="1"/>
    <x v="1"/>
  </r>
  <r>
    <x v="6"/>
    <x v="1"/>
    <x v="1"/>
    <x v="6"/>
    <x v="1"/>
    <x v="6"/>
    <x v="2"/>
    <x v="2"/>
    <x v="1"/>
    <x v="2"/>
    <x v="4"/>
    <x v="4"/>
    <x v="4"/>
    <x v="4"/>
    <x v="4"/>
    <x v="1"/>
    <x v="1"/>
  </r>
  <r>
    <x v="6"/>
    <x v="1"/>
    <x v="1"/>
    <x v="6"/>
    <x v="1"/>
    <x v="7"/>
    <x v="2"/>
    <x v="2"/>
    <x v="1"/>
    <x v="2"/>
    <x v="4"/>
    <x v="4"/>
    <x v="4"/>
    <x v="4"/>
    <x v="4"/>
    <x v="1"/>
    <x v="1"/>
  </r>
  <r>
    <x v="6"/>
    <x v="1"/>
    <x v="1"/>
    <x v="6"/>
    <x v="1"/>
    <x v="8"/>
    <x v="2"/>
    <x v="2"/>
    <x v="1"/>
    <x v="2"/>
    <x v="4"/>
    <x v="4"/>
    <x v="4"/>
    <x v="4"/>
    <x v="4"/>
    <x v="1"/>
    <x v="1"/>
  </r>
  <r>
    <x v="6"/>
    <x v="1"/>
    <x v="1"/>
    <x v="6"/>
    <x v="1"/>
    <x v="9"/>
    <x v="2"/>
    <x v="2"/>
    <x v="1"/>
    <x v="2"/>
    <x v="4"/>
    <x v="4"/>
    <x v="4"/>
    <x v="4"/>
    <x v="4"/>
    <x v="1"/>
    <x v="1"/>
  </r>
  <r>
    <x v="6"/>
    <x v="1"/>
    <x v="1"/>
    <x v="6"/>
    <x v="1"/>
    <x v="10"/>
    <x v="2"/>
    <x v="3"/>
    <x v="1"/>
    <x v="2"/>
    <x v="4"/>
    <x v="4"/>
    <x v="4"/>
    <x v="4"/>
    <x v="4"/>
    <x v="1"/>
    <x v="1"/>
  </r>
  <r>
    <x v="6"/>
    <x v="1"/>
    <x v="1"/>
    <x v="6"/>
    <x v="1"/>
    <x v="11"/>
    <x v="2"/>
    <x v="3"/>
    <x v="1"/>
    <x v="2"/>
    <x v="4"/>
    <x v="4"/>
    <x v="4"/>
    <x v="4"/>
    <x v="4"/>
    <x v="1"/>
    <x v="1"/>
  </r>
  <r>
    <x v="6"/>
    <x v="1"/>
    <x v="1"/>
    <x v="6"/>
    <x v="1"/>
    <x v="12"/>
    <x v="2"/>
    <x v="3"/>
    <x v="1"/>
    <x v="2"/>
    <x v="4"/>
    <x v="4"/>
    <x v="4"/>
    <x v="4"/>
    <x v="4"/>
    <x v="1"/>
    <x v="1"/>
  </r>
  <r>
    <x v="6"/>
    <x v="1"/>
    <x v="1"/>
    <x v="6"/>
    <x v="1"/>
    <x v="13"/>
    <x v="2"/>
    <x v="3"/>
    <x v="1"/>
    <x v="2"/>
    <x v="4"/>
    <x v="4"/>
    <x v="4"/>
    <x v="4"/>
    <x v="4"/>
    <x v="1"/>
    <x v="1"/>
  </r>
  <r>
    <x v="6"/>
    <x v="1"/>
    <x v="1"/>
    <x v="6"/>
    <x v="1"/>
    <x v="14"/>
    <x v="2"/>
    <x v="3"/>
    <x v="1"/>
    <x v="2"/>
    <x v="4"/>
    <x v="4"/>
    <x v="4"/>
    <x v="4"/>
    <x v="4"/>
    <x v="1"/>
    <x v="1"/>
  </r>
  <r>
    <x v="6"/>
    <x v="1"/>
    <x v="1"/>
    <x v="6"/>
    <x v="1"/>
    <x v="15"/>
    <x v="2"/>
    <x v="3"/>
    <x v="1"/>
    <x v="2"/>
    <x v="4"/>
    <x v="4"/>
    <x v="4"/>
    <x v="4"/>
    <x v="4"/>
    <x v="1"/>
    <x v="1"/>
  </r>
  <r>
    <x v="6"/>
    <x v="1"/>
    <x v="1"/>
    <x v="6"/>
    <x v="1"/>
    <x v="16"/>
    <x v="2"/>
    <x v="3"/>
    <x v="1"/>
    <x v="2"/>
    <x v="4"/>
    <x v="4"/>
    <x v="4"/>
    <x v="4"/>
    <x v="4"/>
    <x v="1"/>
    <x v="1"/>
  </r>
  <r>
    <x v="6"/>
    <x v="1"/>
    <x v="1"/>
    <x v="6"/>
    <x v="1"/>
    <x v="17"/>
    <x v="2"/>
    <x v="3"/>
    <x v="1"/>
    <x v="2"/>
    <x v="4"/>
    <x v="4"/>
    <x v="4"/>
    <x v="4"/>
    <x v="4"/>
    <x v="1"/>
    <x v="1"/>
  </r>
  <r>
    <x v="6"/>
    <x v="1"/>
    <x v="1"/>
    <x v="6"/>
    <x v="1"/>
    <x v="18"/>
    <x v="2"/>
    <x v="3"/>
    <x v="1"/>
    <x v="2"/>
    <x v="4"/>
    <x v="4"/>
    <x v="4"/>
    <x v="4"/>
    <x v="4"/>
    <x v="1"/>
    <x v="1"/>
  </r>
  <r>
    <x v="6"/>
    <x v="1"/>
    <x v="1"/>
    <x v="6"/>
    <x v="1"/>
    <x v="19"/>
    <x v="2"/>
    <x v="4"/>
    <x v="1"/>
    <x v="2"/>
    <x v="4"/>
    <x v="4"/>
    <x v="4"/>
    <x v="4"/>
    <x v="4"/>
    <x v="1"/>
    <x v="1"/>
  </r>
  <r>
    <x v="6"/>
    <x v="1"/>
    <x v="1"/>
    <x v="6"/>
    <x v="1"/>
    <x v="20"/>
    <x v="2"/>
    <x v="4"/>
    <x v="1"/>
    <x v="2"/>
    <x v="4"/>
    <x v="4"/>
    <x v="4"/>
    <x v="4"/>
    <x v="4"/>
    <x v="1"/>
    <x v="1"/>
  </r>
  <r>
    <x v="6"/>
    <x v="1"/>
    <x v="1"/>
    <x v="6"/>
    <x v="1"/>
    <x v="21"/>
    <x v="2"/>
    <x v="4"/>
    <x v="1"/>
    <x v="2"/>
    <x v="4"/>
    <x v="4"/>
    <x v="4"/>
    <x v="4"/>
    <x v="4"/>
    <x v="1"/>
    <x v="1"/>
  </r>
  <r>
    <x v="6"/>
    <x v="1"/>
    <x v="1"/>
    <x v="6"/>
    <x v="1"/>
    <x v="22"/>
    <x v="2"/>
    <x v="4"/>
    <x v="1"/>
    <x v="2"/>
    <x v="4"/>
    <x v="4"/>
    <x v="4"/>
    <x v="4"/>
    <x v="4"/>
    <x v="1"/>
    <x v="1"/>
  </r>
  <r>
    <x v="6"/>
    <x v="1"/>
    <x v="1"/>
    <x v="6"/>
    <x v="1"/>
    <x v="23"/>
    <x v="2"/>
    <x v="4"/>
    <x v="1"/>
    <x v="2"/>
    <x v="4"/>
    <x v="4"/>
    <x v="4"/>
    <x v="4"/>
    <x v="4"/>
    <x v="1"/>
    <x v="1"/>
  </r>
  <r>
    <x v="6"/>
    <x v="1"/>
    <x v="1"/>
    <x v="6"/>
    <x v="1"/>
    <x v="0"/>
    <x v="2"/>
    <x v="0"/>
    <x v="0"/>
    <x v="2"/>
    <x v="4"/>
    <x v="4"/>
    <x v="4"/>
    <x v="4"/>
    <x v="4"/>
    <x v="1"/>
    <x v="1"/>
  </r>
  <r>
    <x v="6"/>
    <x v="1"/>
    <x v="1"/>
    <x v="6"/>
    <x v="1"/>
    <x v="1"/>
    <x v="2"/>
    <x v="1"/>
    <x v="1"/>
    <x v="2"/>
    <x v="4"/>
    <x v="4"/>
    <x v="4"/>
    <x v="4"/>
    <x v="4"/>
    <x v="1"/>
    <x v="1"/>
  </r>
  <r>
    <x v="6"/>
    <x v="1"/>
    <x v="1"/>
    <x v="6"/>
    <x v="1"/>
    <x v="2"/>
    <x v="2"/>
    <x v="1"/>
    <x v="1"/>
    <x v="2"/>
    <x v="4"/>
    <x v="4"/>
    <x v="4"/>
    <x v="4"/>
    <x v="4"/>
    <x v="1"/>
    <x v="1"/>
  </r>
  <r>
    <x v="6"/>
    <x v="1"/>
    <x v="1"/>
    <x v="6"/>
    <x v="1"/>
    <x v="3"/>
    <x v="2"/>
    <x v="1"/>
    <x v="1"/>
    <x v="2"/>
    <x v="4"/>
    <x v="4"/>
    <x v="4"/>
    <x v="4"/>
    <x v="4"/>
    <x v="1"/>
    <x v="1"/>
  </r>
  <r>
    <x v="6"/>
    <x v="1"/>
    <x v="1"/>
    <x v="6"/>
    <x v="1"/>
    <x v="4"/>
    <x v="2"/>
    <x v="1"/>
    <x v="1"/>
    <x v="2"/>
    <x v="4"/>
    <x v="4"/>
    <x v="4"/>
    <x v="4"/>
    <x v="4"/>
    <x v="1"/>
    <x v="1"/>
  </r>
  <r>
    <x v="6"/>
    <x v="1"/>
    <x v="1"/>
    <x v="6"/>
    <x v="1"/>
    <x v="5"/>
    <x v="2"/>
    <x v="1"/>
    <x v="1"/>
    <x v="2"/>
    <x v="4"/>
    <x v="4"/>
    <x v="4"/>
    <x v="4"/>
    <x v="4"/>
    <x v="1"/>
    <x v="1"/>
  </r>
  <r>
    <x v="6"/>
    <x v="1"/>
    <x v="1"/>
    <x v="6"/>
    <x v="1"/>
    <x v="6"/>
    <x v="2"/>
    <x v="2"/>
    <x v="1"/>
    <x v="2"/>
    <x v="4"/>
    <x v="4"/>
    <x v="4"/>
    <x v="4"/>
    <x v="4"/>
    <x v="1"/>
    <x v="1"/>
  </r>
  <r>
    <x v="6"/>
    <x v="1"/>
    <x v="1"/>
    <x v="6"/>
    <x v="1"/>
    <x v="7"/>
    <x v="2"/>
    <x v="2"/>
    <x v="1"/>
    <x v="2"/>
    <x v="4"/>
    <x v="4"/>
    <x v="4"/>
    <x v="4"/>
    <x v="4"/>
    <x v="1"/>
    <x v="1"/>
  </r>
  <r>
    <x v="6"/>
    <x v="1"/>
    <x v="1"/>
    <x v="6"/>
    <x v="1"/>
    <x v="8"/>
    <x v="2"/>
    <x v="2"/>
    <x v="1"/>
    <x v="2"/>
    <x v="4"/>
    <x v="4"/>
    <x v="4"/>
    <x v="4"/>
    <x v="4"/>
    <x v="1"/>
    <x v="1"/>
  </r>
  <r>
    <x v="6"/>
    <x v="1"/>
    <x v="1"/>
    <x v="6"/>
    <x v="1"/>
    <x v="9"/>
    <x v="2"/>
    <x v="2"/>
    <x v="1"/>
    <x v="2"/>
    <x v="4"/>
    <x v="4"/>
    <x v="4"/>
    <x v="4"/>
    <x v="4"/>
    <x v="1"/>
    <x v="1"/>
  </r>
  <r>
    <x v="6"/>
    <x v="1"/>
    <x v="1"/>
    <x v="6"/>
    <x v="1"/>
    <x v="10"/>
    <x v="2"/>
    <x v="3"/>
    <x v="1"/>
    <x v="2"/>
    <x v="4"/>
    <x v="4"/>
    <x v="4"/>
    <x v="4"/>
    <x v="4"/>
    <x v="1"/>
    <x v="1"/>
  </r>
  <r>
    <x v="6"/>
    <x v="1"/>
    <x v="1"/>
    <x v="6"/>
    <x v="1"/>
    <x v="11"/>
    <x v="2"/>
    <x v="3"/>
    <x v="1"/>
    <x v="2"/>
    <x v="4"/>
    <x v="4"/>
    <x v="4"/>
    <x v="4"/>
    <x v="4"/>
    <x v="1"/>
    <x v="1"/>
  </r>
  <r>
    <x v="6"/>
    <x v="1"/>
    <x v="1"/>
    <x v="6"/>
    <x v="1"/>
    <x v="12"/>
    <x v="2"/>
    <x v="3"/>
    <x v="1"/>
    <x v="2"/>
    <x v="4"/>
    <x v="4"/>
    <x v="4"/>
    <x v="4"/>
    <x v="4"/>
    <x v="1"/>
    <x v="1"/>
  </r>
  <r>
    <x v="6"/>
    <x v="1"/>
    <x v="1"/>
    <x v="6"/>
    <x v="1"/>
    <x v="13"/>
    <x v="2"/>
    <x v="3"/>
    <x v="1"/>
    <x v="2"/>
    <x v="4"/>
    <x v="4"/>
    <x v="4"/>
    <x v="4"/>
    <x v="4"/>
    <x v="1"/>
    <x v="1"/>
  </r>
  <r>
    <x v="6"/>
    <x v="1"/>
    <x v="1"/>
    <x v="6"/>
    <x v="1"/>
    <x v="14"/>
    <x v="2"/>
    <x v="3"/>
    <x v="1"/>
    <x v="2"/>
    <x v="4"/>
    <x v="4"/>
    <x v="4"/>
    <x v="4"/>
    <x v="4"/>
    <x v="1"/>
    <x v="1"/>
  </r>
  <r>
    <x v="6"/>
    <x v="1"/>
    <x v="1"/>
    <x v="6"/>
    <x v="1"/>
    <x v="15"/>
    <x v="2"/>
    <x v="3"/>
    <x v="1"/>
    <x v="2"/>
    <x v="4"/>
    <x v="4"/>
    <x v="4"/>
    <x v="4"/>
    <x v="4"/>
    <x v="1"/>
    <x v="1"/>
  </r>
  <r>
    <x v="6"/>
    <x v="1"/>
    <x v="1"/>
    <x v="6"/>
    <x v="1"/>
    <x v="16"/>
    <x v="2"/>
    <x v="3"/>
    <x v="1"/>
    <x v="2"/>
    <x v="4"/>
    <x v="4"/>
    <x v="4"/>
    <x v="4"/>
    <x v="4"/>
    <x v="1"/>
    <x v="1"/>
  </r>
  <r>
    <x v="6"/>
    <x v="1"/>
    <x v="1"/>
    <x v="6"/>
    <x v="1"/>
    <x v="17"/>
    <x v="2"/>
    <x v="3"/>
    <x v="1"/>
    <x v="2"/>
    <x v="4"/>
    <x v="4"/>
    <x v="4"/>
    <x v="4"/>
    <x v="4"/>
    <x v="1"/>
    <x v="1"/>
  </r>
  <r>
    <x v="6"/>
    <x v="1"/>
    <x v="1"/>
    <x v="6"/>
    <x v="1"/>
    <x v="18"/>
    <x v="2"/>
    <x v="3"/>
    <x v="1"/>
    <x v="2"/>
    <x v="4"/>
    <x v="4"/>
    <x v="4"/>
    <x v="4"/>
    <x v="4"/>
    <x v="1"/>
    <x v="1"/>
  </r>
  <r>
    <x v="6"/>
    <x v="1"/>
    <x v="1"/>
    <x v="6"/>
    <x v="1"/>
    <x v="19"/>
    <x v="2"/>
    <x v="4"/>
    <x v="1"/>
    <x v="2"/>
    <x v="4"/>
    <x v="4"/>
    <x v="4"/>
    <x v="4"/>
    <x v="4"/>
    <x v="1"/>
    <x v="1"/>
  </r>
  <r>
    <x v="6"/>
    <x v="1"/>
    <x v="1"/>
    <x v="6"/>
    <x v="1"/>
    <x v="20"/>
    <x v="2"/>
    <x v="4"/>
    <x v="1"/>
    <x v="2"/>
    <x v="4"/>
    <x v="4"/>
    <x v="4"/>
    <x v="4"/>
    <x v="4"/>
    <x v="1"/>
    <x v="1"/>
  </r>
  <r>
    <x v="6"/>
    <x v="1"/>
    <x v="1"/>
    <x v="6"/>
    <x v="1"/>
    <x v="21"/>
    <x v="2"/>
    <x v="4"/>
    <x v="1"/>
    <x v="2"/>
    <x v="4"/>
    <x v="4"/>
    <x v="4"/>
    <x v="4"/>
    <x v="4"/>
    <x v="1"/>
    <x v="1"/>
  </r>
  <r>
    <x v="6"/>
    <x v="1"/>
    <x v="1"/>
    <x v="6"/>
    <x v="1"/>
    <x v="22"/>
    <x v="2"/>
    <x v="4"/>
    <x v="1"/>
    <x v="2"/>
    <x v="4"/>
    <x v="4"/>
    <x v="4"/>
    <x v="4"/>
    <x v="4"/>
    <x v="1"/>
    <x v="1"/>
  </r>
  <r>
    <x v="6"/>
    <x v="1"/>
    <x v="1"/>
    <x v="6"/>
    <x v="1"/>
    <x v="23"/>
    <x v="2"/>
    <x v="4"/>
    <x v="1"/>
    <x v="2"/>
    <x v="4"/>
    <x v="4"/>
    <x v="4"/>
    <x v="4"/>
    <x v="4"/>
    <x v="1"/>
    <x v="1"/>
  </r>
  <r>
    <x v="6"/>
    <x v="1"/>
    <x v="1"/>
    <x v="6"/>
    <x v="1"/>
    <x v="0"/>
    <x v="2"/>
    <x v="0"/>
    <x v="0"/>
    <x v="2"/>
    <x v="4"/>
    <x v="4"/>
    <x v="4"/>
    <x v="4"/>
    <x v="4"/>
    <x v="1"/>
    <x v="1"/>
  </r>
  <r>
    <x v="6"/>
    <x v="1"/>
    <x v="1"/>
    <x v="6"/>
    <x v="1"/>
    <x v="1"/>
    <x v="2"/>
    <x v="1"/>
    <x v="1"/>
    <x v="2"/>
    <x v="4"/>
    <x v="4"/>
    <x v="4"/>
    <x v="4"/>
    <x v="4"/>
    <x v="1"/>
    <x v="1"/>
  </r>
  <r>
    <x v="6"/>
    <x v="1"/>
    <x v="1"/>
    <x v="6"/>
    <x v="1"/>
    <x v="2"/>
    <x v="2"/>
    <x v="1"/>
    <x v="1"/>
    <x v="2"/>
    <x v="4"/>
    <x v="4"/>
    <x v="4"/>
    <x v="4"/>
    <x v="4"/>
    <x v="1"/>
    <x v="1"/>
  </r>
  <r>
    <x v="6"/>
    <x v="1"/>
    <x v="1"/>
    <x v="6"/>
    <x v="1"/>
    <x v="3"/>
    <x v="2"/>
    <x v="1"/>
    <x v="1"/>
    <x v="2"/>
    <x v="4"/>
    <x v="4"/>
    <x v="4"/>
    <x v="4"/>
    <x v="4"/>
    <x v="1"/>
    <x v="1"/>
  </r>
  <r>
    <x v="6"/>
    <x v="1"/>
    <x v="1"/>
    <x v="6"/>
    <x v="1"/>
    <x v="4"/>
    <x v="2"/>
    <x v="1"/>
    <x v="1"/>
    <x v="2"/>
    <x v="4"/>
    <x v="4"/>
    <x v="4"/>
    <x v="4"/>
    <x v="4"/>
    <x v="1"/>
    <x v="1"/>
  </r>
  <r>
    <x v="6"/>
    <x v="1"/>
    <x v="1"/>
    <x v="6"/>
    <x v="1"/>
    <x v="5"/>
    <x v="2"/>
    <x v="1"/>
    <x v="1"/>
    <x v="2"/>
    <x v="4"/>
    <x v="4"/>
    <x v="4"/>
    <x v="4"/>
    <x v="4"/>
    <x v="1"/>
    <x v="1"/>
  </r>
  <r>
    <x v="6"/>
    <x v="1"/>
    <x v="1"/>
    <x v="6"/>
    <x v="1"/>
    <x v="6"/>
    <x v="2"/>
    <x v="2"/>
    <x v="1"/>
    <x v="2"/>
    <x v="4"/>
    <x v="4"/>
    <x v="4"/>
    <x v="4"/>
    <x v="4"/>
    <x v="1"/>
    <x v="1"/>
  </r>
  <r>
    <x v="6"/>
    <x v="1"/>
    <x v="1"/>
    <x v="6"/>
    <x v="1"/>
    <x v="7"/>
    <x v="2"/>
    <x v="2"/>
    <x v="1"/>
    <x v="2"/>
    <x v="4"/>
    <x v="4"/>
    <x v="4"/>
    <x v="4"/>
    <x v="4"/>
    <x v="1"/>
    <x v="1"/>
  </r>
  <r>
    <x v="6"/>
    <x v="1"/>
    <x v="1"/>
    <x v="6"/>
    <x v="1"/>
    <x v="8"/>
    <x v="2"/>
    <x v="2"/>
    <x v="1"/>
    <x v="2"/>
    <x v="4"/>
    <x v="4"/>
    <x v="4"/>
    <x v="4"/>
    <x v="4"/>
    <x v="1"/>
    <x v="1"/>
  </r>
  <r>
    <x v="6"/>
    <x v="1"/>
    <x v="1"/>
    <x v="6"/>
    <x v="1"/>
    <x v="9"/>
    <x v="2"/>
    <x v="2"/>
    <x v="1"/>
    <x v="2"/>
    <x v="4"/>
    <x v="4"/>
    <x v="4"/>
    <x v="4"/>
    <x v="4"/>
    <x v="1"/>
    <x v="1"/>
  </r>
  <r>
    <x v="6"/>
    <x v="1"/>
    <x v="1"/>
    <x v="6"/>
    <x v="1"/>
    <x v="10"/>
    <x v="2"/>
    <x v="3"/>
    <x v="1"/>
    <x v="2"/>
    <x v="4"/>
    <x v="4"/>
    <x v="4"/>
    <x v="4"/>
    <x v="4"/>
    <x v="1"/>
    <x v="1"/>
  </r>
  <r>
    <x v="6"/>
    <x v="1"/>
    <x v="1"/>
    <x v="6"/>
    <x v="1"/>
    <x v="11"/>
    <x v="2"/>
    <x v="3"/>
    <x v="1"/>
    <x v="2"/>
    <x v="4"/>
    <x v="4"/>
    <x v="4"/>
    <x v="4"/>
    <x v="4"/>
    <x v="1"/>
    <x v="1"/>
  </r>
  <r>
    <x v="6"/>
    <x v="1"/>
    <x v="1"/>
    <x v="6"/>
    <x v="1"/>
    <x v="12"/>
    <x v="2"/>
    <x v="3"/>
    <x v="1"/>
    <x v="2"/>
    <x v="4"/>
    <x v="4"/>
    <x v="4"/>
    <x v="4"/>
    <x v="4"/>
    <x v="1"/>
    <x v="1"/>
  </r>
  <r>
    <x v="6"/>
    <x v="1"/>
    <x v="1"/>
    <x v="6"/>
    <x v="1"/>
    <x v="13"/>
    <x v="2"/>
    <x v="3"/>
    <x v="1"/>
    <x v="2"/>
    <x v="4"/>
    <x v="4"/>
    <x v="4"/>
    <x v="4"/>
    <x v="4"/>
    <x v="1"/>
    <x v="1"/>
  </r>
  <r>
    <x v="6"/>
    <x v="1"/>
    <x v="1"/>
    <x v="6"/>
    <x v="1"/>
    <x v="14"/>
    <x v="2"/>
    <x v="3"/>
    <x v="1"/>
    <x v="2"/>
    <x v="4"/>
    <x v="4"/>
    <x v="4"/>
    <x v="4"/>
    <x v="4"/>
    <x v="1"/>
    <x v="1"/>
  </r>
  <r>
    <x v="6"/>
    <x v="1"/>
    <x v="1"/>
    <x v="6"/>
    <x v="1"/>
    <x v="15"/>
    <x v="2"/>
    <x v="3"/>
    <x v="1"/>
    <x v="2"/>
    <x v="4"/>
    <x v="4"/>
    <x v="4"/>
    <x v="4"/>
    <x v="4"/>
    <x v="1"/>
    <x v="1"/>
  </r>
  <r>
    <x v="6"/>
    <x v="1"/>
    <x v="1"/>
    <x v="6"/>
    <x v="1"/>
    <x v="16"/>
    <x v="2"/>
    <x v="3"/>
    <x v="1"/>
    <x v="2"/>
    <x v="4"/>
    <x v="4"/>
    <x v="4"/>
    <x v="4"/>
    <x v="4"/>
    <x v="1"/>
    <x v="1"/>
  </r>
  <r>
    <x v="6"/>
    <x v="1"/>
    <x v="1"/>
    <x v="6"/>
    <x v="1"/>
    <x v="17"/>
    <x v="2"/>
    <x v="3"/>
    <x v="1"/>
    <x v="2"/>
    <x v="4"/>
    <x v="4"/>
    <x v="4"/>
    <x v="4"/>
    <x v="4"/>
    <x v="1"/>
    <x v="1"/>
  </r>
  <r>
    <x v="6"/>
    <x v="1"/>
    <x v="1"/>
    <x v="6"/>
    <x v="1"/>
    <x v="18"/>
    <x v="2"/>
    <x v="3"/>
    <x v="1"/>
    <x v="2"/>
    <x v="4"/>
    <x v="4"/>
    <x v="4"/>
    <x v="4"/>
    <x v="4"/>
    <x v="1"/>
    <x v="1"/>
  </r>
  <r>
    <x v="6"/>
    <x v="1"/>
    <x v="1"/>
    <x v="6"/>
    <x v="1"/>
    <x v="19"/>
    <x v="2"/>
    <x v="4"/>
    <x v="1"/>
    <x v="2"/>
    <x v="4"/>
    <x v="4"/>
    <x v="4"/>
    <x v="4"/>
    <x v="4"/>
    <x v="1"/>
    <x v="1"/>
  </r>
  <r>
    <x v="6"/>
    <x v="1"/>
    <x v="1"/>
    <x v="6"/>
    <x v="1"/>
    <x v="20"/>
    <x v="2"/>
    <x v="4"/>
    <x v="1"/>
    <x v="2"/>
    <x v="4"/>
    <x v="4"/>
    <x v="4"/>
    <x v="4"/>
    <x v="4"/>
    <x v="1"/>
    <x v="1"/>
  </r>
  <r>
    <x v="6"/>
    <x v="1"/>
    <x v="1"/>
    <x v="6"/>
    <x v="1"/>
    <x v="21"/>
    <x v="2"/>
    <x v="4"/>
    <x v="1"/>
    <x v="2"/>
    <x v="4"/>
    <x v="4"/>
    <x v="4"/>
    <x v="4"/>
    <x v="4"/>
    <x v="1"/>
    <x v="1"/>
  </r>
  <r>
    <x v="6"/>
    <x v="1"/>
    <x v="1"/>
    <x v="6"/>
    <x v="1"/>
    <x v="22"/>
    <x v="2"/>
    <x v="4"/>
    <x v="1"/>
    <x v="2"/>
    <x v="4"/>
    <x v="4"/>
    <x v="4"/>
    <x v="4"/>
    <x v="4"/>
    <x v="1"/>
    <x v="1"/>
  </r>
  <r>
    <x v="6"/>
    <x v="1"/>
    <x v="1"/>
    <x v="6"/>
    <x v="1"/>
    <x v="23"/>
    <x v="2"/>
    <x v="4"/>
    <x v="1"/>
    <x v="2"/>
    <x v="4"/>
    <x v="4"/>
    <x v="4"/>
    <x v="4"/>
    <x v="4"/>
    <x v="1"/>
    <x v="1"/>
  </r>
  <r>
    <x v="6"/>
    <x v="1"/>
    <x v="1"/>
    <x v="6"/>
    <x v="1"/>
    <x v="0"/>
    <x v="2"/>
    <x v="0"/>
    <x v="0"/>
    <x v="2"/>
    <x v="4"/>
    <x v="4"/>
    <x v="4"/>
    <x v="4"/>
    <x v="4"/>
    <x v="1"/>
    <x v="1"/>
  </r>
  <r>
    <x v="6"/>
    <x v="1"/>
    <x v="1"/>
    <x v="6"/>
    <x v="1"/>
    <x v="1"/>
    <x v="2"/>
    <x v="1"/>
    <x v="1"/>
    <x v="2"/>
    <x v="4"/>
    <x v="4"/>
    <x v="4"/>
    <x v="4"/>
    <x v="4"/>
    <x v="1"/>
    <x v="1"/>
  </r>
  <r>
    <x v="6"/>
    <x v="1"/>
    <x v="1"/>
    <x v="6"/>
    <x v="1"/>
    <x v="2"/>
    <x v="2"/>
    <x v="1"/>
    <x v="1"/>
    <x v="2"/>
    <x v="4"/>
    <x v="4"/>
    <x v="4"/>
    <x v="4"/>
    <x v="4"/>
    <x v="1"/>
    <x v="1"/>
  </r>
  <r>
    <x v="6"/>
    <x v="1"/>
    <x v="1"/>
    <x v="6"/>
    <x v="1"/>
    <x v="3"/>
    <x v="2"/>
    <x v="1"/>
    <x v="1"/>
    <x v="2"/>
    <x v="4"/>
    <x v="4"/>
    <x v="4"/>
    <x v="4"/>
    <x v="4"/>
    <x v="1"/>
    <x v="1"/>
  </r>
  <r>
    <x v="6"/>
    <x v="1"/>
    <x v="1"/>
    <x v="6"/>
    <x v="1"/>
    <x v="4"/>
    <x v="2"/>
    <x v="1"/>
    <x v="1"/>
    <x v="2"/>
    <x v="4"/>
    <x v="4"/>
    <x v="4"/>
    <x v="4"/>
    <x v="4"/>
    <x v="1"/>
    <x v="1"/>
  </r>
  <r>
    <x v="6"/>
    <x v="1"/>
    <x v="1"/>
    <x v="6"/>
    <x v="1"/>
    <x v="5"/>
    <x v="2"/>
    <x v="1"/>
    <x v="1"/>
    <x v="2"/>
    <x v="4"/>
    <x v="4"/>
    <x v="4"/>
    <x v="4"/>
    <x v="4"/>
    <x v="1"/>
    <x v="1"/>
  </r>
  <r>
    <x v="6"/>
    <x v="1"/>
    <x v="1"/>
    <x v="6"/>
    <x v="1"/>
    <x v="6"/>
    <x v="2"/>
    <x v="2"/>
    <x v="1"/>
    <x v="2"/>
    <x v="4"/>
    <x v="4"/>
    <x v="4"/>
    <x v="4"/>
    <x v="4"/>
    <x v="1"/>
    <x v="1"/>
  </r>
  <r>
    <x v="6"/>
    <x v="1"/>
    <x v="1"/>
    <x v="6"/>
    <x v="1"/>
    <x v="7"/>
    <x v="2"/>
    <x v="2"/>
    <x v="1"/>
    <x v="2"/>
    <x v="4"/>
    <x v="4"/>
    <x v="4"/>
    <x v="4"/>
    <x v="4"/>
    <x v="1"/>
    <x v="1"/>
  </r>
  <r>
    <x v="6"/>
    <x v="1"/>
    <x v="1"/>
    <x v="6"/>
    <x v="1"/>
    <x v="8"/>
    <x v="2"/>
    <x v="2"/>
    <x v="1"/>
    <x v="2"/>
    <x v="4"/>
    <x v="4"/>
    <x v="4"/>
    <x v="4"/>
    <x v="4"/>
    <x v="1"/>
    <x v="1"/>
  </r>
  <r>
    <x v="6"/>
    <x v="1"/>
    <x v="1"/>
    <x v="6"/>
    <x v="1"/>
    <x v="9"/>
    <x v="2"/>
    <x v="2"/>
    <x v="1"/>
    <x v="2"/>
    <x v="4"/>
    <x v="4"/>
    <x v="4"/>
    <x v="4"/>
    <x v="4"/>
    <x v="1"/>
    <x v="1"/>
  </r>
  <r>
    <x v="6"/>
    <x v="1"/>
    <x v="1"/>
    <x v="6"/>
    <x v="1"/>
    <x v="10"/>
    <x v="2"/>
    <x v="3"/>
    <x v="1"/>
    <x v="2"/>
    <x v="4"/>
    <x v="4"/>
    <x v="4"/>
    <x v="4"/>
    <x v="4"/>
    <x v="1"/>
    <x v="1"/>
  </r>
  <r>
    <x v="6"/>
    <x v="1"/>
    <x v="1"/>
    <x v="6"/>
    <x v="1"/>
    <x v="11"/>
    <x v="2"/>
    <x v="3"/>
    <x v="1"/>
    <x v="2"/>
    <x v="4"/>
    <x v="4"/>
    <x v="4"/>
    <x v="4"/>
    <x v="4"/>
    <x v="1"/>
    <x v="1"/>
  </r>
  <r>
    <x v="6"/>
    <x v="1"/>
    <x v="1"/>
    <x v="6"/>
    <x v="1"/>
    <x v="12"/>
    <x v="2"/>
    <x v="3"/>
    <x v="1"/>
    <x v="2"/>
    <x v="4"/>
    <x v="4"/>
    <x v="4"/>
    <x v="4"/>
    <x v="4"/>
    <x v="1"/>
    <x v="1"/>
  </r>
  <r>
    <x v="6"/>
    <x v="1"/>
    <x v="1"/>
    <x v="6"/>
    <x v="1"/>
    <x v="13"/>
    <x v="2"/>
    <x v="3"/>
    <x v="1"/>
    <x v="2"/>
    <x v="4"/>
    <x v="4"/>
    <x v="4"/>
    <x v="4"/>
    <x v="4"/>
    <x v="1"/>
    <x v="1"/>
  </r>
  <r>
    <x v="6"/>
    <x v="1"/>
    <x v="1"/>
    <x v="6"/>
    <x v="1"/>
    <x v="14"/>
    <x v="2"/>
    <x v="3"/>
    <x v="1"/>
    <x v="2"/>
    <x v="4"/>
    <x v="4"/>
    <x v="4"/>
    <x v="4"/>
    <x v="4"/>
    <x v="1"/>
    <x v="1"/>
  </r>
  <r>
    <x v="6"/>
    <x v="1"/>
    <x v="1"/>
    <x v="6"/>
    <x v="1"/>
    <x v="15"/>
    <x v="2"/>
    <x v="3"/>
    <x v="1"/>
    <x v="2"/>
    <x v="4"/>
    <x v="4"/>
    <x v="4"/>
    <x v="4"/>
    <x v="4"/>
    <x v="1"/>
    <x v="1"/>
  </r>
  <r>
    <x v="6"/>
    <x v="1"/>
    <x v="1"/>
    <x v="6"/>
    <x v="1"/>
    <x v="16"/>
    <x v="2"/>
    <x v="3"/>
    <x v="1"/>
    <x v="2"/>
    <x v="4"/>
    <x v="4"/>
    <x v="4"/>
    <x v="4"/>
    <x v="4"/>
    <x v="1"/>
    <x v="1"/>
  </r>
  <r>
    <x v="6"/>
    <x v="1"/>
    <x v="1"/>
    <x v="6"/>
    <x v="1"/>
    <x v="17"/>
    <x v="2"/>
    <x v="3"/>
    <x v="1"/>
    <x v="2"/>
    <x v="4"/>
    <x v="4"/>
    <x v="4"/>
    <x v="4"/>
    <x v="4"/>
    <x v="1"/>
    <x v="1"/>
  </r>
  <r>
    <x v="6"/>
    <x v="1"/>
    <x v="1"/>
    <x v="6"/>
    <x v="1"/>
    <x v="18"/>
    <x v="2"/>
    <x v="3"/>
    <x v="1"/>
    <x v="2"/>
    <x v="4"/>
    <x v="4"/>
    <x v="4"/>
    <x v="4"/>
    <x v="4"/>
    <x v="1"/>
    <x v="1"/>
  </r>
  <r>
    <x v="6"/>
    <x v="1"/>
    <x v="1"/>
    <x v="6"/>
    <x v="1"/>
    <x v="19"/>
    <x v="2"/>
    <x v="4"/>
    <x v="1"/>
    <x v="2"/>
    <x v="4"/>
    <x v="4"/>
    <x v="4"/>
    <x v="4"/>
    <x v="4"/>
    <x v="1"/>
    <x v="1"/>
  </r>
  <r>
    <x v="6"/>
    <x v="1"/>
    <x v="1"/>
    <x v="6"/>
    <x v="1"/>
    <x v="20"/>
    <x v="2"/>
    <x v="4"/>
    <x v="1"/>
    <x v="2"/>
    <x v="4"/>
    <x v="4"/>
    <x v="4"/>
    <x v="4"/>
    <x v="4"/>
    <x v="1"/>
    <x v="1"/>
  </r>
  <r>
    <x v="6"/>
    <x v="1"/>
    <x v="1"/>
    <x v="6"/>
    <x v="1"/>
    <x v="21"/>
    <x v="2"/>
    <x v="4"/>
    <x v="1"/>
    <x v="2"/>
    <x v="4"/>
    <x v="4"/>
    <x v="4"/>
    <x v="4"/>
    <x v="4"/>
    <x v="1"/>
    <x v="1"/>
  </r>
  <r>
    <x v="6"/>
    <x v="1"/>
    <x v="1"/>
    <x v="6"/>
    <x v="1"/>
    <x v="22"/>
    <x v="2"/>
    <x v="4"/>
    <x v="1"/>
    <x v="2"/>
    <x v="4"/>
    <x v="4"/>
    <x v="4"/>
    <x v="4"/>
    <x v="4"/>
    <x v="1"/>
    <x v="1"/>
  </r>
  <r>
    <x v="6"/>
    <x v="1"/>
    <x v="1"/>
    <x v="6"/>
    <x v="1"/>
    <x v="23"/>
    <x v="2"/>
    <x v="4"/>
    <x v="1"/>
    <x v="2"/>
    <x v="4"/>
    <x v="4"/>
    <x v="4"/>
    <x v="4"/>
    <x v="4"/>
    <x v="1"/>
    <x v="1"/>
  </r>
  <r>
    <x v="6"/>
    <x v="1"/>
    <x v="1"/>
    <x v="6"/>
    <x v="1"/>
    <x v="0"/>
    <x v="2"/>
    <x v="0"/>
    <x v="0"/>
    <x v="2"/>
    <x v="4"/>
    <x v="4"/>
    <x v="4"/>
    <x v="4"/>
    <x v="4"/>
    <x v="1"/>
    <x v="1"/>
  </r>
  <r>
    <x v="6"/>
    <x v="1"/>
    <x v="1"/>
    <x v="6"/>
    <x v="1"/>
    <x v="1"/>
    <x v="2"/>
    <x v="1"/>
    <x v="1"/>
    <x v="2"/>
    <x v="4"/>
    <x v="4"/>
    <x v="4"/>
    <x v="4"/>
    <x v="4"/>
    <x v="1"/>
    <x v="1"/>
  </r>
  <r>
    <x v="6"/>
    <x v="1"/>
    <x v="1"/>
    <x v="6"/>
    <x v="1"/>
    <x v="2"/>
    <x v="2"/>
    <x v="1"/>
    <x v="1"/>
    <x v="2"/>
    <x v="4"/>
    <x v="4"/>
    <x v="4"/>
    <x v="4"/>
    <x v="4"/>
    <x v="1"/>
    <x v="1"/>
  </r>
  <r>
    <x v="6"/>
    <x v="1"/>
    <x v="1"/>
    <x v="6"/>
    <x v="1"/>
    <x v="3"/>
    <x v="2"/>
    <x v="1"/>
    <x v="1"/>
    <x v="2"/>
    <x v="4"/>
    <x v="4"/>
    <x v="4"/>
    <x v="4"/>
    <x v="4"/>
    <x v="1"/>
    <x v="1"/>
  </r>
  <r>
    <x v="6"/>
    <x v="1"/>
    <x v="1"/>
    <x v="6"/>
    <x v="1"/>
    <x v="4"/>
    <x v="2"/>
    <x v="1"/>
    <x v="1"/>
    <x v="2"/>
    <x v="4"/>
    <x v="4"/>
    <x v="4"/>
    <x v="4"/>
    <x v="4"/>
    <x v="1"/>
    <x v="1"/>
  </r>
  <r>
    <x v="6"/>
    <x v="1"/>
    <x v="1"/>
    <x v="6"/>
    <x v="1"/>
    <x v="5"/>
    <x v="2"/>
    <x v="1"/>
    <x v="1"/>
    <x v="2"/>
    <x v="4"/>
    <x v="4"/>
    <x v="4"/>
    <x v="4"/>
    <x v="4"/>
    <x v="1"/>
    <x v="1"/>
  </r>
  <r>
    <x v="6"/>
    <x v="1"/>
    <x v="1"/>
    <x v="6"/>
    <x v="1"/>
    <x v="6"/>
    <x v="2"/>
    <x v="2"/>
    <x v="1"/>
    <x v="2"/>
    <x v="4"/>
    <x v="4"/>
    <x v="4"/>
    <x v="4"/>
    <x v="4"/>
    <x v="1"/>
    <x v="1"/>
  </r>
  <r>
    <x v="6"/>
    <x v="1"/>
    <x v="1"/>
    <x v="6"/>
    <x v="1"/>
    <x v="7"/>
    <x v="2"/>
    <x v="2"/>
    <x v="1"/>
    <x v="2"/>
    <x v="4"/>
    <x v="4"/>
    <x v="4"/>
    <x v="4"/>
    <x v="4"/>
    <x v="1"/>
    <x v="1"/>
  </r>
  <r>
    <x v="6"/>
    <x v="1"/>
    <x v="1"/>
    <x v="6"/>
    <x v="1"/>
    <x v="8"/>
    <x v="2"/>
    <x v="2"/>
    <x v="1"/>
    <x v="2"/>
    <x v="4"/>
    <x v="4"/>
    <x v="4"/>
    <x v="4"/>
    <x v="4"/>
    <x v="1"/>
    <x v="1"/>
  </r>
  <r>
    <x v="6"/>
    <x v="1"/>
    <x v="1"/>
    <x v="6"/>
    <x v="1"/>
    <x v="9"/>
    <x v="2"/>
    <x v="2"/>
    <x v="1"/>
    <x v="2"/>
    <x v="4"/>
    <x v="4"/>
    <x v="4"/>
    <x v="4"/>
    <x v="4"/>
    <x v="1"/>
    <x v="1"/>
  </r>
  <r>
    <x v="6"/>
    <x v="1"/>
    <x v="1"/>
    <x v="6"/>
    <x v="1"/>
    <x v="10"/>
    <x v="2"/>
    <x v="3"/>
    <x v="1"/>
    <x v="2"/>
    <x v="4"/>
    <x v="4"/>
    <x v="4"/>
    <x v="4"/>
    <x v="4"/>
    <x v="1"/>
    <x v="1"/>
  </r>
  <r>
    <x v="6"/>
    <x v="1"/>
    <x v="1"/>
    <x v="6"/>
    <x v="1"/>
    <x v="11"/>
    <x v="2"/>
    <x v="3"/>
    <x v="1"/>
    <x v="2"/>
    <x v="4"/>
    <x v="4"/>
    <x v="4"/>
    <x v="4"/>
    <x v="4"/>
    <x v="1"/>
    <x v="1"/>
  </r>
  <r>
    <x v="6"/>
    <x v="1"/>
    <x v="1"/>
    <x v="6"/>
    <x v="1"/>
    <x v="12"/>
    <x v="2"/>
    <x v="3"/>
    <x v="1"/>
    <x v="2"/>
    <x v="4"/>
    <x v="4"/>
    <x v="4"/>
    <x v="4"/>
    <x v="4"/>
    <x v="1"/>
    <x v="1"/>
  </r>
  <r>
    <x v="6"/>
    <x v="1"/>
    <x v="1"/>
    <x v="6"/>
    <x v="1"/>
    <x v="13"/>
    <x v="2"/>
    <x v="3"/>
    <x v="1"/>
    <x v="2"/>
    <x v="4"/>
    <x v="4"/>
    <x v="4"/>
    <x v="4"/>
    <x v="4"/>
    <x v="1"/>
    <x v="1"/>
  </r>
  <r>
    <x v="6"/>
    <x v="1"/>
    <x v="1"/>
    <x v="6"/>
    <x v="1"/>
    <x v="14"/>
    <x v="2"/>
    <x v="3"/>
    <x v="1"/>
    <x v="2"/>
    <x v="4"/>
    <x v="4"/>
    <x v="4"/>
    <x v="4"/>
    <x v="4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AC6" firstHeaderRow="1" firstDataRow="2" firstDataCol="4" rowPageCount="1" colPageCount="1"/>
  <pivotFields count="17">
    <pivotField axis="axisRow" compact="0" sortType="ascending" defaultSubtotal="0" outline="0" multipleItemSelectionAllowed="1" numFmtId="177" showAll="0">
      <items count="13">
        <item x="6"/>
        <item m="1" x="9"/>
        <item x="0"/>
        <item m="1" x="7"/>
        <item m="1" x="11"/>
        <item x="1"/>
        <item m="1" x="8"/>
        <item x="2"/>
        <item x="3"/>
        <item x="4"/>
        <item m="1" x="12"/>
        <item x="5"/>
        <item m="1" x="10"/>
      </items>
    </pivotField>
    <pivotField axis="axisRow" compact="0" sortType="ascending" defaultSubtotal="0" outline="0" multipleItemSelectionAllowed="1" showAll="0">
      <items count="2">
        <item x="1"/>
        <item x="0"/>
      </items>
    </pivotField>
    <pivotField axis="axisRow" compact="0" sortType="ascending" defaultSubtotal="0" outline="0" multipleItemSelectionAllowed="1" showAll="0">
      <items count="2">
        <item x="1"/>
        <item x="0"/>
      </items>
    </pivotField>
    <pivotField axis="axisRow" compact="0" sortType="ascending" outline="0" multipleItemSelectionAllowed="1" numFmtId="58" showAll="0">
      <items count="10">
        <item x="6"/>
        <item m="1" x="7"/>
        <item x="2"/>
        <item x="3"/>
        <item x="0"/>
        <item x="4"/>
        <item x="5"/>
        <item x="1"/>
        <item m="1" x="8"/>
        <item t="default"/>
      </items>
    </pivotField>
    <pivotField compact="0" outline="0" multipleItemSelectionAllowed="1" showAll="0"/>
    <pivotField axis="axisCol" compact="0" sortType="ascending" outline="0" multipleItemSelectionAllowed="1" showAll="0">
      <items count="27">
        <item m="1" x="24"/>
        <item m="1" x="25"/>
        <item x="8"/>
        <item x="7"/>
        <item x="6"/>
        <item x="9"/>
        <item x="22"/>
        <item x="21"/>
        <item x="20"/>
        <item x="19"/>
        <item x="23"/>
        <item x="3"/>
        <item x="2"/>
        <item x="1"/>
        <item x="4"/>
        <item x="5"/>
        <item x="0"/>
        <item x="12"/>
        <item x="10"/>
        <item x="17"/>
        <item x="16"/>
        <item x="14"/>
        <item x="13"/>
        <item x="15"/>
        <item x="11"/>
        <item x="18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>
      <items count="4">
        <item x="1"/>
        <item x="0"/>
        <item x="2"/>
        <item t="default"/>
      </items>
    </pivotField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8">
        <item h="1" x="0"/>
        <item h="1" x="1"/>
        <item x="2"/>
        <item x="3"/>
        <item h="1" m="1" x="6"/>
        <item h="1" m="1" x="5"/>
        <item h="1" x="4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2">
    <i>
      <x v="9"/>
      <x v="1"/>
      <x v="1"/>
      <x v="5"/>
    </i>
    <i>
      <x v="11"/>
      <x v="1"/>
      <x v="1"/>
      <x v="6"/>
    </i>
  </rowItems>
  <colFields count="1">
    <field x="5"/>
  </colFields>
  <colItems count="25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E31" firstHeaderRow="1" firstDataRow="2" firstDataCol="2" rowPageCount="1" colPageCount="1"/>
  <pivotFields count="17">
    <pivotField compact="0" outline="0" multipleItemSelectionAllowed="1" numFmtId="177" showAll="0">
      <items count="14">
        <item m="1" x="9"/>
        <item x="0"/>
        <item m="1" x="7"/>
        <item m="1" x="11"/>
        <item x="1"/>
        <item m="1" x="8"/>
        <item x="3"/>
        <item x="4"/>
        <item m="1" x="12"/>
        <item x="5"/>
        <item m="1" x="10"/>
        <item x="2"/>
        <item x="6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sortType="ascending" outline="0" multipleItemSelectionAllowed="1" showAll="0">
      <items count="27">
        <item m="1" x="24"/>
        <item m="1" x="25"/>
        <item x="8"/>
        <item x="7"/>
        <item x="6"/>
        <item x="9"/>
        <item x="22"/>
        <item x="21"/>
        <item x="20"/>
        <item x="19"/>
        <item x="23"/>
        <item x="3"/>
        <item x="2"/>
        <item x="1"/>
        <item x="4"/>
        <item x="5"/>
        <item x="0"/>
        <item x="12"/>
        <item x="10"/>
        <item x="17"/>
        <item x="16"/>
        <item x="14"/>
        <item x="13"/>
        <item x="15"/>
        <item x="11"/>
        <item x="18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sortType="ascending" outline="0" multipleItemSelectionAllowed="1" numFmtId="10" showAll="0">
      <items count="5">
        <item m="1" x="2"/>
        <item m="1" x="3"/>
        <item x="1"/>
        <item x="0"/>
        <item t="default"/>
      </items>
    </pivotField>
    <pivotField dataField="1" compact="0" outline="0" multipleItemSelectionAllowed="1" showAll="0">
      <items count="4">
        <item x="1"/>
        <item x="0"/>
        <item x="2"/>
        <item t="default"/>
      </items>
    </pivotField>
    <pivotField compact="0" outline="0" multipleItemSelectionAllowed="1" showAll="0"/>
    <pivotField axis="axisCol" compact="0" sortType="ascending" outline="0" multipleItemSelectionAllowed="1" showAll="0">
      <items count="8">
        <item m="1" x="5"/>
        <item m="1" x="6"/>
        <item x="4"/>
        <item x="2"/>
        <item x="0"/>
        <item x="3"/>
        <item x="1"/>
        <item t="default"/>
      </items>
    </pivotField>
    <pivotField axis="axisPage" compact="0" outline="0" multipleItemSelectionAllowed="1" showAll="0">
      <items count="8">
        <item h="1" x="0"/>
        <item h="1" x="1"/>
        <item x="2"/>
        <item x="3"/>
        <item h="1" m="1" x="6"/>
        <item h="1" m="1" x="5"/>
        <item h="1" x="4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27">
    <i>
      <x v="2"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t="default">
      <x v="2"/>
    </i>
    <i>
      <x v="3"/>
      <x v="16"/>
    </i>
    <i t="default">
      <x v="3"/>
    </i>
    <i t="grand">
      <x/>
    </i>
  </rowItems>
  <colFields count="1">
    <field x="11"/>
  </colFields>
  <colItems count="3">
    <i>
      <x v="5"/>
    </i>
    <i>
      <x v="6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0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sortType="ascending" defaultSubtotal="0" outline="0" multipleItemSelectionAllowed="1" numFmtId="58" showAll="0">
      <items count="9">
        <item x="6"/>
        <item m="1" x="7"/>
        <item x="2"/>
        <item x="3"/>
        <item x="0"/>
        <item x="4"/>
        <item x="5"/>
        <item x="1"/>
        <item m="1" x="8"/>
      </items>
    </pivotField>
    <pivotField axis="axisRow" compact="0" sortType="ascending" defaultSubtotal="0" outline="0" multipleItemSelectionAllowed="1" showAll="0">
      <items count="4">
        <item x="2"/>
        <item x="0"/>
        <item x="3"/>
        <item x="1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sortType="ascending" defaultSubtotal="0" outline="0" multipleItemSelectionAllowed="1" showAll="0">
      <items count="5">
        <item x="4"/>
        <item x="2"/>
        <item x="0"/>
        <item x="3"/>
        <item x="1"/>
      </items>
    </pivotField>
    <pivotField compact="0" outline="0" multipleItemSelectionAllowed="1" showAll="0"/>
    <pivotField axis="axisRow" compact="0" sortType="ascending" outline="0" multipleItemSelectionAllowed="1" showAll="0">
      <items count="8">
        <item m="1" x="5"/>
        <item m="1" x="6"/>
        <item x="4"/>
        <item x="0"/>
        <item x="2"/>
        <item x="3"/>
        <item x="1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7">
    <i>
      <x/>
      <x v="3"/>
      <x/>
      <x v="2"/>
    </i>
    <i>
      <x v="2"/>
      <x/>
      <x v="1"/>
      <x v="3"/>
    </i>
    <i>
      <x v="3"/>
      <x v="1"/>
      <x v="1"/>
      <x v="3"/>
    </i>
    <i>
      <x v="4"/>
      <x v="1"/>
      <x v="2"/>
      <x v="3"/>
    </i>
    <i>
      <x v="5"/>
      <x v="1"/>
      <x v="3"/>
      <x v="4"/>
    </i>
    <i>
      <x v="6"/>
      <x v="2"/>
      <x v="4"/>
      <x v="5"/>
    </i>
    <i>
      <x v="7"/>
      <x v="3"/>
      <x v="4"/>
      <x v="6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0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sortType="ascending" defaultSubtotal="0" outline="0" multipleItemSelectionAllowed="1" numFmtId="58" showAll="0">
      <items count="9">
        <item x="6"/>
        <item m="1" x="7"/>
        <item x="2"/>
        <item x="3"/>
        <item x="0"/>
        <item x="4"/>
        <item x="5"/>
        <item x="1"/>
        <item m="1" x="8"/>
      </items>
    </pivotField>
    <pivotField axis="axisRow" compact="0" sortType="ascending" defaultSubtotal="0" outline="0" multipleItemSelectionAllowed="1" showAll="0">
      <items count="4">
        <item x="2"/>
        <item x="0"/>
        <item x="3"/>
        <item x="1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sortType="ascending" defaultSubtotal="0" outline="0" multipleItemSelectionAllowed="1" showAll="0">
      <items count="5">
        <item x="4"/>
        <item x="2"/>
        <item x="0"/>
        <item x="3"/>
        <item x="1"/>
      </items>
    </pivotField>
    <pivotField compact="0" outline="0" multipleItemSelectionAllowed="1" showAll="0"/>
    <pivotField axis="axisRow" compact="0" sortType="ascending" outline="0" multipleItemSelectionAllowed="1" showAll="0">
      <items count="8">
        <item m="1" x="5"/>
        <item m="1" x="6"/>
        <item x="4"/>
        <item x="0"/>
        <item x="2"/>
        <item x="3"/>
        <item x="1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7">
    <i>
      <x/>
      <x v="3"/>
      <x/>
      <x v="2"/>
    </i>
    <i>
      <x v="2"/>
      <x/>
      <x v="1"/>
      <x v="3"/>
    </i>
    <i>
      <x v="3"/>
      <x v="1"/>
      <x v="1"/>
      <x v="3"/>
    </i>
    <i>
      <x v="4"/>
      <x v="1"/>
      <x v="2"/>
      <x v="3"/>
    </i>
    <i>
      <x v="5"/>
      <x v="1"/>
      <x v="3"/>
      <x v="4"/>
    </i>
    <i>
      <x v="6"/>
      <x v="2"/>
      <x v="4"/>
      <x v="5"/>
    </i>
    <i>
      <x v="7"/>
      <x v="3"/>
      <x v="4"/>
      <x v="6"/>
    </i>
  </rowItems>
  <colItems count="1">
    <i/>
  </colItems>
  <pivotTableStyleInfo showRowHeaders="1" showColHeaders="1" showLastColumn="1"/>
</pivotTableDefinition>
</file>

<file path=xl/pivotTables/pivotTable5.xml><?xml version="1.0" encoding="utf-8"?>
<pivotTableDefinition xmlns="http://schemas.openxmlformats.org/spreadsheetml/2006/main" name="MONTHLY 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G4:AJ11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sortType="ascending" defaultSubtotal="0" outline="0" multipleItemSelectionAllowed="1" numFmtId="58" showAll="0">
      <items count="9">
        <item x="6"/>
        <item m="1" x="7"/>
        <item x="2"/>
        <item x="3"/>
        <item x="0"/>
        <item x="4"/>
        <item x="5"/>
        <item x="1"/>
        <item m="1" x="8"/>
      </items>
    </pivotField>
    <pivotField axis="axisRow" compact="0" sortType="ascending" defaultSubtotal="0" outline="0" multipleItemSelectionAllowed="1" showAll="0">
      <items count="4">
        <item x="2"/>
        <item x="0"/>
        <item x="3"/>
        <item x="1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sortType="ascending" defaultSubtotal="0" outline="0" multipleItemSelectionAllowed="1" showAll="0">
      <items count="5">
        <item x="4"/>
        <item x="2"/>
        <item x="0"/>
        <item x="3"/>
        <item x="1"/>
      </items>
    </pivotField>
    <pivotField compact="0" outline="0" multipleItemSelectionAllowed="1" showAll="0"/>
    <pivotField axis="axisRow" compact="0" sortType="ascending" outline="0" multipleItemSelectionAllowed="1" showAll="0">
      <items count="8">
        <item m="1" x="5"/>
        <item m="1" x="6"/>
        <item x="4"/>
        <item x="0"/>
        <item x="2"/>
        <item x="3"/>
        <item x="1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7">
    <i>
      <x/>
      <x v="3"/>
      <x/>
      <x v="2"/>
    </i>
    <i>
      <x v="2"/>
      <x/>
      <x v="1"/>
      <x v="3"/>
    </i>
    <i>
      <x v="3"/>
      <x v="1"/>
      <x v="1"/>
      <x v="3"/>
    </i>
    <i>
      <x v="4"/>
      <x v="1"/>
      <x v="2"/>
      <x v="3"/>
    </i>
    <i>
      <x v="5"/>
      <x v="1"/>
      <x v="3"/>
      <x v="4"/>
    </i>
    <i>
      <x v="6"/>
      <x v="2"/>
      <x v="4"/>
      <x v="5"/>
    </i>
    <i>
      <x v="7"/>
      <x v="3"/>
      <x v="4"/>
      <x v="6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B7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666666666667" defaultRowHeight="15.75" customHeight="1" outlineLevelRow="6"/>
  <cols>
    <col min="1" max="34" width="18.8857142857143" customWidth="1"/>
  </cols>
  <sheetData>
    <row r="1" customHeight="1" spans="1:28">
      <c r="A1" s="66" t="s">
        <v>0</v>
      </c>
      <c r="B1" s="66" t="s">
        <v>1</v>
      </c>
      <c r="C1" s="66" t="s">
        <v>2</v>
      </c>
      <c r="D1" s="66" t="s">
        <v>3</v>
      </c>
      <c r="E1" s="66" t="s">
        <v>4</v>
      </c>
      <c r="F1" s="66" t="s">
        <v>5</v>
      </c>
      <c r="G1" s="66" t="s">
        <v>6</v>
      </c>
      <c r="H1" s="66" t="s">
        <v>7</v>
      </c>
      <c r="I1" s="66" t="s">
        <v>8</v>
      </c>
      <c r="J1" s="66" t="s">
        <v>9</v>
      </c>
      <c r="K1" s="66" t="s">
        <v>10</v>
      </c>
      <c r="L1" s="66" t="s">
        <v>11</v>
      </c>
      <c r="M1" s="66" t="s">
        <v>12</v>
      </c>
      <c r="N1" s="66" t="s">
        <v>13</v>
      </c>
      <c r="O1" s="66" t="s">
        <v>14</v>
      </c>
      <c r="P1" s="66" t="s">
        <v>15</v>
      </c>
      <c r="Q1" s="66" t="s">
        <v>16</v>
      </c>
      <c r="R1" s="66" t="s">
        <v>17</v>
      </c>
      <c r="S1" s="66" t="s">
        <v>18</v>
      </c>
      <c r="T1" s="66" t="s">
        <v>19</v>
      </c>
      <c r="U1" s="66" t="s">
        <v>20</v>
      </c>
      <c r="V1" s="66" t="s">
        <v>21</v>
      </c>
      <c r="W1" s="66" t="s">
        <v>22</v>
      </c>
      <c r="X1" s="66" t="s">
        <v>23</v>
      </c>
      <c r="Y1" s="66" t="s">
        <v>24</v>
      </c>
      <c r="Z1" s="66" t="s">
        <v>25</v>
      </c>
      <c r="AA1" s="66" t="s">
        <v>26</v>
      </c>
      <c r="AB1" s="66" t="s">
        <v>27</v>
      </c>
    </row>
    <row r="2" customHeight="1" spans="1:28">
      <c r="A2" s="80">
        <v>45034.5137650694</v>
      </c>
      <c r="B2" s="66" t="s">
        <v>28</v>
      </c>
      <c r="C2" s="66" t="s">
        <v>29</v>
      </c>
      <c r="D2" s="81">
        <v>44957</v>
      </c>
      <c r="E2" s="66" t="s">
        <v>30</v>
      </c>
      <c r="F2" s="66" t="s">
        <v>31</v>
      </c>
      <c r="G2" s="66" t="s">
        <v>30</v>
      </c>
      <c r="H2" s="66" t="s">
        <v>31</v>
      </c>
      <c r="I2" s="66" t="s">
        <v>30</v>
      </c>
      <c r="J2" s="66" t="s">
        <v>30</v>
      </c>
      <c r="K2" s="66" t="s">
        <v>31</v>
      </c>
      <c r="L2" s="66" t="s">
        <v>30</v>
      </c>
      <c r="M2" s="66" t="s">
        <v>30</v>
      </c>
      <c r="N2" s="66" t="s">
        <v>31</v>
      </c>
      <c r="O2" s="66" t="s">
        <v>30</v>
      </c>
      <c r="P2" s="66" t="s">
        <v>30</v>
      </c>
      <c r="Q2" s="66" t="s">
        <v>30</v>
      </c>
      <c r="R2" s="66" t="s">
        <v>31</v>
      </c>
      <c r="S2" s="66" t="s">
        <v>30</v>
      </c>
      <c r="T2" s="66" t="s">
        <v>30</v>
      </c>
      <c r="U2" s="66" t="s">
        <v>30</v>
      </c>
      <c r="V2" s="66" t="s">
        <v>31</v>
      </c>
      <c r="W2" s="66" t="s">
        <v>30</v>
      </c>
      <c r="X2" s="66" t="s">
        <v>30</v>
      </c>
      <c r="Y2" s="66" t="s">
        <v>31</v>
      </c>
      <c r="Z2" s="66" t="s">
        <v>30</v>
      </c>
      <c r="AA2" s="66" t="s">
        <v>31</v>
      </c>
      <c r="AB2" s="66" t="s">
        <v>31</v>
      </c>
    </row>
    <row r="3" customHeight="1" spans="1:28">
      <c r="A3" s="80">
        <v>45058.03965125</v>
      </c>
      <c r="B3" s="66" t="s">
        <v>28</v>
      </c>
      <c r="C3" s="66" t="s">
        <v>29</v>
      </c>
      <c r="D3" s="81">
        <v>45017</v>
      </c>
      <c r="E3" s="66" t="s">
        <v>31</v>
      </c>
      <c r="F3" s="66" t="s">
        <v>31</v>
      </c>
      <c r="G3" s="66" t="s">
        <v>30</v>
      </c>
      <c r="H3" s="66" t="s">
        <v>30</v>
      </c>
      <c r="I3" s="66" t="s">
        <v>31</v>
      </c>
      <c r="J3" s="66" t="s">
        <v>31</v>
      </c>
      <c r="K3" s="66" t="s">
        <v>31</v>
      </c>
      <c r="L3" s="66" t="s">
        <v>31</v>
      </c>
      <c r="M3" s="66" t="s">
        <v>31</v>
      </c>
      <c r="N3" s="66" t="s">
        <v>30</v>
      </c>
      <c r="O3" s="66" t="s">
        <v>31</v>
      </c>
      <c r="P3" s="66" t="s">
        <v>30</v>
      </c>
      <c r="Q3" s="66" t="s">
        <v>31</v>
      </c>
      <c r="R3" s="66" t="s">
        <v>31</v>
      </c>
      <c r="S3" s="66" t="s">
        <v>31</v>
      </c>
      <c r="T3" s="66" t="s">
        <v>30</v>
      </c>
      <c r="U3" s="66" t="s">
        <v>30</v>
      </c>
      <c r="V3" s="66" t="s">
        <v>31</v>
      </c>
      <c r="W3" s="66" t="s">
        <v>31</v>
      </c>
      <c r="X3" s="66" t="s">
        <v>30</v>
      </c>
      <c r="Y3" s="66" t="s">
        <v>31</v>
      </c>
      <c r="Z3" s="66" t="s">
        <v>31</v>
      </c>
      <c r="AA3" s="66" t="s">
        <v>31</v>
      </c>
      <c r="AB3" s="66" t="s">
        <v>31</v>
      </c>
    </row>
    <row r="4" customHeight="1" spans="1:28">
      <c r="A4" s="80">
        <v>45063.879604294</v>
      </c>
      <c r="B4" s="66" t="s">
        <v>28</v>
      </c>
      <c r="C4" s="66" t="s">
        <v>29</v>
      </c>
      <c r="D4" s="81">
        <v>44928</v>
      </c>
      <c r="E4" s="66" t="s">
        <v>30</v>
      </c>
      <c r="F4" s="66" t="s">
        <v>31</v>
      </c>
      <c r="G4" s="66" t="s">
        <v>30</v>
      </c>
      <c r="H4" s="66" t="s">
        <v>31</v>
      </c>
      <c r="I4" s="66" t="s">
        <v>30</v>
      </c>
      <c r="J4" s="66" t="s">
        <v>30</v>
      </c>
      <c r="K4" s="66" t="s">
        <v>31</v>
      </c>
      <c r="L4" s="66" t="s">
        <v>30</v>
      </c>
      <c r="M4" s="66" t="s">
        <v>31</v>
      </c>
      <c r="N4" s="66" t="s">
        <v>31</v>
      </c>
      <c r="O4" s="66" t="s">
        <v>31</v>
      </c>
      <c r="P4" s="66" t="s">
        <v>30</v>
      </c>
      <c r="Q4" s="66" t="s">
        <v>31</v>
      </c>
      <c r="R4" s="66" t="s">
        <v>31</v>
      </c>
      <c r="S4" s="66" t="s">
        <v>30</v>
      </c>
      <c r="T4" s="66" t="s">
        <v>30</v>
      </c>
      <c r="U4" s="66" t="s">
        <v>31</v>
      </c>
      <c r="V4" s="66" t="s">
        <v>30</v>
      </c>
      <c r="W4" s="66" t="s">
        <v>30</v>
      </c>
      <c r="X4" s="66" t="s">
        <v>31</v>
      </c>
      <c r="Y4" s="66" t="s">
        <v>31</v>
      </c>
      <c r="Z4" s="66" t="s">
        <v>30</v>
      </c>
      <c r="AA4" s="66" t="s">
        <v>31</v>
      </c>
      <c r="AB4" s="66" t="s">
        <v>31</v>
      </c>
    </row>
    <row r="5" customHeight="1" spans="1:28">
      <c r="A5" s="80">
        <v>45063.8809621759</v>
      </c>
      <c r="B5" s="66" t="s">
        <v>28</v>
      </c>
      <c r="C5" s="66" t="s">
        <v>29</v>
      </c>
      <c r="D5" s="81">
        <v>44929</v>
      </c>
      <c r="E5" s="66" t="s">
        <v>31</v>
      </c>
      <c r="F5" s="66" t="s">
        <v>31</v>
      </c>
      <c r="G5" s="66" t="s">
        <v>30</v>
      </c>
      <c r="H5" s="66" t="s">
        <v>31</v>
      </c>
      <c r="I5" s="66" t="s">
        <v>30</v>
      </c>
      <c r="J5" s="66" t="s">
        <v>31</v>
      </c>
      <c r="K5" s="66" t="s">
        <v>31</v>
      </c>
      <c r="L5" s="66" t="s">
        <v>30</v>
      </c>
      <c r="M5" s="66" t="s">
        <v>31</v>
      </c>
      <c r="N5" s="66" t="s">
        <v>31</v>
      </c>
      <c r="O5" s="66" t="s">
        <v>31</v>
      </c>
      <c r="P5" s="66" t="s">
        <v>31</v>
      </c>
      <c r="Q5" s="66" t="s">
        <v>31</v>
      </c>
      <c r="R5" s="66" t="s">
        <v>31</v>
      </c>
      <c r="S5" s="66" t="s">
        <v>30</v>
      </c>
      <c r="T5" s="66" t="s">
        <v>30</v>
      </c>
      <c r="U5" s="66" t="s">
        <v>31</v>
      </c>
      <c r="V5" s="66" t="s">
        <v>30</v>
      </c>
      <c r="W5" s="66" t="s">
        <v>30</v>
      </c>
      <c r="X5" s="66" t="s">
        <v>30</v>
      </c>
      <c r="Y5" s="66" t="s">
        <v>31</v>
      </c>
      <c r="Z5" s="66" t="s">
        <v>30</v>
      </c>
      <c r="AA5" s="66" t="s">
        <v>31</v>
      </c>
      <c r="AB5" s="66" t="s">
        <v>31</v>
      </c>
    </row>
    <row r="6" customHeight="1" spans="1:28">
      <c r="A6" s="80">
        <v>45071.3565059028</v>
      </c>
      <c r="B6" s="66" t="s">
        <v>28</v>
      </c>
      <c r="C6" s="66" t="s">
        <v>29</v>
      </c>
      <c r="D6" s="81">
        <v>44985</v>
      </c>
      <c r="E6" s="66" t="s">
        <v>30</v>
      </c>
      <c r="F6" s="66" t="s">
        <v>31</v>
      </c>
      <c r="G6" s="66" t="s">
        <v>30</v>
      </c>
      <c r="H6" s="66" t="s">
        <v>31</v>
      </c>
      <c r="I6" s="66" t="s">
        <v>30</v>
      </c>
      <c r="J6" s="66" t="s">
        <v>31</v>
      </c>
      <c r="K6" s="66" t="s">
        <v>31</v>
      </c>
      <c r="L6" s="66" t="s">
        <v>30</v>
      </c>
      <c r="M6" s="66" t="s">
        <v>31</v>
      </c>
      <c r="N6" s="66" t="s">
        <v>31</v>
      </c>
      <c r="O6" s="66" t="s">
        <v>31</v>
      </c>
      <c r="P6" s="66" t="s">
        <v>30</v>
      </c>
      <c r="Q6" s="66" t="s">
        <v>31</v>
      </c>
      <c r="R6" s="66" t="s">
        <v>31</v>
      </c>
      <c r="S6" s="66" t="s">
        <v>30</v>
      </c>
      <c r="T6" s="66" t="s">
        <v>30</v>
      </c>
      <c r="U6" s="66" t="s">
        <v>31</v>
      </c>
      <c r="V6" s="66" t="s">
        <v>30</v>
      </c>
      <c r="W6" s="66" t="s">
        <v>31</v>
      </c>
      <c r="X6" s="66" t="s">
        <v>31</v>
      </c>
      <c r="Y6" s="66" t="s">
        <v>31</v>
      </c>
      <c r="Z6" s="66" t="s">
        <v>30</v>
      </c>
      <c r="AA6" s="66" t="s">
        <v>31</v>
      </c>
      <c r="AB6" s="66" t="s">
        <v>31</v>
      </c>
    </row>
    <row r="7" customHeight="1" spans="1:28">
      <c r="A7" s="80">
        <v>45071.3584560185</v>
      </c>
      <c r="B7" s="66" t="s">
        <v>28</v>
      </c>
      <c r="C7" s="66" t="s">
        <v>29</v>
      </c>
      <c r="D7" s="81">
        <v>45016</v>
      </c>
      <c r="E7" s="66" t="s">
        <v>31</v>
      </c>
      <c r="F7" s="66" t="s">
        <v>31</v>
      </c>
      <c r="G7" s="66" t="s">
        <v>30</v>
      </c>
      <c r="H7" s="66" t="s">
        <v>31</v>
      </c>
      <c r="I7" s="66" t="s">
        <v>30</v>
      </c>
      <c r="J7" s="66" t="s">
        <v>31</v>
      </c>
      <c r="K7" s="66" t="s">
        <v>31</v>
      </c>
      <c r="L7" s="66" t="s">
        <v>30</v>
      </c>
      <c r="M7" s="66" t="s">
        <v>31</v>
      </c>
      <c r="N7" s="66" t="s">
        <v>31</v>
      </c>
      <c r="O7" s="66" t="s">
        <v>31</v>
      </c>
      <c r="P7" s="66" t="s">
        <v>30</v>
      </c>
      <c r="Q7" s="66" t="s">
        <v>31</v>
      </c>
      <c r="R7" s="66" t="s">
        <v>31</v>
      </c>
      <c r="S7" s="66" t="s">
        <v>30</v>
      </c>
      <c r="T7" s="66" t="s">
        <v>30</v>
      </c>
      <c r="U7" s="66" t="s">
        <v>31</v>
      </c>
      <c r="V7" s="66" t="s">
        <v>30</v>
      </c>
      <c r="W7" s="66" t="s">
        <v>31</v>
      </c>
      <c r="X7" s="66" t="s">
        <v>31</v>
      </c>
      <c r="Y7" s="66" t="s">
        <v>31</v>
      </c>
      <c r="Z7" s="66" t="s">
        <v>30</v>
      </c>
      <c r="AA7" s="66" t="s">
        <v>31</v>
      </c>
      <c r="AB7" s="66" t="s">
        <v>31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666666666667" defaultRowHeight="15.75" customHeight="1"/>
  <cols>
    <col min="5" max="5" width="14.6666666666667" customWidth="1"/>
    <col min="9" max="9" width="13.3333333333333" customWidth="1"/>
  </cols>
  <sheetData>
    <row r="1" customHeight="1" spans="1:9">
      <c r="A1" s="66" t="s">
        <v>32</v>
      </c>
      <c r="B1" s="66" t="s">
        <v>33</v>
      </c>
      <c r="C1" s="66" t="s">
        <v>34</v>
      </c>
      <c r="E1" s="66" t="s">
        <v>35</v>
      </c>
      <c r="F1" s="66" t="s">
        <v>36</v>
      </c>
      <c r="G1" s="66" t="s">
        <v>37</v>
      </c>
      <c r="I1" s="66" t="s">
        <v>38</v>
      </c>
    </row>
    <row r="2" customHeight="1" spans="1:9">
      <c r="A2" s="66" t="s">
        <v>39</v>
      </c>
      <c r="B2" s="66">
        <v>100</v>
      </c>
      <c r="C2" s="66" t="s">
        <v>40</v>
      </c>
      <c r="E2" s="66" t="s">
        <v>41</v>
      </c>
      <c r="F2" s="66" t="s">
        <v>42</v>
      </c>
      <c r="G2" s="66">
        <v>1</v>
      </c>
      <c r="I2" s="66" t="s">
        <v>43</v>
      </c>
    </row>
    <row r="3" customHeight="1" spans="1:9">
      <c r="A3" s="66" t="s">
        <v>30</v>
      </c>
      <c r="B3" s="66">
        <v>95</v>
      </c>
      <c r="C3" s="66" t="s">
        <v>44</v>
      </c>
      <c r="E3" s="66" t="s">
        <v>45</v>
      </c>
      <c r="F3" s="66" t="s">
        <v>46</v>
      </c>
      <c r="G3" s="66">
        <v>2</v>
      </c>
      <c r="I3" s="66" t="s">
        <v>47</v>
      </c>
    </row>
    <row r="4" customHeight="1" spans="1:9">
      <c r="A4" s="66" t="s">
        <v>31</v>
      </c>
      <c r="B4" s="66">
        <v>89</v>
      </c>
      <c r="C4" s="66" t="s">
        <v>48</v>
      </c>
      <c r="E4" s="66" t="s">
        <v>49</v>
      </c>
      <c r="F4" s="66" t="s">
        <v>50</v>
      </c>
      <c r="G4" s="66">
        <v>3</v>
      </c>
      <c r="I4" s="66" t="s">
        <v>51</v>
      </c>
    </row>
    <row r="5" customHeight="1" spans="1:9">
      <c r="A5" s="66" t="s">
        <v>52</v>
      </c>
      <c r="B5" s="66">
        <v>74</v>
      </c>
      <c r="C5" s="66" t="s">
        <v>53</v>
      </c>
      <c r="E5" s="66" t="s">
        <v>54</v>
      </c>
      <c r="F5" s="66" t="s">
        <v>55</v>
      </c>
      <c r="G5" s="66">
        <v>4</v>
      </c>
      <c r="I5" s="66" t="s">
        <v>56</v>
      </c>
    </row>
    <row r="6" customHeight="1" spans="5:9">
      <c r="E6" s="66" t="s">
        <v>57</v>
      </c>
      <c r="F6" s="66" t="s">
        <v>58</v>
      </c>
      <c r="G6" s="66">
        <v>5</v>
      </c>
      <c r="I6" s="66" t="s">
        <v>59</v>
      </c>
    </row>
    <row r="7" customHeight="1" spans="5:9">
      <c r="E7" s="66" t="s">
        <v>60</v>
      </c>
      <c r="F7" s="66" t="s">
        <v>61</v>
      </c>
      <c r="G7" s="66">
        <v>6</v>
      </c>
      <c r="I7" s="66" t="s">
        <v>62</v>
      </c>
    </row>
    <row r="8" customHeight="1" spans="5:9">
      <c r="E8" s="66" t="s">
        <v>63</v>
      </c>
      <c r="F8" s="66" t="s">
        <v>64</v>
      </c>
      <c r="G8" s="66">
        <v>7</v>
      </c>
      <c r="I8" s="66" t="s">
        <v>65</v>
      </c>
    </row>
    <row r="9" customHeight="1" spans="5:9">
      <c r="E9" s="66" t="s">
        <v>66</v>
      </c>
      <c r="F9" s="66" t="s">
        <v>67</v>
      </c>
      <c r="G9" s="66">
        <v>8</v>
      </c>
      <c r="I9" s="66" t="s">
        <v>68</v>
      </c>
    </row>
    <row r="10" customHeight="1" spans="5:9">
      <c r="E10" s="66" t="s">
        <v>69</v>
      </c>
      <c r="F10" s="66" t="s">
        <v>70</v>
      </c>
      <c r="G10" s="66">
        <v>9</v>
      </c>
      <c r="I10" s="66" t="s">
        <v>71</v>
      </c>
    </row>
    <row r="11" customHeight="1" spans="5:9">
      <c r="E11" s="66" t="s">
        <v>72</v>
      </c>
      <c r="F11" s="66" t="s">
        <v>73</v>
      </c>
      <c r="G11" s="66">
        <v>10</v>
      </c>
      <c r="I11" s="66" t="s">
        <v>74</v>
      </c>
    </row>
    <row r="12" customHeight="1" spans="5:9">
      <c r="E12" s="66" t="s">
        <v>75</v>
      </c>
      <c r="F12" s="66" t="s">
        <v>76</v>
      </c>
      <c r="G12" s="66">
        <v>11</v>
      </c>
      <c r="I12" s="66" t="s">
        <v>77</v>
      </c>
    </row>
    <row r="13" customHeight="1" spans="5:9">
      <c r="E13" s="66" t="s">
        <v>78</v>
      </c>
      <c r="F13" s="66" t="s">
        <v>79</v>
      </c>
      <c r="G13" s="66">
        <v>12</v>
      </c>
      <c r="I13" s="66" t="s">
        <v>80</v>
      </c>
    </row>
    <row r="14" customHeight="1" spans="9:9">
      <c r="I14" s="66" t="s">
        <v>81</v>
      </c>
    </row>
    <row r="15" customHeight="1" spans="9:9">
      <c r="I15" s="66" t="s">
        <v>82</v>
      </c>
    </row>
    <row r="16" customHeight="1" spans="9:9">
      <c r="I16" s="66" t="s">
        <v>83</v>
      </c>
    </row>
    <row r="17" customHeight="1" spans="9:9">
      <c r="I17" s="66" t="s">
        <v>84</v>
      </c>
    </row>
    <row r="18" customHeight="1" spans="9:9">
      <c r="I18" s="66" t="s">
        <v>85</v>
      </c>
    </row>
    <row r="19" customHeight="1" spans="9:9">
      <c r="I19" s="66" t="s">
        <v>86</v>
      </c>
    </row>
    <row r="20" customHeight="1" spans="9:9">
      <c r="I20" s="66" t="s">
        <v>87</v>
      </c>
    </row>
    <row r="21" customHeight="1" spans="9:9">
      <c r="I21" s="66" t="s">
        <v>88</v>
      </c>
    </row>
    <row r="22" customHeight="1" spans="9:9">
      <c r="I22" s="66" t="s">
        <v>89</v>
      </c>
    </row>
    <row r="23" customHeight="1" spans="9:9">
      <c r="I23" s="66" t="s">
        <v>90</v>
      </c>
    </row>
    <row r="24" customHeight="1" spans="9:9">
      <c r="I24" s="66" t="s">
        <v>91</v>
      </c>
    </row>
    <row r="25" customHeight="1" spans="9:9">
      <c r="I25" s="66" t="s">
        <v>92</v>
      </c>
    </row>
    <row r="26" customHeight="1" spans="9:9">
      <c r="I26" s="66" t="s">
        <v>93</v>
      </c>
    </row>
    <row r="27" customHeight="1" spans="9:9">
      <c r="I27" s="66" t="s">
        <v>94</v>
      </c>
    </row>
    <row r="28" customHeight="1" spans="9:9">
      <c r="I28" s="66" t="s">
        <v>95</v>
      </c>
    </row>
    <row r="29" customHeight="1" spans="9:9">
      <c r="I29" s="66" t="s">
        <v>96</v>
      </c>
    </row>
    <row r="30" customHeight="1" spans="9:9">
      <c r="I30" s="66" t="s">
        <v>97</v>
      </c>
    </row>
    <row r="31" customHeight="1" spans="9:9">
      <c r="I31" s="66" t="s">
        <v>98</v>
      </c>
    </row>
    <row r="32" customHeight="1" spans="9:9">
      <c r="I32" s="66" t="s">
        <v>99</v>
      </c>
    </row>
    <row r="33" customHeight="1" spans="9:9">
      <c r="I33" s="66" t="s">
        <v>100</v>
      </c>
    </row>
    <row r="34" customHeight="1" spans="9:9">
      <c r="I34" s="66" t="s">
        <v>101</v>
      </c>
    </row>
    <row r="35" customHeight="1" spans="9:9">
      <c r="I35" s="66" t="s">
        <v>102</v>
      </c>
    </row>
    <row r="36" customHeight="1" spans="9:9">
      <c r="I36" s="66" t="s">
        <v>103</v>
      </c>
    </row>
    <row r="37" customHeight="1" spans="9:9">
      <c r="I37" s="66" t="s">
        <v>104</v>
      </c>
    </row>
    <row r="38" customHeight="1" spans="9:9">
      <c r="I38" s="66" t="s">
        <v>105</v>
      </c>
    </row>
    <row r="39" customHeight="1" spans="9:9">
      <c r="I39" s="66" t="s">
        <v>106</v>
      </c>
    </row>
    <row r="40" customHeight="1" spans="9:9">
      <c r="I40" s="66" t="s">
        <v>107</v>
      </c>
    </row>
    <row r="41" customHeight="1" spans="9:9">
      <c r="I41" s="66" t="s">
        <v>108</v>
      </c>
    </row>
    <row r="42" customHeight="1" spans="9:9">
      <c r="I42" s="66" t="s">
        <v>109</v>
      </c>
    </row>
    <row r="43" customHeight="1" spans="9:9">
      <c r="I43" s="66" t="s">
        <v>110</v>
      </c>
    </row>
    <row r="44" customHeight="1" spans="9:9">
      <c r="I44" s="66" t="s">
        <v>111</v>
      </c>
    </row>
    <row r="45" customHeight="1" spans="9:9">
      <c r="I45" s="66" t="s">
        <v>112</v>
      </c>
    </row>
    <row r="46" customHeight="1" spans="9:9">
      <c r="I46" s="66" t="s">
        <v>113</v>
      </c>
    </row>
    <row r="47" customHeight="1" spans="9:9">
      <c r="I47" s="66" t="s">
        <v>114</v>
      </c>
    </row>
    <row r="48" customHeight="1" spans="9:9">
      <c r="I48" s="66" t="s">
        <v>115</v>
      </c>
    </row>
    <row r="49" customHeight="1" spans="9:9">
      <c r="I49" s="66" t="s">
        <v>116</v>
      </c>
    </row>
    <row r="50" customHeight="1" spans="9:9">
      <c r="I50" s="66" t="s">
        <v>117</v>
      </c>
    </row>
    <row r="51" customHeight="1" spans="9:9">
      <c r="I51" s="66" t="s">
        <v>118</v>
      </c>
    </row>
    <row r="52" customHeight="1" spans="9:9">
      <c r="I52" s="66" t="s">
        <v>119</v>
      </c>
    </row>
    <row r="53" customHeight="1" spans="9:9">
      <c r="I53" s="66" t="s">
        <v>120</v>
      </c>
    </row>
    <row r="54" customHeight="1" spans="9:9">
      <c r="I54" s="66" t="s">
        <v>121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I1000"/>
  <sheetViews>
    <sheetView tabSelected="1" topLeftCell="A121" workbookViewId="0">
      <selection activeCell="H145" sqref="H145"/>
    </sheetView>
  </sheetViews>
  <sheetFormatPr defaultColWidth="12.6666666666667" defaultRowHeight="15.75" customHeight="1"/>
  <cols>
    <col min="1" max="3" width="18.8857142857143" customWidth="1"/>
    <col min="4" max="4" width="26.1047619047619" customWidth="1"/>
    <col min="5" max="5" width="7.66666666666667" customWidth="1"/>
    <col min="6" max="6" width="35.4380952380952" customWidth="1"/>
    <col min="7" max="7" width="18.8857142857143" customWidth="1"/>
    <col min="8" max="11" width="20.4380952380952" customWidth="1"/>
    <col min="12" max="35" width="18.8857142857143" customWidth="1"/>
  </cols>
  <sheetData>
    <row r="1" customHeight="1" spans="1:20">
      <c r="A1" s="66" t="s">
        <v>0</v>
      </c>
      <c r="B1" s="66" t="s">
        <v>1</v>
      </c>
      <c r="C1" s="66" t="s">
        <v>2</v>
      </c>
      <c r="D1" s="66" t="s">
        <v>3</v>
      </c>
      <c r="E1" s="66" t="s">
        <v>122</v>
      </c>
      <c r="F1" s="66" t="s">
        <v>123</v>
      </c>
      <c r="G1" s="66" t="s">
        <v>124</v>
      </c>
      <c r="H1" s="66" t="s">
        <v>125</v>
      </c>
      <c r="I1" s="66" t="s">
        <v>123</v>
      </c>
      <c r="J1" s="66" t="s">
        <v>126</v>
      </c>
      <c r="K1" s="83" t="s">
        <v>127</v>
      </c>
      <c r="L1" s="66" t="s">
        <v>128</v>
      </c>
      <c r="M1" s="66" t="s">
        <v>129</v>
      </c>
      <c r="N1" s="66" t="s">
        <v>130</v>
      </c>
      <c r="O1" s="66" t="s">
        <v>131</v>
      </c>
      <c r="P1" s="66" t="s">
        <v>132</v>
      </c>
      <c r="Q1" s="66" t="s">
        <v>133</v>
      </c>
      <c r="R1" s="66" t="s">
        <v>134</v>
      </c>
      <c r="S1" s="66"/>
      <c r="T1" s="66"/>
    </row>
    <row r="2" customHeight="1" spans="1:18">
      <c r="A2" s="80">
        <f ca="1">INDIRECT(ADDRESS(2+QUOTIENT(ROW()-2,COUNTA('Form Responses 1'!$1:$1)-4),1,,TRUE,"Form Responses 1"))</f>
        <v>45034.5137650694</v>
      </c>
      <c r="B2" s="66" t="str">
        <f ca="1">INDIRECT(ADDRESS(2+QUOTIENT(ROW()-2,COUNTA('Form Responses 1'!$1:$1)-4),2,,TRUE,"Form Responses 1"))</f>
        <v>dwisuswianto1971@gmail.com</v>
      </c>
      <c r="C2" s="66" t="str">
        <f ca="1">INDIRECT(ADDRESS(2+QUOTIENT(ROW()-2,COUNTA('Form Responses 1'!$1:$1)-4),3,,TRUE,"Form Responses 1"))</f>
        <v>Dwi Suswianto</v>
      </c>
      <c r="D2" s="81">
        <f ca="1">INDIRECT(ADDRESS(2+QUOTIENT(ROW()-2,COUNTA('Form Responses 1'!$1:$1)-4),4,,TRUE,"Form Responses 1"))</f>
        <v>44957</v>
      </c>
      <c r="E2" s="82">
        <f ca="1" t="shared" ref="E2:E256" si="0">IF(ISBLANK(D2)," ",WEEKDAY(D2,2))</f>
        <v>2</v>
      </c>
      <c r="F2" s="66" t="str">
        <f ca="1">IF(ISBLANK(A2)," ",INDIRECT(ADDRESS(1,5+MOD(ROW()-2,COUNTA('Form Responses 1'!$1:$1)-4),,TRUE,"Form Responses 1")))</f>
        <v>Security [Security Functions]</v>
      </c>
      <c r="G2" s="66" t="str">
        <f ca="1">IF(ISBLANK(A2)," ",INDIRECT(ADDRESS(MATCH(A2,'Form Responses 1'!A:A,0),5+MOD(ROW()-2,COUNTA('Form Responses 1'!$1:$1)-4),,TRUE,"Form Responses 1")))</f>
        <v>BAIK</v>
      </c>
      <c r="H2" s="83" t="str">
        <f ca="1" t="shared" ref="H2:H256" si="1">IFERROR(LEFT(F2,FIND("[",F2)-2)," ")</f>
        <v>Security</v>
      </c>
      <c r="I2" s="83" t="str">
        <f ca="1">MID(F2,FIND("[",F2)+1,LEN(F2)-FIND("[",F2)-1)</f>
        <v>Security Functions</v>
      </c>
      <c r="J2" s="83" t="str">
        <f ca="1" t="shared" ref="J2:J256" si="2">IF(H2=" "," ",IF(UPPER(H2)="SECURITY","SECURITY SERVICE",IF(UPPER(H2)="DRIVER","LABOR SERVICE","CLEANING SERVICE")))</f>
        <v>SECURITY SERVICE</v>
      </c>
      <c r="K2" s="83">
        <f ca="1" t="array" ref="K2">IFERROR(INDEX(MASTER!B:B,MATCH(G2,MASTER!A:A,0))/100," ")</f>
        <v>0.95</v>
      </c>
      <c r="L2" s="66">
        <f ca="1" t="shared" ref="L2:L256" si="3">IF(ISBLANK(D2)," ",WEEKNUM(D2))</f>
        <v>5</v>
      </c>
      <c r="M2" s="66" t="str">
        <f ca="1" t="shared" ref="M2:M256" si="4">IF(ISBLANK(A2)," ",CONCATENATE(TEXT($D2,"YYY")," - WEEK ",TEXT(WEEKNUM($D2),"00")))</f>
        <v>2023 - WEEK 05</v>
      </c>
      <c r="N2" s="66" t="str">
        <f ca="1" t="shared" ref="N2:N256" si="5">IF(ISBLANK(A2)," ",CONCATENATE(TEXT($D2,"YYY")," - MONTH ",TEXT($D2,"MM")))</f>
        <v>2023 - MONTH 01</v>
      </c>
      <c r="O2" s="83">
        <f ca="1" t="shared" ref="O2:P2" si="6">IFERROR(AVERAGEIF(M:M,M2,$K:$K)," ")</f>
        <v>0.9275</v>
      </c>
      <c r="P2" s="83">
        <f ca="1" t="shared" si="6"/>
        <v>0.919166666666667</v>
      </c>
      <c r="Q2" s="66" t="str">
        <f ca="1">IF(ISBLANK(A2)," ",IF(O2&gt;MASTER!$B$3/100,"SB",IF(O2&gt;MASTER!$B$4/100,"B",IF(O2&gt;MASTER!$B$5/100,"C","K"))))</f>
        <v>B</v>
      </c>
      <c r="R2" s="66" t="str">
        <f ca="1">IF(ISBLANK(B2)," ",IF(P2&gt;MASTER!$B$3/100,"SB",IF(P2&gt;MASTER!$B$4/100,"B",IF(P2&gt;MASTER!$B$5/100,"C","K"))))</f>
        <v>B</v>
      </c>
    </row>
    <row r="3" customHeight="1" spans="1:18">
      <c r="A3" s="80">
        <f ca="1">INDIRECT(ADDRESS(2+QUOTIENT(ROW()-2,COUNTA('Form Responses 1'!$1:$1)-4),1,,TRUE,"Form Responses 1"))</f>
        <v>45034.5137650694</v>
      </c>
      <c r="B3" s="66" t="str">
        <f ca="1">INDIRECT(ADDRESS(2+QUOTIENT(ROW()-2,COUNTA('Form Responses 1'!$1:$1)-4),2,,TRUE,"Form Responses 1"))</f>
        <v>dwisuswianto1971@gmail.com</v>
      </c>
      <c r="C3" s="66" t="str">
        <f ca="1">INDIRECT(ADDRESS(2+QUOTIENT(ROW()-2,COUNTA('Form Responses 1'!$1:$1)-4),3,,TRUE,"Form Responses 1"))</f>
        <v>Dwi Suswianto</v>
      </c>
      <c r="D3" s="81">
        <f ca="1">INDIRECT(ADDRESS(2+QUOTIENT(ROW()-2,COUNTA('Form Responses 1'!$1:$1)-4),4,,TRUE,"Form Responses 1"))</f>
        <v>44957</v>
      </c>
      <c r="E3" s="82">
        <f ca="1" t="shared" si="0"/>
        <v>2</v>
      </c>
      <c r="F3" s="66" t="str">
        <f ca="1">IF(ISBLANK(A3)," ",INDIRECT(ADDRESS(1,5+MOD(ROW()-2,COUNTA('Form Responses 1'!$1:$1)-4),,TRUE,"Form Responses 1")))</f>
        <v>Lantai 1 [Pantry ]</v>
      </c>
      <c r="G3" s="66" t="str">
        <f ca="1">IF(ISBLANK(A3)," ",INDIRECT(ADDRESS(MATCH(A3,'Form Responses 1'!A:A,0),5+MOD(ROW()-2,COUNTA('Form Responses 1'!$1:$1)-4),,TRUE,"Form Responses 1")))</f>
        <v>CUKUP BAIK</v>
      </c>
      <c r="H3" s="83" t="str">
        <f ca="1" t="shared" si="1"/>
        <v>Lantai 1</v>
      </c>
      <c r="I3" s="83" t="str">
        <f ca="1" t="shared" ref="I3:I66" si="7">MID(F3,FIND("[",F3)+1,LEN(F3)-FIND("[",F3)-1)</f>
        <v>Pantry </v>
      </c>
      <c r="J3" s="83" t="str">
        <f ca="1" t="shared" si="2"/>
        <v>CLEANING SERVICE</v>
      </c>
      <c r="K3" s="83">
        <f ca="1" t="array" ref="K3">IFERROR(INDEX(MASTER!B:B,MATCH(G3,MASTER!A:A,0))/100," ")</f>
        <v>0.89</v>
      </c>
      <c r="L3" s="66">
        <f ca="1" t="shared" si="3"/>
        <v>5</v>
      </c>
      <c r="M3" s="66" t="str">
        <f ca="1" t="shared" si="4"/>
        <v>2023 - WEEK 05</v>
      </c>
      <c r="N3" s="66" t="str">
        <f ca="1" t="shared" si="5"/>
        <v>2023 - MONTH 01</v>
      </c>
      <c r="O3" s="83">
        <f ca="1" t="shared" ref="O3:P3" si="8">IFERROR(AVERAGEIF(M:M,M3,$K:$K)," ")</f>
        <v>0.9275</v>
      </c>
      <c r="P3" s="83">
        <f ca="1" t="shared" si="8"/>
        <v>0.919166666666667</v>
      </c>
      <c r="Q3" s="66" t="str">
        <f ca="1">IF(ISBLANK(A3)," ",IF(O3&gt;MASTER!$B$3/100,"SB",IF(O3&gt;MASTER!$B$4/100,"B",IF(O3&gt;MASTER!$B$5/100,"C","K"))))</f>
        <v>B</v>
      </c>
      <c r="R3" s="66" t="str">
        <f ca="1">IF(ISBLANK(B3)," ",IF(P3&gt;MASTER!$B$3/100,"SB",IF(P3&gt;MASTER!$B$4/100,"B",IF(P3&gt;MASTER!$B$5/100,"C","K"))))</f>
        <v>B</v>
      </c>
    </row>
    <row r="4" customHeight="1" spans="1:18">
      <c r="A4" s="80">
        <f ca="1">INDIRECT(ADDRESS(2+QUOTIENT(ROW()-2,COUNTA('Form Responses 1'!$1:$1)-4),1,,TRUE,"Form Responses 1"))</f>
        <v>45034.5137650694</v>
      </c>
      <c r="B4" s="66" t="str">
        <f ca="1">INDIRECT(ADDRESS(2+QUOTIENT(ROW()-2,COUNTA('Form Responses 1'!$1:$1)-4),2,,TRUE,"Form Responses 1"))</f>
        <v>dwisuswianto1971@gmail.com</v>
      </c>
      <c r="C4" s="66" t="str">
        <f ca="1">INDIRECT(ADDRESS(2+QUOTIENT(ROW()-2,COUNTA('Form Responses 1'!$1:$1)-4),3,,TRUE,"Form Responses 1"))</f>
        <v>Dwi Suswianto</v>
      </c>
      <c r="D4" s="81">
        <f ca="1">INDIRECT(ADDRESS(2+QUOTIENT(ROW()-2,COUNTA('Form Responses 1'!$1:$1)-4),4,,TRUE,"Form Responses 1"))</f>
        <v>44957</v>
      </c>
      <c r="E4" s="82">
        <f ca="1" t="shared" si="0"/>
        <v>2</v>
      </c>
      <c r="F4" s="66" t="str">
        <f ca="1">IF(ISBLANK(A4)," ",INDIRECT(ADDRESS(1,5+MOD(ROW()-2,COUNTA('Form Responses 1'!$1:$1)-4),,TRUE,"Form Responses 1")))</f>
        <v>Lantai 1 [Kamar Depan]</v>
      </c>
      <c r="G4" s="66" t="str">
        <f ca="1">IF(ISBLANK(A4)," ",INDIRECT(ADDRESS(MATCH(A4,'Form Responses 1'!A:A,0),5+MOD(ROW()-2,COUNTA('Form Responses 1'!$1:$1)-4),,TRUE,"Form Responses 1")))</f>
        <v>BAIK</v>
      </c>
      <c r="H4" s="83" t="str">
        <f ca="1" t="shared" si="1"/>
        <v>Lantai 1</v>
      </c>
      <c r="I4" s="83" t="str">
        <f ca="1" t="shared" si="7"/>
        <v>Kamar Depan</v>
      </c>
      <c r="J4" s="83" t="str">
        <f ca="1" t="shared" si="2"/>
        <v>CLEANING SERVICE</v>
      </c>
      <c r="K4" s="83">
        <f ca="1" t="array" ref="K4">IFERROR(INDEX(MASTER!B:B,MATCH(G4,MASTER!A:A,0))/100," ")</f>
        <v>0.95</v>
      </c>
      <c r="L4" s="66">
        <f ca="1" t="shared" si="3"/>
        <v>5</v>
      </c>
      <c r="M4" s="66" t="str">
        <f ca="1" t="shared" si="4"/>
        <v>2023 - WEEK 05</v>
      </c>
      <c r="N4" s="66" t="str">
        <f ca="1" t="shared" si="5"/>
        <v>2023 - MONTH 01</v>
      </c>
      <c r="O4" s="83">
        <f ca="1" t="shared" ref="O4:P4" si="9">IFERROR(AVERAGEIF(M:M,M4,$K:$K)," ")</f>
        <v>0.9275</v>
      </c>
      <c r="P4" s="83">
        <f ca="1" t="shared" si="9"/>
        <v>0.919166666666667</v>
      </c>
      <c r="Q4" s="66" t="str">
        <f ca="1">IF(ISBLANK(A4)," ",IF(O4&gt;MASTER!$B$3/100,"SB",IF(O4&gt;MASTER!$B$4/100,"B",IF(O4&gt;MASTER!$B$5/100,"C","K"))))</f>
        <v>B</v>
      </c>
      <c r="R4" s="66" t="str">
        <f ca="1">IF(ISBLANK(B4)," ",IF(P4&gt;MASTER!$B$3/100,"SB",IF(P4&gt;MASTER!$B$4/100,"B",IF(P4&gt;MASTER!$B$5/100,"C","K"))))</f>
        <v>B</v>
      </c>
    </row>
    <row r="5" customHeight="1" spans="1:18">
      <c r="A5" s="80">
        <f ca="1">INDIRECT(ADDRESS(2+QUOTIENT(ROW()-2,COUNTA('Form Responses 1'!$1:$1)-4),1,,TRUE,"Form Responses 1"))</f>
        <v>45034.5137650694</v>
      </c>
      <c r="B5" s="66" t="str">
        <f ca="1">INDIRECT(ADDRESS(2+QUOTIENT(ROW()-2,COUNTA('Form Responses 1'!$1:$1)-4),2,,TRUE,"Form Responses 1"))</f>
        <v>dwisuswianto1971@gmail.com</v>
      </c>
      <c r="C5" s="66" t="str">
        <f ca="1">INDIRECT(ADDRESS(2+QUOTIENT(ROW()-2,COUNTA('Form Responses 1'!$1:$1)-4),3,,TRUE,"Form Responses 1"))</f>
        <v>Dwi Suswianto</v>
      </c>
      <c r="D5" s="81">
        <f ca="1">INDIRECT(ADDRESS(2+QUOTIENT(ROW()-2,COUNTA('Form Responses 1'!$1:$1)-4),4,,TRUE,"Form Responses 1"))</f>
        <v>44957</v>
      </c>
      <c r="E5" s="82">
        <f ca="1" t="shared" si="0"/>
        <v>2</v>
      </c>
      <c r="F5" s="66" t="str">
        <f ca="1">IF(ISBLANK(A5)," ",INDIRECT(ADDRESS(1,5+MOD(ROW()-2,COUNTA('Form Responses 1'!$1:$1)-4),,TRUE,"Form Responses 1")))</f>
        <v>Lantai 1 [Kamar Belakang]</v>
      </c>
      <c r="G5" s="66" t="str">
        <f ca="1">IF(ISBLANK(A5)," ",INDIRECT(ADDRESS(MATCH(A5,'Form Responses 1'!A:A,0),5+MOD(ROW()-2,COUNTA('Form Responses 1'!$1:$1)-4),,TRUE,"Form Responses 1")))</f>
        <v>CUKUP BAIK</v>
      </c>
      <c r="H5" s="83" t="str">
        <f ca="1" t="shared" si="1"/>
        <v>Lantai 1</v>
      </c>
      <c r="I5" s="83" t="str">
        <f ca="1" t="shared" si="7"/>
        <v>Kamar Belakang</v>
      </c>
      <c r="J5" s="83" t="str">
        <f ca="1" t="shared" si="2"/>
        <v>CLEANING SERVICE</v>
      </c>
      <c r="K5" s="83">
        <f ca="1" t="array" ref="K5">IFERROR(INDEX(MASTER!B:B,MATCH(G5,MASTER!A:A,0))/100," ")</f>
        <v>0.89</v>
      </c>
      <c r="L5" s="66">
        <f ca="1" t="shared" si="3"/>
        <v>5</v>
      </c>
      <c r="M5" s="66" t="str">
        <f ca="1" t="shared" si="4"/>
        <v>2023 - WEEK 05</v>
      </c>
      <c r="N5" s="66" t="str">
        <f ca="1" t="shared" si="5"/>
        <v>2023 - MONTH 01</v>
      </c>
      <c r="O5" s="83">
        <f ca="1" t="shared" ref="O5:P5" si="10">IFERROR(AVERAGEIF(M:M,M5,$K:$K)," ")</f>
        <v>0.9275</v>
      </c>
      <c r="P5" s="83">
        <f ca="1" t="shared" si="10"/>
        <v>0.919166666666667</v>
      </c>
      <c r="Q5" s="66" t="str">
        <f ca="1">IF(ISBLANK(A5)," ",IF(O5&gt;MASTER!$B$3/100,"SB",IF(O5&gt;MASTER!$B$4/100,"B",IF(O5&gt;MASTER!$B$5/100,"C","K"))))</f>
        <v>B</v>
      </c>
      <c r="R5" s="66" t="str">
        <f ca="1">IF(ISBLANK(B5)," ",IF(P5&gt;MASTER!$B$3/100,"SB",IF(P5&gt;MASTER!$B$4/100,"B",IF(P5&gt;MASTER!$B$5/100,"C","K"))))</f>
        <v>B</v>
      </c>
    </row>
    <row r="6" customHeight="1" spans="1:18">
      <c r="A6" s="80">
        <f ca="1">INDIRECT(ADDRESS(2+QUOTIENT(ROW()-2,COUNTA('Form Responses 1'!$1:$1)-4),1,,TRUE,"Form Responses 1"))</f>
        <v>45034.5137650694</v>
      </c>
      <c r="B6" s="66" t="str">
        <f ca="1">INDIRECT(ADDRESS(2+QUOTIENT(ROW()-2,COUNTA('Form Responses 1'!$1:$1)-4),2,,TRUE,"Form Responses 1"))</f>
        <v>dwisuswianto1971@gmail.com</v>
      </c>
      <c r="C6" s="66" t="str">
        <f ca="1">INDIRECT(ADDRESS(2+QUOTIENT(ROW()-2,COUNTA('Form Responses 1'!$1:$1)-4),3,,TRUE,"Form Responses 1"))</f>
        <v>Dwi Suswianto</v>
      </c>
      <c r="D6" s="81">
        <f ca="1">INDIRECT(ADDRESS(2+QUOTIENT(ROW()-2,COUNTA('Form Responses 1'!$1:$1)-4),4,,TRUE,"Form Responses 1"))</f>
        <v>44957</v>
      </c>
      <c r="E6" s="82">
        <f ca="1" t="shared" si="0"/>
        <v>2</v>
      </c>
      <c r="F6" s="66" t="str">
        <f ca="1">IF(ISBLANK(A6)," ",INDIRECT(ADDRESS(1,5+MOD(ROW()-2,COUNTA('Form Responses 1'!$1:$1)-4),,TRUE,"Form Responses 1")))</f>
        <v>Lantai 1 [Ruang Tamu]</v>
      </c>
      <c r="G6" s="66" t="str">
        <f ca="1">IF(ISBLANK(A6)," ",INDIRECT(ADDRESS(MATCH(A6,'Form Responses 1'!A:A,0),5+MOD(ROW()-2,COUNTA('Form Responses 1'!$1:$1)-4),,TRUE,"Form Responses 1")))</f>
        <v>BAIK</v>
      </c>
      <c r="H6" s="83" t="str">
        <f ca="1" t="shared" si="1"/>
        <v>Lantai 1</v>
      </c>
      <c r="I6" s="83" t="str">
        <f ca="1" t="shared" si="7"/>
        <v>Ruang Tamu</v>
      </c>
      <c r="J6" s="83" t="str">
        <f ca="1" t="shared" si="2"/>
        <v>CLEANING SERVICE</v>
      </c>
      <c r="K6" s="83">
        <f ca="1" t="array" ref="K6">IFERROR(INDEX(MASTER!B:B,MATCH(G6,MASTER!A:A,0))/100," ")</f>
        <v>0.95</v>
      </c>
      <c r="L6" s="66">
        <f ca="1" t="shared" si="3"/>
        <v>5</v>
      </c>
      <c r="M6" s="66" t="str">
        <f ca="1" t="shared" si="4"/>
        <v>2023 - WEEK 05</v>
      </c>
      <c r="N6" s="66" t="str">
        <f ca="1" t="shared" si="5"/>
        <v>2023 - MONTH 01</v>
      </c>
      <c r="O6" s="83">
        <f ca="1" t="shared" ref="O6:P6" si="11">IFERROR(AVERAGEIF(M:M,M6,$K:$K)," ")</f>
        <v>0.9275</v>
      </c>
      <c r="P6" s="83">
        <f ca="1" t="shared" si="11"/>
        <v>0.919166666666667</v>
      </c>
      <c r="Q6" s="66" t="str">
        <f ca="1">IF(ISBLANK(A6)," ",IF(O6&gt;MASTER!$B$3/100,"SB",IF(O6&gt;MASTER!$B$4/100,"B",IF(O6&gt;MASTER!$B$5/100,"C","K"))))</f>
        <v>B</v>
      </c>
      <c r="R6" s="66" t="str">
        <f ca="1">IF(ISBLANK(B6)," ",IF(P6&gt;MASTER!$B$3/100,"SB",IF(P6&gt;MASTER!$B$4/100,"B",IF(P6&gt;MASTER!$B$5/100,"C","K"))))</f>
        <v>B</v>
      </c>
    </row>
    <row r="7" customHeight="1" spans="1:35">
      <c r="A7" s="80">
        <f ca="1">INDIRECT(ADDRESS(2+QUOTIENT(ROW()-2,COUNTA('Form Responses 1'!$1:$1)-4),1,,TRUE,"Form Responses 1"))</f>
        <v>45034.5137650694</v>
      </c>
      <c r="B7" s="66" t="str">
        <f ca="1">INDIRECT(ADDRESS(2+QUOTIENT(ROW()-2,COUNTA('Form Responses 1'!$1:$1)-4),2,,TRUE,"Form Responses 1"))</f>
        <v>dwisuswianto1971@gmail.com</v>
      </c>
      <c r="C7" s="66" t="str">
        <f ca="1">INDIRECT(ADDRESS(2+QUOTIENT(ROW()-2,COUNTA('Form Responses 1'!$1:$1)-4),3,,TRUE,"Form Responses 1"))</f>
        <v>Dwi Suswianto</v>
      </c>
      <c r="D7" s="81">
        <f ca="1">INDIRECT(ADDRESS(2+QUOTIENT(ROW()-2,COUNTA('Form Responses 1'!$1:$1)-4),4,,TRUE,"Form Responses 1"))</f>
        <v>44957</v>
      </c>
      <c r="E7" s="82">
        <f ca="1" t="shared" si="0"/>
        <v>2</v>
      </c>
      <c r="F7" s="66" t="str">
        <f ca="1">IF(ISBLANK(A7)," ",INDIRECT(ADDRESS(1,5+MOD(ROW()-2,COUNTA('Form Responses 1'!$1:$1)-4),,TRUE,"Form Responses 1")))</f>
        <v>Lantai 1 [Toilet Pria / Wanita]</v>
      </c>
      <c r="G7" s="66" t="str">
        <f ca="1">IF(ISBLANK(A7)," ",INDIRECT(ADDRESS(MATCH(A7,'Form Responses 1'!A:A,0),5+MOD(ROW()-2,COUNTA('Form Responses 1'!$1:$1)-4),,TRUE,"Form Responses 1")))</f>
        <v>BAIK</v>
      </c>
      <c r="H7" s="83" t="str">
        <f ca="1" t="shared" si="1"/>
        <v>Lantai 1</v>
      </c>
      <c r="I7" s="83" t="str">
        <f ca="1" t="shared" si="7"/>
        <v>Toilet Pria / Wanita</v>
      </c>
      <c r="J7" s="83" t="str">
        <f ca="1" t="shared" si="2"/>
        <v>CLEANING SERVICE</v>
      </c>
      <c r="K7" s="83">
        <f ca="1" t="array" ref="K7">IFERROR(INDEX(MASTER!B:B,MATCH(G7,MASTER!A:A,0))/100," ")</f>
        <v>0.95</v>
      </c>
      <c r="L7" s="66">
        <f ca="1" t="shared" si="3"/>
        <v>5</v>
      </c>
      <c r="M7" s="66" t="str">
        <f ca="1" t="shared" si="4"/>
        <v>2023 - WEEK 05</v>
      </c>
      <c r="N7" s="66" t="str">
        <f ca="1" t="shared" si="5"/>
        <v>2023 - MONTH 01</v>
      </c>
      <c r="O7" s="83">
        <f ca="1" t="shared" ref="O7:P7" si="12">IFERROR(AVERAGEIF(M:M,M7,$K:$K)," ")</f>
        <v>0.9275</v>
      </c>
      <c r="P7" s="83">
        <f ca="1" t="shared" si="12"/>
        <v>0.919166666666667</v>
      </c>
      <c r="Q7" s="66" t="str">
        <f ca="1">IF(ISBLANK(A7)," ",IF(O7&gt;MASTER!$B$3/100,"SB",IF(O7&gt;MASTER!$B$4/100,"B",IF(O7&gt;MASTER!$B$5/100,"C","K"))))</f>
        <v>B</v>
      </c>
      <c r="R7" s="66" t="str">
        <f ca="1">IF(ISBLANK(B7)," ",IF(P7&gt;MASTER!$B$3/100,"SB",IF(P7&gt;MASTER!$B$4/100,"B",IF(P7&gt;MASTER!$B$5/100,"C","K"))))</f>
        <v>B</v>
      </c>
      <c r="U7" s="66" t="str">
        <f ca="1" t="array" ref="U7">IFERROR(INDEX(MASTER!$B:$B,MATCH(F7,MASTER!$A:$A,0))," ")</f>
        <v> </v>
      </c>
      <c r="W7" s="66" t="str">
        <f ca="1" t="array" ref="W7">IFERROR(INDEX(MASTER!$B:$B,MATCH(K7,MASTER!$A:$A,0))," ")</f>
        <v> </v>
      </c>
      <c r="X7" s="66" t="str">
        <f ca="1" t="array" ref="X7">IFERROR(INDEX(MASTER!$B:$B,MATCH(M7,MASTER!$A:$A,0))," ")</f>
        <v> </v>
      </c>
      <c r="Y7" s="66" t="str">
        <f ca="1" t="array" ref="Y7">IFERROR(INDEX(MASTER!$B:$B,MATCH(N7,MASTER!$A:$A,0))," ")</f>
        <v> </v>
      </c>
      <c r="Z7" s="66" t="str">
        <f ca="1" t="array" ref="Z7">IFERROR(INDEX(MASTER!$B:$B,MATCH(O7,MASTER!$A:$A,0))," ")</f>
        <v> </v>
      </c>
      <c r="AA7" s="66" t="str">
        <f ca="1" t="array" ref="AA7">IFERROR(INDEX(MASTER!$B:$B,MATCH(P7,MASTER!$A:$A,0))," ")</f>
        <v> </v>
      </c>
      <c r="AB7" s="66" t="str">
        <f ca="1" t="array" ref="AB7">IFERROR(INDEX(MASTER!$B:$B,MATCH(Q7,MASTER!$A:$A,0))," ")</f>
        <v> </v>
      </c>
      <c r="AC7" s="66" t="str">
        <f ca="1" t="array" ref="AC7">IFERROR(INDEX(MASTER!$B:$B,MATCH(R7,MASTER!$A:$A,0))," ")</f>
        <v> </v>
      </c>
      <c r="AD7" s="66" t="str">
        <f t="array" ref="AD7">IFERROR(INDEX(MASTER!$B:$B,MATCH(S7,MASTER!$A:$A,0))," ")</f>
        <v> </v>
      </c>
      <c r="AE7" s="66" t="str">
        <f t="array" ref="AE7">IFERROR(INDEX(MASTER!$B:$B,MATCH(T7,MASTER!$A:$A,0))," ")</f>
        <v> </v>
      </c>
      <c r="AF7" s="66">
        <f ca="1" t="shared" ref="AF7:AF106" si="13">IF(ISBLANK(D7)," ",WEEKNUM(D7))</f>
        <v>5</v>
      </c>
      <c r="AG7" s="66" t="str">
        <f ca="1" t="shared" ref="AG7:AG106" si="14">IF(ISBLANK(D7)," ",TEXT(D7,"YYY MM"))</f>
        <v>2023 01</v>
      </c>
      <c r="AH7" s="66" t="str">
        <f ca="1" t="shared" ref="AH7:AH106" si="15">IFERROR(AVERAGE(U7:AE7)," ")</f>
        <v> </v>
      </c>
      <c r="AI7" s="66" t="str">
        <f ca="1" t="shared" ref="AI7:AI106" si="16">IFERROR(IF(VALUE(AH7)&gt;100,"SANGAT BAIK ( * * * * )",IF(VALUE(AH7)&gt;75,"BAIK ( * * * )",IF(VALUE(AH7)&gt;50,"CUKUP BAIK ( * * )",IF(ISBLANK(AH7),"","KURANG BAIK ( * )")))),"")</f>
        <v/>
      </c>
    </row>
    <row r="8" customHeight="1" spans="1:35">
      <c r="A8" s="80">
        <f ca="1">INDIRECT(ADDRESS(2+QUOTIENT(ROW()-2,COUNTA('Form Responses 1'!$1:$1)-4),1,,TRUE,"Form Responses 1"))</f>
        <v>45034.5137650694</v>
      </c>
      <c r="B8" s="66" t="str">
        <f ca="1">INDIRECT(ADDRESS(2+QUOTIENT(ROW()-2,COUNTA('Form Responses 1'!$1:$1)-4),2,,TRUE,"Form Responses 1"))</f>
        <v>dwisuswianto1971@gmail.com</v>
      </c>
      <c r="C8" s="66" t="str">
        <f ca="1">INDIRECT(ADDRESS(2+QUOTIENT(ROW()-2,COUNTA('Form Responses 1'!$1:$1)-4),3,,TRUE,"Form Responses 1"))</f>
        <v>Dwi Suswianto</v>
      </c>
      <c r="D8" s="81">
        <f ca="1">INDIRECT(ADDRESS(2+QUOTIENT(ROW()-2,COUNTA('Form Responses 1'!$1:$1)-4),4,,TRUE,"Form Responses 1"))</f>
        <v>44957</v>
      </c>
      <c r="E8" s="82">
        <f ca="1" t="shared" si="0"/>
        <v>2</v>
      </c>
      <c r="F8" s="66" t="str">
        <f ca="1">IF(ISBLANK(A8)," ",INDIRECT(ADDRESS(1,5+MOD(ROW()-2,COUNTA('Form Responses 1'!$1:$1)-4),,TRUE,"Form Responses 1")))</f>
        <v>Halaman [Taman ]</v>
      </c>
      <c r="G8" s="66" t="str">
        <f ca="1">IF(ISBLANK(A8)," ",INDIRECT(ADDRESS(MATCH(A8,'Form Responses 1'!A:A,0),5+MOD(ROW()-2,COUNTA('Form Responses 1'!$1:$1)-4),,TRUE,"Form Responses 1")))</f>
        <v>CUKUP BAIK</v>
      </c>
      <c r="H8" s="83" t="str">
        <f ca="1" t="shared" si="1"/>
        <v>Halaman</v>
      </c>
      <c r="I8" s="83" t="str">
        <f ca="1" t="shared" si="7"/>
        <v>Taman </v>
      </c>
      <c r="J8" s="83" t="str">
        <f ca="1" t="shared" si="2"/>
        <v>CLEANING SERVICE</v>
      </c>
      <c r="K8" s="83">
        <f ca="1" t="array" ref="K8">IFERROR(INDEX(MASTER!B:B,MATCH(G8,MASTER!A:A,0))/100," ")</f>
        <v>0.89</v>
      </c>
      <c r="L8" s="66">
        <f ca="1" t="shared" si="3"/>
        <v>5</v>
      </c>
      <c r="M8" s="66" t="str">
        <f ca="1" t="shared" si="4"/>
        <v>2023 - WEEK 05</v>
      </c>
      <c r="N8" s="66" t="str">
        <f ca="1" t="shared" si="5"/>
        <v>2023 - MONTH 01</v>
      </c>
      <c r="O8" s="83">
        <f ca="1" t="shared" ref="O8:P8" si="17">IFERROR(AVERAGEIF(M:M,M8,$K:$K)," ")</f>
        <v>0.9275</v>
      </c>
      <c r="P8" s="83">
        <f ca="1" t="shared" si="17"/>
        <v>0.919166666666667</v>
      </c>
      <c r="Q8" s="66" t="str">
        <f ca="1">IF(ISBLANK(A8)," ",IF(O8&gt;MASTER!$B$3/100,"SB",IF(O8&gt;MASTER!$B$4/100,"B",IF(O8&gt;MASTER!$B$5/100,"C","K"))))</f>
        <v>B</v>
      </c>
      <c r="R8" s="66" t="str">
        <f ca="1">IF(ISBLANK(B8)," ",IF(P8&gt;MASTER!$B$3/100,"SB",IF(P8&gt;MASTER!$B$4/100,"B",IF(P8&gt;MASTER!$B$5/100,"C","K"))))</f>
        <v>B</v>
      </c>
      <c r="U8" s="66" t="str">
        <f ca="1" t="array" ref="U8">IFERROR(INDEX(MASTER!$B:$B,MATCH(F8,MASTER!$A:$A,0))," ")</f>
        <v> </v>
      </c>
      <c r="W8" s="66" t="str">
        <f ca="1" t="array" ref="W8">IFERROR(INDEX(MASTER!$B:$B,MATCH(K8,MASTER!$A:$A,0))," ")</f>
        <v> </v>
      </c>
      <c r="X8" s="66" t="str">
        <f ca="1" t="array" ref="X8">IFERROR(INDEX(MASTER!$B:$B,MATCH(M8,MASTER!$A:$A,0))," ")</f>
        <v> </v>
      </c>
      <c r="Y8" s="66" t="str">
        <f ca="1" t="array" ref="Y8">IFERROR(INDEX(MASTER!$B:$B,MATCH(N8,MASTER!$A:$A,0))," ")</f>
        <v> </v>
      </c>
      <c r="Z8" s="66" t="str">
        <f ca="1" t="array" ref="Z8">IFERROR(INDEX(MASTER!$B:$B,MATCH(O8,MASTER!$A:$A,0))," ")</f>
        <v> </v>
      </c>
      <c r="AA8" s="66" t="str">
        <f ca="1" t="array" ref="AA8">IFERROR(INDEX(MASTER!$B:$B,MATCH(P8,MASTER!$A:$A,0))," ")</f>
        <v> </v>
      </c>
      <c r="AB8" s="66" t="str">
        <f ca="1" t="array" ref="AB8">IFERROR(INDEX(MASTER!$B:$B,MATCH(Q8,MASTER!$A:$A,0))," ")</f>
        <v> </v>
      </c>
      <c r="AC8" s="66" t="str">
        <f ca="1" t="array" ref="AC8">IFERROR(INDEX(MASTER!$B:$B,MATCH(R8,MASTER!$A:$A,0))," ")</f>
        <v> </v>
      </c>
      <c r="AD8" s="66" t="str">
        <f t="array" ref="AD8">IFERROR(INDEX(MASTER!$B:$B,MATCH(S8,MASTER!$A:$A,0))," ")</f>
        <v> </v>
      </c>
      <c r="AE8" s="66" t="str">
        <f t="array" ref="AE8">IFERROR(INDEX(MASTER!$B:$B,MATCH(T8,MASTER!$A:$A,0))," ")</f>
        <v> </v>
      </c>
      <c r="AF8" s="66">
        <f ca="1" t="shared" si="13"/>
        <v>5</v>
      </c>
      <c r="AG8" s="66" t="str">
        <f ca="1" t="shared" si="14"/>
        <v>2023 01</v>
      </c>
      <c r="AH8" s="66" t="str">
        <f ca="1" t="shared" si="15"/>
        <v> </v>
      </c>
      <c r="AI8" s="66" t="str">
        <f ca="1" t="shared" si="16"/>
        <v/>
      </c>
    </row>
    <row r="9" customHeight="1" spans="1:35">
      <c r="A9" s="80">
        <f ca="1">INDIRECT(ADDRESS(2+QUOTIENT(ROW()-2,COUNTA('Form Responses 1'!$1:$1)-4),1,,TRUE,"Form Responses 1"))</f>
        <v>45034.5137650694</v>
      </c>
      <c r="B9" s="66" t="str">
        <f ca="1">INDIRECT(ADDRESS(2+QUOTIENT(ROW()-2,COUNTA('Form Responses 1'!$1:$1)-4),2,,TRUE,"Form Responses 1"))</f>
        <v>dwisuswianto1971@gmail.com</v>
      </c>
      <c r="C9" s="66" t="str">
        <f ca="1">INDIRECT(ADDRESS(2+QUOTIENT(ROW()-2,COUNTA('Form Responses 1'!$1:$1)-4),3,,TRUE,"Form Responses 1"))</f>
        <v>Dwi Suswianto</v>
      </c>
      <c r="D9" s="81">
        <f ca="1">INDIRECT(ADDRESS(2+QUOTIENT(ROW()-2,COUNTA('Form Responses 1'!$1:$1)-4),4,,TRUE,"Form Responses 1"))</f>
        <v>44957</v>
      </c>
      <c r="E9" s="82">
        <f ca="1" t="shared" si="0"/>
        <v>2</v>
      </c>
      <c r="F9" s="66" t="str">
        <f ca="1">IF(ISBLANK(A9)," ",INDIRECT(ADDRESS(1,5+MOD(ROW()-2,COUNTA('Form Responses 1'!$1:$1)-4),,TRUE,"Form Responses 1")))</f>
        <v>Halaman [Halaman Utama Depan]</v>
      </c>
      <c r="G9" s="66" t="str">
        <f ca="1">IF(ISBLANK(A9)," ",INDIRECT(ADDRESS(MATCH(A9,'Form Responses 1'!A:A,0),5+MOD(ROW()-2,COUNTA('Form Responses 1'!$1:$1)-4),,TRUE,"Form Responses 1")))</f>
        <v>BAIK</v>
      </c>
      <c r="H9" s="83" t="str">
        <f ca="1" t="shared" si="1"/>
        <v>Halaman</v>
      </c>
      <c r="I9" s="83" t="str">
        <f ca="1" t="shared" si="7"/>
        <v>Halaman Utama Depan</v>
      </c>
      <c r="J9" s="83" t="str">
        <f ca="1" t="shared" si="2"/>
        <v>CLEANING SERVICE</v>
      </c>
      <c r="K9" s="83">
        <f ca="1" t="array" ref="K9">IFERROR(INDEX(MASTER!B:B,MATCH(G9,MASTER!A:A,0))/100," ")</f>
        <v>0.95</v>
      </c>
      <c r="L9" s="66">
        <f ca="1" t="shared" si="3"/>
        <v>5</v>
      </c>
      <c r="M9" s="66" t="str">
        <f ca="1" t="shared" si="4"/>
        <v>2023 - WEEK 05</v>
      </c>
      <c r="N9" s="66" t="str">
        <f ca="1" t="shared" si="5"/>
        <v>2023 - MONTH 01</v>
      </c>
      <c r="O9" s="83">
        <f ca="1" t="shared" ref="O9:P9" si="18">IFERROR(AVERAGEIF(M:M,M9,$K:$K)," ")</f>
        <v>0.9275</v>
      </c>
      <c r="P9" s="83">
        <f ca="1" t="shared" si="18"/>
        <v>0.919166666666667</v>
      </c>
      <c r="Q9" s="66" t="str">
        <f ca="1">IF(ISBLANK(A9)," ",IF(O9&gt;MASTER!$B$3/100,"SB",IF(O9&gt;MASTER!$B$4/100,"B",IF(O9&gt;MASTER!$B$5/100,"C","K"))))</f>
        <v>B</v>
      </c>
      <c r="R9" s="66" t="str">
        <f ca="1">IF(ISBLANK(B9)," ",IF(P9&gt;MASTER!$B$3/100,"SB",IF(P9&gt;MASTER!$B$4/100,"B",IF(P9&gt;MASTER!$B$5/100,"C","K"))))</f>
        <v>B</v>
      </c>
      <c r="U9" s="66" t="str">
        <f ca="1" t="array" ref="U9">IFERROR(INDEX(MASTER!$B:$B,MATCH(F9,MASTER!$A:$A,0))," ")</f>
        <v> </v>
      </c>
      <c r="W9" s="66" t="str">
        <f ca="1" t="array" ref="W9">IFERROR(INDEX(MASTER!$B:$B,MATCH(K9,MASTER!$A:$A,0))," ")</f>
        <v> </v>
      </c>
      <c r="X9" s="66" t="str">
        <f ca="1" t="array" ref="X9">IFERROR(INDEX(MASTER!$B:$B,MATCH(M9,MASTER!$A:$A,0))," ")</f>
        <v> </v>
      </c>
      <c r="Y9" s="66" t="str">
        <f ca="1" t="array" ref="Y9">IFERROR(INDEX(MASTER!$B:$B,MATCH(N9,MASTER!$A:$A,0))," ")</f>
        <v> </v>
      </c>
      <c r="Z9" s="66" t="str">
        <f ca="1" t="array" ref="Z9">IFERROR(INDEX(MASTER!$B:$B,MATCH(O9,MASTER!$A:$A,0))," ")</f>
        <v> </v>
      </c>
      <c r="AA9" s="66" t="str">
        <f ca="1" t="array" ref="AA9">IFERROR(INDEX(MASTER!$B:$B,MATCH(P9,MASTER!$A:$A,0))," ")</f>
        <v> </v>
      </c>
      <c r="AB9" s="66" t="str">
        <f ca="1" t="array" ref="AB9">IFERROR(INDEX(MASTER!$B:$B,MATCH(Q9,MASTER!$A:$A,0))," ")</f>
        <v> </v>
      </c>
      <c r="AC9" s="66" t="str">
        <f ca="1" t="array" ref="AC9">IFERROR(INDEX(MASTER!$B:$B,MATCH(R9,MASTER!$A:$A,0))," ")</f>
        <v> </v>
      </c>
      <c r="AD9" s="66" t="str">
        <f t="array" ref="AD9">IFERROR(INDEX(MASTER!$B:$B,MATCH(S9,MASTER!$A:$A,0))," ")</f>
        <v> </v>
      </c>
      <c r="AE9" s="66" t="str">
        <f t="array" ref="AE9">IFERROR(INDEX(MASTER!$B:$B,MATCH(T9,MASTER!$A:$A,0))," ")</f>
        <v> </v>
      </c>
      <c r="AF9" s="66">
        <f ca="1" t="shared" si="13"/>
        <v>5</v>
      </c>
      <c r="AG9" s="66" t="str">
        <f ca="1" t="shared" si="14"/>
        <v>2023 01</v>
      </c>
      <c r="AH9" s="66" t="str">
        <f ca="1" t="shared" si="15"/>
        <v> </v>
      </c>
      <c r="AI9" s="66" t="str">
        <f ca="1" t="shared" si="16"/>
        <v/>
      </c>
    </row>
    <row r="10" customHeight="1" spans="1:35">
      <c r="A10" s="80">
        <f ca="1">INDIRECT(ADDRESS(2+QUOTIENT(ROW()-2,COUNTA('Form Responses 1'!$1:$1)-4),1,,TRUE,"Form Responses 1"))</f>
        <v>45034.5137650694</v>
      </c>
      <c r="B10" s="66" t="str">
        <f ca="1">INDIRECT(ADDRESS(2+QUOTIENT(ROW()-2,COUNTA('Form Responses 1'!$1:$1)-4),2,,TRUE,"Form Responses 1"))</f>
        <v>dwisuswianto1971@gmail.com</v>
      </c>
      <c r="C10" s="66" t="str">
        <f ca="1">INDIRECT(ADDRESS(2+QUOTIENT(ROW()-2,COUNTA('Form Responses 1'!$1:$1)-4),3,,TRUE,"Form Responses 1"))</f>
        <v>Dwi Suswianto</v>
      </c>
      <c r="D10" s="81">
        <f ca="1">INDIRECT(ADDRESS(2+QUOTIENT(ROW()-2,COUNTA('Form Responses 1'!$1:$1)-4),4,,TRUE,"Form Responses 1"))</f>
        <v>44957</v>
      </c>
      <c r="E10" s="82">
        <f ca="1" t="shared" si="0"/>
        <v>2</v>
      </c>
      <c r="F10" s="66" t="str">
        <f ca="1">IF(ISBLANK(A10)," ",INDIRECT(ADDRESS(1,5+MOD(ROW()-2,COUNTA('Form Responses 1'!$1:$1)-4),,TRUE,"Form Responses 1")))</f>
        <v>Halaman [Halaman Samping Dan Belakang]</v>
      </c>
      <c r="G10" s="66" t="str">
        <f ca="1">IF(ISBLANK(A10)," ",INDIRECT(ADDRESS(MATCH(A10,'Form Responses 1'!A:A,0),5+MOD(ROW()-2,COUNTA('Form Responses 1'!$1:$1)-4),,TRUE,"Form Responses 1")))</f>
        <v>BAIK</v>
      </c>
      <c r="H10" s="83" t="str">
        <f ca="1" t="shared" si="1"/>
        <v>Halaman</v>
      </c>
      <c r="I10" s="83" t="str">
        <f ca="1" t="shared" si="7"/>
        <v>Halaman Samping Dan Belakang</v>
      </c>
      <c r="J10" s="83" t="str">
        <f ca="1" t="shared" si="2"/>
        <v>CLEANING SERVICE</v>
      </c>
      <c r="K10" s="83">
        <f ca="1" t="array" ref="K10">IFERROR(INDEX(MASTER!B:B,MATCH(G10,MASTER!A:A,0))/100," ")</f>
        <v>0.95</v>
      </c>
      <c r="L10" s="66">
        <f ca="1" t="shared" si="3"/>
        <v>5</v>
      </c>
      <c r="M10" s="66" t="str">
        <f ca="1" t="shared" si="4"/>
        <v>2023 - WEEK 05</v>
      </c>
      <c r="N10" s="66" t="str">
        <f ca="1" t="shared" si="5"/>
        <v>2023 - MONTH 01</v>
      </c>
      <c r="O10" s="83">
        <f ca="1" t="shared" ref="O10:P10" si="19">IFERROR(AVERAGEIF(M:M,M10,$K:$K)," ")</f>
        <v>0.9275</v>
      </c>
      <c r="P10" s="83">
        <f ca="1" t="shared" si="19"/>
        <v>0.919166666666667</v>
      </c>
      <c r="Q10" s="66" t="str">
        <f ca="1">IF(ISBLANK(A10)," ",IF(O10&gt;MASTER!$B$3/100,"SB",IF(O10&gt;MASTER!$B$4/100,"B",IF(O10&gt;MASTER!$B$5/100,"C","K"))))</f>
        <v>B</v>
      </c>
      <c r="R10" s="66" t="str">
        <f ca="1">IF(ISBLANK(B10)," ",IF(P10&gt;MASTER!$B$3/100,"SB",IF(P10&gt;MASTER!$B$4/100,"B",IF(P10&gt;MASTER!$B$5/100,"C","K"))))</f>
        <v>B</v>
      </c>
      <c r="U10" s="66" t="str">
        <f ca="1" t="array" ref="U10">IFERROR(INDEX(MASTER!$B:$B,MATCH(F10,MASTER!$A:$A,0))," ")</f>
        <v> </v>
      </c>
      <c r="W10" s="66" t="str">
        <f ca="1" t="array" ref="W10">IFERROR(INDEX(MASTER!$B:$B,MATCH(K10,MASTER!$A:$A,0))," ")</f>
        <v> </v>
      </c>
      <c r="X10" s="66" t="str">
        <f ca="1" t="array" ref="X10">IFERROR(INDEX(MASTER!$B:$B,MATCH(M10,MASTER!$A:$A,0))," ")</f>
        <v> </v>
      </c>
      <c r="Y10" s="66" t="str">
        <f ca="1" t="array" ref="Y10">IFERROR(INDEX(MASTER!$B:$B,MATCH(N10,MASTER!$A:$A,0))," ")</f>
        <v> </v>
      </c>
      <c r="Z10" s="66" t="str">
        <f ca="1" t="array" ref="Z10">IFERROR(INDEX(MASTER!$B:$B,MATCH(O10,MASTER!$A:$A,0))," ")</f>
        <v> </v>
      </c>
      <c r="AA10" s="66" t="str">
        <f ca="1" t="array" ref="AA10">IFERROR(INDEX(MASTER!$B:$B,MATCH(P10,MASTER!$A:$A,0))," ")</f>
        <v> </v>
      </c>
      <c r="AB10" s="66" t="str">
        <f ca="1" t="array" ref="AB10">IFERROR(INDEX(MASTER!$B:$B,MATCH(Q10,MASTER!$A:$A,0))," ")</f>
        <v> </v>
      </c>
      <c r="AC10" s="66" t="str">
        <f ca="1" t="array" ref="AC10">IFERROR(INDEX(MASTER!$B:$B,MATCH(R10,MASTER!$A:$A,0))," ")</f>
        <v> </v>
      </c>
      <c r="AD10" s="66" t="str">
        <f t="array" ref="AD10">IFERROR(INDEX(MASTER!$B:$B,MATCH(S10,MASTER!$A:$A,0))," ")</f>
        <v> </v>
      </c>
      <c r="AE10" s="66" t="str">
        <f t="array" ref="AE10">IFERROR(INDEX(MASTER!$B:$B,MATCH(T10,MASTER!$A:$A,0))," ")</f>
        <v> </v>
      </c>
      <c r="AF10" s="66">
        <f ca="1" t="shared" si="13"/>
        <v>5</v>
      </c>
      <c r="AG10" s="66" t="str">
        <f ca="1" t="shared" si="14"/>
        <v>2023 01</v>
      </c>
      <c r="AH10" s="66" t="str">
        <f ca="1" t="shared" si="15"/>
        <v> </v>
      </c>
      <c r="AI10" s="66" t="str">
        <f ca="1" t="shared" si="16"/>
        <v/>
      </c>
    </row>
    <row r="11" customHeight="1" spans="1:35">
      <c r="A11" s="80">
        <f ca="1">INDIRECT(ADDRESS(2+QUOTIENT(ROW()-2,COUNTA('Form Responses 1'!$1:$1)-4),1,,TRUE,"Form Responses 1"))</f>
        <v>45034.5137650694</v>
      </c>
      <c r="B11" s="66" t="str">
        <f ca="1">INDIRECT(ADDRESS(2+QUOTIENT(ROW()-2,COUNTA('Form Responses 1'!$1:$1)-4),2,,TRUE,"Form Responses 1"))</f>
        <v>dwisuswianto1971@gmail.com</v>
      </c>
      <c r="C11" s="66" t="str">
        <f ca="1">INDIRECT(ADDRESS(2+QUOTIENT(ROW()-2,COUNTA('Form Responses 1'!$1:$1)-4),3,,TRUE,"Form Responses 1"))</f>
        <v>Dwi Suswianto</v>
      </c>
      <c r="D11" s="81">
        <f ca="1">INDIRECT(ADDRESS(2+QUOTIENT(ROW()-2,COUNTA('Form Responses 1'!$1:$1)-4),4,,TRUE,"Form Responses 1"))</f>
        <v>44957</v>
      </c>
      <c r="E11" s="82">
        <f ca="1" t="shared" si="0"/>
        <v>2</v>
      </c>
      <c r="F11" s="66" t="str">
        <f ca="1">IF(ISBLANK(A11)," ",INDIRECT(ADDRESS(1,5+MOD(ROW()-2,COUNTA('Form Responses 1'!$1:$1)-4),,TRUE,"Form Responses 1")))</f>
        <v>Halaman [Tps]</v>
      </c>
      <c r="G11" s="66" t="str">
        <f ca="1">IF(ISBLANK(A11)," ",INDIRECT(ADDRESS(MATCH(A11,'Form Responses 1'!A:A,0),5+MOD(ROW()-2,COUNTA('Form Responses 1'!$1:$1)-4),,TRUE,"Form Responses 1")))</f>
        <v>CUKUP BAIK</v>
      </c>
      <c r="H11" s="83" t="str">
        <f ca="1" t="shared" si="1"/>
        <v>Halaman</v>
      </c>
      <c r="I11" s="83" t="str">
        <f ca="1" t="shared" si="7"/>
        <v>Tps</v>
      </c>
      <c r="J11" s="83" t="str">
        <f ca="1" t="shared" si="2"/>
        <v>CLEANING SERVICE</v>
      </c>
      <c r="K11" s="83">
        <f ca="1" t="array" ref="K11">IFERROR(INDEX(MASTER!B:B,MATCH(G11,MASTER!A:A,0))/100," ")</f>
        <v>0.89</v>
      </c>
      <c r="L11" s="66">
        <f ca="1" t="shared" si="3"/>
        <v>5</v>
      </c>
      <c r="M11" s="66" t="str">
        <f ca="1" t="shared" si="4"/>
        <v>2023 - WEEK 05</v>
      </c>
      <c r="N11" s="66" t="str">
        <f ca="1" t="shared" si="5"/>
        <v>2023 - MONTH 01</v>
      </c>
      <c r="O11" s="83">
        <f ca="1" t="shared" ref="O11:P11" si="20">IFERROR(AVERAGEIF(M:M,M11,$K:$K)," ")</f>
        <v>0.9275</v>
      </c>
      <c r="P11" s="83">
        <f ca="1" t="shared" si="20"/>
        <v>0.919166666666667</v>
      </c>
      <c r="Q11" s="66" t="str">
        <f ca="1">IF(ISBLANK(A11)," ",IF(O11&gt;MASTER!$B$3/100,"SB",IF(O11&gt;MASTER!$B$4/100,"B",IF(O11&gt;MASTER!$B$5/100,"C","K"))))</f>
        <v>B</v>
      </c>
      <c r="R11" s="66" t="str">
        <f ca="1">IF(ISBLANK(B11)," ",IF(P11&gt;MASTER!$B$3/100,"SB",IF(P11&gt;MASTER!$B$4/100,"B",IF(P11&gt;MASTER!$B$5/100,"C","K"))))</f>
        <v>B</v>
      </c>
      <c r="U11" s="66" t="str">
        <f ca="1" t="array" ref="U11">IFERROR(INDEX(MASTER!$B:$B,MATCH(F11,MASTER!$A:$A,0))," ")</f>
        <v> </v>
      </c>
      <c r="W11" s="66" t="str">
        <f ca="1" t="array" ref="W11">IFERROR(INDEX(MASTER!$B:$B,MATCH(K11,MASTER!$A:$A,0))," ")</f>
        <v> </v>
      </c>
      <c r="X11" s="66" t="str">
        <f ca="1" t="array" ref="X11">IFERROR(INDEX(MASTER!$B:$B,MATCH(M11,MASTER!$A:$A,0))," ")</f>
        <v> </v>
      </c>
      <c r="Y11" s="66" t="str">
        <f ca="1" t="array" ref="Y11">IFERROR(INDEX(MASTER!$B:$B,MATCH(N11,MASTER!$A:$A,0))," ")</f>
        <v> </v>
      </c>
      <c r="Z11" s="66" t="str">
        <f ca="1" t="array" ref="Z11">IFERROR(INDEX(MASTER!$B:$B,MATCH(O11,MASTER!$A:$A,0))," ")</f>
        <v> </v>
      </c>
      <c r="AA11" s="66" t="str">
        <f ca="1" t="array" ref="AA11">IFERROR(INDEX(MASTER!$B:$B,MATCH(P11,MASTER!$A:$A,0))," ")</f>
        <v> </v>
      </c>
      <c r="AB11" s="66" t="str">
        <f ca="1" t="array" ref="AB11">IFERROR(INDEX(MASTER!$B:$B,MATCH(Q11,MASTER!$A:$A,0))," ")</f>
        <v> </v>
      </c>
      <c r="AC11" s="66" t="str">
        <f ca="1" t="array" ref="AC11">IFERROR(INDEX(MASTER!$B:$B,MATCH(R11,MASTER!$A:$A,0))," ")</f>
        <v> </v>
      </c>
      <c r="AD11" s="66" t="str">
        <f t="array" ref="AD11">IFERROR(INDEX(MASTER!$B:$B,MATCH(S11,MASTER!$A:$A,0))," ")</f>
        <v> </v>
      </c>
      <c r="AE11" s="66" t="str">
        <f t="array" ref="AE11">IFERROR(INDEX(MASTER!$B:$B,MATCH(T11,MASTER!$A:$A,0))," ")</f>
        <v> </v>
      </c>
      <c r="AF11" s="66">
        <f ca="1" t="shared" si="13"/>
        <v>5</v>
      </c>
      <c r="AG11" s="66" t="str">
        <f ca="1" t="shared" si="14"/>
        <v>2023 01</v>
      </c>
      <c r="AH11" s="66" t="str">
        <f ca="1" t="shared" si="15"/>
        <v> </v>
      </c>
      <c r="AI11" s="66" t="str">
        <f ca="1" t="shared" si="16"/>
        <v/>
      </c>
    </row>
    <row r="12" customHeight="1" spans="1:35">
      <c r="A12" s="80">
        <f ca="1">INDIRECT(ADDRESS(2+QUOTIENT(ROW()-2,COUNTA('Form Responses 1'!$1:$1)-4),1,,TRUE,"Form Responses 1"))</f>
        <v>45034.5137650694</v>
      </c>
      <c r="B12" s="66" t="str">
        <f ca="1">INDIRECT(ADDRESS(2+QUOTIENT(ROW()-2,COUNTA('Form Responses 1'!$1:$1)-4),2,,TRUE,"Form Responses 1"))</f>
        <v>dwisuswianto1971@gmail.com</v>
      </c>
      <c r="C12" s="66" t="str">
        <f ca="1">INDIRECT(ADDRESS(2+QUOTIENT(ROW()-2,COUNTA('Form Responses 1'!$1:$1)-4),3,,TRUE,"Form Responses 1"))</f>
        <v>Dwi Suswianto</v>
      </c>
      <c r="D12" s="81">
        <f ca="1">INDIRECT(ADDRESS(2+QUOTIENT(ROW()-2,COUNTA('Form Responses 1'!$1:$1)-4),4,,TRUE,"Form Responses 1"))</f>
        <v>44957</v>
      </c>
      <c r="E12" s="82">
        <f ca="1" t="shared" si="0"/>
        <v>2</v>
      </c>
      <c r="F12" s="66" t="str">
        <f ca="1">IF(ISBLANK(A12)," ",INDIRECT(ADDRESS(1,5+MOD(ROW()-2,COUNTA('Form Responses 1'!$1:$1)-4),,TRUE,"Form Responses 1")))</f>
        <v>Wisma [Koridor ]</v>
      </c>
      <c r="G12" s="66" t="str">
        <f ca="1">IF(ISBLANK(A12)," ",INDIRECT(ADDRESS(MATCH(A12,'Form Responses 1'!A:A,0),5+MOD(ROW()-2,COUNTA('Form Responses 1'!$1:$1)-4),,TRUE,"Form Responses 1")))</f>
        <v>BAIK</v>
      </c>
      <c r="H12" s="83" t="str">
        <f ca="1" t="shared" si="1"/>
        <v>Wisma</v>
      </c>
      <c r="I12" s="83" t="str">
        <f ca="1" t="shared" si="7"/>
        <v>Koridor </v>
      </c>
      <c r="J12" s="83" t="str">
        <f ca="1" t="shared" si="2"/>
        <v>CLEANING SERVICE</v>
      </c>
      <c r="K12" s="83">
        <f ca="1" t="array" ref="K12">IFERROR(INDEX(MASTER!B:B,MATCH(G12,MASTER!A:A,0))/100," ")</f>
        <v>0.95</v>
      </c>
      <c r="L12" s="66">
        <f ca="1" t="shared" si="3"/>
        <v>5</v>
      </c>
      <c r="M12" s="66" t="str">
        <f ca="1" t="shared" si="4"/>
        <v>2023 - WEEK 05</v>
      </c>
      <c r="N12" s="66" t="str">
        <f ca="1" t="shared" si="5"/>
        <v>2023 - MONTH 01</v>
      </c>
      <c r="O12" s="83">
        <f ca="1" t="shared" ref="O12:P12" si="21">IFERROR(AVERAGEIF(M:M,M12,$K:$K)," ")</f>
        <v>0.9275</v>
      </c>
      <c r="P12" s="83">
        <f ca="1" t="shared" si="21"/>
        <v>0.919166666666667</v>
      </c>
      <c r="Q12" s="66" t="str">
        <f ca="1">IF(ISBLANK(A12)," ",IF(O12&gt;MASTER!$B$3/100,"SB",IF(O12&gt;MASTER!$B$4/100,"B",IF(O12&gt;MASTER!$B$5/100,"C","K"))))</f>
        <v>B</v>
      </c>
      <c r="R12" s="66" t="str">
        <f ca="1">IF(ISBLANK(B12)," ",IF(P12&gt;MASTER!$B$3/100,"SB",IF(P12&gt;MASTER!$B$4/100,"B",IF(P12&gt;MASTER!$B$5/100,"C","K"))))</f>
        <v>B</v>
      </c>
      <c r="U12" s="66" t="str">
        <f ca="1" t="array" ref="U12">IFERROR(INDEX(MASTER!$B:$B,MATCH(F12,MASTER!$A:$A,0))," ")</f>
        <v> </v>
      </c>
      <c r="W12" s="66" t="str">
        <f ca="1" t="array" ref="W12">IFERROR(INDEX(MASTER!$B:$B,MATCH(K12,MASTER!$A:$A,0))," ")</f>
        <v> </v>
      </c>
      <c r="X12" s="66" t="str">
        <f ca="1" t="array" ref="X12">IFERROR(INDEX(MASTER!$B:$B,MATCH(M12,MASTER!$A:$A,0))," ")</f>
        <v> </v>
      </c>
      <c r="Y12" s="66" t="str">
        <f ca="1" t="array" ref="Y12">IFERROR(INDEX(MASTER!$B:$B,MATCH(N12,MASTER!$A:$A,0))," ")</f>
        <v> </v>
      </c>
      <c r="Z12" s="66" t="str">
        <f ca="1" t="array" ref="Z12">IFERROR(INDEX(MASTER!$B:$B,MATCH(O12,MASTER!$A:$A,0))," ")</f>
        <v> </v>
      </c>
      <c r="AA12" s="66" t="str">
        <f ca="1" t="array" ref="AA12">IFERROR(INDEX(MASTER!$B:$B,MATCH(P12,MASTER!$A:$A,0))," ")</f>
        <v> </v>
      </c>
      <c r="AB12" s="66" t="str">
        <f ca="1" t="array" ref="AB12">IFERROR(INDEX(MASTER!$B:$B,MATCH(Q12,MASTER!$A:$A,0))," ")</f>
        <v> </v>
      </c>
      <c r="AC12" s="66" t="str">
        <f ca="1" t="array" ref="AC12">IFERROR(INDEX(MASTER!$B:$B,MATCH(R12,MASTER!$A:$A,0))," ")</f>
        <v> </v>
      </c>
      <c r="AD12" s="66" t="str">
        <f t="array" ref="AD12">IFERROR(INDEX(MASTER!$B:$B,MATCH(S12,MASTER!$A:$A,0))," ")</f>
        <v> </v>
      </c>
      <c r="AE12" s="66" t="str">
        <f t="array" ref="AE12">IFERROR(INDEX(MASTER!$B:$B,MATCH(T12,MASTER!$A:$A,0))," ")</f>
        <v> </v>
      </c>
      <c r="AF12" s="66">
        <f ca="1" t="shared" si="13"/>
        <v>5</v>
      </c>
      <c r="AG12" s="66" t="str">
        <f ca="1" t="shared" si="14"/>
        <v>2023 01</v>
      </c>
      <c r="AH12" s="66" t="str">
        <f ca="1" t="shared" si="15"/>
        <v> </v>
      </c>
      <c r="AI12" s="66" t="str">
        <f ca="1" t="shared" si="16"/>
        <v/>
      </c>
    </row>
    <row r="13" customHeight="1" spans="1:35">
      <c r="A13" s="80">
        <f ca="1">INDIRECT(ADDRESS(2+QUOTIENT(ROW()-2,COUNTA('Form Responses 1'!$1:$1)-4),1,,TRUE,"Form Responses 1"))</f>
        <v>45034.5137650694</v>
      </c>
      <c r="B13" s="66" t="str">
        <f ca="1">INDIRECT(ADDRESS(2+QUOTIENT(ROW()-2,COUNTA('Form Responses 1'!$1:$1)-4),2,,TRUE,"Form Responses 1"))</f>
        <v>dwisuswianto1971@gmail.com</v>
      </c>
      <c r="C13" s="66" t="str">
        <f ca="1">INDIRECT(ADDRESS(2+QUOTIENT(ROW()-2,COUNTA('Form Responses 1'!$1:$1)-4),3,,TRUE,"Form Responses 1"))</f>
        <v>Dwi Suswianto</v>
      </c>
      <c r="D13" s="81">
        <f ca="1">INDIRECT(ADDRESS(2+QUOTIENT(ROW()-2,COUNTA('Form Responses 1'!$1:$1)-4),4,,TRUE,"Form Responses 1"))</f>
        <v>44957</v>
      </c>
      <c r="E13" s="82">
        <f ca="1" t="shared" si="0"/>
        <v>2</v>
      </c>
      <c r="F13" s="66" t="str">
        <f ca="1">IF(ISBLANK(A13)," ",INDIRECT(ADDRESS(1,5+MOD(ROW()-2,COUNTA('Form Responses 1'!$1:$1)-4),,TRUE,"Form Responses 1")))</f>
        <v>Wisma [Ruang Rapat/Pendopo]</v>
      </c>
      <c r="G13" s="66" t="str">
        <f ca="1">IF(ISBLANK(A13)," ",INDIRECT(ADDRESS(MATCH(A13,'Form Responses 1'!A:A,0),5+MOD(ROW()-2,COUNTA('Form Responses 1'!$1:$1)-4),,TRUE,"Form Responses 1")))</f>
        <v>BAIK</v>
      </c>
      <c r="H13" s="83" t="str">
        <f ca="1" t="shared" si="1"/>
        <v>Wisma</v>
      </c>
      <c r="I13" s="83" t="str">
        <f ca="1" t="shared" si="7"/>
        <v>Ruang Rapat/Pendopo</v>
      </c>
      <c r="J13" s="83" t="str">
        <f ca="1" t="shared" si="2"/>
        <v>CLEANING SERVICE</v>
      </c>
      <c r="K13" s="83">
        <f ca="1" t="array" ref="K13">IFERROR(INDEX(MASTER!B:B,MATCH(G13,MASTER!A:A,0))/100," ")</f>
        <v>0.95</v>
      </c>
      <c r="L13" s="66">
        <f ca="1" t="shared" si="3"/>
        <v>5</v>
      </c>
      <c r="M13" s="66" t="str">
        <f ca="1" t="shared" si="4"/>
        <v>2023 - WEEK 05</v>
      </c>
      <c r="N13" s="66" t="str">
        <f ca="1" t="shared" si="5"/>
        <v>2023 - MONTH 01</v>
      </c>
      <c r="O13" s="83">
        <f ca="1" t="shared" ref="O13:P13" si="22">IFERROR(AVERAGEIF(M:M,M13,$K:$K)," ")</f>
        <v>0.9275</v>
      </c>
      <c r="P13" s="83">
        <f ca="1" t="shared" si="22"/>
        <v>0.919166666666667</v>
      </c>
      <c r="Q13" s="66" t="str">
        <f ca="1">IF(ISBLANK(A13)," ",IF(O13&gt;MASTER!$B$3/100,"SB",IF(O13&gt;MASTER!$B$4/100,"B",IF(O13&gt;MASTER!$B$5/100,"C","K"))))</f>
        <v>B</v>
      </c>
      <c r="R13" s="66" t="str">
        <f ca="1">IF(ISBLANK(B13)," ",IF(P13&gt;MASTER!$B$3/100,"SB",IF(P13&gt;MASTER!$B$4/100,"B",IF(P13&gt;MASTER!$B$5/100,"C","K"))))</f>
        <v>B</v>
      </c>
      <c r="U13" s="66" t="str">
        <f ca="1" t="array" ref="U13">IFERROR(INDEX(MASTER!$B:$B,MATCH(F13,MASTER!$A:$A,0))," ")</f>
        <v> </v>
      </c>
      <c r="W13" s="66" t="str">
        <f ca="1" t="array" ref="W13">IFERROR(INDEX(MASTER!$B:$B,MATCH(K13,MASTER!$A:$A,0))," ")</f>
        <v> </v>
      </c>
      <c r="X13" s="66" t="str">
        <f ca="1" t="array" ref="X13">IFERROR(INDEX(MASTER!$B:$B,MATCH(M13,MASTER!$A:$A,0))," ")</f>
        <v> </v>
      </c>
      <c r="Y13" s="66" t="str">
        <f ca="1" t="array" ref="Y13">IFERROR(INDEX(MASTER!$B:$B,MATCH(N13,MASTER!$A:$A,0))," ")</f>
        <v> </v>
      </c>
      <c r="Z13" s="66" t="str">
        <f ca="1" t="array" ref="Z13">IFERROR(INDEX(MASTER!$B:$B,MATCH(O13,MASTER!$A:$A,0))," ")</f>
        <v> </v>
      </c>
      <c r="AA13" s="66" t="str">
        <f ca="1" t="array" ref="AA13">IFERROR(INDEX(MASTER!$B:$B,MATCH(P13,MASTER!$A:$A,0))," ")</f>
        <v> </v>
      </c>
      <c r="AB13" s="66" t="str">
        <f ca="1" t="array" ref="AB13">IFERROR(INDEX(MASTER!$B:$B,MATCH(Q13,MASTER!$A:$A,0))," ")</f>
        <v> </v>
      </c>
      <c r="AC13" s="66" t="str">
        <f ca="1" t="array" ref="AC13">IFERROR(INDEX(MASTER!$B:$B,MATCH(R13,MASTER!$A:$A,0))," ")</f>
        <v> </v>
      </c>
      <c r="AD13" s="66" t="str">
        <f t="array" ref="AD13">IFERROR(INDEX(MASTER!$B:$B,MATCH(S13,MASTER!$A:$A,0))," ")</f>
        <v> </v>
      </c>
      <c r="AE13" s="66" t="str">
        <f t="array" ref="AE13">IFERROR(INDEX(MASTER!$B:$B,MATCH(T13,MASTER!$A:$A,0))," ")</f>
        <v> </v>
      </c>
      <c r="AF13" s="66">
        <f ca="1" t="shared" si="13"/>
        <v>5</v>
      </c>
      <c r="AG13" s="66" t="str">
        <f ca="1" t="shared" si="14"/>
        <v>2023 01</v>
      </c>
      <c r="AH13" s="66" t="str">
        <f ca="1" t="shared" si="15"/>
        <v> </v>
      </c>
      <c r="AI13" s="66" t="str">
        <f ca="1" t="shared" si="16"/>
        <v/>
      </c>
    </row>
    <row r="14" customHeight="1" spans="1:35">
      <c r="A14" s="80">
        <f ca="1">INDIRECT(ADDRESS(2+QUOTIENT(ROW()-2,COUNTA('Form Responses 1'!$1:$1)-4),1,,TRUE,"Form Responses 1"))</f>
        <v>45034.5137650694</v>
      </c>
      <c r="B14" s="66" t="str">
        <f ca="1">INDIRECT(ADDRESS(2+QUOTIENT(ROW()-2,COUNTA('Form Responses 1'!$1:$1)-4),2,,TRUE,"Form Responses 1"))</f>
        <v>dwisuswianto1971@gmail.com</v>
      </c>
      <c r="C14" s="66" t="str">
        <f ca="1">INDIRECT(ADDRESS(2+QUOTIENT(ROW()-2,COUNTA('Form Responses 1'!$1:$1)-4),3,,TRUE,"Form Responses 1"))</f>
        <v>Dwi Suswianto</v>
      </c>
      <c r="D14" s="81">
        <f ca="1">INDIRECT(ADDRESS(2+QUOTIENT(ROW()-2,COUNTA('Form Responses 1'!$1:$1)-4),4,,TRUE,"Form Responses 1"))</f>
        <v>44957</v>
      </c>
      <c r="E14" s="82">
        <f ca="1" t="shared" si="0"/>
        <v>2</v>
      </c>
      <c r="F14" s="66" t="str">
        <f ca="1">IF(ISBLANK(A14)," ",INDIRECT(ADDRESS(1,5+MOD(ROW()-2,COUNTA('Form Responses 1'!$1:$1)-4),,TRUE,"Form Responses 1")))</f>
        <v>Wisma [Gudang]</v>
      </c>
      <c r="G14" s="66" t="str">
        <f ca="1">IF(ISBLANK(A14)," ",INDIRECT(ADDRESS(MATCH(A14,'Form Responses 1'!A:A,0),5+MOD(ROW()-2,COUNTA('Form Responses 1'!$1:$1)-4),,TRUE,"Form Responses 1")))</f>
        <v>BAIK</v>
      </c>
      <c r="H14" s="83" t="str">
        <f ca="1" t="shared" si="1"/>
        <v>Wisma</v>
      </c>
      <c r="I14" s="83" t="str">
        <f ca="1" t="shared" si="7"/>
        <v>Gudang</v>
      </c>
      <c r="J14" s="83" t="str">
        <f ca="1" t="shared" si="2"/>
        <v>CLEANING SERVICE</v>
      </c>
      <c r="K14" s="83">
        <f ca="1" t="array" ref="K14">IFERROR(INDEX(MASTER!B:B,MATCH(G14,MASTER!A:A,0))/100," ")</f>
        <v>0.95</v>
      </c>
      <c r="L14" s="66">
        <f ca="1" t="shared" si="3"/>
        <v>5</v>
      </c>
      <c r="M14" s="66" t="str">
        <f ca="1" t="shared" si="4"/>
        <v>2023 - WEEK 05</v>
      </c>
      <c r="N14" s="66" t="str">
        <f ca="1" t="shared" si="5"/>
        <v>2023 - MONTH 01</v>
      </c>
      <c r="O14" s="83">
        <f ca="1" t="shared" ref="O14:P14" si="23">IFERROR(AVERAGEIF(M:M,M14,$K:$K)," ")</f>
        <v>0.9275</v>
      </c>
      <c r="P14" s="83">
        <f ca="1" t="shared" si="23"/>
        <v>0.919166666666667</v>
      </c>
      <c r="Q14" s="66" t="str">
        <f ca="1">IF(ISBLANK(A14)," ",IF(O14&gt;MASTER!$B$3/100,"SB",IF(O14&gt;MASTER!$B$4/100,"B",IF(O14&gt;MASTER!$B$5/100,"C","K"))))</f>
        <v>B</v>
      </c>
      <c r="R14" s="66" t="str">
        <f ca="1">IF(ISBLANK(B14)," ",IF(P14&gt;MASTER!$B$3/100,"SB",IF(P14&gt;MASTER!$B$4/100,"B",IF(P14&gt;MASTER!$B$5/100,"C","K"))))</f>
        <v>B</v>
      </c>
      <c r="U14" s="66" t="str">
        <f ca="1" t="array" ref="U14">IFERROR(INDEX(MASTER!$B:$B,MATCH(F14,MASTER!$A:$A,0))," ")</f>
        <v> </v>
      </c>
      <c r="W14" s="66" t="str">
        <f ca="1" t="array" ref="W14">IFERROR(INDEX(MASTER!$B:$B,MATCH(K14,MASTER!$A:$A,0))," ")</f>
        <v> </v>
      </c>
      <c r="X14" s="66" t="str">
        <f ca="1" t="array" ref="X14">IFERROR(INDEX(MASTER!$B:$B,MATCH(M14,MASTER!$A:$A,0))," ")</f>
        <v> </v>
      </c>
      <c r="Y14" s="66" t="str">
        <f ca="1" t="array" ref="Y14">IFERROR(INDEX(MASTER!$B:$B,MATCH(N14,MASTER!$A:$A,0))," ")</f>
        <v> </v>
      </c>
      <c r="Z14" s="66" t="str">
        <f ca="1" t="array" ref="Z14">IFERROR(INDEX(MASTER!$B:$B,MATCH(O14,MASTER!$A:$A,0))," ")</f>
        <v> </v>
      </c>
      <c r="AA14" s="66" t="str">
        <f ca="1" t="array" ref="AA14">IFERROR(INDEX(MASTER!$B:$B,MATCH(P14,MASTER!$A:$A,0))," ")</f>
        <v> </v>
      </c>
      <c r="AB14" s="66" t="str">
        <f ca="1" t="array" ref="AB14">IFERROR(INDEX(MASTER!$B:$B,MATCH(Q14,MASTER!$A:$A,0))," ")</f>
        <v> </v>
      </c>
      <c r="AC14" s="66" t="str">
        <f ca="1" t="array" ref="AC14">IFERROR(INDEX(MASTER!$B:$B,MATCH(R14,MASTER!$A:$A,0))," ")</f>
        <v> </v>
      </c>
      <c r="AD14" s="66" t="str">
        <f t="array" ref="AD14">IFERROR(INDEX(MASTER!$B:$B,MATCH(S14,MASTER!$A:$A,0))," ")</f>
        <v> </v>
      </c>
      <c r="AE14" s="66" t="str">
        <f t="array" ref="AE14">IFERROR(INDEX(MASTER!$B:$B,MATCH(T14,MASTER!$A:$A,0))," ")</f>
        <v> </v>
      </c>
      <c r="AF14" s="66">
        <f ca="1" t="shared" si="13"/>
        <v>5</v>
      </c>
      <c r="AG14" s="66" t="str">
        <f ca="1" t="shared" si="14"/>
        <v>2023 01</v>
      </c>
      <c r="AH14" s="66" t="str">
        <f ca="1" t="shared" si="15"/>
        <v> </v>
      </c>
      <c r="AI14" s="66" t="str">
        <f ca="1" t="shared" si="16"/>
        <v/>
      </c>
    </row>
    <row r="15" customHeight="1" spans="1:35">
      <c r="A15" s="80">
        <f ca="1">INDIRECT(ADDRESS(2+QUOTIENT(ROW()-2,COUNTA('Form Responses 1'!$1:$1)-4),1,,TRUE,"Form Responses 1"))</f>
        <v>45034.5137650694</v>
      </c>
      <c r="B15" s="66" t="str">
        <f ca="1">INDIRECT(ADDRESS(2+QUOTIENT(ROW()-2,COUNTA('Form Responses 1'!$1:$1)-4),2,,TRUE,"Form Responses 1"))</f>
        <v>dwisuswianto1971@gmail.com</v>
      </c>
      <c r="C15" s="66" t="str">
        <f ca="1">INDIRECT(ADDRESS(2+QUOTIENT(ROW()-2,COUNTA('Form Responses 1'!$1:$1)-4),3,,TRUE,"Form Responses 1"))</f>
        <v>Dwi Suswianto</v>
      </c>
      <c r="D15" s="81">
        <f ca="1">INDIRECT(ADDRESS(2+QUOTIENT(ROW()-2,COUNTA('Form Responses 1'!$1:$1)-4),4,,TRUE,"Form Responses 1"))</f>
        <v>44957</v>
      </c>
      <c r="E15" s="82">
        <f ca="1" t="shared" si="0"/>
        <v>2</v>
      </c>
      <c r="F15" s="66" t="str">
        <f ca="1">IF(ISBLANK(A15)," ",INDIRECT(ADDRESS(1,5+MOD(ROW()-2,COUNTA('Form Responses 1'!$1:$1)-4),,TRUE,"Form Responses 1")))</f>
        <v>Wisma [Ruang Genset]</v>
      </c>
      <c r="G15" s="66" t="str">
        <f ca="1">IF(ISBLANK(A15)," ",INDIRECT(ADDRESS(MATCH(A15,'Form Responses 1'!A:A,0),5+MOD(ROW()-2,COUNTA('Form Responses 1'!$1:$1)-4),,TRUE,"Form Responses 1")))</f>
        <v>CUKUP BAIK</v>
      </c>
      <c r="H15" s="83" t="str">
        <f ca="1" t="shared" si="1"/>
        <v>Wisma</v>
      </c>
      <c r="I15" s="83" t="str">
        <f ca="1" t="shared" si="7"/>
        <v>Ruang Genset</v>
      </c>
      <c r="J15" s="83" t="str">
        <f ca="1" t="shared" si="2"/>
        <v>CLEANING SERVICE</v>
      </c>
      <c r="K15" s="83">
        <f ca="1" t="array" ref="K15">IFERROR(INDEX(MASTER!B:B,MATCH(G15,MASTER!A:A,0))/100," ")</f>
        <v>0.89</v>
      </c>
      <c r="L15" s="66">
        <f ca="1" t="shared" si="3"/>
        <v>5</v>
      </c>
      <c r="M15" s="66" t="str">
        <f ca="1" t="shared" si="4"/>
        <v>2023 - WEEK 05</v>
      </c>
      <c r="N15" s="66" t="str">
        <f ca="1" t="shared" si="5"/>
        <v>2023 - MONTH 01</v>
      </c>
      <c r="O15" s="83">
        <f ca="1" t="shared" ref="O15:P15" si="24">IFERROR(AVERAGEIF(M:M,M15,$K:$K)," ")</f>
        <v>0.9275</v>
      </c>
      <c r="P15" s="83">
        <f ca="1" t="shared" si="24"/>
        <v>0.919166666666667</v>
      </c>
      <c r="Q15" s="66" t="str">
        <f ca="1">IF(ISBLANK(A15)," ",IF(O15&gt;MASTER!$B$3/100,"SB",IF(O15&gt;MASTER!$B$4/100,"B",IF(O15&gt;MASTER!$B$5/100,"C","K"))))</f>
        <v>B</v>
      </c>
      <c r="R15" s="66" t="str">
        <f ca="1">IF(ISBLANK(B15)," ",IF(P15&gt;MASTER!$B$3/100,"SB",IF(P15&gt;MASTER!$B$4/100,"B",IF(P15&gt;MASTER!$B$5/100,"C","K"))))</f>
        <v>B</v>
      </c>
      <c r="U15" s="66" t="str">
        <f ca="1" t="array" ref="U15">IFERROR(INDEX(MASTER!$B:$B,MATCH(F15,MASTER!$A:$A,0))," ")</f>
        <v> </v>
      </c>
      <c r="W15" s="66" t="str">
        <f ca="1" t="array" ref="W15">IFERROR(INDEX(MASTER!$B:$B,MATCH(K15,MASTER!$A:$A,0))," ")</f>
        <v> </v>
      </c>
      <c r="X15" s="66" t="str">
        <f ca="1" t="array" ref="X15">IFERROR(INDEX(MASTER!$B:$B,MATCH(M15,MASTER!$A:$A,0))," ")</f>
        <v> </v>
      </c>
      <c r="Y15" s="66" t="str">
        <f ca="1" t="array" ref="Y15">IFERROR(INDEX(MASTER!$B:$B,MATCH(N15,MASTER!$A:$A,0))," ")</f>
        <v> </v>
      </c>
      <c r="Z15" s="66" t="str">
        <f ca="1" t="array" ref="Z15">IFERROR(INDEX(MASTER!$B:$B,MATCH(O15,MASTER!$A:$A,0))," ")</f>
        <v> </v>
      </c>
      <c r="AA15" s="66" t="str">
        <f ca="1" t="array" ref="AA15">IFERROR(INDEX(MASTER!$B:$B,MATCH(P15,MASTER!$A:$A,0))," ")</f>
        <v> </v>
      </c>
      <c r="AB15" s="66" t="str">
        <f ca="1" t="array" ref="AB15">IFERROR(INDEX(MASTER!$B:$B,MATCH(Q15,MASTER!$A:$A,0))," ")</f>
        <v> </v>
      </c>
      <c r="AC15" s="66" t="str">
        <f ca="1" t="array" ref="AC15">IFERROR(INDEX(MASTER!$B:$B,MATCH(R15,MASTER!$A:$A,0))," ")</f>
        <v> </v>
      </c>
      <c r="AD15" s="66" t="str">
        <f t="array" ref="AD15">IFERROR(INDEX(MASTER!$B:$B,MATCH(S15,MASTER!$A:$A,0))," ")</f>
        <v> </v>
      </c>
      <c r="AE15" s="66" t="str">
        <f t="array" ref="AE15">IFERROR(INDEX(MASTER!$B:$B,MATCH(T15,MASTER!$A:$A,0))," ")</f>
        <v> </v>
      </c>
      <c r="AF15" s="66">
        <f ca="1" t="shared" si="13"/>
        <v>5</v>
      </c>
      <c r="AG15" s="66" t="str">
        <f ca="1" t="shared" si="14"/>
        <v>2023 01</v>
      </c>
      <c r="AH15" s="66" t="str">
        <f ca="1" t="shared" si="15"/>
        <v> </v>
      </c>
      <c r="AI15" s="66" t="str">
        <f ca="1" t="shared" si="16"/>
        <v/>
      </c>
    </row>
    <row r="16" customHeight="1" spans="1:35">
      <c r="A16" s="80">
        <f ca="1">INDIRECT(ADDRESS(2+QUOTIENT(ROW()-2,COUNTA('Form Responses 1'!$1:$1)-4),1,,TRUE,"Form Responses 1"))</f>
        <v>45034.5137650694</v>
      </c>
      <c r="B16" s="66" t="str">
        <f ca="1">INDIRECT(ADDRESS(2+QUOTIENT(ROW()-2,COUNTA('Form Responses 1'!$1:$1)-4),2,,TRUE,"Form Responses 1"))</f>
        <v>dwisuswianto1971@gmail.com</v>
      </c>
      <c r="C16" s="66" t="str">
        <f ca="1">INDIRECT(ADDRESS(2+QUOTIENT(ROW()-2,COUNTA('Form Responses 1'!$1:$1)-4),3,,TRUE,"Form Responses 1"))</f>
        <v>Dwi Suswianto</v>
      </c>
      <c r="D16" s="81">
        <f ca="1">INDIRECT(ADDRESS(2+QUOTIENT(ROW()-2,COUNTA('Form Responses 1'!$1:$1)-4),4,,TRUE,"Form Responses 1"))</f>
        <v>44957</v>
      </c>
      <c r="E16" s="82">
        <f ca="1" t="shared" si="0"/>
        <v>2</v>
      </c>
      <c r="F16" s="66" t="str">
        <f ca="1">IF(ISBLANK(A16)," ",INDIRECT(ADDRESS(1,5+MOD(ROW()-2,COUNTA('Form Responses 1'!$1:$1)-4),,TRUE,"Form Responses 1")))</f>
        <v>Wisma [Ruang Alat Meteorologi]</v>
      </c>
      <c r="G16" s="66" t="str">
        <f ca="1">IF(ISBLANK(A16)," ",INDIRECT(ADDRESS(MATCH(A16,'Form Responses 1'!A:A,0),5+MOD(ROW()-2,COUNTA('Form Responses 1'!$1:$1)-4),,TRUE,"Form Responses 1")))</f>
        <v>BAIK</v>
      </c>
      <c r="H16" s="83" t="str">
        <f ca="1" t="shared" si="1"/>
        <v>Wisma</v>
      </c>
      <c r="I16" s="83" t="str">
        <f ca="1" t="shared" si="7"/>
        <v>Ruang Alat Meteorologi</v>
      </c>
      <c r="J16" s="83" t="str">
        <f ca="1" t="shared" si="2"/>
        <v>CLEANING SERVICE</v>
      </c>
      <c r="K16" s="83">
        <f ca="1" t="array" ref="K16">IFERROR(INDEX(MASTER!B:B,MATCH(G16,MASTER!A:A,0))/100," ")</f>
        <v>0.95</v>
      </c>
      <c r="L16" s="66">
        <f ca="1" t="shared" si="3"/>
        <v>5</v>
      </c>
      <c r="M16" s="66" t="str">
        <f ca="1" t="shared" si="4"/>
        <v>2023 - WEEK 05</v>
      </c>
      <c r="N16" s="66" t="str">
        <f ca="1" t="shared" si="5"/>
        <v>2023 - MONTH 01</v>
      </c>
      <c r="O16" s="83">
        <f ca="1" t="shared" ref="O16:P16" si="25">IFERROR(AVERAGEIF(M:M,M16,$K:$K)," ")</f>
        <v>0.9275</v>
      </c>
      <c r="P16" s="83">
        <f ca="1" t="shared" si="25"/>
        <v>0.919166666666667</v>
      </c>
      <c r="Q16" s="66" t="str">
        <f ca="1">IF(ISBLANK(A16)," ",IF(O16&gt;MASTER!$B$3/100,"SB",IF(O16&gt;MASTER!$B$4/100,"B",IF(O16&gt;MASTER!$B$5/100,"C","K"))))</f>
        <v>B</v>
      </c>
      <c r="R16" s="66" t="str">
        <f ca="1">IF(ISBLANK(B16)," ",IF(P16&gt;MASTER!$B$3/100,"SB",IF(P16&gt;MASTER!$B$4/100,"B",IF(P16&gt;MASTER!$B$5/100,"C","K"))))</f>
        <v>B</v>
      </c>
      <c r="U16" s="66" t="str">
        <f ca="1" t="array" ref="U16">IFERROR(INDEX(MASTER!$B:$B,MATCH(F16,MASTER!$A:$A,0))," ")</f>
        <v> </v>
      </c>
      <c r="W16" s="66" t="str">
        <f ca="1" t="array" ref="W16">IFERROR(INDEX(MASTER!$B:$B,MATCH(K16,MASTER!$A:$A,0))," ")</f>
        <v> </v>
      </c>
      <c r="X16" s="66" t="str">
        <f ca="1" t="array" ref="X16">IFERROR(INDEX(MASTER!$B:$B,MATCH(M16,MASTER!$A:$A,0))," ")</f>
        <v> </v>
      </c>
      <c r="Y16" s="66" t="str">
        <f ca="1" t="array" ref="Y16">IFERROR(INDEX(MASTER!$B:$B,MATCH(N16,MASTER!$A:$A,0))," ")</f>
        <v> </v>
      </c>
      <c r="Z16" s="66" t="str">
        <f ca="1" t="array" ref="Z16">IFERROR(INDEX(MASTER!$B:$B,MATCH(O16,MASTER!$A:$A,0))," ")</f>
        <v> </v>
      </c>
      <c r="AA16" s="66" t="str">
        <f ca="1" t="array" ref="AA16">IFERROR(INDEX(MASTER!$B:$B,MATCH(P16,MASTER!$A:$A,0))," ")</f>
        <v> </v>
      </c>
      <c r="AB16" s="66" t="str">
        <f ca="1" t="array" ref="AB16">IFERROR(INDEX(MASTER!$B:$B,MATCH(Q16,MASTER!$A:$A,0))," ")</f>
        <v> </v>
      </c>
      <c r="AC16" s="66" t="str">
        <f ca="1" t="array" ref="AC16">IFERROR(INDEX(MASTER!$B:$B,MATCH(R16,MASTER!$A:$A,0))," ")</f>
        <v> </v>
      </c>
      <c r="AD16" s="66" t="str">
        <f t="array" ref="AD16">IFERROR(INDEX(MASTER!$B:$B,MATCH(S16,MASTER!$A:$A,0))," ")</f>
        <v> </v>
      </c>
      <c r="AE16" s="66" t="str">
        <f t="array" ref="AE16">IFERROR(INDEX(MASTER!$B:$B,MATCH(T16,MASTER!$A:$A,0))," ")</f>
        <v> </v>
      </c>
      <c r="AF16" s="66">
        <f ca="1" t="shared" si="13"/>
        <v>5</v>
      </c>
      <c r="AG16" s="66" t="str">
        <f ca="1" t="shared" si="14"/>
        <v>2023 01</v>
      </c>
      <c r="AH16" s="66" t="str">
        <f ca="1" t="shared" si="15"/>
        <v> </v>
      </c>
      <c r="AI16" s="66" t="str">
        <f ca="1" t="shared" si="16"/>
        <v/>
      </c>
    </row>
    <row r="17" customHeight="1" spans="1:35">
      <c r="A17" s="80">
        <f ca="1">INDIRECT(ADDRESS(2+QUOTIENT(ROW()-2,COUNTA('Form Responses 1'!$1:$1)-4),1,,TRUE,"Form Responses 1"))</f>
        <v>45034.5137650694</v>
      </c>
      <c r="B17" s="66" t="str">
        <f ca="1">INDIRECT(ADDRESS(2+QUOTIENT(ROW()-2,COUNTA('Form Responses 1'!$1:$1)-4),2,,TRUE,"Form Responses 1"))</f>
        <v>dwisuswianto1971@gmail.com</v>
      </c>
      <c r="C17" s="66" t="str">
        <f ca="1">INDIRECT(ADDRESS(2+QUOTIENT(ROW()-2,COUNTA('Form Responses 1'!$1:$1)-4),3,,TRUE,"Form Responses 1"))</f>
        <v>Dwi Suswianto</v>
      </c>
      <c r="D17" s="81">
        <f ca="1">INDIRECT(ADDRESS(2+QUOTIENT(ROW()-2,COUNTA('Form Responses 1'!$1:$1)-4),4,,TRUE,"Form Responses 1"))</f>
        <v>44957</v>
      </c>
      <c r="E17" s="82">
        <f ca="1" t="shared" si="0"/>
        <v>2</v>
      </c>
      <c r="F17" s="66" t="str">
        <f ca="1">IF(ISBLANK(A17)," ",INDIRECT(ADDRESS(1,5+MOD(ROW()-2,COUNTA('Form Responses 1'!$1:$1)-4),,TRUE,"Form Responses 1")))</f>
        <v>Wisma [Ruang Kerja]</v>
      </c>
      <c r="G17" s="66" t="str">
        <f ca="1">IF(ISBLANK(A17)," ",INDIRECT(ADDRESS(MATCH(A17,'Form Responses 1'!A:A,0),5+MOD(ROW()-2,COUNTA('Form Responses 1'!$1:$1)-4),,TRUE,"Form Responses 1")))</f>
        <v>BAIK</v>
      </c>
      <c r="H17" s="83" t="str">
        <f ca="1" t="shared" si="1"/>
        <v>Wisma</v>
      </c>
      <c r="I17" s="83" t="str">
        <f ca="1" t="shared" si="7"/>
        <v>Ruang Kerja</v>
      </c>
      <c r="J17" s="83" t="str">
        <f ca="1" t="shared" si="2"/>
        <v>CLEANING SERVICE</v>
      </c>
      <c r="K17" s="83">
        <f ca="1" t="array" ref="K17">IFERROR(INDEX(MASTER!B:B,MATCH(G17,MASTER!A:A,0))/100," ")</f>
        <v>0.95</v>
      </c>
      <c r="L17" s="66">
        <f ca="1" t="shared" si="3"/>
        <v>5</v>
      </c>
      <c r="M17" s="66" t="str">
        <f ca="1" t="shared" si="4"/>
        <v>2023 - WEEK 05</v>
      </c>
      <c r="N17" s="66" t="str">
        <f ca="1" t="shared" si="5"/>
        <v>2023 - MONTH 01</v>
      </c>
      <c r="O17" s="83">
        <f ca="1" t="shared" ref="O17:P17" si="26">IFERROR(AVERAGEIF(M:M,M17,$K:$K)," ")</f>
        <v>0.9275</v>
      </c>
      <c r="P17" s="83">
        <f ca="1" t="shared" si="26"/>
        <v>0.919166666666667</v>
      </c>
      <c r="Q17" s="66" t="str">
        <f ca="1">IF(ISBLANK(A17)," ",IF(O17&gt;MASTER!$B$3/100,"SB",IF(O17&gt;MASTER!$B$4/100,"B",IF(O17&gt;MASTER!$B$5/100,"C","K"))))</f>
        <v>B</v>
      </c>
      <c r="R17" s="66" t="str">
        <f ca="1">IF(ISBLANK(B17)," ",IF(P17&gt;MASTER!$B$3/100,"SB",IF(P17&gt;MASTER!$B$4/100,"B",IF(P17&gt;MASTER!$B$5/100,"C","K"))))</f>
        <v>B</v>
      </c>
      <c r="U17" s="66" t="str">
        <f ca="1" t="array" ref="U17">IFERROR(INDEX(MASTER!$B:$B,MATCH(F17,MASTER!$A:$A,0))," ")</f>
        <v> </v>
      </c>
      <c r="W17" s="66" t="str">
        <f ca="1" t="array" ref="W17">IFERROR(INDEX(MASTER!$B:$B,MATCH(K17,MASTER!$A:$A,0))," ")</f>
        <v> </v>
      </c>
      <c r="X17" s="66" t="str">
        <f ca="1" t="array" ref="X17">IFERROR(INDEX(MASTER!$B:$B,MATCH(M17,MASTER!$A:$A,0))," ")</f>
        <v> </v>
      </c>
      <c r="Y17" s="66" t="str">
        <f ca="1" t="array" ref="Y17">IFERROR(INDEX(MASTER!$B:$B,MATCH(N17,MASTER!$A:$A,0))," ")</f>
        <v> </v>
      </c>
      <c r="Z17" s="66" t="str">
        <f ca="1" t="array" ref="Z17">IFERROR(INDEX(MASTER!$B:$B,MATCH(O17,MASTER!$A:$A,0))," ")</f>
        <v> </v>
      </c>
      <c r="AA17" s="66" t="str">
        <f ca="1" t="array" ref="AA17">IFERROR(INDEX(MASTER!$B:$B,MATCH(P17,MASTER!$A:$A,0))," ")</f>
        <v> </v>
      </c>
      <c r="AB17" s="66" t="str">
        <f ca="1" t="array" ref="AB17">IFERROR(INDEX(MASTER!$B:$B,MATCH(Q17,MASTER!$A:$A,0))," ")</f>
        <v> </v>
      </c>
      <c r="AC17" s="66" t="str">
        <f ca="1" t="array" ref="AC17">IFERROR(INDEX(MASTER!$B:$B,MATCH(R17,MASTER!$A:$A,0))," ")</f>
        <v> </v>
      </c>
      <c r="AD17" s="66" t="str">
        <f t="array" ref="AD17">IFERROR(INDEX(MASTER!$B:$B,MATCH(S17,MASTER!$A:$A,0))," ")</f>
        <v> </v>
      </c>
      <c r="AE17" s="66" t="str">
        <f t="array" ref="AE17">IFERROR(INDEX(MASTER!$B:$B,MATCH(T17,MASTER!$A:$A,0))," ")</f>
        <v> </v>
      </c>
      <c r="AF17" s="66">
        <f ca="1" t="shared" si="13"/>
        <v>5</v>
      </c>
      <c r="AG17" s="66" t="str">
        <f ca="1" t="shared" si="14"/>
        <v>2023 01</v>
      </c>
      <c r="AH17" s="66" t="str">
        <f ca="1" t="shared" si="15"/>
        <v> </v>
      </c>
      <c r="AI17" s="66" t="str">
        <f ca="1" t="shared" si="16"/>
        <v/>
      </c>
    </row>
    <row r="18" customHeight="1" spans="1:35">
      <c r="A18" s="80">
        <f ca="1">INDIRECT(ADDRESS(2+QUOTIENT(ROW()-2,COUNTA('Form Responses 1'!$1:$1)-4),1,,TRUE,"Form Responses 1"))</f>
        <v>45034.5137650694</v>
      </c>
      <c r="B18" s="66" t="str">
        <f ca="1">INDIRECT(ADDRESS(2+QUOTIENT(ROW()-2,COUNTA('Form Responses 1'!$1:$1)-4),2,,TRUE,"Form Responses 1"))</f>
        <v>dwisuswianto1971@gmail.com</v>
      </c>
      <c r="C18" s="66" t="str">
        <f ca="1">INDIRECT(ADDRESS(2+QUOTIENT(ROW()-2,COUNTA('Form Responses 1'!$1:$1)-4),3,,TRUE,"Form Responses 1"))</f>
        <v>Dwi Suswianto</v>
      </c>
      <c r="D18" s="81">
        <f ca="1">INDIRECT(ADDRESS(2+QUOTIENT(ROW()-2,COUNTA('Form Responses 1'!$1:$1)-4),4,,TRUE,"Form Responses 1"))</f>
        <v>44957</v>
      </c>
      <c r="E18" s="82">
        <f ca="1" t="shared" si="0"/>
        <v>2</v>
      </c>
      <c r="F18" s="66" t="str">
        <f ca="1">IF(ISBLANK(A18)," ",INDIRECT(ADDRESS(1,5+MOD(ROW()-2,COUNTA('Form Responses 1'!$1:$1)-4),,TRUE,"Form Responses 1")))</f>
        <v>Wisma [Pantry]</v>
      </c>
      <c r="G18" s="66" t="str">
        <f ca="1">IF(ISBLANK(A18)," ",INDIRECT(ADDRESS(MATCH(A18,'Form Responses 1'!A:A,0),5+MOD(ROW()-2,COUNTA('Form Responses 1'!$1:$1)-4),,TRUE,"Form Responses 1")))</f>
        <v>BAIK</v>
      </c>
      <c r="H18" s="83" t="str">
        <f ca="1" t="shared" si="1"/>
        <v>Wisma</v>
      </c>
      <c r="I18" s="83" t="str">
        <f ca="1" t="shared" si="7"/>
        <v>Pantry</v>
      </c>
      <c r="J18" s="83" t="str">
        <f ca="1" t="shared" si="2"/>
        <v>CLEANING SERVICE</v>
      </c>
      <c r="K18" s="83">
        <f ca="1" t="array" ref="K18">IFERROR(INDEX(MASTER!B:B,MATCH(G18,MASTER!A:A,0))/100," ")</f>
        <v>0.95</v>
      </c>
      <c r="L18" s="66">
        <f ca="1" t="shared" si="3"/>
        <v>5</v>
      </c>
      <c r="M18" s="66" t="str">
        <f ca="1" t="shared" si="4"/>
        <v>2023 - WEEK 05</v>
      </c>
      <c r="N18" s="66" t="str">
        <f ca="1" t="shared" si="5"/>
        <v>2023 - MONTH 01</v>
      </c>
      <c r="O18" s="83">
        <f ca="1" t="shared" ref="O18:P18" si="27">IFERROR(AVERAGEIF(M:M,M18,$K:$K)," ")</f>
        <v>0.9275</v>
      </c>
      <c r="P18" s="83">
        <f ca="1" t="shared" si="27"/>
        <v>0.919166666666667</v>
      </c>
      <c r="Q18" s="66" t="str">
        <f ca="1">IF(ISBLANK(A18)," ",IF(O18&gt;MASTER!$B$3/100,"SB",IF(O18&gt;MASTER!$B$4/100,"B",IF(O18&gt;MASTER!$B$5/100,"C","K"))))</f>
        <v>B</v>
      </c>
      <c r="R18" s="66" t="str">
        <f ca="1">IF(ISBLANK(B18)," ",IF(P18&gt;MASTER!$B$3/100,"SB",IF(P18&gt;MASTER!$B$4/100,"B",IF(P18&gt;MASTER!$B$5/100,"C","K"))))</f>
        <v>B</v>
      </c>
      <c r="U18" s="66" t="str">
        <f ca="1" t="array" ref="U18">IFERROR(INDEX(MASTER!$B:$B,MATCH(F18,MASTER!$A:$A,0))," ")</f>
        <v> </v>
      </c>
      <c r="W18" s="66" t="str">
        <f ca="1" t="array" ref="W18">IFERROR(INDEX(MASTER!$B:$B,MATCH(K18,MASTER!$A:$A,0))," ")</f>
        <v> </v>
      </c>
      <c r="X18" s="66" t="str">
        <f ca="1" t="array" ref="X18">IFERROR(INDEX(MASTER!$B:$B,MATCH(M18,MASTER!$A:$A,0))," ")</f>
        <v> </v>
      </c>
      <c r="Y18" s="66" t="str">
        <f ca="1" t="array" ref="Y18">IFERROR(INDEX(MASTER!$B:$B,MATCH(N18,MASTER!$A:$A,0))," ")</f>
        <v> </v>
      </c>
      <c r="Z18" s="66" t="str">
        <f ca="1" t="array" ref="Z18">IFERROR(INDEX(MASTER!$B:$B,MATCH(O18,MASTER!$A:$A,0))," ")</f>
        <v> </v>
      </c>
      <c r="AA18" s="66" t="str">
        <f ca="1" t="array" ref="AA18">IFERROR(INDEX(MASTER!$B:$B,MATCH(P18,MASTER!$A:$A,0))," ")</f>
        <v> </v>
      </c>
      <c r="AB18" s="66" t="str">
        <f ca="1" t="array" ref="AB18">IFERROR(INDEX(MASTER!$B:$B,MATCH(Q18,MASTER!$A:$A,0))," ")</f>
        <v> </v>
      </c>
      <c r="AC18" s="66" t="str">
        <f ca="1" t="array" ref="AC18">IFERROR(INDEX(MASTER!$B:$B,MATCH(R18,MASTER!$A:$A,0))," ")</f>
        <v> </v>
      </c>
      <c r="AD18" s="66" t="str">
        <f t="array" ref="AD18">IFERROR(INDEX(MASTER!$B:$B,MATCH(S18,MASTER!$A:$A,0))," ")</f>
        <v> </v>
      </c>
      <c r="AE18" s="66" t="str">
        <f t="array" ref="AE18">IFERROR(INDEX(MASTER!$B:$B,MATCH(T18,MASTER!$A:$A,0))," ")</f>
        <v> </v>
      </c>
      <c r="AF18" s="66">
        <f ca="1" t="shared" si="13"/>
        <v>5</v>
      </c>
      <c r="AG18" s="66" t="str">
        <f ca="1" t="shared" si="14"/>
        <v>2023 01</v>
      </c>
      <c r="AH18" s="66" t="str">
        <f ca="1" t="shared" si="15"/>
        <v> </v>
      </c>
      <c r="AI18" s="66" t="str">
        <f ca="1" t="shared" si="16"/>
        <v/>
      </c>
    </row>
    <row r="19" customHeight="1" spans="1:35">
      <c r="A19" s="80">
        <f ca="1">INDIRECT(ADDRESS(2+QUOTIENT(ROW()-2,COUNTA('Form Responses 1'!$1:$1)-4),1,,TRUE,"Form Responses 1"))</f>
        <v>45034.5137650694</v>
      </c>
      <c r="B19" s="66" t="str">
        <f ca="1">INDIRECT(ADDRESS(2+QUOTIENT(ROW()-2,COUNTA('Form Responses 1'!$1:$1)-4),2,,TRUE,"Form Responses 1"))</f>
        <v>dwisuswianto1971@gmail.com</v>
      </c>
      <c r="C19" s="66" t="str">
        <f ca="1">INDIRECT(ADDRESS(2+QUOTIENT(ROW()-2,COUNTA('Form Responses 1'!$1:$1)-4),3,,TRUE,"Form Responses 1"))</f>
        <v>Dwi Suswianto</v>
      </c>
      <c r="D19" s="81">
        <f ca="1">INDIRECT(ADDRESS(2+QUOTIENT(ROW()-2,COUNTA('Form Responses 1'!$1:$1)-4),4,,TRUE,"Form Responses 1"))</f>
        <v>44957</v>
      </c>
      <c r="E19" s="82">
        <f ca="1" t="shared" si="0"/>
        <v>2</v>
      </c>
      <c r="F19" s="66" t="str">
        <f ca="1">IF(ISBLANK(A19)," ",INDIRECT(ADDRESS(1,5+MOD(ROW()-2,COUNTA('Form Responses 1'!$1:$1)-4),,TRUE,"Form Responses 1")))</f>
        <v>Wisma [Musholla]</v>
      </c>
      <c r="G19" s="66" t="str">
        <f ca="1">IF(ISBLANK(A19)," ",INDIRECT(ADDRESS(MATCH(A19,'Form Responses 1'!A:A,0),5+MOD(ROW()-2,COUNTA('Form Responses 1'!$1:$1)-4),,TRUE,"Form Responses 1")))</f>
        <v>CUKUP BAIK</v>
      </c>
      <c r="H19" s="83" t="str">
        <f ca="1" t="shared" si="1"/>
        <v>Wisma</v>
      </c>
      <c r="I19" s="83" t="str">
        <f ca="1" t="shared" si="7"/>
        <v>Musholla</v>
      </c>
      <c r="J19" s="83" t="str">
        <f ca="1" t="shared" si="2"/>
        <v>CLEANING SERVICE</v>
      </c>
      <c r="K19" s="83">
        <f ca="1" t="array" ref="K19">IFERROR(INDEX(MASTER!B:B,MATCH(G19,MASTER!A:A,0))/100," ")</f>
        <v>0.89</v>
      </c>
      <c r="L19" s="66">
        <f ca="1" t="shared" si="3"/>
        <v>5</v>
      </c>
      <c r="M19" s="66" t="str">
        <f ca="1" t="shared" si="4"/>
        <v>2023 - WEEK 05</v>
      </c>
      <c r="N19" s="66" t="str">
        <f ca="1" t="shared" si="5"/>
        <v>2023 - MONTH 01</v>
      </c>
      <c r="O19" s="83">
        <f ca="1" t="shared" ref="O19:P19" si="28">IFERROR(AVERAGEIF(M:M,M19,$K:$K)," ")</f>
        <v>0.9275</v>
      </c>
      <c r="P19" s="83">
        <f ca="1" t="shared" si="28"/>
        <v>0.919166666666667</v>
      </c>
      <c r="Q19" s="66" t="str">
        <f ca="1">IF(ISBLANK(A19)," ",IF(O19&gt;MASTER!$B$3/100,"SB",IF(O19&gt;MASTER!$B$4/100,"B",IF(O19&gt;MASTER!$B$5/100,"C","K"))))</f>
        <v>B</v>
      </c>
      <c r="R19" s="66" t="str">
        <f ca="1">IF(ISBLANK(B19)," ",IF(P19&gt;MASTER!$B$3/100,"SB",IF(P19&gt;MASTER!$B$4/100,"B",IF(P19&gt;MASTER!$B$5/100,"C","K"))))</f>
        <v>B</v>
      </c>
      <c r="U19" s="66" t="str">
        <f ca="1" t="array" ref="U19">IFERROR(INDEX(MASTER!$B:$B,MATCH(F19,MASTER!$A:$A,0))," ")</f>
        <v> </v>
      </c>
      <c r="W19" s="66" t="str">
        <f ca="1" t="array" ref="W19">IFERROR(INDEX(MASTER!$B:$B,MATCH(K19,MASTER!$A:$A,0))," ")</f>
        <v> </v>
      </c>
      <c r="X19" s="66" t="str">
        <f ca="1" t="array" ref="X19">IFERROR(INDEX(MASTER!$B:$B,MATCH(M19,MASTER!$A:$A,0))," ")</f>
        <v> </v>
      </c>
      <c r="Y19" s="66" t="str">
        <f ca="1" t="array" ref="Y19">IFERROR(INDEX(MASTER!$B:$B,MATCH(N19,MASTER!$A:$A,0))," ")</f>
        <v> </v>
      </c>
      <c r="Z19" s="66" t="str">
        <f ca="1" t="array" ref="Z19">IFERROR(INDEX(MASTER!$B:$B,MATCH(O19,MASTER!$A:$A,0))," ")</f>
        <v> </v>
      </c>
      <c r="AA19" s="66" t="str">
        <f ca="1" t="array" ref="AA19">IFERROR(INDEX(MASTER!$B:$B,MATCH(P19,MASTER!$A:$A,0))," ")</f>
        <v> </v>
      </c>
      <c r="AB19" s="66" t="str">
        <f ca="1" t="array" ref="AB19">IFERROR(INDEX(MASTER!$B:$B,MATCH(Q19,MASTER!$A:$A,0))," ")</f>
        <v> </v>
      </c>
      <c r="AC19" s="66" t="str">
        <f ca="1" t="array" ref="AC19">IFERROR(INDEX(MASTER!$B:$B,MATCH(R19,MASTER!$A:$A,0))," ")</f>
        <v> </v>
      </c>
      <c r="AD19" s="66" t="str">
        <f t="array" ref="AD19">IFERROR(INDEX(MASTER!$B:$B,MATCH(S19,MASTER!$A:$A,0))," ")</f>
        <v> </v>
      </c>
      <c r="AE19" s="66" t="str">
        <f t="array" ref="AE19">IFERROR(INDEX(MASTER!$B:$B,MATCH(T19,MASTER!$A:$A,0))," ")</f>
        <v> </v>
      </c>
      <c r="AF19" s="66">
        <f ca="1" t="shared" si="13"/>
        <v>5</v>
      </c>
      <c r="AG19" s="66" t="str">
        <f ca="1" t="shared" si="14"/>
        <v>2023 01</v>
      </c>
      <c r="AH19" s="66" t="str">
        <f ca="1" t="shared" si="15"/>
        <v> </v>
      </c>
      <c r="AI19" s="66" t="str">
        <f ca="1" t="shared" si="16"/>
        <v/>
      </c>
    </row>
    <row r="20" customHeight="1" spans="1:35">
      <c r="A20" s="80">
        <f ca="1">INDIRECT(ADDRESS(2+QUOTIENT(ROW()-2,COUNTA('Form Responses 1'!$1:$1)-4),1,,TRUE,"Form Responses 1"))</f>
        <v>45034.5137650694</v>
      </c>
      <c r="B20" s="66" t="str">
        <f ca="1">INDIRECT(ADDRESS(2+QUOTIENT(ROW()-2,COUNTA('Form Responses 1'!$1:$1)-4),2,,TRUE,"Form Responses 1"))</f>
        <v>dwisuswianto1971@gmail.com</v>
      </c>
      <c r="C20" s="66" t="str">
        <f ca="1">INDIRECT(ADDRESS(2+QUOTIENT(ROW()-2,COUNTA('Form Responses 1'!$1:$1)-4),3,,TRUE,"Form Responses 1"))</f>
        <v>Dwi Suswianto</v>
      </c>
      <c r="D20" s="81">
        <f ca="1">INDIRECT(ADDRESS(2+QUOTIENT(ROW()-2,COUNTA('Form Responses 1'!$1:$1)-4),4,,TRUE,"Form Responses 1"))</f>
        <v>44957</v>
      </c>
      <c r="E20" s="82">
        <f ca="1" t="shared" si="0"/>
        <v>2</v>
      </c>
      <c r="F20" s="66" t="str">
        <f ca="1">IF(ISBLANK(A20)," ",INDIRECT(ADDRESS(1,5+MOD(ROW()-2,COUNTA('Form Responses 1'!$1:$1)-4),,TRUE,"Form Responses 1")))</f>
        <v>Wisma [Toilet Pria / Wanita]</v>
      </c>
      <c r="G20" s="66" t="str">
        <f ca="1">IF(ISBLANK(A20)," ",INDIRECT(ADDRESS(MATCH(A20,'Form Responses 1'!A:A,0),5+MOD(ROW()-2,COUNTA('Form Responses 1'!$1:$1)-4),,TRUE,"Form Responses 1")))</f>
        <v>BAIK</v>
      </c>
      <c r="H20" s="83" t="str">
        <f ca="1" t="shared" si="1"/>
        <v>Wisma</v>
      </c>
      <c r="I20" s="83" t="str">
        <f ca="1" t="shared" si="7"/>
        <v>Toilet Pria / Wanita</v>
      </c>
      <c r="J20" s="83" t="str">
        <f ca="1" t="shared" si="2"/>
        <v>CLEANING SERVICE</v>
      </c>
      <c r="K20" s="83">
        <f ca="1" t="array" ref="K20">IFERROR(INDEX(MASTER!B:B,MATCH(G20,MASTER!A:A,0))/100," ")</f>
        <v>0.95</v>
      </c>
      <c r="L20" s="66">
        <f ca="1" t="shared" si="3"/>
        <v>5</v>
      </c>
      <c r="M20" s="66" t="str">
        <f ca="1" t="shared" si="4"/>
        <v>2023 - WEEK 05</v>
      </c>
      <c r="N20" s="66" t="str">
        <f ca="1" t="shared" si="5"/>
        <v>2023 - MONTH 01</v>
      </c>
      <c r="O20" s="83">
        <f ca="1" t="shared" ref="O20:P20" si="29">IFERROR(AVERAGEIF(M:M,M20,$K:$K)," ")</f>
        <v>0.9275</v>
      </c>
      <c r="P20" s="83">
        <f ca="1" t="shared" si="29"/>
        <v>0.919166666666667</v>
      </c>
      <c r="Q20" s="66" t="str">
        <f ca="1">IF(ISBLANK(A20)," ",IF(O20&gt;MASTER!$B$3/100,"SB",IF(O20&gt;MASTER!$B$4/100,"B",IF(O20&gt;MASTER!$B$5/100,"C","K"))))</f>
        <v>B</v>
      </c>
      <c r="R20" s="66" t="str">
        <f ca="1">IF(ISBLANK(B20)," ",IF(P20&gt;MASTER!$B$3/100,"SB",IF(P20&gt;MASTER!$B$4/100,"B",IF(P20&gt;MASTER!$B$5/100,"C","K"))))</f>
        <v>B</v>
      </c>
      <c r="U20" s="66" t="str">
        <f ca="1" t="array" ref="U20">IFERROR(INDEX(MASTER!$B:$B,MATCH(F20,MASTER!$A:$A,0))," ")</f>
        <v> </v>
      </c>
      <c r="W20" s="66" t="str">
        <f ca="1" t="array" ref="W20">IFERROR(INDEX(MASTER!$B:$B,MATCH(K20,MASTER!$A:$A,0))," ")</f>
        <v> </v>
      </c>
      <c r="X20" s="66" t="str">
        <f ca="1" t="array" ref="X20">IFERROR(INDEX(MASTER!$B:$B,MATCH(M20,MASTER!$A:$A,0))," ")</f>
        <v> </v>
      </c>
      <c r="Y20" s="66" t="str">
        <f ca="1" t="array" ref="Y20">IFERROR(INDEX(MASTER!$B:$B,MATCH(N20,MASTER!$A:$A,0))," ")</f>
        <v> </v>
      </c>
      <c r="Z20" s="66" t="str">
        <f ca="1" t="array" ref="Z20">IFERROR(INDEX(MASTER!$B:$B,MATCH(O20,MASTER!$A:$A,0))," ")</f>
        <v> </v>
      </c>
      <c r="AA20" s="66" t="str">
        <f ca="1" t="array" ref="AA20">IFERROR(INDEX(MASTER!$B:$B,MATCH(P20,MASTER!$A:$A,0))," ")</f>
        <v> </v>
      </c>
      <c r="AB20" s="66" t="str">
        <f ca="1" t="array" ref="AB20">IFERROR(INDEX(MASTER!$B:$B,MATCH(Q20,MASTER!$A:$A,0))," ")</f>
        <v> </v>
      </c>
      <c r="AC20" s="66" t="str">
        <f ca="1" t="array" ref="AC20">IFERROR(INDEX(MASTER!$B:$B,MATCH(R20,MASTER!$A:$A,0))," ")</f>
        <v> </v>
      </c>
      <c r="AD20" s="66" t="str">
        <f t="array" ref="AD20">IFERROR(INDEX(MASTER!$B:$B,MATCH(S20,MASTER!$A:$A,0))," ")</f>
        <v> </v>
      </c>
      <c r="AE20" s="66" t="str">
        <f t="array" ref="AE20">IFERROR(INDEX(MASTER!$B:$B,MATCH(T20,MASTER!$A:$A,0))," ")</f>
        <v> </v>
      </c>
      <c r="AF20" s="66">
        <f ca="1" t="shared" si="13"/>
        <v>5</v>
      </c>
      <c r="AG20" s="66" t="str">
        <f ca="1" t="shared" si="14"/>
        <v>2023 01</v>
      </c>
      <c r="AH20" s="66" t="str">
        <f ca="1" t="shared" si="15"/>
        <v> </v>
      </c>
      <c r="AI20" s="66" t="str">
        <f ca="1" t="shared" si="16"/>
        <v/>
      </c>
    </row>
    <row r="21" customHeight="1" spans="1:35">
      <c r="A21" s="80">
        <f ca="1">INDIRECT(ADDRESS(2+QUOTIENT(ROW()-2,COUNTA('Form Responses 1'!$1:$1)-4),1,,TRUE,"Form Responses 1"))</f>
        <v>45034.5137650694</v>
      </c>
      <c r="B21" s="66" t="str">
        <f ca="1">INDIRECT(ADDRESS(2+QUOTIENT(ROW()-2,COUNTA('Form Responses 1'!$1:$1)-4),2,,TRUE,"Form Responses 1"))</f>
        <v>dwisuswianto1971@gmail.com</v>
      </c>
      <c r="C21" s="66" t="str">
        <f ca="1">INDIRECT(ADDRESS(2+QUOTIENT(ROW()-2,COUNTA('Form Responses 1'!$1:$1)-4),3,,TRUE,"Form Responses 1"))</f>
        <v>Dwi Suswianto</v>
      </c>
      <c r="D21" s="81">
        <f ca="1">INDIRECT(ADDRESS(2+QUOTIENT(ROW()-2,COUNTA('Form Responses 1'!$1:$1)-4),4,,TRUE,"Form Responses 1"))</f>
        <v>44957</v>
      </c>
      <c r="E21" s="82">
        <f ca="1" t="shared" si="0"/>
        <v>2</v>
      </c>
      <c r="F21" s="66" t="str">
        <f ca="1">IF(ISBLANK(A21)," ",INDIRECT(ADDRESS(1,5+MOD(ROW()-2,COUNTA('Form Responses 1'!$1:$1)-4),,TRUE,"Form Responses 1")))</f>
        <v>Halaman Wisma [Taman ]</v>
      </c>
      <c r="G21" s="66" t="str">
        <f ca="1">IF(ISBLANK(A21)," ",INDIRECT(ADDRESS(MATCH(A21,'Form Responses 1'!A:A,0),5+MOD(ROW()-2,COUNTA('Form Responses 1'!$1:$1)-4),,TRUE,"Form Responses 1")))</f>
        <v>BAIK</v>
      </c>
      <c r="H21" s="83" t="str">
        <f ca="1" t="shared" si="1"/>
        <v>Halaman Wisma</v>
      </c>
      <c r="I21" s="83" t="str">
        <f ca="1" t="shared" si="7"/>
        <v>Taman </v>
      </c>
      <c r="J21" s="83" t="str">
        <f ca="1" t="shared" si="2"/>
        <v>CLEANING SERVICE</v>
      </c>
      <c r="K21" s="83">
        <f ca="1" t="array" ref="K21">IFERROR(INDEX(MASTER!B:B,MATCH(G21,MASTER!A:A,0))/100," ")</f>
        <v>0.95</v>
      </c>
      <c r="L21" s="66">
        <f ca="1" t="shared" si="3"/>
        <v>5</v>
      </c>
      <c r="M21" s="66" t="str">
        <f ca="1" t="shared" si="4"/>
        <v>2023 - WEEK 05</v>
      </c>
      <c r="N21" s="66" t="str">
        <f ca="1" t="shared" si="5"/>
        <v>2023 - MONTH 01</v>
      </c>
      <c r="O21" s="83">
        <f ca="1" t="shared" ref="O21:P21" si="30">IFERROR(AVERAGEIF(M:M,M21,$K:$K)," ")</f>
        <v>0.9275</v>
      </c>
      <c r="P21" s="83">
        <f ca="1" t="shared" si="30"/>
        <v>0.919166666666667</v>
      </c>
      <c r="Q21" s="66" t="str">
        <f ca="1">IF(ISBLANK(A21)," ",IF(O21&gt;MASTER!$B$3/100,"SB",IF(O21&gt;MASTER!$B$4/100,"B",IF(O21&gt;MASTER!$B$5/100,"C","K"))))</f>
        <v>B</v>
      </c>
      <c r="R21" s="66" t="str">
        <f ca="1">IF(ISBLANK(B21)," ",IF(P21&gt;MASTER!$B$3/100,"SB",IF(P21&gt;MASTER!$B$4/100,"B",IF(P21&gt;MASTER!$B$5/100,"C","K"))))</f>
        <v>B</v>
      </c>
      <c r="U21" s="66" t="str">
        <f ca="1" t="array" ref="U21">IFERROR(INDEX(MASTER!$B:$B,MATCH(F21,MASTER!$A:$A,0))," ")</f>
        <v> </v>
      </c>
      <c r="W21" s="66" t="str">
        <f ca="1" t="array" ref="W21">IFERROR(INDEX(MASTER!$B:$B,MATCH(K21,MASTER!$A:$A,0))," ")</f>
        <v> </v>
      </c>
      <c r="X21" s="66" t="str">
        <f ca="1" t="array" ref="X21">IFERROR(INDEX(MASTER!$B:$B,MATCH(M21,MASTER!$A:$A,0))," ")</f>
        <v> </v>
      </c>
      <c r="Y21" s="66" t="str">
        <f ca="1" t="array" ref="Y21">IFERROR(INDEX(MASTER!$B:$B,MATCH(N21,MASTER!$A:$A,0))," ")</f>
        <v> </v>
      </c>
      <c r="Z21" s="66" t="str">
        <f ca="1" t="array" ref="Z21">IFERROR(INDEX(MASTER!$B:$B,MATCH(O21,MASTER!$A:$A,0))," ")</f>
        <v> </v>
      </c>
      <c r="AA21" s="66" t="str">
        <f ca="1" t="array" ref="AA21">IFERROR(INDEX(MASTER!$B:$B,MATCH(P21,MASTER!$A:$A,0))," ")</f>
        <v> </v>
      </c>
      <c r="AB21" s="66" t="str">
        <f ca="1" t="array" ref="AB21">IFERROR(INDEX(MASTER!$B:$B,MATCH(Q21,MASTER!$A:$A,0))," ")</f>
        <v> </v>
      </c>
      <c r="AC21" s="66" t="str">
        <f ca="1" t="array" ref="AC21">IFERROR(INDEX(MASTER!$B:$B,MATCH(R21,MASTER!$A:$A,0))," ")</f>
        <v> </v>
      </c>
      <c r="AD21" s="66" t="str">
        <f t="array" ref="AD21">IFERROR(INDEX(MASTER!$B:$B,MATCH(S21,MASTER!$A:$A,0))," ")</f>
        <v> </v>
      </c>
      <c r="AE21" s="66" t="str">
        <f t="array" ref="AE21">IFERROR(INDEX(MASTER!$B:$B,MATCH(T21,MASTER!$A:$A,0))," ")</f>
        <v> </v>
      </c>
      <c r="AF21" s="66">
        <f ca="1" t="shared" si="13"/>
        <v>5</v>
      </c>
      <c r="AG21" s="66" t="str">
        <f ca="1" t="shared" si="14"/>
        <v>2023 01</v>
      </c>
      <c r="AH21" s="66" t="str">
        <f ca="1" t="shared" si="15"/>
        <v> </v>
      </c>
      <c r="AI21" s="66" t="str">
        <f ca="1" t="shared" si="16"/>
        <v/>
      </c>
    </row>
    <row r="22" customHeight="1" spans="1:35">
      <c r="A22" s="80">
        <f ca="1">INDIRECT(ADDRESS(2+QUOTIENT(ROW()-2,COUNTA('Form Responses 1'!$1:$1)-4),1,,TRUE,"Form Responses 1"))</f>
        <v>45034.5137650694</v>
      </c>
      <c r="B22" s="66" t="str">
        <f ca="1">INDIRECT(ADDRESS(2+QUOTIENT(ROW()-2,COUNTA('Form Responses 1'!$1:$1)-4),2,,TRUE,"Form Responses 1"))</f>
        <v>dwisuswianto1971@gmail.com</v>
      </c>
      <c r="C22" s="66" t="str">
        <f ca="1">INDIRECT(ADDRESS(2+QUOTIENT(ROW()-2,COUNTA('Form Responses 1'!$1:$1)-4),3,,TRUE,"Form Responses 1"))</f>
        <v>Dwi Suswianto</v>
      </c>
      <c r="D22" s="81">
        <f ca="1">INDIRECT(ADDRESS(2+QUOTIENT(ROW()-2,COUNTA('Form Responses 1'!$1:$1)-4),4,,TRUE,"Form Responses 1"))</f>
        <v>44957</v>
      </c>
      <c r="E22" s="82">
        <f ca="1" t="shared" si="0"/>
        <v>2</v>
      </c>
      <c r="F22" s="66" t="str">
        <f ca="1">IF(ISBLANK(A22)," ",INDIRECT(ADDRESS(1,5+MOD(ROW()-2,COUNTA('Form Responses 1'!$1:$1)-4),,TRUE,"Form Responses 1")))</f>
        <v>Halaman Wisma [Pos Satpam]</v>
      </c>
      <c r="G22" s="66" t="str">
        <f ca="1">IF(ISBLANK(A22)," ",INDIRECT(ADDRESS(MATCH(A22,'Form Responses 1'!A:A,0),5+MOD(ROW()-2,COUNTA('Form Responses 1'!$1:$1)-4),,TRUE,"Form Responses 1")))</f>
        <v>CUKUP BAIK</v>
      </c>
      <c r="H22" s="83" t="str">
        <f ca="1" t="shared" si="1"/>
        <v>Halaman Wisma</v>
      </c>
      <c r="I22" s="83" t="str">
        <f ca="1" t="shared" si="7"/>
        <v>Pos Satpam</v>
      </c>
      <c r="J22" s="83" t="str">
        <f ca="1" t="shared" si="2"/>
        <v>CLEANING SERVICE</v>
      </c>
      <c r="K22" s="83">
        <f ca="1" t="array" ref="K22">IFERROR(INDEX(MASTER!B:B,MATCH(G22,MASTER!A:A,0))/100," ")</f>
        <v>0.89</v>
      </c>
      <c r="L22" s="66">
        <f ca="1" t="shared" si="3"/>
        <v>5</v>
      </c>
      <c r="M22" s="66" t="str">
        <f ca="1" t="shared" si="4"/>
        <v>2023 - WEEK 05</v>
      </c>
      <c r="N22" s="66" t="str">
        <f ca="1" t="shared" si="5"/>
        <v>2023 - MONTH 01</v>
      </c>
      <c r="O22" s="83">
        <f ca="1" t="shared" ref="O22:P22" si="31">IFERROR(AVERAGEIF(M:M,M22,$K:$K)," ")</f>
        <v>0.9275</v>
      </c>
      <c r="P22" s="83">
        <f ca="1" t="shared" si="31"/>
        <v>0.919166666666667</v>
      </c>
      <c r="Q22" s="66" t="str">
        <f ca="1">IF(ISBLANK(A22)," ",IF(O22&gt;MASTER!$B$3/100,"SB",IF(O22&gt;MASTER!$B$4/100,"B",IF(O22&gt;MASTER!$B$5/100,"C","K"))))</f>
        <v>B</v>
      </c>
      <c r="R22" s="66" t="str">
        <f ca="1">IF(ISBLANK(B22)," ",IF(P22&gt;MASTER!$B$3/100,"SB",IF(P22&gt;MASTER!$B$4/100,"B",IF(P22&gt;MASTER!$B$5/100,"C","K"))))</f>
        <v>B</v>
      </c>
      <c r="U22" s="66" t="str">
        <f ca="1" t="array" ref="U22">IFERROR(INDEX(MASTER!$B:$B,MATCH(F22,MASTER!$A:$A,0))," ")</f>
        <v> </v>
      </c>
      <c r="W22" s="66" t="str">
        <f ca="1" t="array" ref="W22">IFERROR(INDEX(MASTER!$B:$B,MATCH(K22,MASTER!$A:$A,0))," ")</f>
        <v> </v>
      </c>
      <c r="X22" s="66" t="str">
        <f ca="1" t="array" ref="X22">IFERROR(INDEX(MASTER!$B:$B,MATCH(M22,MASTER!$A:$A,0))," ")</f>
        <v> </v>
      </c>
      <c r="Y22" s="66" t="str">
        <f ca="1" t="array" ref="Y22">IFERROR(INDEX(MASTER!$B:$B,MATCH(N22,MASTER!$A:$A,0))," ")</f>
        <v> </v>
      </c>
      <c r="Z22" s="66" t="str">
        <f ca="1" t="array" ref="Z22">IFERROR(INDEX(MASTER!$B:$B,MATCH(O22,MASTER!$A:$A,0))," ")</f>
        <v> </v>
      </c>
      <c r="AA22" s="66" t="str">
        <f ca="1" t="array" ref="AA22">IFERROR(INDEX(MASTER!$B:$B,MATCH(P22,MASTER!$A:$A,0))," ")</f>
        <v> </v>
      </c>
      <c r="AB22" s="66" t="str">
        <f ca="1" t="array" ref="AB22">IFERROR(INDEX(MASTER!$B:$B,MATCH(Q22,MASTER!$A:$A,0))," ")</f>
        <v> </v>
      </c>
      <c r="AC22" s="66" t="str">
        <f ca="1" t="array" ref="AC22">IFERROR(INDEX(MASTER!$B:$B,MATCH(R22,MASTER!$A:$A,0))," ")</f>
        <v> </v>
      </c>
      <c r="AD22" s="66" t="str">
        <f t="array" ref="AD22">IFERROR(INDEX(MASTER!$B:$B,MATCH(S22,MASTER!$A:$A,0))," ")</f>
        <v> </v>
      </c>
      <c r="AE22" s="66" t="str">
        <f t="array" ref="AE22">IFERROR(INDEX(MASTER!$B:$B,MATCH(T22,MASTER!$A:$A,0))," ")</f>
        <v> </v>
      </c>
      <c r="AF22" s="66">
        <f ca="1" t="shared" si="13"/>
        <v>5</v>
      </c>
      <c r="AG22" s="66" t="str">
        <f ca="1" t="shared" si="14"/>
        <v>2023 01</v>
      </c>
      <c r="AH22" s="66" t="str">
        <f ca="1" t="shared" si="15"/>
        <v> </v>
      </c>
      <c r="AI22" s="66" t="str">
        <f ca="1" t="shared" si="16"/>
        <v/>
      </c>
    </row>
    <row r="23" customHeight="1" spans="1:35">
      <c r="A23" s="80">
        <f ca="1">INDIRECT(ADDRESS(2+QUOTIENT(ROW()-2,COUNTA('Form Responses 1'!$1:$1)-4),1,,TRUE,"Form Responses 1"))</f>
        <v>45034.5137650694</v>
      </c>
      <c r="B23" s="66" t="str">
        <f ca="1">INDIRECT(ADDRESS(2+QUOTIENT(ROW()-2,COUNTA('Form Responses 1'!$1:$1)-4),2,,TRUE,"Form Responses 1"))</f>
        <v>dwisuswianto1971@gmail.com</v>
      </c>
      <c r="C23" s="66" t="str">
        <f ca="1">INDIRECT(ADDRESS(2+QUOTIENT(ROW()-2,COUNTA('Form Responses 1'!$1:$1)-4),3,,TRUE,"Form Responses 1"))</f>
        <v>Dwi Suswianto</v>
      </c>
      <c r="D23" s="81">
        <f ca="1">INDIRECT(ADDRESS(2+QUOTIENT(ROW()-2,COUNTA('Form Responses 1'!$1:$1)-4),4,,TRUE,"Form Responses 1"))</f>
        <v>44957</v>
      </c>
      <c r="E23" s="82">
        <f ca="1" t="shared" si="0"/>
        <v>2</v>
      </c>
      <c r="F23" s="66" t="str">
        <f ca="1">IF(ISBLANK(A23)," ",INDIRECT(ADDRESS(1,5+MOD(ROW()-2,COUNTA('Form Responses 1'!$1:$1)-4),,TRUE,"Form Responses 1")))</f>
        <v>Halaman Wisma [Halaman Utama Depan]</v>
      </c>
      <c r="G23" s="66" t="str">
        <f ca="1">IF(ISBLANK(A23)," ",INDIRECT(ADDRESS(MATCH(A23,'Form Responses 1'!A:A,0),5+MOD(ROW()-2,COUNTA('Form Responses 1'!$1:$1)-4),,TRUE,"Form Responses 1")))</f>
        <v>BAIK</v>
      </c>
      <c r="H23" s="83" t="str">
        <f ca="1" t="shared" si="1"/>
        <v>Halaman Wisma</v>
      </c>
      <c r="I23" s="83" t="str">
        <f ca="1" t="shared" si="7"/>
        <v>Halaman Utama Depan</v>
      </c>
      <c r="J23" s="83" t="str">
        <f ca="1" t="shared" si="2"/>
        <v>CLEANING SERVICE</v>
      </c>
      <c r="K23" s="83">
        <f ca="1" t="array" ref="K23">IFERROR(INDEX(MASTER!B:B,MATCH(G23,MASTER!A:A,0))/100," ")</f>
        <v>0.95</v>
      </c>
      <c r="L23" s="66">
        <f ca="1" t="shared" si="3"/>
        <v>5</v>
      </c>
      <c r="M23" s="66" t="str">
        <f ca="1" t="shared" si="4"/>
        <v>2023 - WEEK 05</v>
      </c>
      <c r="N23" s="66" t="str">
        <f ca="1" t="shared" si="5"/>
        <v>2023 - MONTH 01</v>
      </c>
      <c r="O23" s="83">
        <f ca="1" t="shared" ref="O23:P23" si="32">IFERROR(AVERAGEIF(M:M,M23,$K:$K)," ")</f>
        <v>0.9275</v>
      </c>
      <c r="P23" s="83">
        <f ca="1" t="shared" si="32"/>
        <v>0.919166666666667</v>
      </c>
      <c r="Q23" s="66" t="str">
        <f ca="1">IF(ISBLANK(A23)," ",IF(O23&gt;MASTER!$B$3/100,"SB",IF(O23&gt;MASTER!$B$4/100,"B",IF(O23&gt;MASTER!$B$5/100,"C","K"))))</f>
        <v>B</v>
      </c>
      <c r="R23" s="66" t="str">
        <f ca="1">IF(ISBLANK(B23)," ",IF(P23&gt;MASTER!$B$3/100,"SB",IF(P23&gt;MASTER!$B$4/100,"B",IF(P23&gt;MASTER!$B$5/100,"C","K"))))</f>
        <v>B</v>
      </c>
      <c r="U23" s="66" t="str">
        <f ca="1" t="array" ref="U23">IFERROR(INDEX(MASTER!$B:$B,MATCH(F23,MASTER!$A:$A,0))," ")</f>
        <v> </v>
      </c>
      <c r="W23" s="66" t="str">
        <f ca="1" t="array" ref="W23">IFERROR(INDEX(MASTER!$B:$B,MATCH(K23,MASTER!$A:$A,0))," ")</f>
        <v> </v>
      </c>
      <c r="X23" s="66" t="str">
        <f ca="1" t="array" ref="X23">IFERROR(INDEX(MASTER!$B:$B,MATCH(M23,MASTER!$A:$A,0))," ")</f>
        <v> </v>
      </c>
      <c r="Y23" s="66" t="str">
        <f ca="1" t="array" ref="Y23">IFERROR(INDEX(MASTER!$B:$B,MATCH(N23,MASTER!$A:$A,0))," ")</f>
        <v> </v>
      </c>
      <c r="Z23" s="66" t="str">
        <f ca="1" t="array" ref="Z23">IFERROR(INDEX(MASTER!$B:$B,MATCH(O23,MASTER!$A:$A,0))," ")</f>
        <v> </v>
      </c>
      <c r="AA23" s="66" t="str">
        <f ca="1" t="array" ref="AA23">IFERROR(INDEX(MASTER!$B:$B,MATCH(P23,MASTER!$A:$A,0))," ")</f>
        <v> </v>
      </c>
      <c r="AB23" s="66" t="str">
        <f ca="1" t="array" ref="AB23">IFERROR(INDEX(MASTER!$B:$B,MATCH(Q23,MASTER!$A:$A,0))," ")</f>
        <v> </v>
      </c>
      <c r="AC23" s="66" t="str">
        <f ca="1" t="array" ref="AC23">IFERROR(INDEX(MASTER!$B:$B,MATCH(R23,MASTER!$A:$A,0))," ")</f>
        <v> </v>
      </c>
      <c r="AD23" s="66" t="str">
        <f t="array" ref="AD23">IFERROR(INDEX(MASTER!$B:$B,MATCH(S23,MASTER!$A:$A,0))," ")</f>
        <v> </v>
      </c>
      <c r="AE23" s="66" t="str">
        <f t="array" ref="AE23">IFERROR(INDEX(MASTER!$B:$B,MATCH(T23,MASTER!$A:$A,0))," ")</f>
        <v> </v>
      </c>
      <c r="AF23" s="66">
        <f ca="1" t="shared" si="13"/>
        <v>5</v>
      </c>
      <c r="AG23" s="66" t="str">
        <f ca="1" t="shared" si="14"/>
        <v>2023 01</v>
      </c>
      <c r="AH23" s="66" t="str">
        <f ca="1" t="shared" si="15"/>
        <v> </v>
      </c>
      <c r="AI23" s="66" t="str">
        <f ca="1" t="shared" si="16"/>
        <v/>
      </c>
    </row>
    <row r="24" customHeight="1" spans="1:35">
      <c r="A24" s="80">
        <f ca="1">INDIRECT(ADDRESS(2+QUOTIENT(ROW()-2,COUNTA('Form Responses 1'!$1:$1)-4),1,,TRUE,"Form Responses 1"))</f>
        <v>45034.5137650694</v>
      </c>
      <c r="B24" s="66" t="str">
        <f ca="1">INDIRECT(ADDRESS(2+QUOTIENT(ROW()-2,COUNTA('Form Responses 1'!$1:$1)-4),2,,TRUE,"Form Responses 1"))</f>
        <v>dwisuswianto1971@gmail.com</v>
      </c>
      <c r="C24" s="66" t="str">
        <f ca="1">INDIRECT(ADDRESS(2+QUOTIENT(ROW()-2,COUNTA('Form Responses 1'!$1:$1)-4),3,,TRUE,"Form Responses 1"))</f>
        <v>Dwi Suswianto</v>
      </c>
      <c r="D24" s="81">
        <f ca="1">INDIRECT(ADDRESS(2+QUOTIENT(ROW()-2,COUNTA('Form Responses 1'!$1:$1)-4),4,,TRUE,"Form Responses 1"))</f>
        <v>44957</v>
      </c>
      <c r="E24" s="82">
        <f ca="1" t="shared" si="0"/>
        <v>2</v>
      </c>
      <c r="F24" s="66" t="str">
        <f ca="1">IF(ISBLANK(A24)," ",INDIRECT(ADDRESS(1,5+MOD(ROW()-2,COUNTA('Form Responses 1'!$1:$1)-4),,TRUE,"Form Responses 1")))</f>
        <v>Halaman Wisma [Halaman Samping Dan Belakang]</v>
      </c>
      <c r="G24" s="66" t="str">
        <f ca="1">IF(ISBLANK(A24)," ",INDIRECT(ADDRESS(MATCH(A24,'Form Responses 1'!A:A,0),5+MOD(ROW()-2,COUNTA('Form Responses 1'!$1:$1)-4),,TRUE,"Form Responses 1")))</f>
        <v>CUKUP BAIK</v>
      </c>
      <c r="H24" s="83" t="str">
        <f ca="1" t="shared" si="1"/>
        <v>Halaman Wisma</v>
      </c>
      <c r="I24" s="83" t="str">
        <f ca="1" t="shared" si="7"/>
        <v>Halaman Samping Dan Belakang</v>
      </c>
      <c r="J24" s="83" t="str">
        <f ca="1" t="shared" si="2"/>
        <v>CLEANING SERVICE</v>
      </c>
      <c r="K24" s="83">
        <f ca="1" t="array" ref="K24">IFERROR(INDEX(MASTER!B:B,MATCH(G24,MASTER!A:A,0))/100," ")</f>
        <v>0.89</v>
      </c>
      <c r="L24" s="66">
        <f ca="1" t="shared" si="3"/>
        <v>5</v>
      </c>
      <c r="M24" s="66" t="str">
        <f ca="1" t="shared" si="4"/>
        <v>2023 - WEEK 05</v>
      </c>
      <c r="N24" s="66" t="str">
        <f ca="1" t="shared" si="5"/>
        <v>2023 - MONTH 01</v>
      </c>
      <c r="O24" s="83">
        <f ca="1" t="shared" ref="O24:P24" si="33">IFERROR(AVERAGEIF(M:M,M24,$K:$K)," ")</f>
        <v>0.9275</v>
      </c>
      <c r="P24" s="83">
        <f ca="1" t="shared" si="33"/>
        <v>0.919166666666667</v>
      </c>
      <c r="Q24" s="66" t="str">
        <f ca="1">IF(ISBLANK(A24)," ",IF(O24&gt;MASTER!$B$3/100,"SB",IF(O24&gt;MASTER!$B$4/100,"B",IF(O24&gt;MASTER!$B$5/100,"C","K"))))</f>
        <v>B</v>
      </c>
      <c r="R24" s="66" t="str">
        <f ca="1">IF(ISBLANK(B24)," ",IF(P24&gt;MASTER!$B$3/100,"SB",IF(P24&gt;MASTER!$B$4/100,"B",IF(P24&gt;MASTER!$B$5/100,"C","K"))))</f>
        <v>B</v>
      </c>
      <c r="U24" s="66" t="str">
        <f ca="1" t="array" ref="U24">IFERROR(INDEX(MASTER!$B:$B,MATCH(F24,MASTER!$A:$A,0))," ")</f>
        <v> </v>
      </c>
      <c r="W24" s="66" t="str">
        <f ca="1" t="array" ref="W24">IFERROR(INDEX(MASTER!$B:$B,MATCH(K24,MASTER!$A:$A,0))," ")</f>
        <v> </v>
      </c>
      <c r="X24" s="66" t="str">
        <f ca="1" t="array" ref="X24">IFERROR(INDEX(MASTER!$B:$B,MATCH(M24,MASTER!$A:$A,0))," ")</f>
        <v> </v>
      </c>
      <c r="Y24" s="66" t="str">
        <f ca="1" t="array" ref="Y24">IFERROR(INDEX(MASTER!$B:$B,MATCH(N24,MASTER!$A:$A,0))," ")</f>
        <v> </v>
      </c>
      <c r="Z24" s="66" t="str">
        <f ca="1" t="array" ref="Z24">IFERROR(INDEX(MASTER!$B:$B,MATCH(O24,MASTER!$A:$A,0))," ")</f>
        <v> </v>
      </c>
      <c r="AA24" s="66" t="str">
        <f ca="1" t="array" ref="AA24">IFERROR(INDEX(MASTER!$B:$B,MATCH(P24,MASTER!$A:$A,0))," ")</f>
        <v> </v>
      </c>
      <c r="AB24" s="66" t="str">
        <f ca="1" t="array" ref="AB24">IFERROR(INDEX(MASTER!$B:$B,MATCH(Q24,MASTER!$A:$A,0))," ")</f>
        <v> </v>
      </c>
      <c r="AC24" s="66" t="str">
        <f ca="1" t="array" ref="AC24">IFERROR(INDEX(MASTER!$B:$B,MATCH(R24,MASTER!$A:$A,0))," ")</f>
        <v> </v>
      </c>
      <c r="AD24" s="66" t="str">
        <f t="array" ref="AD24">IFERROR(INDEX(MASTER!$B:$B,MATCH(S24,MASTER!$A:$A,0))," ")</f>
        <v> </v>
      </c>
      <c r="AE24" s="66" t="str">
        <f t="array" ref="AE24">IFERROR(INDEX(MASTER!$B:$B,MATCH(T24,MASTER!$A:$A,0))," ")</f>
        <v> </v>
      </c>
      <c r="AF24" s="66">
        <f ca="1" t="shared" si="13"/>
        <v>5</v>
      </c>
      <c r="AG24" s="66" t="str">
        <f ca="1" t="shared" si="14"/>
        <v>2023 01</v>
      </c>
      <c r="AH24" s="66" t="str">
        <f ca="1" t="shared" si="15"/>
        <v> </v>
      </c>
      <c r="AI24" s="66" t="str">
        <f ca="1" t="shared" si="16"/>
        <v/>
      </c>
    </row>
    <row r="25" customHeight="1" spans="1:35">
      <c r="A25" s="80">
        <f ca="1">INDIRECT(ADDRESS(2+QUOTIENT(ROW()-2,COUNTA('Form Responses 1'!$1:$1)-4),1,,TRUE,"Form Responses 1"))</f>
        <v>45034.5137650694</v>
      </c>
      <c r="B25" s="66" t="str">
        <f ca="1">INDIRECT(ADDRESS(2+QUOTIENT(ROW()-2,COUNTA('Form Responses 1'!$1:$1)-4),2,,TRUE,"Form Responses 1"))</f>
        <v>dwisuswianto1971@gmail.com</v>
      </c>
      <c r="C25" s="66" t="str">
        <f ca="1">INDIRECT(ADDRESS(2+QUOTIENT(ROW()-2,COUNTA('Form Responses 1'!$1:$1)-4),3,,TRUE,"Form Responses 1"))</f>
        <v>Dwi Suswianto</v>
      </c>
      <c r="D25" s="81">
        <f ca="1">INDIRECT(ADDRESS(2+QUOTIENT(ROW()-2,COUNTA('Form Responses 1'!$1:$1)-4),4,,TRUE,"Form Responses 1"))</f>
        <v>44957</v>
      </c>
      <c r="E25" s="82">
        <f ca="1" t="shared" si="0"/>
        <v>2</v>
      </c>
      <c r="F25" s="66" t="str">
        <f ca="1">IF(ISBLANK(A25)," ",INDIRECT(ADDRESS(1,5+MOD(ROW()-2,COUNTA('Form Responses 1'!$1:$1)-4),,TRUE,"Form Responses 1")))</f>
        <v>Halaman Wisma [Tps]</v>
      </c>
      <c r="G25" s="66" t="str">
        <f ca="1">IF(ISBLANK(A25)," ",INDIRECT(ADDRESS(MATCH(A25,'Form Responses 1'!A:A,0),5+MOD(ROW()-2,COUNTA('Form Responses 1'!$1:$1)-4),,TRUE,"Form Responses 1")))</f>
        <v>CUKUP BAIK</v>
      </c>
      <c r="H25" s="83" t="str">
        <f ca="1" t="shared" si="1"/>
        <v>Halaman Wisma</v>
      </c>
      <c r="I25" s="83" t="str">
        <f ca="1" t="shared" si="7"/>
        <v>Tps</v>
      </c>
      <c r="J25" s="83" t="str">
        <f ca="1" t="shared" si="2"/>
        <v>CLEANING SERVICE</v>
      </c>
      <c r="K25" s="83">
        <f ca="1" t="array" ref="K25">IFERROR(INDEX(MASTER!B:B,MATCH(G25,MASTER!A:A,0))/100," ")</f>
        <v>0.89</v>
      </c>
      <c r="L25" s="66">
        <f ca="1" t="shared" si="3"/>
        <v>5</v>
      </c>
      <c r="M25" s="66" t="str">
        <f ca="1" t="shared" si="4"/>
        <v>2023 - WEEK 05</v>
      </c>
      <c r="N25" s="66" t="str">
        <f ca="1" t="shared" si="5"/>
        <v>2023 - MONTH 01</v>
      </c>
      <c r="O25" s="83">
        <f ca="1" t="shared" ref="O25:P25" si="34">IFERROR(AVERAGEIF(M:M,M25,$K:$K)," ")</f>
        <v>0.9275</v>
      </c>
      <c r="P25" s="83">
        <f ca="1" t="shared" si="34"/>
        <v>0.919166666666667</v>
      </c>
      <c r="Q25" s="66" t="str">
        <f ca="1">IF(ISBLANK(A25)," ",IF(O25&gt;MASTER!$B$3/100,"SB",IF(O25&gt;MASTER!$B$4/100,"B",IF(O25&gt;MASTER!$B$5/100,"C","K"))))</f>
        <v>B</v>
      </c>
      <c r="R25" s="66" t="str">
        <f ca="1">IF(ISBLANK(B25)," ",IF(P25&gt;MASTER!$B$3/100,"SB",IF(P25&gt;MASTER!$B$4/100,"B",IF(P25&gt;MASTER!$B$5/100,"C","K"))))</f>
        <v>B</v>
      </c>
      <c r="U25" s="66" t="str">
        <f ca="1" t="array" ref="U25">IFERROR(INDEX(MASTER!$B:$B,MATCH(F25,MASTER!$A:$A,0))," ")</f>
        <v> </v>
      </c>
      <c r="W25" s="66" t="str">
        <f ca="1" t="array" ref="W25">IFERROR(INDEX(MASTER!$B:$B,MATCH(K25,MASTER!$A:$A,0))," ")</f>
        <v> </v>
      </c>
      <c r="X25" s="66" t="str">
        <f ca="1" t="array" ref="X25">IFERROR(INDEX(MASTER!$B:$B,MATCH(M25,MASTER!$A:$A,0))," ")</f>
        <v> </v>
      </c>
      <c r="Y25" s="66" t="str">
        <f ca="1" t="array" ref="Y25">IFERROR(INDEX(MASTER!$B:$B,MATCH(N25,MASTER!$A:$A,0))," ")</f>
        <v> </v>
      </c>
      <c r="Z25" s="66" t="str">
        <f ca="1" t="array" ref="Z25">IFERROR(INDEX(MASTER!$B:$B,MATCH(O25,MASTER!$A:$A,0))," ")</f>
        <v> </v>
      </c>
      <c r="AA25" s="66" t="str">
        <f ca="1" t="array" ref="AA25">IFERROR(INDEX(MASTER!$B:$B,MATCH(P25,MASTER!$A:$A,0))," ")</f>
        <v> </v>
      </c>
      <c r="AB25" s="66" t="str">
        <f ca="1" t="array" ref="AB25">IFERROR(INDEX(MASTER!$B:$B,MATCH(Q25,MASTER!$A:$A,0))," ")</f>
        <v> </v>
      </c>
      <c r="AC25" s="66" t="str">
        <f ca="1" t="array" ref="AC25">IFERROR(INDEX(MASTER!$B:$B,MATCH(R25,MASTER!$A:$A,0))," ")</f>
        <v> </v>
      </c>
      <c r="AD25" s="66" t="str">
        <f t="array" ref="AD25">IFERROR(INDEX(MASTER!$B:$B,MATCH(S25,MASTER!$A:$A,0))," ")</f>
        <v> </v>
      </c>
      <c r="AE25" s="66" t="str">
        <f t="array" ref="AE25">IFERROR(INDEX(MASTER!$B:$B,MATCH(T25,MASTER!$A:$A,0))," ")</f>
        <v> </v>
      </c>
      <c r="AF25" s="66">
        <f ca="1" t="shared" si="13"/>
        <v>5</v>
      </c>
      <c r="AG25" s="66" t="str">
        <f ca="1" t="shared" si="14"/>
        <v>2023 01</v>
      </c>
      <c r="AH25" s="66" t="str">
        <f ca="1" t="shared" si="15"/>
        <v> </v>
      </c>
      <c r="AI25" s="66" t="str">
        <f ca="1" t="shared" si="16"/>
        <v/>
      </c>
    </row>
    <row r="26" customHeight="1" spans="1:35">
      <c r="A26" s="80">
        <f ca="1">INDIRECT(ADDRESS(2+QUOTIENT(ROW()-2,COUNTA('Form Responses 1'!$1:$1)-4),1,,TRUE,"Form Responses 1"))</f>
        <v>45058.03965125</v>
      </c>
      <c r="B26" s="66" t="str">
        <f ca="1">INDIRECT(ADDRESS(2+QUOTIENT(ROW()-2,COUNTA('Form Responses 1'!$1:$1)-4),2,,TRUE,"Form Responses 1"))</f>
        <v>dwisuswianto1971@gmail.com</v>
      </c>
      <c r="C26" s="66" t="str">
        <f ca="1">INDIRECT(ADDRESS(2+QUOTIENT(ROW()-2,COUNTA('Form Responses 1'!$1:$1)-4),3,,TRUE,"Form Responses 1"))</f>
        <v>Dwi Suswianto</v>
      </c>
      <c r="D26" s="81">
        <f ca="1">INDIRECT(ADDRESS(2+QUOTIENT(ROW()-2,COUNTA('Form Responses 1'!$1:$1)-4),4,,TRUE,"Form Responses 1"))</f>
        <v>45017</v>
      </c>
      <c r="E26" s="82">
        <f ca="1" t="shared" si="0"/>
        <v>6</v>
      </c>
      <c r="F26" s="66" t="str">
        <f ca="1">IF(ISBLANK(A26)," ",INDIRECT(ADDRESS(1,5+MOD(ROW()-2,COUNTA('Form Responses 1'!$1:$1)-4),,TRUE,"Form Responses 1")))</f>
        <v>Security [Security Functions]</v>
      </c>
      <c r="G26" s="66" t="str">
        <f ca="1">IF(ISBLANK(A26)," ",INDIRECT(ADDRESS(MATCH(A26,'Form Responses 1'!A:A,0),5+MOD(ROW()-2,COUNTA('Form Responses 1'!$1:$1)-4),,TRUE,"Form Responses 1")))</f>
        <v>CUKUP BAIK</v>
      </c>
      <c r="H26" s="83" t="str">
        <f ca="1" t="shared" si="1"/>
        <v>Security</v>
      </c>
      <c r="I26" s="83" t="str">
        <f ca="1" t="shared" si="7"/>
        <v>Security Functions</v>
      </c>
      <c r="J26" s="83" t="str">
        <f ca="1" t="shared" si="2"/>
        <v>SECURITY SERVICE</v>
      </c>
      <c r="K26" s="83">
        <f ca="1" t="array" ref="K26">IFERROR(INDEX(MASTER!B:B,MATCH(G26,MASTER!A:A,0))/100," ")</f>
        <v>0.89</v>
      </c>
      <c r="L26" s="66">
        <f ca="1" t="shared" si="3"/>
        <v>13</v>
      </c>
      <c r="M26" s="66" t="str">
        <f ca="1" t="shared" si="4"/>
        <v>2023 - WEEK 13</v>
      </c>
      <c r="N26" s="66" t="str">
        <f ca="1" t="shared" si="5"/>
        <v>2023 - MONTH 04</v>
      </c>
      <c r="O26" s="83">
        <f ca="1" t="shared" ref="O26:P26" si="35">IFERROR(AVERAGEIF(M:M,M26,$K:$K)," ")</f>
        <v>0.90875</v>
      </c>
      <c r="P26" s="83">
        <f ca="1" t="shared" si="35"/>
        <v>0.9075</v>
      </c>
      <c r="Q26" s="66" t="str">
        <f ca="1">IF(ISBLANK(A26)," ",IF(O26&gt;MASTER!$B$3/100,"SB",IF(O26&gt;MASTER!$B$4/100,"B",IF(O26&gt;MASTER!$B$5/100,"C","K"))))</f>
        <v>B</v>
      </c>
      <c r="R26" s="66" t="str">
        <f ca="1">IF(ISBLANK(B26)," ",IF(P26&gt;MASTER!$B$3/100,"SB",IF(P26&gt;MASTER!$B$4/100,"B",IF(P26&gt;MASTER!$B$5/100,"C","K"))))</f>
        <v>B</v>
      </c>
      <c r="U26" s="66" t="str">
        <f ca="1" t="array" ref="U26">IFERROR(INDEX(MASTER!$B:$B,MATCH(F26,MASTER!$A:$A,0))," ")</f>
        <v> </v>
      </c>
      <c r="W26" s="66" t="str">
        <f ca="1" t="array" ref="W26">IFERROR(INDEX(MASTER!$B:$B,MATCH(K26,MASTER!$A:$A,0))," ")</f>
        <v> </v>
      </c>
      <c r="X26" s="66" t="str">
        <f ca="1" t="array" ref="X26">IFERROR(INDEX(MASTER!$B:$B,MATCH(M26,MASTER!$A:$A,0))," ")</f>
        <v> </v>
      </c>
      <c r="Y26" s="66" t="str">
        <f ca="1" t="array" ref="Y26">IFERROR(INDEX(MASTER!$B:$B,MATCH(N26,MASTER!$A:$A,0))," ")</f>
        <v> </v>
      </c>
      <c r="Z26" s="66" t="str">
        <f ca="1" t="array" ref="Z26">IFERROR(INDEX(MASTER!$B:$B,MATCH(O26,MASTER!$A:$A,0))," ")</f>
        <v> </v>
      </c>
      <c r="AA26" s="66" t="str">
        <f ca="1" t="array" ref="AA26">IFERROR(INDEX(MASTER!$B:$B,MATCH(P26,MASTER!$A:$A,0))," ")</f>
        <v> </v>
      </c>
      <c r="AB26" s="66" t="str">
        <f ca="1" t="array" ref="AB26">IFERROR(INDEX(MASTER!$B:$B,MATCH(Q26,MASTER!$A:$A,0))," ")</f>
        <v> </v>
      </c>
      <c r="AC26" s="66" t="str">
        <f ca="1" t="array" ref="AC26">IFERROR(INDEX(MASTER!$B:$B,MATCH(R26,MASTER!$A:$A,0))," ")</f>
        <v> </v>
      </c>
      <c r="AD26" s="66" t="str">
        <f t="array" ref="AD26">IFERROR(INDEX(MASTER!$B:$B,MATCH(S26,MASTER!$A:$A,0))," ")</f>
        <v> </v>
      </c>
      <c r="AE26" s="66" t="str">
        <f t="array" ref="AE26">IFERROR(INDEX(MASTER!$B:$B,MATCH(T26,MASTER!$A:$A,0))," ")</f>
        <v> </v>
      </c>
      <c r="AF26" s="66">
        <f ca="1" t="shared" si="13"/>
        <v>13</v>
      </c>
      <c r="AG26" s="66" t="str">
        <f ca="1" t="shared" si="14"/>
        <v>2023 04</v>
      </c>
      <c r="AH26" s="66" t="str">
        <f ca="1" t="shared" si="15"/>
        <v> </v>
      </c>
      <c r="AI26" s="66" t="str">
        <f ca="1" t="shared" si="16"/>
        <v/>
      </c>
    </row>
    <row r="27" customHeight="1" spans="1:35">
      <c r="A27" s="80">
        <f ca="1">INDIRECT(ADDRESS(2+QUOTIENT(ROW()-2,COUNTA('Form Responses 1'!$1:$1)-4),1,,TRUE,"Form Responses 1"))</f>
        <v>45058.03965125</v>
      </c>
      <c r="B27" s="66" t="str">
        <f ca="1">INDIRECT(ADDRESS(2+QUOTIENT(ROW()-2,COUNTA('Form Responses 1'!$1:$1)-4),2,,TRUE,"Form Responses 1"))</f>
        <v>dwisuswianto1971@gmail.com</v>
      </c>
      <c r="C27" s="66" t="str">
        <f ca="1">INDIRECT(ADDRESS(2+QUOTIENT(ROW()-2,COUNTA('Form Responses 1'!$1:$1)-4),3,,TRUE,"Form Responses 1"))</f>
        <v>Dwi Suswianto</v>
      </c>
      <c r="D27" s="81">
        <f ca="1">INDIRECT(ADDRESS(2+QUOTIENT(ROW()-2,COUNTA('Form Responses 1'!$1:$1)-4),4,,TRUE,"Form Responses 1"))</f>
        <v>45017</v>
      </c>
      <c r="E27" s="82">
        <f ca="1" t="shared" si="0"/>
        <v>6</v>
      </c>
      <c r="F27" s="66" t="str">
        <f ca="1">IF(ISBLANK(A27)," ",INDIRECT(ADDRESS(1,5+MOD(ROW()-2,COUNTA('Form Responses 1'!$1:$1)-4),,TRUE,"Form Responses 1")))</f>
        <v>Lantai 1 [Pantry ]</v>
      </c>
      <c r="G27" s="66" t="str">
        <f ca="1">IF(ISBLANK(A27)," ",INDIRECT(ADDRESS(MATCH(A27,'Form Responses 1'!A:A,0),5+MOD(ROW()-2,COUNTA('Form Responses 1'!$1:$1)-4),,TRUE,"Form Responses 1")))</f>
        <v>CUKUP BAIK</v>
      </c>
      <c r="H27" s="83" t="str">
        <f ca="1" t="shared" si="1"/>
        <v>Lantai 1</v>
      </c>
      <c r="I27" s="83" t="str">
        <f ca="1" t="shared" si="7"/>
        <v>Pantry </v>
      </c>
      <c r="J27" s="83" t="str">
        <f ca="1" t="shared" si="2"/>
        <v>CLEANING SERVICE</v>
      </c>
      <c r="K27" s="83">
        <f ca="1" t="array" ref="K27">IFERROR(INDEX(MASTER!B:B,MATCH(G27,MASTER!A:A,0))/100," ")</f>
        <v>0.89</v>
      </c>
      <c r="L27" s="66">
        <f ca="1" t="shared" si="3"/>
        <v>13</v>
      </c>
      <c r="M27" s="66" t="str">
        <f ca="1" t="shared" si="4"/>
        <v>2023 - WEEK 13</v>
      </c>
      <c r="N27" s="66" t="str">
        <f ca="1" t="shared" si="5"/>
        <v>2023 - MONTH 04</v>
      </c>
      <c r="O27" s="83">
        <f ca="1" t="shared" ref="O27:P27" si="36">IFERROR(AVERAGEIF(M:M,M27,$K:$K)," ")</f>
        <v>0.90875</v>
      </c>
      <c r="P27" s="83">
        <f ca="1" t="shared" si="36"/>
        <v>0.9075</v>
      </c>
      <c r="Q27" s="66" t="str">
        <f ca="1">IF(ISBLANK(A27)," ",IF(O27&gt;MASTER!$B$3/100,"SB",IF(O27&gt;MASTER!$B$4/100,"B",IF(O27&gt;MASTER!$B$5/100,"C","K"))))</f>
        <v>B</v>
      </c>
      <c r="R27" s="66" t="str">
        <f ca="1">IF(ISBLANK(B27)," ",IF(P27&gt;MASTER!$B$3/100,"SB",IF(P27&gt;MASTER!$B$4/100,"B",IF(P27&gt;MASTER!$B$5/100,"C","K"))))</f>
        <v>B</v>
      </c>
      <c r="U27" s="66" t="str">
        <f ca="1" t="array" ref="U27">IFERROR(INDEX(MASTER!$B:$B,MATCH(F27,MASTER!$A:$A,0))," ")</f>
        <v> </v>
      </c>
      <c r="W27" s="66" t="str">
        <f ca="1" t="array" ref="W27">IFERROR(INDEX(MASTER!$B:$B,MATCH(K27,MASTER!$A:$A,0))," ")</f>
        <v> </v>
      </c>
      <c r="X27" s="66" t="str">
        <f ca="1" t="array" ref="X27">IFERROR(INDEX(MASTER!$B:$B,MATCH(M27,MASTER!$A:$A,0))," ")</f>
        <v> </v>
      </c>
      <c r="Y27" s="66" t="str">
        <f ca="1" t="array" ref="Y27">IFERROR(INDEX(MASTER!$B:$B,MATCH(N27,MASTER!$A:$A,0))," ")</f>
        <v> </v>
      </c>
      <c r="Z27" s="66" t="str">
        <f ca="1" t="array" ref="Z27">IFERROR(INDEX(MASTER!$B:$B,MATCH(O27,MASTER!$A:$A,0))," ")</f>
        <v> </v>
      </c>
      <c r="AA27" s="66" t="str">
        <f ca="1" t="array" ref="AA27">IFERROR(INDEX(MASTER!$B:$B,MATCH(P27,MASTER!$A:$A,0))," ")</f>
        <v> </v>
      </c>
      <c r="AB27" s="66" t="str">
        <f ca="1" t="array" ref="AB27">IFERROR(INDEX(MASTER!$B:$B,MATCH(Q27,MASTER!$A:$A,0))," ")</f>
        <v> </v>
      </c>
      <c r="AC27" s="66" t="str">
        <f ca="1" t="array" ref="AC27">IFERROR(INDEX(MASTER!$B:$B,MATCH(R27,MASTER!$A:$A,0))," ")</f>
        <v> </v>
      </c>
      <c r="AD27" s="66" t="str">
        <f t="array" ref="AD27">IFERROR(INDEX(MASTER!$B:$B,MATCH(S27,MASTER!$A:$A,0))," ")</f>
        <v> </v>
      </c>
      <c r="AE27" s="66" t="str">
        <f t="array" ref="AE27">IFERROR(INDEX(MASTER!$B:$B,MATCH(T27,MASTER!$A:$A,0))," ")</f>
        <v> </v>
      </c>
      <c r="AF27" s="66">
        <f ca="1" t="shared" si="13"/>
        <v>13</v>
      </c>
      <c r="AG27" s="66" t="str">
        <f ca="1" t="shared" si="14"/>
        <v>2023 04</v>
      </c>
      <c r="AH27" s="66" t="str">
        <f ca="1" t="shared" si="15"/>
        <v> </v>
      </c>
      <c r="AI27" s="66" t="str">
        <f ca="1" t="shared" si="16"/>
        <v/>
      </c>
    </row>
    <row r="28" customHeight="1" spans="1:35">
      <c r="A28" s="80">
        <f ca="1">INDIRECT(ADDRESS(2+QUOTIENT(ROW()-2,COUNTA('Form Responses 1'!$1:$1)-4),1,,TRUE,"Form Responses 1"))</f>
        <v>45058.03965125</v>
      </c>
      <c r="B28" s="66" t="str">
        <f ca="1">INDIRECT(ADDRESS(2+QUOTIENT(ROW()-2,COUNTA('Form Responses 1'!$1:$1)-4),2,,TRUE,"Form Responses 1"))</f>
        <v>dwisuswianto1971@gmail.com</v>
      </c>
      <c r="C28" s="66" t="str">
        <f ca="1">INDIRECT(ADDRESS(2+QUOTIENT(ROW()-2,COUNTA('Form Responses 1'!$1:$1)-4),3,,TRUE,"Form Responses 1"))</f>
        <v>Dwi Suswianto</v>
      </c>
      <c r="D28" s="81">
        <f ca="1">INDIRECT(ADDRESS(2+QUOTIENT(ROW()-2,COUNTA('Form Responses 1'!$1:$1)-4),4,,TRUE,"Form Responses 1"))</f>
        <v>45017</v>
      </c>
      <c r="E28" s="82">
        <f ca="1" t="shared" si="0"/>
        <v>6</v>
      </c>
      <c r="F28" s="66" t="str">
        <f ca="1">IF(ISBLANK(A28)," ",INDIRECT(ADDRESS(1,5+MOD(ROW()-2,COUNTA('Form Responses 1'!$1:$1)-4),,TRUE,"Form Responses 1")))</f>
        <v>Lantai 1 [Kamar Depan]</v>
      </c>
      <c r="G28" s="66" t="str">
        <f ca="1">IF(ISBLANK(A28)," ",INDIRECT(ADDRESS(MATCH(A28,'Form Responses 1'!A:A,0),5+MOD(ROW()-2,COUNTA('Form Responses 1'!$1:$1)-4),,TRUE,"Form Responses 1")))</f>
        <v>BAIK</v>
      </c>
      <c r="H28" s="83" t="str">
        <f ca="1" t="shared" si="1"/>
        <v>Lantai 1</v>
      </c>
      <c r="I28" s="83" t="str">
        <f ca="1" t="shared" si="7"/>
        <v>Kamar Depan</v>
      </c>
      <c r="J28" s="83" t="str">
        <f ca="1" t="shared" si="2"/>
        <v>CLEANING SERVICE</v>
      </c>
      <c r="K28" s="83">
        <f ca="1" t="array" ref="K28">IFERROR(INDEX(MASTER!B:B,MATCH(G28,MASTER!A:A,0))/100," ")</f>
        <v>0.95</v>
      </c>
      <c r="L28" s="66">
        <f ca="1" t="shared" si="3"/>
        <v>13</v>
      </c>
      <c r="M28" s="66" t="str">
        <f ca="1" t="shared" si="4"/>
        <v>2023 - WEEK 13</v>
      </c>
      <c r="N28" s="66" t="str">
        <f ca="1" t="shared" si="5"/>
        <v>2023 - MONTH 04</v>
      </c>
      <c r="O28" s="83">
        <f ca="1" t="shared" ref="O28:P28" si="37">IFERROR(AVERAGEIF(M:M,M28,$K:$K)," ")</f>
        <v>0.90875</v>
      </c>
      <c r="P28" s="83">
        <f ca="1" t="shared" si="37"/>
        <v>0.9075</v>
      </c>
      <c r="Q28" s="66" t="str">
        <f ca="1">IF(ISBLANK(A28)," ",IF(O28&gt;MASTER!$B$3/100,"SB",IF(O28&gt;MASTER!$B$4/100,"B",IF(O28&gt;MASTER!$B$5/100,"C","K"))))</f>
        <v>B</v>
      </c>
      <c r="R28" s="66" t="str">
        <f ca="1">IF(ISBLANK(B28)," ",IF(P28&gt;MASTER!$B$3/100,"SB",IF(P28&gt;MASTER!$B$4/100,"B",IF(P28&gt;MASTER!$B$5/100,"C","K"))))</f>
        <v>B</v>
      </c>
      <c r="U28" s="66" t="str">
        <f ca="1" t="array" ref="U28">IFERROR(INDEX(MASTER!$B:$B,MATCH(F28,MASTER!$A:$A,0))," ")</f>
        <v> </v>
      </c>
      <c r="W28" s="66" t="str">
        <f ca="1" t="array" ref="W28">IFERROR(INDEX(MASTER!$B:$B,MATCH(K28,MASTER!$A:$A,0))," ")</f>
        <v> </v>
      </c>
      <c r="X28" s="66" t="str">
        <f ca="1" t="array" ref="X28">IFERROR(INDEX(MASTER!$B:$B,MATCH(M28,MASTER!$A:$A,0))," ")</f>
        <v> </v>
      </c>
      <c r="Y28" s="66" t="str">
        <f ca="1" t="array" ref="Y28">IFERROR(INDEX(MASTER!$B:$B,MATCH(N28,MASTER!$A:$A,0))," ")</f>
        <v> </v>
      </c>
      <c r="Z28" s="66" t="str">
        <f ca="1" t="array" ref="Z28">IFERROR(INDEX(MASTER!$B:$B,MATCH(O28,MASTER!$A:$A,0))," ")</f>
        <v> </v>
      </c>
      <c r="AA28" s="66" t="str">
        <f ca="1" t="array" ref="AA28">IFERROR(INDEX(MASTER!$B:$B,MATCH(P28,MASTER!$A:$A,0))," ")</f>
        <v> </v>
      </c>
      <c r="AB28" s="66" t="str">
        <f ca="1" t="array" ref="AB28">IFERROR(INDEX(MASTER!$B:$B,MATCH(Q28,MASTER!$A:$A,0))," ")</f>
        <v> </v>
      </c>
      <c r="AC28" s="66" t="str">
        <f ca="1" t="array" ref="AC28">IFERROR(INDEX(MASTER!$B:$B,MATCH(R28,MASTER!$A:$A,0))," ")</f>
        <v> </v>
      </c>
      <c r="AD28" s="66" t="str">
        <f t="array" ref="AD28">IFERROR(INDEX(MASTER!$B:$B,MATCH(S28,MASTER!$A:$A,0))," ")</f>
        <v> </v>
      </c>
      <c r="AE28" s="66" t="str">
        <f t="array" ref="AE28">IFERROR(INDEX(MASTER!$B:$B,MATCH(T28,MASTER!$A:$A,0))," ")</f>
        <v> </v>
      </c>
      <c r="AF28" s="66">
        <f ca="1" t="shared" si="13"/>
        <v>13</v>
      </c>
      <c r="AG28" s="66" t="str">
        <f ca="1" t="shared" si="14"/>
        <v>2023 04</v>
      </c>
      <c r="AH28" s="66" t="str">
        <f ca="1" t="shared" si="15"/>
        <v> </v>
      </c>
      <c r="AI28" s="66" t="str">
        <f ca="1" t="shared" si="16"/>
        <v/>
      </c>
    </row>
    <row r="29" customHeight="1" spans="1:35">
      <c r="A29" s="80">
        <f ca="1">INDIRECT(ADDRESS(2+QUOTIENT(ROW()-2,COUNTA('Form Responses 1'!$1:$1)-4),1,,TRUE,"Form Responses 1"))</f>
        <v>45058.03965125</v>
      </c>
      <c r="B29" s="66" t="str">
        <f ca="1">INDIRECT(ADDRESS(2+QUOTIENT(ROW()-2,COUNTA('Form Responses 1'!$1:$1)-4),2,,TRUE,"Form Responses 1"))</f>
        <v>dwisuswianto1971@gmail.com</v>
      </c>
      <c r="C29" s="66" t="str">
        <f ca="1">INDIRECT(ADDRESS(2+QUOTIENT(ROW()-2,COUNTA('Form Responses 1'!$1:$1)-4),3,,TRUE,"Form Responses 1"))</f>
        <v>Dwi Suswianto</v>
      </c>
      <c r="D29" s="81">
        <f ca="1">INDIRECT(ADDRESS(2+QUOTIENT(ROW()-2,COUNTA('Form Responses 1'!$1:$1)-4),4,,TRUE,"Form Responses 1"))</f>
        <v>45017</v>
      </c>
      <c r="E29" s="82">
        <f ca="1" t="shared" si="0"/>
        <v>6</v>
      </c>
      <c r="F29" s="66" t="str">
        <f ca="1">IF(ISBLANK(A29)," ",INDIRECT(ADDRESS(1,5+MOD(ROW()-2,COUNTA('Form Responses 1'!$1:$1)-4),,TRUE,"Form Responses 1")))</f>
        <v>Lantai 1 [Kamar Belakang]</v>
      </c>
      <c r="G29" s="66" t="str">
        <f ca="1">IF(ISBLANK(A29)," ",INDIRECT(ADDRESS(MATCH(A29,'Form Responses 1'!A:A,0),5+MOD(ROW()-2,COUNTA('Form Responses 1'!$1:$1)-4),,TRUE,"Form Responses 1")))</f>
        <v>BAIK</v>
      </c>
      <c r="H29" s="83" t="str">
        <f ca="1" t="shared" si="1"/>
        <v>Lantai 1</v>
      </c>
      <c r="I29" s="83" t="str">
        <f ca="1" t="shared" si="7"/>
        <v>Kamar Belakang</v>
      </c>
      <c r="J29" s="83" t="str">
        <f ca="1" t="shared" si="2"/>
        <v>CLEANING SERVICE</v>
      </c>
      <c r="K29" s="83">
        <f ca="1" t="array" ref="K29">IFERROR(INDEX(MASTER!B:B,MATCH(G29,MASTER!A:A,0))/100," ")</f>
        <v>0.95</v>
      </c>
      <c r="L29" s="66">
        <f ca="1" t="shared" si="3"/>
        <v>13</v>
      </c>
      <c r="M29" s="66" t="str">
        <f ca="1" t="shared" si="4"/>
        <v>2023 - WEEK 13</v>
      </c>
      <c r="N29" s="66" t="str">
        <f ca="1" t="shared" si="5"/>
        <v>2023 - MONTH 04</v>
      </c>
      <c r="O29" s="83">
        <f ca="1" t="shared" ref="O29:P29" si="38">IFERROR(AVERAGEIF(M:M,M29,$K:$K)," ")</f>
        <v>0.90875</v>
      </c>
      <c r="P29" s="83">
        <f ca="1" t="shared" si="38"/>
        <v>0.9075</v>
      </c>
      <c r="Q29" s="66" t="str">
        <f ca="1">IF(ISBLANK(A29)," ",IF(O29&gt;MASTER!$B$3/100,"SB",IF(O29&gt;MASTER!$B$4/100,"B",IF(O29&gt;MASTER!$B$5/100,"C","K"))))</f>
        <v>B</v>
      </c>
      <c r="R29" s="66" t="str">
        <f ca="1">IF(ISBLANK(B29)," ",IF(P29&gt;MASTER!$B$3/100,"SB",IF(P29&gt;MASTER!$B$4/100,"B",IF(P29&gt;MASTER!$B$5/100,"C","K"))))</f>
        <v>B</v>
      </c>
      <c r="U29" s="66" t="str">
        <f ca="1" t="array" ref="U29">IFERROR(INDEX(MASTER!$B:$B,MATCH(F29,MASTER!$A:$A,0))," ")</f>
        <v> </v>
      </c>
      <c r="W29" s="66" t="str">
        <f ca="1" t="array" ref="W29">IFERROR(INDEX(MASTER!$B:$B,MATCH(K29,MASTER!$A:$A,0))," ")</f>
        <v> </v>
      </c>
      <c r="X29" s="66" t="str">
        <f ca="1" t="array" ref="X29">IFERROR(INDEX(MASTER!$B:$B,MATCH(M29,MASTER!$A:$A,0))," ")</f>
        <v> </v>
      </c>
      <c r="Y29" s="66" t="str">
        <f ca="1" t="array" ref="Y29">IFERROR(INDEX(MASTER!$B:$B,MATCH(N29,MASTER!$A:$A,0))," ")</f>
        <v> </v>
      </c>
      <c r="Z29" s="66" t="str">
        <f ca="1" t="array" ref="Z29">IFERROR(INDEX(MASTER!$B:$B,MATCH(O29,MASTER!$A:$A,0))," ")</f>
        <v> </v>
      </c>
      <c r="AA29" s="66" t="str">
        <f ca="1" t="array" ref="AA29">IFERROR(INDEX(MASTER!$B:$B,MATCH(P29,MASTER!$A:$A,0))," ")</f>
        <v> </v>
      </c>
      <c r="AB29" s="66" t="str">
        <f ca="1" t="array" ref="AB29">IFERROR(INDEX(MASTER!$B:$B,MATCH(Q29,MASTER!$A:$A,0))," ")</f>
        <v> </v>
      </c>
      <c r="AC29" s="66" t="str">
        <f ca="1" t="array" ref="AC29">IFERROR(INDEX(MASTER!$B:$B,MATCH(R29,MASTER!$A:$A,0))," ")</f>
        <v> </v>
      </c>
      <c r="AD29" s="66" t="str">
        <f t="array" ref="AD29">IFERROR(INDEX(MASTER!$B:$B,MATCH(S29,MASTER!$A:$A,0))," ")</f>
        <v> </v>
      </c>
      <c r="AE29" s="66" t="str">
        <f t="array" ref="AE29">IFERROR(INDEX(MASTER!$B:$B,MATCH(T29,MASTER!$A:$A,0))," ")</f>
        <v> </v>
      </c>
      <c r="AF29" s="66">
        <f ca="1" t="shared" si="13"/>
        <v>13</v>
      </c>
      <c r="AG29" s="66" t="str">
        <f ca="1" t="shared" si="14"/>
        <v>2023 04</v>
      </c>
      <c r="AH29" s="66" t="str">
        <f ca="1" t="shared" si="15"/>
        <v> </v>
      </c>
      <c r="AI29" s="66" t="str">
        <f ca="1" t="shared" si="16"/>
        <v/>
      </c>
    </row>
    <row r="30" customHeight="1" spans="1:35">
      <c r="A30" s="80">
        <f ca="1">INDIRECT(ADDRESS(2+QUOTIENT(ROW()-2,COUNTA('Form Responses 1'!$1:$1)-4),1,,TRUE,"Form Responses 1"))</f>
        <v>45058.03965125</v>
      </c>
      <c r="B30" s="66" t="str">
        <f ca="1">INDIRECT(ADDRESS(2+QUOTIENT(ROW()-2,COUNTA('Form Responses 1'!$1:$1)-4),2,,TRUE,"Form Responses 1"))</f>
        <v>dwisuswianto1971@gmail.com</v>
      </c>
      <c r="C30" s="66" t="str">
        <f ca="1">INDIRECT(ADDRESS(2+QUOTIENT(ROW()-2,COUNTA('Form Responses 1'!$1:$1)-4),3,,TRUE,"Form Responses 1"))</f>
        <v>Dwi Suswianto</v>
      </c>
      <c r="D30" s="81">
        <f ca="1">INDIRECT(ADDRESS(2+QUOTIENT(ROW()-2,COUNTA('Form Responses 1'!$1:$1)-4),4,,TRUE,"Form Responses 1"))</f>
        <v>45017</v>
      </c>
      <c r="E30" s="82">
        <f ca="1" t="shared" si="0"/>
        <v>6</v>
      </c>
      <c r="F30" s="66" t="str">
        <f ca="1">IF(ISBLANK(A30)," ",INDIRECT(ADDRESS(1,5+MOD(ROW()-2,COUNTA('Form Responses 1'!$1:$1)-4),,TRUE,"Form Responses 1")))</f>
        <v>Lantai 1 [Ruang Tamu]</v>
      </c>
      <c r="G30" s="66" t="str">
        <f ca="1">IF(ISBLANK(A30)," ",INDIRECT(ADDRESS(MATCH(A30,'Form Responses 1'!A:A,0),5+MOD(ROW()-2,COUNTA('Form Responses 1'!$1:$1)-4),,TRUE,"Form Responses 1")))</f>
        <v>CUKUP BAIK</v>
      </c>
      <c r="H30" s="83" t="str">
        <f ca="1" t="shared" si="1"/>
        <v>Lantai 1</v>
      </c>
      <c r="I30" s="83" t="str">
        <f ca="1" t="shared" si="7"/>
        <v>Ruang Tamu</v>
      </c>
      <c r="J30" s="83" t="str">
        <f ca="1" t="shared" si="2"/>
        <v>CLEANING SERVICE</v>
      </c>
      <c r="K30" s="83">
        <f ca="1" t="array" ref="K30">IFERROR(INDEX(MASTER!B:B,MATCH(G30,MASTER!A:A,0))/100," ")</f>
        <v>0.89</v>
      </c>
      <c r="L30" s="66">
        <f ca="1" t="shared" si="3"/>
        <v>13</v>
      </c>
      <c r="M30" s="66" t="str">
        <f ca="1" t="shared" si="4"/>
        <v>2023 - WEEK 13</v>
      </c>
      <c r="N30" s="66" t="str">
        <f ca="1" t="shared" si="5"/>
        <v>2023 - MONTH 04</v>
      </c>
      <c r="O30" s="83">
        <f ca="1" t="shared" ref="O30:P30" si="39">IFERROR(AVERAGEIF(M:M,M30,$K:$K)," ")</f>
        <v>0.90875</v>
      </c>
      <c r="P30" s="83">
        <f ca="1" t="shared" si="39"/>
        <v>0.9075</v>
      </c>
      <c r="Q30" s="66" t="str">
        <f ca="1">IF(ISBLANK(A30)," ",IF(O30&gt;MASTER!$B$3/100,"SB",IF(O30&gt;MASTER!$B$4/100,"B",IF(O30&gt;MASTER!$B$5/100,"C","K"))))</f>
        <v>B</v>
      </c>
      <c r="R30" s="66" t="str">
        <f ca="1">IF(ISBLANK(B30)," ",IF(P30&gt;MASTER!$B$3/100,"SB",IF(P30&gt;MASTER!$B$4/100,"B",IF(P30&gt;MASTER!$B$5/100,"C","K"))))</f>
        <v>B</v>
      </c>
      <c r="U30" s="66" t="str">
        <f ca="1" t="array" ref="U30">IFERROR(INDEX(MASTER!$B:$B,MATCH(F30,MASTER!$A:$A,0))," ")</f>
        <v> </v>
      </c>
      <c r="W30" s="66" t="str">
        <f ca="1" t="array" ref="W30">IFERROR(INDEX(MASTER!$B:$B,MATCH(K30,MASTER!$A:$A,0))," ")</f>
        <v> </v>
      </c>
      <c r="X30" s="66" t="str">
        <f ca="1" t="array" ref="X30">IFERROR(INDEX(MASTER!$B:$B,MATCH(M30,MASTER!$A:$A,0))," ")</f>
        <v> </v>
      </c>
      <c r="Y30" s="66" t="str">
        <f ca="1" t="array" ref="Y30">IFERROR(INDEX(MASTER!$B:$B,MATCH(N30,MASTER!$A:$A,0))," ")</f>
        <v> </v>
      </c>
      <c r="Z30" s="66" t="str">
        <f ca="1" t="array" ref="Z30">IFERROR(INDEX(MASTER!$B:$B,MATCH(O30,MASTER!$A:$A,0))," ")</f>
        <v> </v>
      </c>
      <c r="AA30" s="66" t="str">
        <f ca="1" t="array" ref="AA30">IFERROR(INDEX(MASTER!$B:$B,MATCH(P30,MASTER!$A:$A,0))," ")</f>
        <v> </v>
      </c>
      <c r="AB30" s="66" t="str">
        <f ca="1" t="array" ref="AB30">IFERROR(INDEX(MASTER!$B:$B,MATCH(Q30,MASTER!$A:$A,0))," ")</f>
        <v> </v>
      </c>
      <c r="AC30" s="66" t="str">
        <f ca="1" t="array" ref="AC30">IFERROR(INDEX(MASTER!$B:$B,MATCH(R30,MASTER!$A:$A,0))," ")</f>
        <v> </v>
      </c>
      <c r="AD30" s="66" t="str">
        <f t="array" ref="AD30">IFERROR(INDEX(MASTER!$B:$B,MATCH(S30,MASTER!$A:$A,0))," ")</f>
        <v> </v>
      </c>
      <c r="AE30" s="66" t="str">
        <f t="array" ref="AE30">IFERROR(INDEX(MASTER!$B:$B,MATCH(T30,MASTER!$A:$A,0))," ")</f>
        <v> </v>
      </c>
      <c r="AF30" s="66">
        <f ca="1" t="shared" si="13"/>
        <v>13</v>
      </c>
      <c r="AG30" s="66" t="str">
        <f ca="1" t="shared" si="14"/>
        <v>2023 04</v>
      </c>
      <c r="AH30" s="66" t="str">
        <f ca="1" t="shared" si="15"/>
        <v> </v>
      </c>
      <c r="AI30" s="66" t="str">
        <f ca="1" t="shared" si="16"/>
        <v/>
      </c>
    </row>
    <row r="31" customHeight="1" spans="1:35">
      <c r="A31" s="80">
        <f ca="1">INDIRECT(ADDRESS(2+QUOTIENT(ROW()-2,COUNTA('Form Responses 1'!$1:$1)-4),1,,TRUE,"Form Responses 1"))</f>
        <v>45058.03965125</v>
      </c>
      <c r="B31" s="66" t="str">
        <f ca="1">INDIRECT(ADDRESS(2+QUOTIENT(ROW()-2,COUNTA('Form Responses 1'!$1:$1)-4),2,,TRUE,"Form Responses 1"))</f>
        <v>dwisuswianto1971@gmail.com</v>
      </c>
      <c r="C31" s="66" t="str">
        <f ca="1">INDIRECT(ADDRESS(2+QUOTIENT(ROW()-2,COUNTA('Form Responses 1'!$1:$1)-4),3,,TRUE,"Form Responses 1"))</f>
        <v>Dwi Suswianto</v>
      </c>
      <c r="D31" s="81">
        <f ca="1">INDIRECT(ADDRESS(2+QUOTIENT(ROW()-2,COUNTA('Form Responses 1'!$1:$1)-4),4,,TRUE,"Form Responses 1"))</f>
        <v>45017</v>
      </c>
      <c r="E31" s="82">
        <f ca="1" t="shared" si="0"/>
        <v>6</v>
      </c>
      <c r="F31" s="66" t="str">
        <f ca="1">IF(ISBLANK(A31)," ",INDIRECT(ADDRESS(1,5+MOD(ROW()-2,COUNTA('Form Responses 1'!$1:$1)-4),,TRUE,"Form Responses 1")))</f>
        <v>Lantai 1 [Toilet Pria / Wanita]</v>
      </c>
      <c r="G31" s="66" t="str">
        <f ca="1">IF(ISBLANK(A31)," ",INDIRECT(ADDRESS(MATCH(A31,'Form Responses 1'!A:A,0),5+MOD(ROW()-2,COUNTA('Form Responses 1'!$1:$1)-4),,TRUE,"Form Responses 1")))</f>
        <v>CUKUP BAIK</v>
      </c>
      <c r="H31" s="83" t="str">
        <f ca="1" t="shared" si="1"/>
        <v>Lantai 1</v>
      </c>
      <c r="I31" s="83" t="str">
        <f ca="1" t="shared" si="7"/>
        <v>Toilet Pria / Wanita</v>
      </c>
      <c r="J31" s="83" t="str">
        <f ca="1" t="shared" si="2"/>
        <v>CLEANING SERVICE</v>
      </c>
      <c r="K31" s="83">
        <f ca="1" t="array" ref="K31">IFERROR(INDEX(MASTER!B:B,MATCH(G31,MASTER!A:A,0))/100," ")</f>
        <v>0.89</v>
      </c>
      <c r="L31" s="66">
        <f ca="1" t="shared" si="3"/>
        <v>13</v>
      </c>
      <c r="M31" s="66" t="str">
        <f ca="1" t="shared" si="4"/>
        <v>2023 - WEEK 13</v>
      </c>
      <c r="N31" s="66" t="str">
        <f ca="1" t="shared" si="5"/>
        <v>2023 - MONTH 04</v>
      </c>
      <c r="O31" s="83">
        <f ca="1" t="shared" ref="O31:P31" si="40">IFERROR(AVERAGEIF(M:M,M31,$K:$K)," ")</f>
        <v>0.90875</v>
      </c>
      <c r="P31" s="83">
        <f ca="1" t="shared" si="40"/>
        <v>0.9075</v>
      </c>
      <c r="Q31" s="66" t="str">
        <f ca="1">IF(ISBLANK(A31)," ",IF(O31&gt;MASTER!$B$3/100,"SB",IF(O31&gt;MASTER!$B$4/100,"B",IF(O31&gt;MASTER!$B$5/100,"C","K"))))</f>
        <v>B</v>
      </c>
      <c r="R31" s="66" t="str">
        <f ca="1">IF(ISBLANK(B31)," ",IF(P31&gt;MASTER!$B$3/100,"SB",IF(P31&gt;MASTER!$B$4/100,"B",IF(P31&gt;MASTER!$B$5/100,"C","K"))))</f>
        <v>B</v>
      </c>
      <c r="U31" s="66" t="str">
        <f ca="1" t="array" ref="U31">IFERROR(INDEX(MASTER!$B:$B,MATCH(F31,MASTER!$A:$A,0))," ")</f>
        <v> </v>
      </c>
      <c r="W31" s="66" t="str">
        <f ca="1" t="array" ref="W31">IFERROR(INDEX(MASTER!$B:$B,MATCH(K31,MASTER!$A:$A,0))," ")</f>
        <v> </v>
      </c>
      <c r="X31" s="66" t="str">
        <f ca="1" t="array" ref="X31">IFERROR(INDEX(MASTER!$B:$B,MATCH(M31,MASTER!$A:$A,0))," ")</f>
        <v> </v>
      </c>
      <c r="Y31" s="66" t="str">
        <f ca="1" t="array" ref="Y31">IFERROR(INDEX(MASTER!$B:$B,MATCH(N31,MASTER!$A:$A,0))," ")</f>
        <v> </v>
      </c>
      <c r="Z31" s="66" t="str">
        <f ca="1" t="array" ref="Z31">IFERROR(INDEX(MASTER!$B:$B,MATCH(O31,MASTER!$A:$A,0))," ")</f>
        <v> </v>
      </c>
      <c r="AA31" s="66" t="str">
        <f ca="1" t="array" ref="AA31">IFERROR(INDEX(MASTER!$B:$B,MATCH(P31,MASTER!$A:$A,0))," ")</f>
        <v> </v>
      </c>
      <c r="AB31" s="66" t="str">
        <f ca="1" t="array" ref="AB31">IFERROR(INDEX(MASTER!$B:$B,MATCH(Q31,MASTER!$A:$A,0))," ")</f>
        <v> </v>
      </c>
      <c r="AC31" s="66" t="str">
        <f ca="1" t="array" ref="AC31">IFERROR(INDEX(MASTER!$B:$B,MATCH(R31,MASTER!$A:$A,0))," ")</f>
        <v> </v>
      </c>
      <c r="AD31" s="66" t="str">
        <f t="array" ref="AD31">IFERROR(INDEX(MASTER!$B:$B,MATCH(S31,MASTER!$A:$A,0))," ")</f>
        <v> </v>
      </c>
      <c r="AE31" s="66" t="str">
        <f t="array" ref="AE31">IFERROR(INDEX(MASTER!$B:$B,MATCH(T31,MASTER!$A:$A,0))," ")</f>
        <v> </v>
      </c>
      <c r="AF31" s="66">
        <f ca="1" t="shared" si="13"/>
        <v>13</v>
      </c>
      <c r="AG31" s="66" t="str">
        <f ca="1" t="shared" si="14"/>
        <v>2023 04</v>
      </c>
      <c r="AH31" s="66" t="str">
        <f ca="1" t="shared" si="15"/>
        <v> </v>
      </c>
      <c r="AI31" s="66" t="str">
        <f ca="1" t="shared" si="16"/>
        <v/>
      </c>
    </row>
    <row r="32" customHeight="1" spans="1:35">
      <c r="A32" s="80">
        <f ca="1">INDIRECT(ADDRESS(2+QUOTIENT(ROW()-2,COUNTA('Form Responses 1'!$1:$1)-4),1,,TRUE,"Form Responses 1"))</f>
        <v>45058.03965125</v>
      </c>
      <c r="B32" s="66" t="str">
        <f ca="1">INDIRECT(ADDRESS(2+QUOTIENT(ROW()-2,COUNTA('Form Responses 1'!$1:$1)-4),2,,TRUE,"Form Responses 1"))</f>
        <v>dwisuswianto1971@gmail.com</v>
      </c>
      <c r="C32" s="66" t="str">
        <f ca="1">INDIRECT(ADDRESS(2+QUOTIENT(ROW()-2,COUNTA('Form Responses 1'!$1:$1)-4),3,,TRUE,"Form Responses 1"))</f>
        <v>Dwi Suswianto</v>
      </c>
      <c r="D32" s="81">
        <f ca="1">INDIRECT(ADDRESS(2+QUOTIENT(ROW()-2,COUNTA('Form Responses 1'!$1:$1)-4),4,,TRUE,"Form Responses 1"))</f>
        <v>45017</v>
      </c>
      <c r="E32" s="82">
        <f ca="1" t="shared" si="0"/>
        <v>6</v>
      </c>
      <c r="F32" s="66" t="str">
        <f ca="1">IF(ISBLANK(A32)," ",INDIRECT(ADDRESS(1,5+MOD(ROW()-2,COUNTA('Form Responses 1'!$1:$1)-4),,TRUE,"Form Responses 1")))</f>
        <v>Halaman [Taman ]</v>
      </c>
      <c r="G32" s="66" t="str">
        <f ca="1">IF(ISBLANK(A32)," ",INDIRECT(ADDRESS(MATCH(A32,'Form Responses 1'!A:A,0),5+MOD(ROW()-2,COUNTA('Form Responses 1'!$1:$1)-4),,TRUE,"Form Responses 1")))</f>
        <v>CUKUP BAIK</v>
      </c>
      <c r="H32" s="83" t="str">
        <f ca="1" t="shared" si="1"/>
        <v>Halaman</v>
      </c>
      <c r="I32" s="83" t="str">
        <f ca="1" t="shared" si="7"/>
        <v>Taman </v>
      </c>
      <c r="J32" s="83" t="str">
        <f ca="1" t="shared" si="2"/>
        <v>CLEANING SERVICE</v>
      </c>
      <c r="K32" s="83">
        <f ca="1" t="array" ref="K32">IFERROR(INDEX(MASTER!B:B,MATCH(G32,MASTER!A:A,0))/100," ")</f>
        <v>0.89</v>
      </c>
      <c r="L32" s="66">
        <f ca="1" t="shared" si="3"/>
        <v>13</v>
      </c>
      <c r="M32" s="66" t="str">
        <f ca="1" t="shared" si="4"/>
        <v>2023 - WEEK 13</v>
      </c>
      <c r="N32" s="66" t="str">
        <f ca="1" t="shared" si="5"/>
        <v>2023 - MONTH 04</v>
      </c>
      <c r="O32" s="83">
        <f ca="1" t="shared" ref="O32:P32" si="41">IFERROR(AVERAGEIF(M:M,M32,$K:$K)," ")</f>
        <v>0.90875</v>
      </c>
      <c r="P32" s="83">
        <f ca="1" t="shared" si="41"/>
        <v>0.9075</v>
      </c>
      <c r="Q32" s="66" t="str">
        <f ca="1">IF(ISBLANK(A32)," ",IF(O32&gt;MASTER!$B$3/100,"SB",IF(O32&gt;MASTER!$B$4/100,"B",IF(O32&gt;MASTER!$B$5/100,"C","K"))))</f>
        <v>B</v>
      </c>
      <c r="R32" s="66" t="str">
        <f ca="1">IF(ISBLANK(B32)," ",IF(P32&gt;MASTER!$B$3/100,"SB",IF(P32&gt;MASTER!$B$4/100,"B",IF(P32&gt;MASTER!$B$5/100,"C","K"))))</f>
        <v>B</v>
      </c>
      <c r="U32" s="66" t="str">
        <f ca="1" t="array" ref="U32">IFERROR(INDEX(MASTER!$B:$B,MATCH(F32,MASTER!$A:$A,0))," ")</f>
        <v> </v>
      </c>
      <c r="W32" s="66" t="str">
        <f ca="1" t="array" ref="W32">IFERROR(INDEX(MASTER!$B:$B,MATCH(K32,MASTER!$A:$A,0))," ")</f>
        <v> </v>
      </c>
      <c r="X32" s="66" t="str">
        <f ca="1" t="array" ref="X32">IFERROR(INDEX(MASTER!$B:$B,MATCH(M32,MASTER!$A:$A,0))," ")</f>
        <v> </v>
      </c>
      <c r="Y32" s="66" t="str">
        <f ca="1" t="array" ref="Y32">IFERROR(INDEX(MASTER!$B:$B,MATCH(N32,MASTER!$A:$A,0))," ")</f>
        <v> </v>
      </c>
      <c r="Z32" s="66" t="str">
        <f ca="1" t="array" ref="Z32">IFERROR(INDEX(MASTER!$B:$B,MATCH(O32,MASTER!$A:$A,0))," ")</f>
        <v> </v>
      </c>
      <c r="AA32" s="66" t="str">
        <f ca="1" t="array" ref="AA32">IFERROR(INDEX(MASTER!$B:$B,MATCH(P32,MASTER!$A:$A,0))," ")</f>
        <v> </v>
      </c>
      <c r="AB32" s="66" t="str">
        <f ca="1" t="array" ref="AB32">IFERROR(INDEX(MASTER!$B:$B,MATCH(Q32,MASTER!$A:$A,0))," ")</f>
        <v> </v>
      </c>
      <c r="AC32" s="66" t="str">
        <f ca="1" t="array" ref="AC32">IFERROR(INDEX(MASTER!$B:$B,MATCH(R32,MASTER!$A:$A,0))," ")</f>
        <v> </v>
      </c>
      <c r="AD32" s="66" t="str">
        <f t="array" ref="AD32">IFERROR(INDEX(MASTER!$B:$B,MATCH(S32,MASTER!$A:$A,0))," ")</f>
        <v> </v>
      </c>
      <c r="AE32" s="66" t="str">
        <f t="array" ref="AE32">IFERROR(INDEX(MASTER!$B:$B,MATCH(T32,MASTER!$A:$A,0))," ")</f>
        <v> </v>
      </c>
      <c r="AF32" s="66">
        <f ca="1" t="shared" si="13"/>
        <v>13</v>
      </c>
      <c r="AG32" s="66" t="str">
        <f ca="1" t="shared" si="14"/>
        <v>2023 04</v>
      </c>
      <c r="AH32" s="66" t="str">
        <f ca="1" t="shared" si="15"/>
        <v> </v>
      </c>
      <c r="AI32" s="66" t="str">
        <f ca="1" t="shared" si="16"/>
        <v/>
      </c>
    </row>
    <row r="33" customHeight="1" spans="1:35">
      <c r="A33" s="80">
        <f ca="1">INDIRECT(ADDRESS(2+QUOTIENT(ROW()-2,COUNTA('Form Responses 1'!$1:$1)-4),1,,TRUE,"Form Responses 1"))</f>
        <v>45058.03965125</v>
      </c>
      <c r="B33" s="66" t="str">
        <f ca="1">INDIRECT(ADDRESS(2+QUOTIENT(ROW()-2,COUNTA('Form Responses 1'!$1:$1)-4),2,,TRUE,"Form Responses 1"))</f>
        <v>dwisuswianto1971@gmail.com</v>
      </c>
      <c r="C33" s="66" t="str">
        <f ca="1">INDIRECT(ADDRESS(2+QUOTIENT(ROW()-2,COUNTA('Form Responses 1'!$1:$1)-4),3,,TRUE,"Form Responses 1"))</f>
        <v>Dwi Suswianto</v>
      </c>
      <c r="D33" s="81">
        <f ca="1">INDIRECT(ADDRESS(2+QUOTIENT(ROW()-2,COUNTA('Form Responses 1'!$1:$1)-4),4,,TRUE,"Form Responses 1"))</f>
        <v>45017</v>
      </c>
      <c r="E33" s="82">
        <f ca="1" t="shared" si="0"/>
        <v>6</v>
      </c>
      <c r="F33" s="66" t="str">
        <f ca="1">IF(ISBLANK(A33)," ",INDIRECT(ADDRESS(1,5+MOD(ROW()-2,COUNTA('Form Responses 1'!$1:$1)-4),,TRUE,"Form Responses 1")))</f>
        <v>Halaman [Halaman Utama Depan]</v>
      </c>
      <c r="G33" s="66" t="str">
        <f ca="1">IF(ISBLANK(A33)," ",INDIRECT(ADDRESS(MATCH(A33,'Form Responses 1'!A:A,0),5+MOD(ROW()-2,COUNTA('Form Responses 1'!$1:$1)-4),,TRUE,"Form Responses 1")))</f>
        <v>CUKUP BAIK</v>
      </c>
      <c r="H33" s="83" t="str">
        <f ca="1" t="shared" si="1"/>
        <v>Halaman</v>
      </c>
      <c r="I33" s="83" t="str">
        <f ca="1" t="shared" si="7"/>
        <v>Halaman Utama Depan</v>
      </c>
      <c r="J33" s="83" t="str">
        <f ca="1" t="shared" si="2"/>
        <v>CLEANING SERVICE</v>
      </c>
      <c r="K33" s="83">
        <f ca="1" t="array" ref="K33">IFERROR(INDEX(MASTER!B:B,MATCH(G33,MASTER!A:A,0))/100," ")</f>
        <v>0.89</v>
      </c>
      <c r="L33" s="66">
        <f ca="1" t="shared" si="3"/>
        <v>13</v>
      </c>
      <c r="M33" s="66" t="str">
        <f ca="1" t="shared" si="4"/>
        <v>2023 - WEEK 13</v>
      </c>
      <c r="N33" s="66" t="str">
        <f ca="1" t="shared" si="5"/>
        <v>2023 - MONTH 04</v>
      </c>
      <c r="O33" s="83">
        <f ca="1" t="shared" ref="O33:P33" si="42">IFERROR(AVERAGEIF(M:M,M33,$K:$K)," ")</f>
        <v>0.90875</v>
      </c>
      <c r="P33" s="83">
        <f ca="1" t="shared" si="42"/>
        <v>0.9075</v>
      </c>
      <c r="Q33" s="66" t="str">
        <f ca="1">IF(ISBLANK(A33)," ",IF(O33&gt;MASTER!$B$3/100,"SB",IF(O33&gt;MASTER!$B$4/100,"B",IF(O33&gt;MASTER!$B$5/100,"C","K"))))</f>
        <v>B</v>
      </c>
      <c r="R33" s="66" t="str">
        <f ca="1">IF(ISBLANK(B33)," ",IF(P33&gt;MASTER!$B$3/100,"SB",IF(P33&gt;MASTER!$B$4/100,"B",IF(P33&gt;MASTER!$B$5/100,"C","K"))))</f>
        <v>B</v>
      </c>
      <c r="U33" s="66" t="str">
        <f ca="1" t="array" ref="U33">IFERROR(INDEX(MASTER!$B:$B,MATCH(F33,MASTER!$A:$A,0))," ")</f>
        <v> </v>
      </c>
      <c r="W33" s="66" t="str">
        <f ca="1" t="array" ref="W33">IFERROR(INDEX(MASTER!$B:$B,MATCH(K33,MASTER!$A:$A,0))," ")</f>
        <v> </v>
      </c>
      <c r="X33" s="66" t="str">
        <f ca="1" t="array" ref="X33">IFERROR(INDEX(MASTER!$B:$B,MATCH(M33,MASTER!$A:$A,0))," ")</f>
        <v> </v>
      </c>
      <c r="Y33" s="66" t="str">
        <f ca="1" t="array" ref="Y33">IFERROR(INDEX(MASTER!$B:$B,MATCH(N33,MASTER!$A:$A,0))," ")</f>
        <v> </v>
      </c>
      <c r="Z33" s="66" t="str">
        <f ca="1" t="array" ref="Z33">IFERROR(INDEX(MASTER!$B:$B,MATCH(O33,MASTER!$A:$A,0))," ")</f>
        <v> </v>
      </c>
      <c r="AA33" s="66" t="str">
        <f ca="1" t="array" ref="AA33">IFERROR(INDEX(MASTER!$B:$B,MATCH(P33,MASTER!$A:$A,0))," ")</f>
        <v> </v>
      </c>
      <c r="AB33" s="66" t="str">
        <f ca="1" t="array" ref="AB33">IFERROR(INDEX(MASTER!$B:$B,MATCH(Q33,MASTER!$A:$A,0))," ")</f>
        <v> </v>
      </c>
      <c r="AC33" s="66" t="str">
        <f ca="1" t="array" ref="AC33">IFERROR(INDEX(MASTER!$B:$B,MATCH(R33,MASTER!$A:$A,0))," ")</f>
        <v> </v>
      </c>
      <c r="AD33" s="66" t="str">
        <f t="array" ref="AD33">IFERROR(INDEX(MASTER!$B:$B,MATCH(S33,MASTER!$A:$A,0))," ")</f>
        <v> </v>
      </c>
      <c r="AE33" s="66" t="str">
        <f t="array" ref="AE33">IFERROR(INDEX(MASTER!$B:$B,MATCH(T33,MASTER!$A:$A,0))," ")</f>
        <v> </v>
      </c>
      <c r="AF33" s="66">
        <f ca="1" t="shared" si="13"/>
        <v>13</v>
      </c>
      <c r="AG33" s="66" t="str">
        <f ca="1" t="shared" si="14"/>
        <v>2023 04</v>
      </c>
      <c r="AH33" s="66" t="str">
        <f ca="1" t="shared" si="15"/>
        <v> </v>
      </c>
      <c r="AI33" s="66" t="str">
        <f ca="1" t="shared" si="16"/>
        <v/>
      </c>
    </row>
    <row r="34" customHeight="1" spans="1:35">
      <c r="A34" s="80">
        <f ca="1">INDIRECT(ADDRESS(2+QUOTIENT(ROW()-2,COUNTA('Form Responses 1'!$1:$1)-4),1,,TRUE,"Form Responses 1"))</f>
        <v>45058.03965125</v>
      </c>
      <c r="B34" s="66" t="str">
        <f ca="1">INDIRECT(ADDRESS(2+QUOTIENT(ROW()-2,COUNTA('Form Responses 1'!$1:$1)-4),2,,TRUE,"Form Responses 1"))</f>
        <v>dwisuswianto1971@gmail.com</v>
      </c>
      <c r="C34" s="66" t="str">
        <f ca="1">INDIRECT(ADDRESS(2+QUOTIENT(ROW()-2,COUNTA('Form Responses 1'!$1:$1)-4),3,,TRUE,"Form Responses 1"))</f>
        <v>Dwi Suswianto</v>
      </c>
      <c r="D34" s="81">
        <f ca="1">INDIRECT(ADDRESS(2+QUOTIENT(ROW()-2,COUNTA('Form Responses 1'!$1:$1)-4),4,,TRUE,"Form Responses 1"))</f>
        <v>45017</v>
      </c>
      <c r="E34" s="82">
        <f ca="1" t="shared" si="0"/>
        <v>6</v>
      </c>
      <c r="F34" s="66" t="str">
        <f ca="1">IF(ISBLANK(A34)," ",INDIRECT(ADDRESS(1,5+MOD(ROW()-2,COUNTA('Form Responses 1'!$1:$1)-4),,TRUE,"Form Responses 1")))</f>
        <v>Halaman [Halaman Samping Dan Belakang]</v>
      </c>
      <c r="G34" s="66" t="str">
        <f ca="1">IF(ISBLANK(A34)," ",INDIRECT(ADDRESS(MATCH(A34,'Form Responses 1'!A:A,0),5+MOD(ROW()-2,COUNTA('Form Responses 1'!$1:$1)-4),,TRUE,"Form Responses 1")))</f>
        <v>CUKUP BAIK</v>
      </c>
      <c r="H34" s="83" t="str">
        <f ca="1" t="shared" si="1"/>
        <v>Halaman</v>
      </c>
      <c r="I34" s="83" t="str">
        <f ca="1" t="shared" si="7"/>
        <v>Halaman Samping Dan Belakang</v>
      </c>
      <c r="J34" s="83" t="str">
        <f ca="1" t="shared" si="2"/>
        <v>CLEANING SERVICE</v>
      </c>
      <c r="K34" s="83">
        <f ca="1" t="array" ref="K34">IFERROR(INDEX(MASTER!B:B,MATCH(G34,MASTER!A:A,0))/100," ")</f>
        <v>0.89</v>
      </c>
      <c r="L34" s="66">
        <f ca="1" t="shared" si="3"/>
        <v>13</v>
      </c>
      <c r="M34" s="66" t="str">
        <f ca="1" t="shared" si="4"/>
        <v>2023 - WEEK 13</v>
      </c>
      <c r="N34" s="66" t="str">
        <f ca="1" t="shared" si="5"/>
        <v>2023 - MONTH 04</v>
      </c>
      <c r="O34" s="83">
        <f ca="1" t="shared" ref="O34:P34" si="43">IFERROR(AVERAGEIF(M:M,M34,$K:$K)," ")</f>
        <v>0.90875</v>
      </c>
      <c r="P34" s="83">
        <f ca="1" t="shared" si="43"/>
        <v>0.9075</v>
      </c>
      <c r="Q34" s="66" t="str">
        <f ca="1">IF(ISBLANK(A34)," ",IF(O34&gt;MASTER!$B$3/100,"SB",IF(O34&gt;MASTER!$B$4/100,"B",IF(O34&gt;MASTER!$B$5/100,"C","K"))))</f>
        <v>B</v>
      </c>
      <c r="R34" s="66" t="str">
        <f ca="1">IF(ISBLANK(B34)," ",IF(P34&gt;MASTER!$B$3/100,"SB",IF(P34&gt;MASTER!$B$4/100,"B",IF(P34&gt;MASTER!$B$5/100,"C","K"))))</f>
        <v>B</v>
      </c>
      <c r="U34" s="66" t="str">
        <f ca="1" t="array" ref="U34">IFERROR(INDEX(MASTER!$B:$B,MATCH(F34,MASTER!$A:$A,0))," ")</f>
        <v> </v>
      </c>
      <c r="W34" s="66" t="str">
        <f ca="1" t="array" ref="W34">IFERROR(INDEX(MASTER!$B:$B,MATCH(K34,MASTER!$A:$A,0))," ")</f>
        <v> </v>
      </c>
      <c r="X34" s="66" t="str">
        <f ca="1" t="array" ref="X34">IFERROR(INDEX(MASTER!$B:$B,MATCH(M34,MASTER!$A:$A,0))," ")</f>
        <v> </v>
      </c>
      <c r="Y34" s="66" t="str">
        <f ca="1" t="array" ref="Y34">IFERROR(INDEX(MASTER!$B:$B,MATCH(N34,MASTER!$A:$A,0))," ")</f>
        <v> </v>
      </c>
      <c r="Z34" s="66" t="str">
        <f ca="1" t="array" ref="Z34">IFERROR(INDEX(MASTER!$B:$B,MATCH(O34,MASTER!$A:$A,0))," ")</f>
        <v> </v>
      </c>
      <c r="AA34" s="66" t="str">
        <f ca="1" t="array" ref="AA34">IFERROR(INDEX(MASTER!$B:$B,MATCH(P34,MASTER!$A:$A,0))," ")</f>
        <v> </v>
      </c>
      <c r="AB34" s="66" t="str">
        <f ca="1" t="array" ref="AB34">IFERROR(INDEX(MASTER!$B:$B,MATCH(Q34,MASTER!$A:$A,0))," ")</f>
        <v> </v>
      </c>
      <c r="AC34" s="66" t="str">
        <f ca="1" t="array" ref="AC34">IFERROR(INDEX(MASTER!$B:$B,MATCH(R34,MASTER!$A:$A,0))," ")</f>
        <v> </v>
      </c>
      <c r="AD34" s="66" t="str">
        <f t="array" ref="AD34">IFERROR(INDEX(MASTER!$B:$B,MATCH(S34,MASTER!$A:$A,0))," ")</f>
        <v> </v>
      </c>
      <c r="AE34" s="66" t="str">
        <f t="array" ref="AE34">IFERROR(INDEX(MASTER!$B:$B,MATCH(T34,MASTER!$A:$A,0))," ")</f>
        <v> </v>
      </c>
      <c r="AF34" s="66">
        <f ca="1" t="shared" si="13"/>
        <v>13</v>
      </c>
      <c r="AG34" s="66" t="str">
        <f ca="1" t="shared" si="14"/>
        <v>2023 04</v>
      </c>
      <c r="AH34" s="66" t="str">
        <f ca="1" t="shared" si="15"/>
        <v> </v>
      </c>
      <c r="AI34" s="66" t="str">
        <f ca="1" t="shared" si="16"/>
        <v/>
      </c>
    </row>
    <row r="35" customHeight="1" spans="1:35">
      <c r="A35" s="80">
        <f ca="1">INDIRECT(ADDRESS(2+QUOTIENT(ROW()-2,COUNTA('Form Responses 1'!$1:$1)-4),1,,TRUE,"Form Responses 1"))</f>
        <v>45058.03965125</v>
      </c>
      <c r="B35" s="66" t="str">
        <f ca="1">INDIRECT(ADDRESS(2+QUOTIENT(ROW()-2,COUNTA('Form Responses 1'!$1:$1)-4),2,,TRUE,"Form Responses 1"))</f>
        <v>dwisuswianto1971@gmail.com</v>
      </c>
      <c r="C35" s="66" t="str">
        <f ca="1">INDIRECT(ADDRESS(2+QUOTIENT(ROW()-2,COUNTA('Form Responses 1'!$1:$1)-4),3,,TRUE,"Form Responses 1"))</f>
        <v>Dwi Suswianto</v>
      </c>
      <c r="D35" s="81">
        <f ca="1">INDIRECT(ADDRESS(2+QUOTIENT(ROW()-2,COUNTA('Form Responses 1'!$1:$1)-4),4,,TRUE,"Form Responses 1"))</f>
        <v>45017</v>
      </c>
      <c r="E35" s="82">
        <f ca="1" t="shared" si="0"/>
        <v>6</v>
      </c>
      <c r="F35" s="66" t="str">
        <f ca="1">IF(ISBLANK(A35)," ",INDIRECT(ADDRESS(1,5+MOD(ROW()-2,COUNTA('Form Responses 1'!$1:$1)-4),,TRUE,"Form Responses 1")))</f>
        <v>Halaman [Tps]</v>
      </c>
      <c r="G35" s="66" t="str">
        <f ca="1">IF(ISBLANK(A35)," ",INDIRECT(ADDRESS(MATCH(A35,'Form Responses 1'!A:A,0),5+MOD(ROW()-2,COUNTA('Form Responses 1'!$1:$1)-4),,TRUE,"Form Responses 1")))</f>
        <v>BAIK</v>
      </c>
      <c r="H35" s="83" t="str">
        <f ca="1" t="shared" si="1"/>
        <v>Halaman</v>
      </c>
      <c r="I35" s="83" t="str">
        <f ca="1" t="shared" si="7"/>
        <v>Tps</v>
      </c>
      <c r="J35" s="83" t="str">
        <f ca="1" t="shared" si="2"/>
        <v>CLEANING SERVICE</v>
      </c>
      <c r="K35" s="83">
        <f ca="1" t="array" ref="K35">IFERROR(INDEX(MASTER!B:B,MATCH(G35,MASTER!A:A,0))/100," ")</f>
        <v>0.95</v>
      </c>
      <c r="L35" s="66">
        <f ca="1" t="shared" si="3"/>
        <v>13</v>
      </c>
      <c r="M35" s="66" t="str">
        <f ca="1" t="shared" si="4"/>
        <v>2023 - WEEK 13</v>
      </c>
      <c r="N35" s="66" t="str">
        <f ca="1" t="shared" si="5"/>
        <v>2023 - MONTH 04</v>
      </c>
      <c r="O35" s="83">
        <f ca="1" t="shared" ref="O35:P35" si="44">IFERROR(AVERAGEIF(M:M,M35,$K:$K)," ")</f>
        <v>0.90875</v>
      </c>
      <c r="P35" s="83">
        <f ca="1" t="shared" si="44"/>
        <v>0.9075</v>
      </c>
      <c r="Q35" s="66" t="str">
        <f ca="1">IF(ISBLANK(A35)," ",IF(O35&gt;MASTER!$B$3/100,"SB",IF(O35&gt;MASTER!$B$4/100,"B",IF(O35&gt;MASTER!$B$5/100,"C","K"))))</f>
        <v>B</v>
      </c>
      <c r="R35" s="66" t="str">
        <f ca="1">IF(ISBLANK(B35)," ",IF(P35&gt;MASTER!$B$3/100,"SB",IF(P35&gt;MASTER!$B$4/100,"B",IF(P35&gt;MASTER!$B$5/100,"C","K"))))</f>
        <v>B</v>
      </c>
      <c r="U35" s="66" t="str">
        <f ca="1" t="array" ref="U35">IFERROR(INDEX(MASTER!$B:$B,MATCH(F35,MASTER!$A:$A,0))," ")</f>
        <v> </v>
      </c>
      <c r="W35" s="66" t="str">
        <f ca="1" t="array" ref="W35">IFERROR(INDEX(MASTER!$B:$B,MATCH(K35,MASTER!$A:$A,0))," ")</f>
        <v> </v>
      </c>
      <c r="X35" s="66" t="str">
        <f ca="1" t="array" ref="X35">IFERROR(INDEX(MASTER!$B:$B,MATCH(M35,MASTER!$A:$A,0))," ")</f>
        <v> </v>
      </c>
      <c r="Y35" s="66" t="str">
        <f ca="1" t="array" ref="Y35">IFERROR(INDEX(MASTER!$B:$B,MATCH(N35,MASTER!$A:$A,0))," ")</f>
        <v> </v>
      </c>
      <c r="Z35" s="66" t="str">
        <f ca="1" t="array" ref="Z35">IFERROR(INDEX(MASTER!$B:$B,MATCH(O35,MASTER!$A:$A,0))," ")</f>
        <v> </v>
      </c>
      <c r="AA35" s="66" t="str">
        <f ca="1" t="array" ref="AA35">IFERROR(INDEX(MASTER!$B:$B,MATCH(P35,MASTER!$A:$A,0))," ")</f>
        <v> </v>
      </c>
      <c r="AB35" s="66" t="str">
        <f ca="1" t="array" ref="AB35">IFERROR(INDEX(MASTER!$B:$B,MATCH(Q35,MASTER!$A:$A,0))," ")</f>
        <v> </v>
      </c>
      <c r="AC35" s="66" t="str">
        <f ca="1" t="array" ref="AC35">IFERROR(INDEX(MASTER!$B:$B,MATCH(R35,MASTER!$A:$A,0))," ")</f>
        <v> </v>
      </c>
      <c r="AD35" s="66" t="str">
        <f t="array" ref="AD35">IFERROR(INDEX(MASTER!$B:$B,MATCH(S35,MASTER!$A:$A,0))," ")</f>
        <v> </v>
      </c>
      <c r="AE35" s="66" t="str">
        <f t="array" ref="AE35">IFERROR(INDEX(MASTER!$B:$B,MATCH(T35,MASTER!$A:$A,0))," ")</f>
        <v> </v>
      </c>
      <c r="AF35" s="66">
        <f ca="1" t="shared" si="13"/>
        <v>13</v>
      </c>
      <c r="AG35" s="66" t="str">
        <f ca="1" t="shared" si="14"/>
        <v>2023 04</v>
      </c>
      <c r="AH35" s="66" t="str">
        <f ca="1" t="shared" si="15"/>
        <v> </v>
      </c>
      <c r="AI35" s="66" t="str">
        <f ca="1" t="shared" si="16"/>
        <v/>
      </c>
    </row>
    <row r="36" customHeight="1" spans="1:35">
      <c r="A36" s="80">
        <f ca="1">INDIRECT(ADDRESS(2+QUOTIENT(ROW()-2,COUNTA('Form Responses 1'!$1:$1)-4),1,,TRUE,"Form Responses 1"))</f>
        <v>45058.03965125</v>
      </c>
      <c r="B36" s="66" t="str">
        <f ca="1">INDIRECT(ADDRESS(2+QUOTIENT(ROW()-2,COUNTA('Form Responses 1'!$1:$1)-4),2,,TRUE,"Form Responses 1"))</f>
        <v>dwisuswianto1971@gmail.com</v>
      </c>
      <c r="C36" s="66" t="str">
        <f ca="1">INDIRECT(ADDRESS(2+QUOTIENT(ROW()-2,COUNTA('Form Responses 1'!$1:$1)-4),3,,TRUE,"Form Responses 1"))</f>
        <v>Dwi Suswianto</v>
      </c>
      <c r="D36" s="81">
        <f ca="1">INDIRECT(ADDRESS(2+QUOTIENT(ROW()-2,COUNTA('Form Responses 1'!$1:$1)-4),4,,TRUE,"Form Responses 1"))</f>
        <v>45017</v>
      </c>
      <c r="E36" s="82">
        <f ca="1" t="shared" si="0"/>
        <v>6</v>
      </c>
      <c r="F36" s="66" t="str">
        <f ca="1">IF(ISBLANK(A36)," ",INDIRECT(ADDRESS(1,5+MOD(ROW()-2,COUNTA('Form Responses 1'!$1:$1)-4),,TRUE,"Form Responses 1")))</f>
        <v>Wisma [Koridor ]</v>
      </c>
      <c r="G36" s="66" t="str">
        <f ca="1">IF(ISBLANK(A36)," ",INDIRECT(ADDRESS(MATCH(A36,'Form Responses 1'!A:A,0),5+MOD(ROW()-2,COUNTA('Form Responses 1'!$1:$1)-4),,TRUE,"Form Responses 1")))</f>
        <v>CUKUP BAIK</v>
      </c>
      <c r="H36" s="83" t="str">
        <f ca="1" t="shared" si="1"/>
        <v>Wisma</v>
      </c>
      <c r="I36" s="83" t="str">
        <f ca="1" t="shared" si="7"/>
        <v>Koridor </v>
      </c>
      <c r="J36" s="83" t="str">
        <f ca="1" t="shared" si="2"/>
        <v>CLEANING SERVICE</v>
      </c>
      <c r="K36" s="83">
        <f ca="1" t="array" ref="K36">IFERROR(INDEX(MASTER!B:B,MATCH(G36,MASTER!A:A,0))/100," ")</f>
        <v>0.89</v>
      </c>
      <c r="L36" s="66">
        <f ca="1" t="shared" si="3"/>
        <v>13</v>
      </c>
      <c r="M36" s="66" t="str">
        <f ca="1" t="shared" si="4"/>
        <v>2023 - WEEK 13</v>
      </c>
      <c r="N36" s="66" t="str">
        <f ca="1" t="shared" si="5"/>
        <v>2023 - MONTH 04</v>
      </c>
      <c r="O36" s="83">
        <f ca="1" t="shared" ref="O36:P36" si="45">IFERROR(AVERAGEIF(M:M,M36,$K:$K)," ")</f>
        <v>0.90875</v>
      </c>
      <c r="P36" s="83">
        <f ca="1" t="shared" si="45"/>
        <v>0.9075</v>
      </c>
      <c r="Q36" s="66" t="str">
        <f ca="1">IF(ISBLANK(A36)," ",IF(O36&gt;MASTER!$B$3/100,"SB",IF(O36&gt;MASTER!$B$4/100,"B",IF(O36&gt;MASTER!$B$5/100,"C","K"))))</f>
        <v>B</v>
      </c>
      <c r="R36" s="66" t="str">
        <f ca="1">IF(ISBLANK(B36)," ",IF(P36&gt;MASTER!$B$3/100,"SB",IF(P36&gt;MASTER!$B$4/100,"B",IF(P36&gt;MASTER!$B$5/100,"C","K"))))</f>
        <v>B</v>
      </c>
      <c r="U36" s="66" t="str">
        <f ca="1" t="array" ref="U36">IFERROR(INDEX(MASTER!$B:$B,MATCH(F36,MASTER!$A:$A,0))," ")</f>
        <v> </v>
      </c>
      <c r="W36" s="66" t="str">
        <f ca="1" t="array" ref="W36">IFERROR(INDEX(MASTER!$B:$B,MATCH(K36,MASTER!$A:$A,0))," ")</f>
        <v> </v>
      </c>
      <c r="X36" s="66" t="str">
        <f ca="1" t="array" ref="X36">IFERROR(INDEX(MASTER!$B:$B,MATCH(M36,MASTER!$A:$A,0))," ")</f>
        <v> </v>
      </c>
      <c r="Y36" s="66" t="str">
        <f ca="1" t="array" ref="Y36">IFERROR(INDEX(MASTER!$B:$B,MATCH(N36,MASTER!$A:$A,0))," ")</f>
        <v> </v>
      </c>
      <c r="Z36" s="66" t="str">
        <f ca="1" t="array" ref="Z36">IFERROR(INDEX(MASTER!$B:$B,MATCH(O36,MASTER!$A:$A,0))," ")</f>
        <v> </v>
      </c>
      <c r="AA36" s="66" t="str">
        <f ca="1" t="array" ref="AA36">IFERROR(INDEX(MASTER!$B:$B,MATCH(P36,MASTER!$A:$A,0))," ")</f>
        <v> </v>
      </c>
      <c r="AB36" s="66" t="str">
        <f ca="1" t="array" ref="AB36">IFERROR(INDEX(MASTER!$B:$B,MATCH(Q36,MASTER!$A:$A,0))," ")</f>
        <v> </v>
      </c>
      <c r="AC36" s="66" t="str">
        <f ca="1" t="array" ref="AC36">IFERROR(INDEX(MASTER!$B:$B,MATCH(R36,MASTER!$A:$A,0))," ")</f>
        <v> </v>
      </c>
      <c r="AD36" s="66" t="str">
        <f t="array" ref="AD36">IFERROR(INDEX(MASTER!$B:$B,MATCH(S36,MASTER!$A:$A,0))," ")</f>
        <v> </v>
      </c>
      <c r="AE36" s="66" t="str">
        <f t="array" ref="AE36">IFERROR(INDEX(MASTER!$B:$B,MATCH(T36,MASTER!$A:$A,0))," ")</f>
        <v> </v>
      </c>
      <c r="AF36" s="66">
        <f ca="1" t="shared" si="13"/>
        <v>13</v>
      </c>
      <c r="AG36" s="66" t="str">
        <f ca="1" t="shared" si="14"/>
        <v>2023 04</v>
      </c>
      <c r="AH36" s="66" t="str">
        <f ca="1" t="shared" si="15"/>
        <v> </v>
      </c>
      <c r="AI36" s="66" t="str">
        <f ca="1" t="shared" si="16"/>
        <v/>
      </c>
    </row>
    <row r="37" customHeight="1" spans="1:35">
      <c r="A37" s="80">
        <f ca="1">INDIRECT(ADDRESS(2+QUOTIENT(ROW()-2,COUNTA('Form Responses 1'!$1:$1)-4),1,,TRUE,"Form Responses 1"))</f>
        <v>45058.03965125</v>
      </c>
      <c r="B37" s="66" t="str">
        <f ca="1">INDIRECT(ADDRESS(2+QUOTIENT(ROW()-2,COUNTA('Form Responses 1'!$1:$1)-4),2,,TRUE,"Form Responses 1"))</f>
        <v>dwisuswianto1971@gmail.com</v>
      </c>
      <c r="C37" s="66" t="str">
        <f ca="1">INDIRECT(ADDRESS(2+QUOTIENT(ROW()-2,COUNTA('Form Responses 1'!$1:$1)-4),3,,TRUE,"Form Responses 1"))</f>
        <v>Dwi Suswianto</v>
      </c>
      <c r="D37" s="81">
        <f ca="1">INDIRECT(ADDRESS(2+QUOTIENT(ROW()-2,COUNTA('Form Responses 1'!$1:$1)-4),4,,TRUE,"Form Responses 1"))</f>
        <v>45017</v>
      </c>
      <c r="E37" s="82">
        <f ca="1" t="shared" si="0"/>
        <v>6</v>
      </c>
      <c r="F37" s="66" t="str">
        <f ca="1">IF(ISBLANK(A37)," ",INDIRECT(ADDRESS(1,5+MOD(ROW()-2,COUNTA('Form Responses 1'!$1:$1)-4),,TRUE,"Form Responses 1")))</f>
        <v>Wisma [Ruang Rapat/Pendopo]</v>
      </c>
      <c r="G37" s="66" t="str">
        <f ca="1">IF(ISBLANK(A37)," ",INDIRECT(ADDRESS(MATCH(A37,'Form Responses 1'!A:A,0),5+MOD(ROW()-2,COUNTA('Form Responses 1'!$1:$1)-4),,TRUE,"Form Responses 1")))</f>
        <v>BAIK</v>
      </c>
      <c r="H37" s="83" t="str">
        <f ca="1" t="shared" si="1"/>
        <v>Wisma</v>
      </c>
      <c r="I37" s="83" t="str">
        <f ca="1" t="shared" si="7"/>
        <v>Ruang Rapat/Pendopo</v>
      </c>
      <c r="J37" s="83" t="str">
        <f ca="1" t="shared" si="2"/>
        <v>CLEANING SERVICE</v>
      </c>
      <c r="K37" s="83">
        <f ca="1" t="array" ref="K37">IFERROR(INDEX(MASTER!B:B,MATCH(G37,MASTER!A:A,0))/100," ")</f>
        <v>0.95</v>
      </c>
      <c r="L37" s="66">
        <f ca="1" t="shared" si="3"/>
        <v>13</v>
      </c>
      <c r="M37" s="66" t="str">
        <f ca="1" t="shared" si="4"/>
        <v>2023 - WEEK 13</v>
      </c>
      <c r="N37" s="66" t="str">
        <f ca="1" t="shared" si="5"/>
        <v>2023 - MONTH 04</v>
      </c>
      <c r="O37" s="83">
        <f ca="1" t="shared" ref="O37:P37" si="46">IFERROR(AVERAGEIF(M:M,M37,$K:$K)," ")</f>
        <v>0.90875</v>
      </c>
      <c r="P37" s="83">
        <f ca="1" t="shared" si="46"/>
        <v>0.9075</v>
      </c>
      <c r="Q37" s="66" t="str">
        <f ca="1">IF(ISBLANK(A37)," ",IF(O37&gt;MASTER!$B$3/100,"SB",IF(O37&gt;MASTER!$B$4/100,"B",IF(O37&gt;MASTER!$B$5/100,"C","K"))))</f>
        <v>B</v>
      </c>
      <c r="R37" s="66" t="str">
        <f ca="1">IF(ISBLANK(B37)," ",IF(P37&gt;MASTER!$B$3/100,"SB",IF(P37&gt;MASTER!$B$4/100,"B",IF(P37&gt;MASTER!$B$5/100,"C","K"))))</f>
        <v>B</v>
      </c>
      <c r="U37" s="66" t="str">
        <f ca="1" t="array" ref="U37">IFERROR(INDEX(MASTER!$B:$B,MATCH(F37,MASTER!$A:$A,0))," ")</f>
        <v> </v>
      </c>
      <c r="W37" s="66" t="str">
        <f ca="1" t="array" ref="W37">IFERROR(INDEX(MASTER!$B:$B,MATCH(K37,MASTER!$A:$A,0))," ")</f>
        <v> </v>
      </c>
      <c r="X37" s="66" t="str">
        <f ca="1" t="array" ref="X37">IFERROR(INDEX(MASTER!$B:$B,MATCH(M37,MASTER!$A:$A,0))," ")</f>
        <v> </v>
      </c>
      <c r="Y37" s="66" t="str">
        <f ca="1" t="array" ref="Y37">IFERROR(INDEX(MASTER!$B:$B,MATCH(N37,MASTER!$A:$A,0))," ")</f>
        <v> </v>
      </c>
      <c r="Z37" s="66" t="str">
        <f ca="1" t="array" ref="Z37">IFERROR(INDEX(MASTER!$B:$B,MATCH(O37,MASTER!$A:$A,0))," ")</f>
        <v> </v>
      </c>
      <c r="AA37" s="66" t="str">
        <f ca="1" t="array" ref="AA37">IFERROR(INDEX(MASTER!$B:$B,MATCH(P37,MASTER!$A:$A,0))," ")</f>
        <v> </v>
      </c>
      <c r="AB37" s="66" t="str">
        <f ca="1" t="array" ref="AB37">IFERROR(INDEX(MASTER!$B:$B,MATCH(Q37,MASTER!$A:$A,0))," ")</f>
        <v> </v>
      </c>
      <c r="AC37" s="66" t="str">
        <f ca="1" t="array" ref="AC37">IFERROR(INDEX(MASTER!$B:$B,MATCH(R37,MASTER!$A:$A,0))," ")</f>
        <v> </v>
      </c>
      <c r="AD37" s="66" t="str">
        <f t="array" ref="AD37">IFERROR(INDEX(MASTER!$B:$B,MATCH(S37,MASTER!$A:$A,0))," ")</f>
        <v> </v>
      </c>
      <c r="AE37" s="66" t="str">
        <f t="array" ref="AE37">IFERROR(INDEX(MASTER!$B:$B,MATCH(T37,MASTER!$A:$A,0))," ")</f>
        <v> </v>
      </c>
      <c r="AF37" s="66">
        <f ca="1" t="shared" si="13"/>
        <v>13</v>
      </c>
      <c r="AG37" s="66" t="str">
        <f ca="1" t="shared" si="14"/>
        <v>2023 04</v>
      </c>
      <c r="AH37" s="66" t="str">
        <f ca="1" t="shared" si="15"/>
        <v> </v>
      </c>
      <c r="AI37" s="66" t="str">
        <f ca="1" t="shared" si="16"/>
        <v/>
      </c>
    </row>
    <row r="38" customHeight="1" spans="1:35">
      <c r="A38" s="80">
        <f ca="1">INDIRECT(ADDRESS(2+QUOTIENT(ROW()-2,COUNTA('Form Responses 1'!$1:$1)-4),1,,TRUE,"Form Responses 1"))</f>
        <v>45058.03965125</v>
      </c>
      <c r="B38" s="66" t="str">
        <f ca="1">INDIRECT(ADDRESS(2+QUOTIENT(ROW()-2,COUNTA('Form Responses 1'!$1:$1)-4),2,,TRUE,"Form Responses 1"))</f>
        <v>dwisuswianto1971@gmail.com</v>
      </c>
      <c r="C38" s="66" t="str">
        <f ca="1">INDIRECT(ADDRESS(2+QUOTIENT(ROW()-2,COUNTA('Form Responses 1'!$1:$1)-4),3,,TRUE,"Form Responses 1"))</f>
        <v>Dwi Suswianto</v>
      </c>
      <c r="D38" s="81">
        <f ca="1">INDIRECT(ADDRESS(2+QUOTIENT(ROW()-2,COUNTA('Form Responses 1'!$1:$1)-4),4,,TRUE,"Form Responses 1"))</f>
        <v>45017</v>
      </c>
      <c r="E38" s="82">
        <f ca="1" t="shared" si="0"/>
        <v>6</v>
      </c>
      <c r="F38" s="66" t="str">
        <f ca="1">IF(ISBLANK(A38)," ",INDIRECT(ADDRESS(1,5+MOD(ROW()-2,COUNTA('Form Responses 1'!$1:$1)-4),,TRUE,"Form Responses 1")))</f>
        <v>Wisma [Gudang]</v>
      </c>
      <c r="G38" s="66" t="str">
        <f ca="1">IF(ISBLANK(A38)," ",INDIRECT(ADDRESS(MATCH(A38,'Form Responses 1'!A:A,0),5+MOD(ROW()-2,COUNTA('Form Responses 1'!$1:$1)-4),,TRUE,"Form Responses 1")))</f>
        <v>CUKUP BAIK</v>
      </c>
      <c r="H38" s="83" t="str">
        <f ca="1" t="shared" si="1"/>
        <v>Wisma</v>
      </c>
      <c r="I38" s="83" t="str">
        <f ca="1" t="shared" si="7"/>
        <v>Gudang</v>
      </c>
      <c r="J38" s="83" t="str">
        <f ca="1" t="shared" si="2"/>
        <v>CLEANING SERVICE</v>
      </c>
      <c r="K38" s="83">
        <f ca="1" t="array" ref="K38">IFERROR(INDEX(MASTER!B:B,MATCH(G38,MASTER!A:A,0))/100," ")</f>
        <v>0.89</v>
      </c>
      <c r="L38" s="66">
        <f ca="1" t="shared" si="3"/>
        <v>13</v>
      </c>
      <c r="M38" s="66" t="str">
        <f ca="1" t="shared" si="4"/>
        <v>2023 - WEEK 13</v>
      </c>
      <c r="N38" s="66" t="str">
        <f ca="1" t="shared" si="5"/>
        <v>2023 - MONTH 04</v>
      </c>
      <c r="O38" s="83">
        <f ca="1" t="shared" ref="O38:P38" si="47">IFERROR(AVERAGEIF(M:M,M38,$K:$K)," ")</f>
        <v>0.90875</v>
      </c>
      <c r="P38" s="83">
        <f ca="1" t="shared" si="47"/>
        <v>0.9075</v>
      </c>
      <c r="Q38" s="66" t="str">
        <f ca="1">IF(ISBLANK(A38)," ",IF(O38&gt;MASTER!$B$3/100,"SB",IF(O38&gt;MASTER!$B$4/100,"B",IF(O38&gt;MASTER!$B$5/100,"C","K"))))</f>
        <v>B</v>
      </c>
      <c r="R38" s="66" t="str">
        <f ca="1">IF(ISBLANK(B38)," ",IF(P38&gt;MASTER!$B$3/100,"SB",IF(P38&gt;MASTER!$B$4/100,"B",IF(P38&gt;MASTER!$B$5/100,"C","K"))))</f>
        <v>B</v>
      </c>
      <c r="U38" s="66" t="str">
        <f ca="1" t="array" ref="U38">IFERROR(INDEX(MASTER!$B:$B,MATCH(F38,MASTER!$A:$A,0))," ")</f>
        <v> </v>
      </c>
      <c r="W38" s="66" t="str">
        <f ca="1" t="array" ref="W38">IFERROR(INDEX(MASTER!$B:$B,MATCH(K38,MASTER!$A:$A,0))," ")</f>
        <v> </v>
      </c>
      <c r="X38" s="66" t="str">
        <f ca="1" t="array" ref="X38">IFERROR(INDEX(MASTER!$B:$B,MATCH(M38,MASTER!$A:$A,0))," ")</f>
        <v> </v>
      </c>
      <c r="Y38" s="66" t="str">
        <f ca="1" t="array" ref="Y38">IFERROR(INDEX(MASTER!$B:$B,MATCH(N38,MASTER!$A:$A,0))," ")</f>
        <v> </v>
      </c>
      <c r="Z38" s="66" t="str">
        <f ca="1" t="array" ref="Z38">IFERROR(INDEX(MASTER!$B:$B,MATCH(O38,MASTER!$A:$A,0))," ")</f>
        <v> </v>
      </c>
      <c r="AA38" s="66" t="str">
        <f ca="1" t="array" ref="AA38">IFERROR(INDEX(MASTER!$B:$B,MATCH(P38,MASTER!$A:$A,0))," ")</f>
        <v> </v>
      </c>
      <c r="AB38" s="66" t="str">
        <f ca="1" t="array" ref="AB38">IFERROR(INDEX(MASTER!$B:$B,MATCH(Q38,MASTER!$A:$A,0))," ")</f>
        <v> </v>
      </c>
      <c r="AC38" s="66" t="str">
        <f ca="1" t="array" ref="AC38">IFERROR(INDEX(MASTER!$B:$B,MATCH(R38,MASTER!$A:$A,0))," ")</f>
        <v> </v>
      </c>
      <c r="AD38" s="66" t="str">
        <f t="array" ref="AD38">IFERROR(INDEX(MASTER!$B:$B,MATCH(S38,MASTER!$A:$A,0))," ")</f>
        <v> </v>
      </c>
      <c r="AE38" s="66" t="str">
        <f t="array" ref="AE38">IFERROR(INDEX(MASTER!$B:$B,MATCH(T38,MASTER!$A:$A,0))," ")</f>
        <v> </v>
      </c>
      <c r="AF38" s="66">
        <f ca="1" t="shared" si="13"/>
        <v>13</v>
      </c>
      <c r="AG38" s="66" t="str">
        <f ca="1" t="shared" si="14"/>
        <v>2023 04</v>
      </c>
      <c r="AH38" s="66" t="str">
        <f ca="1" t="shared" si="15"/>
        <v> </v>
      </c>
      <c r="AI38" s="66" t="str">
        <f ca="1" t="shared" si="16"/>
        <v/>
      </c>
    </row>
    <row r="39" customHeight="1" spans="1:35">
      <c r="A39" s="80">
        <f ca="1">INDIRECT(ADDRESS(2+QUOTIENT(ROW()-2,COUNTA('Form Responses 1'!$1:$1)-4),1,,TRUE,"Form Responses 1"))</f>
        <v>45058.03965125</v>
      </c>
      <c r="B39" s="66" t="str">
        <f ca="1">INDIRECT(ADDRESS(2+QUOTIENT(ROW()-2,COUNTA('Form Responses 1'!$1:$1)-4),2,,TRUE,"Form Responses 1"))</f>
        <v>dwisuswianto1971@gmail.com</v>
      </c>
      <c r="C39" s="66" t="str">
        <f ca="1">INDIRECT(ADDRESS(2+QUOTIENT(ROW()-2,COUNTA('Form Responses 1'!$1:$1)-4),3,,TRUE,"Form Responses 1"))</f>
        <v>Dwi Suswianto</v>
      </c>
      <c r="D39" s="81">
        <f ca="1">INDIRECT(ADDRESS(2+QUOTIENT(ROW()-2,COUNTA('Form Responses 1'!$1:$1)-4),4,,TRUE,"Form Responses 1"))</f>
        <v>45017</v>
      </c>
      <c r="E39" s="82">
        <f ca="1" t="shared" si="0"/>
        <v>6</v>
      </c>
      <c r="F39" s="66" t="str">
        <f ca="1">IF(ISBLANK(A39)," ",INDIRECT(ADDRESS(1,5+MOD(ROW()-2,COUNTA('Form Responses 1'!$1:$1)-4),,TRUE,"Form Responses 1")))</f>
        <v>Wisma [Ruang Genset]</v>
      </c>
      <c r="G39" s="66" t="str">
        <f ca="1">IF(ISBLANK(A39)," ",INDIRECT(ADDRESS(MATCH(A39,'Form Responses 1'!A:A,0),5+MOD(ROW()-2,COUNTA('Form Responses 1'!$1:$1)-4),,TRUE,"Form Responses 1")))</f>
        <v>CUKUP BAIK</v>
      </c>
      <c r="H39" s="83" t="str">
        <f ca="1" t="shared" si="1"/>
        <v>Wisma</v>
      </c>
      <c r="I39" s="83" t="str">
        <f ca="1" t="shared" si="7"/>
        <v>Ruang Genset</v>
      </c>
      <c r="J39" s="83" t="str">
        <f ca="1" t="shared" si="2"/>
        <v>CLEANING SERVICE</v>
      </c>
      <c r="K39" s="83">
        <f ca="1" t="array" ref="K39">IFERROR(INDEX(MASTER!B:B,MATCH(G39,MASTER!A:A,0))/100," ")</f>
        <v>0.89</v>
      </c>
      <c r="L39" s="66">
        <f ca="1" t="shared" si="3"/>
        <v>13</v>
      </c>
      <c r="M39" s="66" t="str">
        <f ca="1" t="shared" si="4"/>
        <v>2023 - WEEK 13</v>
      </c>
      <c r="N39" s="66" t="str">
        <f ca="1" t="shared" si="5"/>
        <v>2023 - MONTH 04</v>
      </c>
      <c r="O39" s="83">
        <f ca="1" t="shared" ref="O39:P39" si="48">IFERROR(AVERAGEIF(M:M,M39,$K:$K)," ")</f>
        <v>0.90875</v>
      </c>
      <c r="P39" s="83">
        <f ca="1" t="shared" si="48"/>
        <v>0.9075</v>
      </c>
      <c r="Q39" s="66" t="str">
        <f ca="1">IF(ISBLANK(A39)," ",IF(O39&gt;MASTER!$B$3/100,"SB",IF(O39&gt;MASTER!$B$4/100,"B",IF(O39&gt;MASTER!$B$5/100,"C","K"))))</f>
        <v>B</v>
      </c>
      <c r="R39" s="66" t="str">
        <f ca="1">IF(ISBLANK(B39)," ",IF(P39&gt;MASTER!$B$3/100,"SB",IF(P39&gt;MASTER!$B$4/100,"B",IF(P39&gt;MASTER!$B$5/100,"C","K"))))</f>
        <v>B</v>
      </c>
      <c r="U39" s="66" t="str">
        <f ca="1" t="array" ref="U39">IFERROR(INDEX(MASTER!$B:$B,MATCH(F39,MASTER!$A:$A,0))," ")</f>
        <v> </v>
      </c>
      <c r="W39" s="66" t="str">
        <f ca="1" t="array" ref="W39">IFERROR(INDEX(MASTER!$B:$B,MATCH(K39,MASTER!$A:$A,0))," ")</f>
        <v> </v>
      </c>
      <c r="X39" s="66" t="str">
        <f ca="1" t="array" ref="X39">IFERROR(INDEX(MASTER!$B:$B,MATCH(M39,MASTER!$A:$A,0))," ")</f>
        <v> </v>
      </c>
      <c r="Y39" s="66" t="str">
        <f ca="1" t="array" ref="Y39">IFERROR(INDEX(MASTER!$B:$B,MATCH(N39,MASTER!$A:$A,0))," ")</f>
        <v> </v>
      </c>
      <c r="Z39" s="66" t="str">
        <f ca="1" t="array" ref="Z39">IFERROR(INDEX(MASTER!$B:$B,MATCH(O39,MASTER!$A:$A,0))," ")</f>
        <v> </v>
      </c>
      <c r="AA39" s="66" t="str">
        <f ca="1" t="array" ref="AA39">IFERROR(INDEX(MASTER!$B:$B,MATCH(P39,MASTER!$A:$A,0))," ")</f>
        <v> </v>
      </c>
      <c r="AB39" s="66" t="str">
        <f ca="1" t="array" ref="AB39">IFERROR(INDEX(MASTER!$B:$B,MATCH(Q39,MASTER!$A:$A,0))," ")</f>
        <v> </v>
      </c>
      <c r="AC39" s="66" t="str">
        <f ca="1" t="array" ref="AC39">IFERROR(INDEX(MASTER!$B:$B,MATCH(R39,MASTER!$A:$A,0))," ")</f>
        <v> </v>
      </c>
      <c r="AD39" s="66" t="str">
        <f t="array" ref="AD39">IFERROR(INDEX(MASTER!$B:$B,MATCH(S39,MASTER!$A:$A,0))," ")</f>
        <v> </v>
      </c>
      <c r="AE39" s="66" t="str">
        <f t="array" ref="AE39">IFERROR(INDEX(MASTER!$B:$B,MATCH(T39,MASTER!$A:$A,0))," ")</f>
        <v> </v>
      </c>
      <c r="AF39" s="66">
        <f ca="1" t="shared" si="13"/>
        <v>13</v>
      </c>
      <c r="AG39" s="66" t="str">
        <f ca="1" t="shared" si="14"/>
        <v>2023 04</v>
      </c>
      <c r="AH39" s="66" t="str">
        <f ca="1" t="shared" si="15"/>
        <v> </v>
      </c>
      <c r="AI39" s="66" t="str">
        <f ca="1" t="shared" si="16"/>
        <v/>
      </c>
    </row>
    <row r="40" customHeight="1" spans="1:35">
      <c r="A40" s="80">
        <f ca="1">INDIRECT(ADDRESS(2+QUOTIENT(ROW()-2,COUNTA('Form Responses 1'!$1:$1)-4),1,,TRUE,"Form Responses 1"))</f>
        <v>45058.03965125</v>
      </c>
      <c r="B40" s="66" t="str">
        <f ca="1">INDIRECT(ADDRESS(2+QUOTIENT(ROW()-2,COUNTA('Form Responses 1'!$1:$1)-4),2,,TRUE,"Form Responses 1"))</f>
        <v>dwisuswianto1971@gmail.com</v>
      </c>
      <c r="C40" s="66" t="str">
        <f ca="1">INDIRECT(ADDRESS(2+QUOTIENT(ROW()-2,COUNTA('Form Responses 1'!$1:$1)-4),3,,TRUE,"Form Responses 1"))</f>
        <v>Dwi Suswianto</v>
      </c>
      <c r="D40" s="81">
        <f ca="1">INDIRECT(ADDRESS(2+QUOTIENT(ROW()-2,COUNTA('Form Responses 1'!$1:$1)-4),4,,TRUE,"Form Responses 1"))</f>
        <v>45017</v>
      </c>
      <c r="E40" s="82">
        <f ca="1" t="shared" si="0"/>
        <v>6</v>
      </c>
      <c r="F40" s="66" t="str">
        <f ca="1">IF(ISBLANK(A40)," ",INDIRECT(ADDRESS(1,5+MOD(ROW()-2,COUNTA('Form Responses 1'!$1:$1)-4),,TRUE,"Form Responses 1")))</f>
        <v>Wisma [Ruang Alat Meteorologi]</v>
      </c>
      <c r="G40" s="66" t="str">
        <f ca="1">IF(ISBLANK(A40)," ",INDIRECT(ADDRESS(MATCH(A40,'Form Responses 1'!A:A,0),5+MOD(ROW()-2,COUNTA('Form Responses 1'!$1:$1)-4),,TRUE,"Form Responses 1")))</f>
        <v>CUKUP BAIK</v>
      </c>
      <c r="H40" s="83" t="str">
        <f ca="1" t="shared" si="1"/>
        <v>Wisma</v>
      </c>
      <c r="I40" s="83" t="str">
        <f ca="1" t="shared" si="7"/>
        <v>Ruang Alat Meteorologi</v>
      </c>
      <c r="J40" s="83" t="str">
        <f ca="1" t="shared" si="2"/>
        <v>CLEANING SERVICE</v>
      </c>
      <c r="K40" s="83">
        <f ca="1" t="array" ref="K40">IFERROR(INDEX(MASTER!B:B,MATCH(G40,MASTER!A:A,0))/100," ")</f>
        <v>0.89</v>
      </c>
      <c r="L40" s="66">
        <f ca="1" t="shared" si="3"/>
        <v>13</v>
      </c>
      <c r="M40" s="66" t="str">
        <f ca="1" t="shared" si="4"/>
        <v>2023 - WEEK 13</v>
      </c>
      <c r="N40" s="66" t="str">
        <f ca="1" t="shared" si="5"/>
        <v>2023 - MONTH 04</v>
      </c>
      <c r="O40" s="83">
        <f ca="1" t="shared" ref="O40:P40" si="49">IFERROR(AVERAGEIF(M:M,M40,$K:$K)," ")</f>
        <v>0.90875</v>
      </c>
      <c r="P40" s="83">
        <f ca="1" t="shared" si="49"/>
        <v>0.9075</v>
      </c>
      <c r="Q40" s="66" t="str">
        <f ca="1">IF(ISBLANK(A40)," ",IF(O40&gt;MASTER!$B$3/100,"SB",IF(O40&gt;MASTER!$B$4/100,"B",IF(O40&gt;MASTER!$B$5/100,"C","K"))))</f>
        <v>B</v>
      </c>
      <c r="R40" s="66" t="str">
        <f ca="1">IF(ISBLANK(B40)," ",IF(P40&gt;MASTER!$B$3/100,"SB",IF(P40&gt;MASTER!$B$4/100,"B",IF(P40&gt;MASTER!$B$5/100,"C","K"))))</f>
        <v>B</v>
      </c>
      <c r="U40" s="66" t="str">
        <f ca="1" t="array" ref="U40">IFERROR(INDEX(MASTER!$B:$B,MATCH(F40,MASTER!$A:$A,0))," ")</f>
        <v> </v>
      </c>
      <c r="W40" s="66" t="str">
        <f ca="1" t="array" ref="W40">IFERROR(INDEX(MASTER!$B:$B,MATCH(K40,MASTER!$A:$A,0))," ")</f>
        <v> </v>
      </c>
      <c r="X40" s="66" t="str">
        <f ca="1" t="array" ref="X40">IFERROR(INDEX(MASTER!$B:$B,MATCH(M40,MASTER!$A:$A,0))," ")</f>
        <v> </v>
      </c>
      <c r="Y40" s="66" t="str">
        <f ca="1" t="array" ref="Y40">IFERROR(INDEX(MASTER!$B:$B,MATCH(N40,MASTER!$A:$A,0))," ")</f>
        <v> </v>
      </c>
      <c r="Z40" s="66" t="str">
        <f ca="1" t="array" ref="Z40">IFERROR(INDEX(MASTER!$B:$B,MATCH(O40,MASTER!$A:$A,0))," ")</f>
        <v> </v>
      </c>
      <c r="AA40" s="66" t="str">
        <f ca="1" t="array" ref="AA40">IFERROR(INDEX(MASTER!$B:$B,MATCH(P40,MASTER!$A:$A,0))," ")</f>
        <v> </v>
      </c>
      <c r="AB40" s="66" t="str">
        <f ca="1" t="array" ref="AB40">IFERROR(INDEX(MASTER!$B:$B,MATCH(Q40,MASTER!$A:$A,0))," ")</f>
        <v> </v>
      </c>
      <c r="AC40" s="66" t="str">
        <f ca="1" t="array" ref="AC40">IFERROR(INDEX(MASTER!$B:$B,MATCH(R40,MASTER!$A:$A,0))," ")</f>
        <v> </v>
      </c>
      <c r="AD40" s="66" t="str">
        <f t="array" ref="AD40">IFERROR(INDEX(MASTER!$B:$B,MATCH(S40,MASTER!$A:$A,0))," ")</f>
        <v> </v>
      </c>
      <c r="AE40" s="66" t="str">
        <f t="array" ref="AE40">IFERROR(INDEX(MASTER!$B:$B,MATCH(T40,MASTER!$A:$A,0))," ")</f>
        <v> </v>
      </c>
      <c r="AF40" s="66">
        <f ca="1" t="shared" si="13"/>
        <v>13</v>
      </c>
      <c r="AG40" s="66" t="str">
        <f ca="1" t="shared" si="14"/>
        <v>2023 04</v>
      </c>
      <c r="AH40" s="66" t="str">
        <f ca="1" t="shared" si="15"/>
        <v> </v>
      </c>
      <c r="AI40" s="66" t="str">
        <f ca="1" t="shared" si="16"/>
        <v/>
      </c>
    </row>
    <row r="41" customHeight="1" spans="1:35">
      <c r="A41" s="80">
        <f ca="1">INDIRECT(ADDRESS(2+QUOTIENT(ROW()-2,COUNTA('Form Responses 1'!$1:$1)-4),1,,TRUE,"Form Responses 1"))</f>
        <v>45058.03965125</v>
      </c>
      <c r="B41" s="66" t="str">
        <f ca="1">INDIRECT(ADDRESS(2+QUOTIENT(ROW()-2,COUNTA('Form Responses 1'!$1:$1)-4),2,,TRUE,"Form Responses 1"))</f>
        <v>dwisuswianto1971@gmail.com</v>
      </c>
      <c r="C41" s="66" t="str">
        <f ca="1">INDIRECT(ADDRESS(2+QUOTIENT(ROW()-2,COUNTA('Form Responses 1'!$1:$1)-4),3,,TRUE,"Form Responses 1"))</f>
        <v>Dwi Suswianto</v>
      </c>
      <c r="D41" s="81">
        <f ca="1">INDIRECT(ADDRESS(2+QUOTIENT(ROW()-2,COUNTA('Form Responses 1'!$1:$1)-4),4,,TRUE,"Form Responses 1"))</f>
        <v>45017</v>
      </c>
      <c r="E41" s="82">
        <f ca="1" t="shared" si="0"/>
        <v>6</v>
      </c>
      <c r="F41" s="66" t="str">
        <f ca="1">IF(ISBLANK(A41)," ",INDIRECT(ADDRESS(1,5+MOD(ROW()-2,COUNTA('Form Responses 1'!$1:$1)-4),,TRUE,"Form Responses 1")))</f>
        <v>Wisma [Ruang Kerja]</v>
      </c>
      <c r="G41" s="66" t="str">
        <f ca="1">IF(ISBLANK(A41)," ",INDIRECT(ADDRESS(MATCH(A41,'Form Responses 1'!A:A,0),5+MOD(ROW()-2,COUNTA('Form Responses 1'!$1:$1)-4),,TRUE,"Form Responses 1")))</f>
        <v>BAIK</v>
      </c>
      <c r="H41" s="83" t="str">
        <f ca="1" t="shared" si="1"/>
        <v>Wisma</v>
      </c>
      <c r="I41" s="83" t="str">
        <f ca="1" t="shared" si="7"/>
        <v>Ruang Kerja</v>
      </c>
      <c r="J41" s="83" t="str">
        <f ca="1" t="shared" si="2"/>
        <v>CLEANING SERVICE</v>
      </c>
      <c r="K41" s="83">
        <f ca="1" t="array" ref="K41">IFERROR(INDEX(MASTER!B:B,MATCH(G41,MASTER!A:A,0))/100," ")</f>
        <v>0.95</v>
      </c>
      <c r="L41" s="66">
        <f ca="1" t="shared" si="3"/>
        <v>13</v>
      </c>
      <c r="M41" s="66" t="str">
        <f ca="1" t="shared" si="4"/>
        <v>2023 - WEEK 13</v>
      </c>
      <c r="N41" s="66" t="str">
        <f ca="1" t="shared" si="5"/>
        <v>2023 - MONTH 04</v>
      </c>
      <c r="O41" s="83">
        <f ca="1" t="shared" ref="O41:P41" si="50">IFERROR(AVERAGEIF(M:M,M41,$K:$K)," ")</f>
        <v>0.90875</v>
      </c>
      <c r="P41" s="83">
        <f ca="1" t="shared" si="50"/>
        <v>0.9075</v>
      </c>
      <c r="Q41" s="66" t="str">
        <f ca="1">IF(ISBLANK(A41)," ",IF(O41&gt;MASTER!$B$3/100,"SB",IF(O41&gt;MASTER!$B$4/100,"B",IF(O41&gt;MASTER!$B$5/100,"C","K"))))</f>
        <v>B</v>
      </c>
      <c r="R41" s="66" t="str">
        <f ca="1">IF(ISBLANK(B41)," ",IF(P41&gt;MASTER!$B$3/100,"SB",IF(P41&gt;MASTER!$B$4/100,"B",IF(P41&gt;MASTER!$B$5/100,"C","K"))))</f>
        <v>B</v>
      </c>
      <c r="U41" s="66" t="str">
        <f ca="1" t="array" ref="U41">IFERROR(INDEX(MASTER!$B:$B,MATCH(F41,MASTER!$A:$A,0))," ")</f>
        <v> </v>
      </c>
      <c r="W41" s="66" t="str">
        <f ca="1" t="array" ref="W41">IFERROR(INDEX(MASTER!$B:$B,MATCH(K41,MASTER!$A:$A,0))," ")</f>
        <v> </v>
      </c>
      <c r="X41" s="66" t="str">
        <f ca="1" t="array" ref="X41">IFERROR(INDEX(MASTER!$B:$B,MATCH(M41,MASTER!$A:$A,0))," ")</f>
        <v> </v>
      </c>
      <c r="Y41" s="66" t="str">
        <f ca="1" t="array" ref="Y41">IFERROR(INDEX(MASTER!$B:$B,MATCH(N41,MASTER!$A:$A,0))," ")</f>
        <v> </v>
      </c>
      <c r="Z41" s="66" t="str">
        <f ca="1" t="array" ref="Z41">IFERROR(INDEX(MASTER!$B:$B,MATCH(O41,MASTER!$A:$A,0))," ")</f>
        <v> </v>
      </c>
      <c r="AA41" s="66" t="str">
        <f ca="1" t="array" ref="AA41">IFERROR(INDEX(MASTER!$B:$B,MATCH(P41,MASTER!$A:$A,0))," ")</f>
        <v> </v>
      </c>
      <c r="AB41" s="66" t="str">
        <f ca="1" t="array" ref="AB41">IFERROR(INDEX(MASTER!$B:$B,MATCH(Q41,MASTER!$A:$A,0))," ")</f>
        <v> </v>
      </c>
      <c r="AC41" s="66" t="str">
        <f ca="1" t="array" ref="AC41">IFERROR(INDEX(MASTER!$B:$B,MATCH(R41,MASTER!$A:$A,0))," ")</f>
        <v> </v>
      </c>
      <c r="AD41" s="66" t="str">
        <f t="array" ref="AD41">IFERROR(INDEX(MASTER!$B:$B,MATCH(S41,MASTER!$A:$A,0))," ")</f>
        <v> </v>
      </c>
      <c r="AE41" s="66" t="str">
        <f t="array" ref="AE41">IFERROR(INDEX(MASTER!$B:$B,MATCH(T41,MASTER!$A:$A,0))," ")</f>
        <v> </v>
      </c>
      <c r="AF41" s="66">
        <f ca="1" t="shared" si="13"/>
        <v>13</v>
      </c>
      <c r="AG41" s="66" t="str">
        <f ca="1" t="shared" si="14"/>
        <v>2023 04</v>
      </c>
      <c r="AH41" s="66" t="str">
        <f ca="1" t="shared" si="15"/>
        <v> </v>
      </c>
      <c r="AI41" s="66" t="str">
        <f ca="1" t="shared" si="16"/>
        <v/>
      </c>
    </row>
    <row r="42" customHeight="1" spans="1:35">
      <c r="A42" s="80">
        <f ca="1">INDIRECT(ADDRESS(2+QUOTIENT(ROW()-2,COUNTA('Form Responses 1'!$1:$1)-4),1,,TRUE,"Form Responses 1"))</f>
        <v>45058.03965125</v>
      </c>
      <c r="B42" s="66" t="str">
        <f ca="1">INDIRECT(ADDRESS(2+QUOTIENT(ROW()-2,COUNTA('Form Responses 1'!$1:$1)-4),2,,TRUE,"Form Responses 1"))</f>
        <v>dwisuswianto1971@gmail.com</v>
      </c>
      <c r="C42" s="66" t="str">
        <f ca="1">INDIRECT(ADDRESS(2+QUOTIENT(ROW()-2,COUNTA('Form Responses 1'!$1:$1)-4),3,,TRUE,"Form Responses 1"))</f>
        <v>Dwi Suswianto</v>
      </c>
      <c r="D42" s="81">
        <f ca="1">INDIRECT(ADDRESS(2+QUOTIENT(ROW()-2,COUNTA('Form Responses 1'!$1:$1)-4),4,,TRUE,"Form Responses 1"))</f>
        <v>45017</v>
      </c>
      <c r="E42" s="82">
        <f ca="1" t="shared" si="0"/>
        <v>6</v>
      </c>
      <c r="F42" s="66" t="str">
        <f ca="1">IF(ISBLANK(A42)," ",INDIRECT(ADDRESS(1,5+MOD(ROW()-2,COUNTA('Form Responses 1'!$1:$1)-4),,TRUE,"Form Responses 1")))</f>
        <v>Wisma [Pantry]</v>
      </c>
      <c r="G42" s="66" t="str">
        <f ca="1">IF(ISBLANK(A42)," ",INDIRECT(ADDRESS(MATCH(A42,'Form Responses 1'!A:A,0),5+MOD(ROW()-2,COUNTA('Form Responses 1'!$1:$1)-4),,TRUE,"Form Responses 1")))</f>
        <v>BAIK</v>
      </c>
      <c r="H42" s="83" t="str">
        <f ca="1" t="shared" si="1"/>
        <v>Wisma</v>
      </c>
      <c r="I42" s="83" t="str">
        <f ca="1" t="shared" si="7"/>
        <v>Pantry</v>
      </c>
      <c r="J42" s="83" t="str">
        <f ca="1" t="shared" si="2"/>
        <v>CLEANING SERVICE</v>
      </c>
      <c r="K42" s="83">
        <f ca="1" t="array" ref="K42">IFERROR(INDEX(MASTER!B:B,MATCH(G42,MASTER!A:A,0))/100," ")</f>
        <v>0.95</v>
      </c>
      <c r="L42" s="66">
        <f ca="1" t="shared" si="3"/>
        <v>13</v>
      </c>
      <c r="M42" s="66" t="str">
        <f ca="1" t="shared" si="4"/>
        <v>2023 - WEEK 13</v>
      </c>
      <c r="N42" s="66" t="str">
        <f ca="1" t="shared" si="5"/>
        <v>2023 - MONTH 04</v>
      </c>
      <c r="O42" s="83">
        <f ca="1" t="shared" ref="O42:P42" si="51">IFERROR(AVERAGEIF(M:M,M42,$K:$K)," ")</f>
        <v>0.90875</v>
      </c>
      <c r="P42" s="83">
        <f ca="1" t="shared" si="51"/>
        <v>0.9075</v>
      </c>
      <c r="Q42" s="66" t="str">
        <f ca="1">IF(ISBLANK(A42)," ",IF(O42&gt;MASTER!$B$3/100,"SB",IF(O42&gt;MASTER!$B$4/100,"B",IF(O42&gt;MASTER!$B$5/100,"C","K"))))</f>
        <v>B</v>
      </c>
      <c r="R42" s="66" t="str">
        <f ca="1">IF(ISBLANK(B42)," ",IF(P42&gt;MASTER!$B$3/100,"SB",IF(P42&gt;MASTER!$B$4/100,"B",IF(P42&gt;MASTER!$B$5/100,"C","K"))))</f>
        <v>B</v>
      </c>
      <c r="U42" s="66" t="str">
        <f ca="1" t="array" ref="U42">IFERROR(INDEX(MASTER!$B:$B,MATCH(F42,MASTER!$A:$A,0))," ")</f>
        <v> </v>
      </c>
      <c r="W42" s="66" t="str">
        <f ca="1" t="array" ref="W42">IFERROR(INDEX(MASTER!$B:$B,MATCH(K42,MASTER!$A:$A,0))," ")</f>
        <v> </v>
      </c>
      <c r="X42" s="66" t="str">
        <f ca="1" t="array" ref="X42">IFERROR(INDEX(MASTER!$B:$B,MATCH(M42,MASTER!$A:$A,0))," ")</f>
        <v> </v>
      </c>
      <c r="Y42" s="66" t="str">
        <f ca="1" t="array" ref="Y42">IFERROR(INDEX(MASTER!$B:$B,MATCH(N42,MASTER!$A:$A,0))," ")</f>
        <v> </v>
      </c>
      <c r="Z42" s="66" t="str">
        <f ca="1" t="array" ref="Z42">IFERROR(INDEX(MASTER!$B:$B,MATCH(O42,MASTER!$A:$A,0))," ")</f>
        <v> </v>
      </c>
      <c r="AA42" s="66" t="str">
        <f ca="1" t="array" ref="AA42">IFERROR(INDEX(MASTER!$B:$B,MATCH(P42,MASTER!$A:$A,0))," ")</f>
        <v> </v>
      </c>
      <c r="AB42" s="66" t="str">
        <f ca="1" t="array" ref="AB42">IFERROR(INDEX(MASTER!$B:$B,MATCH(Q42,MASTER!$A:$A,0))," ")</f>
        <v> </v>
      </c>
      <c r="AC42" s="66" t="str">
        <f ca="1" t="array" ref="AC42">IFERROR(INDEX(MASTER!$B:$B,MATCH(R42,MASTER!$A:$A,0))," ")</f>
        <v> </v>
      </c>
      <c r="AD42" s="66" t="str">
        <f t="array" ref="AD42">IFERROR(INDEX(MASTER!$B:$B,MATCH(S42,MASTER!$A:$A,0))," ")</f>
        <v> </v>
      </c>
      <c r="AE42" s="66" t="str">
        <f t="array" ref="AE42">IFERROR(INDEX(MASTER!$B:$B,MATCH(T42,MASTER!$A:$A,0))," ")</f>
        <v> </v>
      </c>
      <c r="AF42" s="66">
        <f ca="1" t="shared" si="13"/>
        <v>13</v>
      </c>
      <c r="AG42" s="66" t="str">
        <f ca="1" t="shared" si="14"/>
        <v>2023 04</v>
      </c>
      <c r="AH42" s="66" t="str">
        <f ca="1" t="shared" si="15"/>
        <v> </v>
      </c>
      <c r="AI42" s="66" t="str">
        <f ca="1" t="shared" si="16"/>
        <v/>
      </c>
    </row>
    <row r="43" customHeight="1" spans="1:35">
      <c r="A43" s="80">
        <f ca="1">INDIRECT(ADDRESS(2+QUOTIENT(ROW()-2,COUNTA('Form Responses 1'!$1:$1)-4),1,,TRUE,"Form Responses 1"))</f>
        <v>45058.03965125</v>
      </c>
      <c r="B43" s="66" t="str">
        <f ca="1">INDIRECT(ADDRESS(2+QUOTIENT(ROW()-2,COUNTA('Form Responses 1'!$1:$1)-4),2,,TRUE,"Form Responses 1"))</f>
        <v>dwisuswianto1971@gmail.com</v>
      </c>
      <c r="C43" s="66" t="str">
        <f ca="1">INDIRECT(ADDRESS(2+QUOTIENT(ROW()-2,COUNTA('Form Responses 1'!$1:$1)-4),3,,TRUE,"Form Responses 1"))</f>
        <v>Dwi Suswianto</v>
      </c>
      <c r="D43" s="81">
        <f ca="1">INDIRECT(ADDRESS(2+QUOTIENT(ROW()-2,COUNTA('Form Responses 1'!$1:$1)-4),4,,TRUE,"Form Responses 1"))</f>
        <v>45017</v>
      </c>
      <c r="E43" s="82">
        <f ca="1" t="shared" si="0"/>
        <v>6</v>
      </c>
      <c r="F43" s="66" t="str">
        <f ca="1">IF(ISBLANK(A43)," ",INDIRECT(ADDRESS(1,5+MOD(ROW()-2,COUNTA('Form Responses 1'!$1:$1)-4),,TRUE,"Form Responses 1")))</f>
        <v>Wisma [Musholla]</v>
      </c>
      <c r="G43" s="66" t="str">
        <f ca="1">IF(ISBLANK(A43)," ",INDIRECT(ADDRESS(MATCH(A43,'Form Responses 1'!A:A,0),5+MOD(ROW()-2,COUNTA('Form Responses 1'!$1:$1)-4),,TRUE,"Form Responses 1")))</f>
        <v>CUKUP BAIK</v>
      </c>
      <c r="H43" s="83" t="str">
        <f ca="1" t="shared" si="1"/>
        <v>Wisma</v>
      </c>
      <c r="I43" s="83" t="str">
        <f ca="1" t="shared" si="7"/>
        <v>Musholla</v>
      </c>
      <c r="J43" s="83" t="str">
        <f ca="1" t="shared" si="2"/>
        <v>CLEANING SERVICE</v>
      </c>
      <c r="K43" s="83">
        <f ca="1" t="array" ref="K43">IFERROR(INDEX(MASTER!B:B,MATCH(G43,MASTER!A:A,0))/100," ")</f>
        <v>0.89</v>
      </c>
      <c r="L43" s="66">
        <f ca="1" t="shared" si="3"/>
        <v>13</v>
      </c>
      <c r="M43" s="66" t="str">
        <f ca="1" t="shared" si="4"/>
        <v>2023 - WEEK 13</v>
      </c>
      <c r="N43" s="66" t="str">
        <f ca="1" t="shared" si="5"/>
        <v>2023 - MONTH 04</v>
      </c>
      <c r="O43" s="83">
        <f ca="1" t="shared" ref="O43:P43" si="52">IFERROR(AVERAGEIF(M:M,M43,$K:$K)," ")</f>
        <v>0.90875</v>
      </c>
      <c r="P43" s="83">
        <f ca="1" t="shared" si="52"/>
        <v>0.9075</v>
      </c>
      <c r="Q43" s="66" t="str">
        <f ca="1">IF(ISBLANK(A43)," ",IF(O43&gt;MASTER!$B$3/100,"SB",IF(O43&gt;MASTER!$B$4/100,"B",IF(O43&gt;MASTER!$B$5/100,"C","K"))))</f>
        <v>B</v>
      </c>
      <c r="R43" s="66" t="str">
        <f ca="1">IF(ISBLANK(B43)," ",IF(P43&gt;MASTER!$B$3/100,"SB",IF(P43&gt;MASTER!$B$4/100,"B",IF(P43&gt;MASTER!$B$5/100,"C","K"))))</f>
        <v>B</v>
      </c>
      <c r="U43" s="66" t="str">
        <f ca="1" t="array" ref="U43">IFERROR(INDEX(MASTER!$B:$B,MATCH(F43,MASTER!$A:$A,0))," ")</f>
        <v> </v>
      </c>
      <c r="W43" s="66" t="str">
        <f ca="1" t="array" ref="W43">IFERROR(INDEX(MASTER!$B:$B,MATCH(K43,MASTER!$A:$A,0))," ")</f>
        <v> </v>
      </c>
      <c r="X43" s="66" t="str">
        <f ca="1" t="array" ref="X43">IFERROR(INDEX(MASTER!$B:$B,MATCH(M43,MASTER!$A:$A,0))," ")</f>
        <v> </v>
      </c>
      <c r="Y43" s="66" t="str">
        <f ca="1" t="array" ref="Y43">IFERROR(INDEX(MASTER!$B:$B,MATCH(N43,MASTER!$A:$A,0))," ")</f>
        <v> </v>
      </c>
      <c r="Z43" s="66" t="str">
        <f ca="1" t="array" ref="Z43">IFERROR(INDEX(MASTER!$B:$B,MATCH(O43,MASTER!$A:$A,0))," ")</f>
        <v> </v>
      </c>
      <c r="AA43" s="66" t="str">
        <f ca="1" t="array" ref="AA43">IFERROR(INDEX(MASTER!$B:$B,MATCH(P43,MASTER!$A:$A,0))," ")</f>
        <v> </v>
      </c>
      <c r="AB43" s="66" t="str">
        <f ca="1" t="array" ref="AB43">IFERROR(INDEX(MASTER!$B:$B,MATCH(Q43,MASTER!$A:$A,0))," ")</f>
        <v> </v>
      </c>
      <c r="AC43" s="66" t="str">
        <f ca="1" t="array" ref="AC43">IFERROR(INDEX(MASTER!$B:$B,MATCH(R43,MASTER!$A:$A,0))," ")</f>
        <v> </v>
      </c>
      <c r="AD43" s="66" t="str">
        <f t="array" ref="AD43">IFERROR(INDEX(MASTER!$B:$B,MATCH(S43,MASTER!$A:$A,0))," ")</f>
        <v> </v>
      </c>
      <c r="AE43" s="66" t="str">
        <f t="array" ref="AE43">IFERROR(INDEX(MASTER!$B:$B,MATCH(T43,MASTER!$A:$A,0))," ")</f>
        <v> </v>
      </c>
      <c r="AF43" s="66">
        <f ca="1" t="shared" si="13"/>
        <v>13</v>
      </c>
      <c r="AG43" s="66" t="str">
        <f ca="1" t="shared" si="14"/>
        <v>2023 04</v>
      </c>
      <c r="AH43" s="66" t="str">
        <f ca="1" t="shared" si="15"/>
        <v> </v>
      </c>
      <c r="AI43" s="66" t="str">
        <f ca="1" t="shared" si="16"/>
        <v/>
      </c>
    </row>
    <row r="44" customHeight="1" spans="1:35">
      <c r="A44" s="80">
        <f ca="1">INDIRECT(ADDRESS(2+QUOTIENT(ROW()-2,COUNTA('Form Responses 1'!$1:$1)-4),1,,TRUE,"Form Responses 1"))</f>
        <v>45058.03965125</v>
      </c>
      <c r="B44" s="66" t="str">
        <f ca="1">INDIRECT(ADDRESS(2+QUOTIENT(ROW()-2,COUNTA('Form Responses 1'!$1:$1)-4),2,,TRUE,"Form Responses 1"))</f>
        <v>dwisuswianto1971@gmail.com</v>
      </c>
      <c r="C44" s="66" t="str">
        <f ca="1">INDIRECT(ADDRESS(2+QUOTIENT(ROW()-2,COUNTA('Form Responses 1'!$1:$1)-4),3,,TRUE,"Form Responses 1"))</f>
        <v>Dwi Suswianto</v>
      </c>
      <c r="D44" s="81">
        <f ca="1">INDIRECT(ADDRESS(2+QUOTIENT(ROW()-2,COUNTA('Form Responses 1'!$1:$1)-4),4,,TRUE,"Form Responses 1"))</f>
        <v>45017</v>
      </c>
      <c r="E44" s="82">
        <f ca="1" t="shared" si="0"/>
        <v>6</v>
      </c>
      <c r="F44" s="66" t="str">
        <f ca="1">IF(ISBLANK(A44)," ",INDIRECT(ADDRESS(1,5+MOD(ROW()-2,COUNTA('Form Responses 1'!$1:$1)-4),,TRUE,"Form Responses 1")))</f>
        <v>Wisma [Toilet Pria / Wanita]</v>
      </c>
      <c r="G44" s="66" t="str">
        <f ca="1">IF(ISBLANK(A44)," ",INDIRECT(ADDRESS(MATCH(A44,'Form Responses 1'!A:A,0),5+MOD(ROW()-2,COUNTA('Form Responses 1'!$1:$1)-4),,TRUE,"Form Responses 1")))</f>
        <v>CUKUP BAIK</v>
      </c>
      <c r="H44" s="83" t="str">
        <f ca="1" t="shared" si="1"/>
        <v>Wisma</v>
      </c>
      <c r="I44" s="83" t="str">
        <f ca="1" t="shared" si="7"/>
        <v>Toilet Pria / Wanita</v>
      </c>
      <c r="J44" s="83" t="str">
        <f ca="1" t="shared" si="2"/>
        <v>CLEANING SERVICE</v>
      </c>
      <c r="K44" s="83">
        <f ca="1" t="array" ref="K44">IFERROR(INDEX(MASTER!B:B,MATCH(G44,MASTER!A:A,0))/100," ")</f>
        <v>0.89</v>
      </c>
      <c r="L44" s="66">
        <f ca="1" t="shared" si="3"/>
        <v>13</v>
      </c>
      <c r="M44" s="66" t="str">
        <f ca="1" t="shared" si="4"/>
        <v>2023 - WEEK 13</v>
      </c>
      <c r="N44" s="66" t="str">
        <f ca="1" t="shared" si="5"/>
        <v>2023 - MONTH 04</v>
      </c>
      <c r="O44" s="83">
        <f ca="1" t="shared" ref="O44:P44" si="53">IFERROR(AVERAGEIF(M:M,M44,$K:$K)," ")</f>
        <v>0.90875</v>
      </c>
      <c r="P44" s="83">
        <f ca="1" t="shared" si="53"/>
        <v>0.9075</v>
      </c>
      <c r="Q44" s="66" t="str">
        <f ca="1">IF(ISBLANK(A44)," ",IF(O44&gt;MASTER!$B$3/100,"SB",IF(O44&gt;MASTER!$B$4/100,"B",IF(O44&gt;MASTER!$B$5/100,"C","K"))))</f>
        <v>B</v>
      </c>
      <c r="R44" s="66" t="str">
        <f ca="1">IF(ISBLANK(B44)," ",IF(P44&gt;MASTER!$B$3/100,"SB",IF(P44&gt;MASTER!$B$4/100,"B",IF(P44&gt;MASTER!$B$5/100,"C","K"))))</f>
        <v>B</v>
      </c>
      <c r="U44" s="66" t="str">
        <f ca="1" t="array" ref="U44">IFERROR(INDEX(MASTER!$B:$B,MATCH(F44,MASTER!$A:$A,0))," ")</f>
        <v> </v>
      </c>
      <c r="W44" s="66" t="str">
        <f ca="1" t="array" ref="W44">IFERROR(INDEX(MASTER!$B:$B,MATCH(K44,MASTER!$A:$A,0))," ")</f>
        <v> </v>
      </c>
      <c r="X44" s="66" t="str">
        <f ca="1" t="array" ref="X44">IFERROR(INDEX(MASTER!$B:$B,MATCH(M44,MASTER!$A:$A,0))," ")</f>
        <v> </v>
      </c>
      <c r="Y44" s="66" t="str">
        <f ca="1" t="array" ref="Y44">IFERROR(INDEX(MASTER!$B:$B,MATCH(N44,MASTER!$A:$A,0))," ")</f>
        <v> </v>
      </c>
      <c r="Z44" s="66" t="str">
        <f ca="1" t="array" ref="Z44">IFERROR(INDEX(MASTER!$B:$B,MATCH(O44,MASTER!$A:$A,0))," ")</f>
        <v> </v>
      </c>
      <c r="AA44" s="66" t="str">
        <f ca="1" t="array" ref="AA44">IFERROR(INDEX(MASTER!$B:$B,MATCH(P44,MASTER!$A:$A,0))," ")</f>
        <v> </v>
      </c>
      <c r="AB44" s="66" t="str">
        <f ca="1" t="array" ref="AB44">IFERROR(INDEX(MASTER!$B:$B,MATCH(Q44,MASTER!$A:$A,0))," ")</f>
        <v> </v>
      </c>
      <c r="AC44" s="66" t="str">
        <f ca="1" t="array" ref="AC44">IFERROR(INDEX(MASTER!$B:$B,MATCH(R44,MASTER!$A:$A,0))," ")</f>
        <v> </v>
      </c>
      <c r="AD44" s="66" t="str">
        <f t="array" ref="AD44">IFERROR(INDEX(MASTER!$B:$B,MATCH(S44,MASTER!$A:$A,0))," ")</f>
        <v> </v>
      </c>
      <c r="AE44" s="66" t="str">
        <f t="array" ref="AE44">IFERROR(INDEX(MASTER!$B:$B,MATCH(T44,MASTER!$A:$A,0))," ")</f>
        <v> </v>
      </c>
      <c r="AF44" s="66">
        <f ca="1" t="shared" si="13"/>
        <v>13</v>
      </c>
      <c r="AG44" s="66" t="str">
        <f ca="1" t="shared" si="14"/>
        <v>2023 04</v>
      </c>
      <c r="AH44" s="66" t="str">
        <f ca="1" t="shared" si="15"/>
        <v> </v>
      </c>
      <c r="AI44" s="66" t="str">
        <f ca="1" t="shared" si="16"/>
        <v/>
      </c>
    </row>
    <row r="45" customHeight="1" spans="1:35">
      <c r="A45" s="80">
        <f ca="1">INDIRECT(ADDRESS(2+QUOTIENT(ROW()-2,COUNTA('Form Responses 1'!$1:$1)-4),1,,TRUE,"Form Responses 1"))</f>
        <v>45058.03965125</v>
      </c>
      <c r="B45" s="66" t="str">
        <f ca="1">INDIRECT(ADDRESS(2+QUOTIENT(ROW()-2,COUNTA('Form Responses 1'!$1:$1)-4),2,,TRUE,"Form Responses 1"))</f>
        <v>dwisuswianto1971@gmail.com</v>
      </c>
      <c r="C45" s="66" t="str">
        <f ca="1">INDIRECT(ADDRESS(2+QUOTIENT(ROW()-2,COUNTA('Form Responses 1'!$1:$1)-4),3,,TRUE,"Form Responses 1"))</f>
        <v>Dwi Suswianto</v>
      </c>
      <c r="D45" s="81">
        <f ca="1">INDIRECT(ADDRESS(2+QUOTIENT(ROW()-2,COUNTA('Form Responses 1'!$1:$1)-4),4,,TRUE,"Form Responses 1"))</f>
        <v>45017</v>
      </c>
      <c r="E45" s="82">
        <f ca="1" t="shared" si="0"/>
        <v>6</v>
      </c>
      <c r="F45" s="66" t="str">
        <f ca="1">IF(ISBLANK(A45)," ",INDIRECT(ADDRESS(1,5+MOD(ROW()-2,COUNTA('Form Responses 1'!$1:$1)-4),,TRUE,"Form Responses 1")))</f>
        <v>Halaman Wisma [Taman ]</v>
      </c>
      <c r="G45" s="66" t="str">
        <f ca="1">IF(ISBLANK(A45)," ",INDIRECT(ADDRESS(MATCH(A45,'Form Responses 1'!A:A,0),5+MOD(ROW()-2,COUNTA('Form Responses 1'!$1:$1)-4),,TRUE,"Form Responses 1")))</f>
        <v>BAIK</v>
      </c>
      <c r="H45" s="83" t="str">
        <f ca="1" t="shared" si="1"/>
        <v>Halaman Wisma</v>
      </c>
      <c r="I45" s="83" t="str">
        <f ca="1" t="shared" si="7"/>
        <v>Taman </v>
      </c>
      <c r="J45" s="83" t="str">
        <f ca="1" t="shared" si="2"/>
        <v>CLEANING SERVICE</v>
      </c>
      <c r="K45" s="83">
        <f ca="1" t="array" ref="K45">IFERROR(INDEX(MASTER!B:B,MATCH(G45,MASTER!A:A,0))/100," ")</f>
        <v>0.95</v>
      </c>
      <c r="L45" s="66">
        <f ca="1" t="shared" si="3"/>
        <v>13</v>
      </c>
      <c r="M45" s="66" t="str">
        <f ca="1" t="shared" si="4"/>
        <v>2023 - WEEK 13</v>
      </c>
      <c r="N45" s="66" t="str">
        <f ca="1" t="shared" si="5"/>
        <v>2023 - MONTH 04</v>
      </c>
      <c r="O45" s="83">
        <f ca="1" t="shared" ref="O45:P45" si="54">IFERROR(AVERAGEIF(M:M,M45,$K:$K)," ")</f>
        <v>0.90875</v>
      </c>
      <c r="P45" s="83">
        <f ca="1" t="shared" si="54"/>
        <v>0.9075</v>
      </c>
      <c r="Q45" s="66" t="str">
        <f ca="1">IF(ISBLANK(A45)," ",IF(O45&gt;MASTER!$B$3/100,"SB",IF(O45&gt;MASTER!$B$4/100,"B",IF(O45&gt;MASTER!$B$5/100,"C","K"))))</f>
        <v>B</v>
      </c>
      <c r="R45" s="66" t="str">
        <f ca="1">IF(ISBLANK(B45)," ",IF(P45&gt;MASTER!$B$3/100,"SB",IF(P45&gt;MASTER!$B$4/100,"B",IF(P45&gt;MASTER!$B$5/100,"C","K"))))</f>
        <v>B</v>
      </c>
      <c r="U45" s="66" t="str">
        <f ca="1" t="array" ref="U45">IFERROR(INDEX(MASTER!$B:$B,MATCH(F45,MASTER!$A:$A,0))," ")</f>
        <v> </v>
      </c>
      <c r="W45" s="66" t="str">
        <f ca="1" t="array" ref="W45">IFERROR(INDEX(MASTER!$B:$B,MATCH(K45,MASTER!$A:$A,0))," ")</f>
        <v> </v>
      </c>
      <c r="X45" s="66" t="str">
        <f ca="1" t="array" ref="X45">IFERROR(INDEX(MASTER!$B:$B,MATCH(M45,MASTER!$A:$A,0))," ")</f>
        <v> </v>
      </c>
      <c r="Y45" s="66" t="str">
        <f ca="1" t="array" ref="Y45">IFERROR(INDEX(MASTER!$B:$B,MATCH(N45,MASTER!$A:$A,0))," ")</f>
        <v> </v>
      </c>
      <c r="Z45" s="66" t="str">
        <f ca="1" t="array" ref="Z45">IFERROR(INDEX(MASTER!$B:$B,MATCH(O45,MASTER!$A:$A,0))," ")</f>
        <v> </v>
      </c>
      <c r="AA45" s="66" t="str">
        <f ca="1" t="array" ref="AA45">IFERROR(INDEX(MASTER!$B:$B,MATCH(P45,MASTER!$A:$A,0))," ")</f>
        <v> </v>
      </c>
      <c r="AB45" s="66" t="str">
        <f ca="1" t="array" ref="AB45">IFERROR(INDEX(MASTER!$B:$B,MATCH(Q45,MASTER!$A:$A,0))," ")</f>
        <v> </v>
      </c>
      <c r="AC45" s="66" t="str">
        <f ca="1" t="array" ref="AC45">IFERROR(INDEX(MASTER!$B:$B,MATCH(R45,MASTER!$A:$A,0))," ")</f>
        <v> </v>
      </c>
      <c r="AD45" s="66" t="str">
        <f t="array" ref="AD45">IFERROR(INDEX(MASTER!$B:$B,MATCH(S45,MASTER!$A:$A,0))," ")</f>
        <v> </v>
      </c>
      <c r="AE45" s="66" t="str">
        <f t="array" ref="AE45">IFERROR(INDEX(MASTER!$B:$B,MATCH(T45,MASTER!$A:$A,0))," ")</f>
        <v> </v>
      </c>
      <c r="AF45" s="66">
        <f ca="1" t="shared" si="13"/>
        <v>13</v>
      </c>
      <c r="AG45" s="66" t="str">
        <f ca="1" t="shared" si="14"/>
        <v>2023 04</v>
      </c>
      <c r="AH45" s="66" t="str">
        <f ca="1" t="shared" si="15"/>
        <v> </v>
      </c>
      <c r="AI45" s="66" t="str">
        <f ca="1" t="shared" si="16"/>
        <v/>
      </c>
    </row>
    <row r="46" customHeight="1" spans="1:35">
      <c r="A46" s="80">
        <f ca="1">INDIRECT(ADDRESS(2+QUOTIENT(ROW()-2,COUNTA('Form Responses 1'!$1:$1)-4),1,,TRUE,"Form Responses 1"))</f>
        <v>45058.03965125</v>
      </c>
      <c r="B46" s="66" t="str">
        <f ca="1">INDIRECT(ADDRESS(2+QUOTIENT(ROW()-2,COUNTA('Form Responses 1'!$1:$1)-4),2,,TRUE,"Form Responses 1"))</f>
        <v>dwisuswianto1971@gmail.com</v>
      </c>
      <c r="C46" s="66" t="str">
        <f ca="1">INDIRECT(ADDRESS(2+QUOTIENT(ROW()-2,COUNTA('Form Responses 1'!$1:$1)-4),3,,TRUE,"Form Responses 1"))</f>
        <v>Dwi Suswianto</v>
      </c>
      <c r="D46" s="81">
        <f ca="1">INDIRECT(ADDRESS(2+QUOTIENT(ROW()-2,COUNTA('Form Responses 1'!$1:$1)-4),4,,TRUE,"Form Responses 1"))</f>
        <v>45017</v>
      </c>
      <c r="E46" s="82">
        <f ca="1" t="shared" si="0"/>
        <v>6</v>
      </c>
      <c r="F46" s="66" t="str">
        <f ca="1">IF(ISBLANK(A46)," ",INDIRECT(ADDRESS(1,5+MOD(ROW()-2,COUNTA('Form Responses 1'!$1:$1)-4),,TRUE,"Form Responses 1")))</f>
        <v>Halaman Wisma [Pos Satpam]</v>
      </c>
      <c r="G46" s="66" t="str">
        <f ca="1">IF(ISBLANK(A46)," ",INDIRECT(ADDRESS(MATCH(A46,'Form Responses 1'!A:A,0),5+MOD(ROW()-2,COUNTA('Form Responses 1'!$1:$1)-4),,TRUE,"Form Responses 1")))</f>
        <v>CUKUP BAIK</v>
      </c>
      <c r="H46" s="83" t="str">
        <f ca="1" t="shared" si="1"/>
        <v>Halaman Wisma</v>
      </c>
      <c r="I46" s="83" t="str">
        <f ca="1" t="shared" si="7"/>
        <v>Pos Satpam</v>
      </c>
      <c r="J46" s="83" t="str">
        <f ca="1" t="shared" si="2"/>
        <v>CLEANING SERVICE</v>
      </c>
      <c r="K46" s="83">
        <f ca="1" t="array" ref="K46">IFERROR(INDEX(MASTER!B:B,MATCH(G46,MASTER!A:A,0))/100," ")</f>
        <v>0.89</v>
      </c>
      <c r="L46" s="66">
        <f ca="1" t="shared" si="3"/>
        <v>13</v>
      </c>
      <c r="M46" s="66" t="str">
        <f ca="1" t="shared" si="4"/>
        <v>2023 - WEEK 13</v>
      </c>
      <c r="N46" s="66" t="str">
        <f ca="1" t="shared" si="5"/>
        <v>2023 - MONTH 04</v>
      </c>
      <c r="O46" s="83">
        <f ca="1" t="shared" ref="O46:P46" si="55">IFERROR(AVERAGEIF(M:M,M46,$K:$K)," ")</f>
        <v>0.90875</v>
      </c>
      <c r="P46" s="83">
        <f ca="1" t="shared" si="55"/>
        <v>0.9075</v>
      </c>
      <c r="Q46" s="66" t="str">
        <f ca="1">IF(ISBLANK(A46)," ",IF(O46&gt;MASTER!$B$3/100,"SB",IF(O46&gt;MASTER!$B$4/100,"B",IF(O46&gt;MASTER!$B$5/100,"C","K"))))</f>
        <v>B</v>
      </c>
      <c r="R46" s="66" t="str">
        <f ca="1">IF(ISBLANK(B46)," ",IF(P46&gt;MASTER!$B$3/100,"SB",IF(P46&gt;MASTER!$B$4/100,"B",IF(P46&gt;MASTER!$B$5/100,"C","K"))))</f>
        <v>B</v>
      </c>
      <c r="U46" s="66" t="str">
        <f ca="1" t="array" ref="U46">IFERROR(INDEX(MASTER!$B:$B,MATCH(F46,MASTER!$A:$A,0))," ")</f>
        <v> </v>
      </c>
      <c r="W46" s="66" t="str">
        <f ca="1" t="array" ref="W46">IFERROR(INDEX(MASTER!$B:$B,MATCH(K46,MASTER!$A:$A,0))," ")</f>
        <v> </v>
      </c>
      <c r="X46" s="66" t="str">
        <f ca="1" t="array" ref="X46">IFERROR(INDEX(MASTER!$B:$B,MATCH(M46,MASTER!$A:$A,0))," ")</f>
        <v> </v>
      </c>
      <c r="Y46" s="66" t="str">
        <f ca="1" t="array" ref="Y46">IFERROR(INDEX(MASTER!$B:$B,MATCH(N46,MASTER!$A:$A,0))," ")</f>
        <v> </v>
      </c>
      <c r="Z46" s="66" t="str">
        <f ca="1" t="array" ref="Z46">IFERROR(INDEX(MASTER!$B:$B,MATCH(O46,MASTER!$A:$A,0))," ")</f>
        <v> </v>
      </c>
      <c r="AA46" s="66" t="str">
        <f ca="1" t="array" ref="AA46">IFERROR(INDEX(MASTER!$B:$B,MATCH(P46,MASTER!$A:$A,0))," ")</f>
        <v> </v>
      </c>
      <c r="AB46" s="66" t="str">
        <f ca="1" t="array" ref="AB46">IFERROR(INDEX(MASTER!$B:$B,MATCH(Q46,MASTER!$A:$A,0))," ")</f>
        <v> </v>
      </c>
      <c r="AC46" s="66" t="str">
        <f ca="1" t="array" ref="AC46">IFERROR(INDEX(MASTER!$B:$B,MATCH(R46,MASTER!$A:$A,0))," ")</f>
        <v> </v>
      </c>
      <c r="AD46" s="66" t="str">
        <f t="array" ref="AD46">IFERROR(INDEX(MASTER!$B:$B,MATCH(S46,MASTER!$A:$A,0))," ")</f>
        <v> </v>
      </c>
      <c r="AE46" s="66" t="str">
        <f t="array" ref="AE46">IFERROR(INDEX(MASTER!$B:$B,MATCH(T46,MASTER!$A:$A,0))," ")</f>
        <v> </v>
      </c>
      <c r="AF46" s="66">
        <f ca="1" t="shared" si="13"/>
        <v>13</v>
      </c>
      <c r="AG46" s="66" t="str">
        <f ca="1" t="shared" si="14"/>
        <v>2023 04</v>
      </c>
      <c r="AH46" s="66" t="str">
        <f ca="1" t="shared" si="15"/>
        <v> </v>
      </c>
      <c r="AI46" s="66" t="str">
        <f ca="1" t="shared" si="16"/>
        <v/>
      </c>
    </row>
    <row r="47" customHeight="1" spans="1:35">
      <c r="A47" s="80">
        <f ca="1">INDIRECT(ADDRESS(2+QUOTIENT(ROW()-2,COUNTA('Form Responses 1'!$1:$1)-4),1,,TRUE,"Form Responses 1"))</f>
        <v>45058.03965125</v>
      </c>
      <c r="B47" s="66" t="str">
        <f ca="1">INDIRECT(ADDRESS(2+QUOTIENT(ROW()-2,COUNTA('Form Responses 1'!$1:$1)-4),2,,TRUE,"Form Responses 1"))</f>
        <v>dwisuswianto1971@gmail.com</v>
      </c>
      <c r="C47" s="66" t="str">
        <f ca="1">INDIRECT(ADDRESS(2+QUOTIENT(ROW()-2,COUNTA('Form Responses 1'!$1:$1)-4),3,,TRUE,"Form Responses 1"))</f>
        <v>Dwi Suswianto</v>
      </c>
      <c r="D47" s="81">
        <f ca="1">INDIRECT(ADDRESS(2+QUOTIENT(ROW()-2,COUNTA('Form Responses 1'!$1:$1)-4),4,,TRUE,"Form Responses 1"))</f>
        <v>45017</v>
      </c>
      <c r="E47" s="82">
        <f ca="1" t="shared" si="0"/>
        <v>6</v>
      </c>
      <c r="F47" s="66" t="str">
        <f ca="1">IF(ISBLANK(A47)," ",INDIRECT(ADDRESS(1,5+MOD(ROW()-2,COUNTA('Form Responses 1'!$1:$1)-4),,TRUE,"Form Responses 1")))</f>
        <v>Halaman Wisma [Halaman Utama Depan]</v>
      </c>
      <c r="G47" s="66" t="str">
        <f ca="1">IF(ISBLANK(A47)," ",INDIRECT(ADDRESS(MATCH(A47,'Form Responses 1'!A:A,0),5+MOD(ROW()-2,COUNTA('Form Responses 1'!$1:$1)-4),,TRUE,"Form Responses 1")))</f>
        <v>CUKUP BAIK</v>
      </c>
      <c r="H47" s="83" t="str">
        <f ca="1" t="shared" si="1"/>
        <v>Halaman Wisma</v>
      </c>
      <c r="I47" s="83" t="str">
        <f ca="1" t="shared" si="7"/>
        <v>Halaman Utama Depan</v>
      </c>
      <c r="J47" s="83" t="str">
        <f ca="1" t="shared" si="2"/>
        <v>CLEANING SERVICE</v>
      </c>
      <c r="K47" s="83">
        <f ca="1" t="array" ref="K47">IFERROR(INDEX(MASTER!B:B,MATCH(G47,MASTER!A:A,0))/100," ")</f>
        <v>0.89</v>
      </c>
      <c r="L47" s="66">
        <f ca="1" t="shared" si="3"/>
        <v>13</v>
      </c>
      <c r="M47" s="66" t="str">
        <f ca="1" t="shared" si="4"/>
        <v>2023 - WEEK 13</v>
      </c>
      <c r="N47" s="66" t="str">
        <f ca="1" t="shared" si="5"/>
        <v>2023 - MONTH 04</v>
      </c>
      <c r="O47" s="83">
        <f ca="1" t="shared" ref="O47:P47" si="56">IFERROR(AVERAGEIF(M:M,M47,$K:$K)," ")</f>
        <v>0.90875</v>
      </c>
      <c r="P47" s="83">
        <f ca="1" t="shared" si="56"/>
        <v>0.9075</v>
      </c>
      <c r="Q47" s="66" t="str">
        <f ca="1">IF(ISBLANK(A47)," ",IF(O47&gt;MASTER!$B$3/100,"SB",IF(O47&gt;MASTER!$B$4/100,"B",IF(O47&gt;MASTER!$B$5/100,"C","K"))))</f>
        <v>B</v>
      </c>
      <c r="R47" s="66" t="str">
        <f ca="1">IF(ISBLANK(B47)," ",IF(P47&gt;MASTER!$B$3/100,"SB",IF(P47&gt;MASTER!$B$4/100,"B",IF(P47&gt;MASTER!$B$5/100,"C","K"))))</f>
        <v>B</v>
      </c>
      <c r="U47" s="66" t="str">
        <f ca="1" t="array" ref="U47">IFERROR(INDEX(MASTER!$B:$B,MATCH(F47,MASTER!$A:$A,0))," ")</f>
        <v> </v>
      </c>
      <c r="W47" s="66" t="str">
        <f ca="1" t="array" ref="W47">IFERROR(INDEX(MASTER!$B:$B,MATCH(K47,MASTER!$A:$A,0))," ")</f>
        <v> </v>
      </c>
      <c r="X47" s="66" t="str">
        <f ca="1" t="array" ref="X47">IFERROR(INDEX(MASTER!$B:$B,MATCH(M47,MASTER!$A:$A,0))," ")</f>
        <v> </v>
      </c>
      <c r="Y47" s="66" t="str">
        <f ca="1" t="array" ref="Y47">IFERROR(INDEX(MASTER!$B:$B,MATCH(N47,MASTER!$A:$A,0))," ")</f>
        <v> </v>
      </c>
      <c r="Z47" s="66" t="str">
        <f ca="1" t="array" ref="Z47">IFERROR(INDEX(MASTER!$B:$B,MATCH(O47,MASTER!$A:$A,0))," ")</f>
        <v> </v>
      </c>
      <c r="AA47" s="66" t="str">
        <f ca="1" t="array" ref="AA47">IFERROR(INDEX(MASTER!$B:$B,MATCH(P47,MASTER!$A:$A,0))," ")</f>
        <v> </v>
      </c>
      <c r="AB47" s="66" t="str">
        <f ca="1" t="array" ref="AB47">IFERROR(INDEX(MASTER!$B:$B,MATCH(Q47,MASTER!$A:$A,0))," ")</f>
        <v> </v>
      </c>
      <c r="AC47" s="66" t="str">
        <f ca="1" t="array" ref="AC47">IFERROR(INDEX(MASTER!$B:$B,MATCH(R47,MASTER!$A:$A,0))," ")</f>
        <v> </v>
      </c>
      <c r="AD47" s="66" t="str">
        <f t="array" ref="AD47">IFERROR(INDEX(MASTER!$B:$B,MATCH(S47,MASTER!$A:$A,0))," ")</f>
        <v> </v>
      </c>
      <c r="AE47" s="66" t="str">
        <f t="array" ref="AE47">IFERROR(INDEX(MASTER!$B:$B,MATCH(T47,MASTER!$A:$A,0))," ")</f>
        <v> </v>
      </c>
      <c r="AF47" s="66">
        <f ca="1" t="shared" si="13"/>
        <v>13</v>
      </c>
      <c r="AG47" s="66" t="str">
        <f ca="1" t="shared" si="14"/>
        <v>2023 04</v>
      </c>
      <c r="AH47" s="66" t="str">
        <f ca="1" t="shared" si="15"/>
        <v> </v>
      </c>
      <c r="AI47" s="66" t="str">
        <f ca="1" t="shared" si="16"/>
        <v/>
      </c>
    </row>
    <row r="48" customHeight="1" spans="1:35">
      <c r="A48" s="80">
        <f ca="1">INDIRECT(ADDRESS(2+QUOTIENT(ROW()-2,COUNTA('Form Responses 1'!$1:$1)-4),1,,TRUE,"Form Responses 1"))</f>
        <v>45058.03965125</v>
      </c>
      <c r="B48" s="66" t="str">
        <f ca="1">INDIRECT(ADDRESS(2+QUOTIENT(ROW()-2,COUNTA('Form Responses 1'!$1:$1)-4),2,,TRUE,"Form Responses 1"))</f>
        <v>dwisuswianto1971@gmail.com</v>
      </c>
      <c r="C48" s="66" t="str">
        <f ca="1">INDIRECT(ADDRESS(2+QUOTIENT(ROW()-2,COUNTA('Form Responses 1'!$1:$1)-4),3,,TRUE,"Form Responses 1"))</f>
        <v>Dwi Suswianto</v>
      </c>
      <c r="D48" s="81">
        <f ca="1">INDIRECT(ADDRESS(2+QUOTIENT(ROW()-2,COUNTA('Form Responses 1'!$1:$1)-4),4,,TRUE,"Form Responses 1"))</f>
        <v>45017</v>
      </c>
      <c r="E48" s="82">
        <f ca="1" t="shared" si="0"/>
        <v>6</v>
      </c>
      <c r="F48" s="66" t="str">
        <f ca="1">IF(ISBLANK(A48)," ",INDIRECT(ADDRESS(1,5+MOD(ROW()-2,COUNTA('Form Responses 1'!$1:$1)-4),,TRUE,"Form Responses 1")))</f>
        <v>Halaman Wisma [Halaman Samping Dan Belakang]</v>
      </c>
      <c r="G48" s="66" t="str">
        <f ca="1">IF(ISBLANK(A48)," ",INDIRECT(ADDRESS(MATCH(A48,'Form Responses 1'!A:A,0),5+MOD(ROW()-2,COUNTA('Form Responses 1'!$1:$1)-4),,TRUE,"Form Responses 1")))</f>
        <v>CUKUP BAIK</v>
      </c>
      <c r="H48" s="83" t="str">
        <f ca="1" t="shared" si="1"/>
        <v>Halaman Wisma</v>
      </c>
      <c r="I48" s="83" t="str">
        <f ca="1" t="shared" si="7"/>
        <v>Halaman Samping Dan Belakang</v>
      </c>
      <c r="J48" s="83" t="str">
        <f ca="1" t="shared" si="2"/>
        <v>CLEANING SERVICE</v>
      </c>
      <c r="K48" s="83">
        <f ca="1" t="array" ref="K48">IFERROR(INDEX(MASTER!B:B,MATCH(G48,MASTER!A:A,0))/100," ")</f>
        <v>0.89</v>
      </c>
      <c r="L48" s="66">
        <f ca="1" t="shared" si="3"/>
        <v>13</v>
      </c>
      <c r="M48" s="66" t="str">
        <f ca="1" t="shared" si="4"/>
        <v>2023 - WEEK 13</v>
      </c>
      <c r="N48" s="66" t="str">
        <f ca="1" t="shared" si="5"/>
        <v>2023 - MONTH 04</v>
      </c>
      <c r="O48" s="83">
        <f ca="1" t="shared" ref="O48:P48" si="57">IFERROR(AVERAGEIF(M:M,M48,$K:$K)," ")</f>
        <v>0.90875</v>
      </c>
      <c r="P48" s="83">
        <f ca="1" t="shared" si="57"/>
        <v>0.9075</v>
      </c>
      <c r="Q48" s="66" t="str">
        <f ca="1">IF(ISBLANK(A48)," ",IF(O48&gt;MASTER!$B$3/100,"SB",IF(O48&gt;MASTER!$B$4/100,"B",IF(O48&gt;MASTER!$B$5/100,"C","K"))))</f>
        <v>B</v>
      </c>
      <c r="R48" s="66" t="str">
        <f ca="1">IF(ISBLANK(B48)," ",IF(P48&gt;MASTER!$B$3/100,"SB",IF(P48&gt;MASTER!$B$4/100,"B",IF(P48&gt;MASTER!$B$5/100,"C","K"))))</f>
        <v>B</v>
      </c>
      <c r="U48" s="66" t="str">
        <f ca="1" t="array" ref="U48">IFERROR(INDEX(MASTER!$B:$B,MATCH(F48,MASTER!$A:$A,0))," ")</f>
        <v> </v>
      </c>
      <c r="W48" s="66" t="str">
        <f ca="1" t="array" ref="W48">IFERROR(INDEX(MASTER!$B:$B,MATCH(K48,MASTER!$A:$A,0))," ")</f>
        <v> </v>
      </c>
      <c r="X48" s="66" t="str">
        <f ca="1" t="array" ref="X48">IFERROR(INDEX(MASTER!$B:$B,MATCH(M48,MASTER!$A:$A,0))," ")</f>
        <v> </v>
      </c>
      <c r="Y48" s="66" t="str">
        <f ca="1" t="array" ref="Y48">IFERROR(INDEX(MASTER!$B:$B,MATCH(N48,MASTER!$A:$A,0))," ")</f>
        <v> </v>
      </c>
      <c r="Z48" s="66" t="str">
        <f ca="1" t="array" ref="Z48">IFERROR(INDEX(MASTER!$B:$B,MATCH(O48,MASTER!$A:$A,0))," ")</f>
        <v> </v>
      </c>
      <c r="AA48" s="66" t="str">
        <f ca="1" t="array" ref="AA48">IFERROR(INDEX(MASTER!$B:$B,MATCH(P48,MASTER!$A:$A,0))," ")</f>
        <v> </v>
      </c>
      <c r="AB48" s="66" t="str">
        <f ca="1" t="array" ref="AB48">IFERROR(INDEX(MASTER!$B:$B,MATCH(Q48,MASTER!$A:$A,0))," ")</f>
        <v> </v>
      </c>
      <c r="AC48" s="66" t="str">
        <f ca="1" t="array" ref="AC48">IFERROR(INDEX(MASTER!$B:$B,MATCH(R48,MASTER!$A:$A,0))," ")</f>
        <v> </v>
      </c>
      <c r="AD48" s="66" t="str">
        <f t="array" ref="AD48">IFERROR(INDEX(MASTER!$B:$B,MATCH(S48,MASTER!$A:$A,0))," ")</f>
        <v> </v>
      </c>
      <c r="AE48" s="66" t="str">
        <f t="array" ref="AE48">IFERROR(INDEX(MASTER!$B:$B,MATCH(T48,MASTER!$A:$A,0))," ")</f>
        <v> </v>
      </c>
      <c r="AF48" s="66">
        <f ca="1" t="shared" si="13"/>
        <v>13</v>
      </c>
      <c r="AG48" s="66" t="str">
        <f ca="1" t="shared" si="14"/>
        <v>2023 04</v>
      </c>
      <c r="AH48" s="66" t="str">
        <f ca="1" t="shared" si="15"/>
        <v> </v>
      </c>
      <c r="AI48" s="66" t="str">
        <f ca="1" t="shared" si="16"/>
        <v/>
      </c>
    </row>
    <row r="49" customHeight="1" spans="1:35">
      <c r="A49" s="80">
        <f ca="1">INDIRECT(ADDRESS(2+QUOTIENT(ROW()-2,COUNTA('Form Responses 1'!$1:$1)-4),1,,TRUE,"Form Responses 1"))</f>
        <v>45058.03965125</v>
      </c>
      <c r="B49" s="66" t="str">
        <f ca="1">INDIRECT(ADDRESS(2+QUOTIENT(ROW()-2,COUNTA('Form Responses 1'!$1:$1)-4),2,,TRUE,"Form Responses 1"))</f>
        <v>dwisuswianto1971@gmail.com</v>
      </c>
      <c r="C49" s="66" t="str">
        <f ca="1">INDIRECT(ADDRESS(2+QUOTIENT(ROW()-2,COUNTA('Form Responses 1'!$1:$1)-4),3,,TRUE,"Form Responses 1"))</f>
        <v>Dwi Suswianto</v>
      </c>
      <c r="D49" s="81">
        <f ca="1">INDIRECT(ADDRESS(2+QUOTIENT(ROW()-2,COUNTA('Form Responses 1'!$1:$1)-4),4,,TRUE,"Form Responses 1"))</f>
        <v>45017</v>
      </c>
      <c r="E49" s="82">
        <f ca="1" t="shared" si="0"/>
        <v>6</v>
      </c>
      <c r="F49" s="66" t="str">
        <f ca="1">IF(ISBLANK(A49)," ",INDIRECT(ADDRESS(1,5+MOD(ROW()-2,COUNTA('Form Responses 1'!$1:$1)-4),,TRUE,"Form Responses 1")))</f>
        <v>Halaman Wisma [Tps]</v>
      </c>
      <c r="G49" s="66" t="str">
        <f ca="1">IF(ISBLANK(A49)," ",INDIRECT(ADDRESS(MATCH(A49,'Form Responses 1'!A:A,0),5+MOD(ROW()-2,COUNTA('Form Responses 1'!$1:$1)-4),,TRUE,"Form Responses 1")))</f>
        <v>CUKUP BAIK</v>
      </c>
      <c r="H49" s="83" t="str">
        <f ca="1" t="shared" si="1"/>
        <v>Halaman Wisma</v>
      </c>
      <c r="I49" s="83" t="str">
        <f ca="1" t="shared" si="7"/>
        <v>Tps</v>
      </c>
      <c r="J49" s="83" t="str">
        <f ca="1" t="shared" si="2"/>
        <v>CLEANING SERVICE</v>
      </c>
      <c r="K49" s="83">
        <f ca="1" t="array" ref="K49">IFERROR(INDEX(MASTER!B:B,MATCH(G49,MASTER!A:A,0))/100," ")</f>
        <v>0.89</v>
      </c>
      <c r="L49" s="66">
        <f ca="1" t="shared" si="3"/>
        <v>13</v>
      </c>
      <c r="M49" s="66" t="str">
        <f ca="1" t="shared" si="4"/>
        <v>2023 - WEEK 13</v>
      </c>
      <c r="N49" s="66" t="str">
        <f ca="1" t="shared" si="5"/>
        <v>2023 - MONTH 04</v>
      </c>
      <c r="O49" s="83">
        <f ca="1" t="shared" ref="O49:P49" si="58">IFERROR(AVERAGEIF(M:M,M49,$K:$K)," ")</f>
        <v>0.90875</v>
      </c>
      <c r="P49" s="83">
        <f ca="1" t="shared" si="58"/>
        <v>0.9075</v>
      </c>
      <c r="Q49" s="66" t="str">
        <f ca="1">IF(ISBLANK(A49)," ",IF(O49&gt;MASTER!$B$3/100,"SB",IF(O49&gt;MASTER!$B$4/100,"B",IF(O49&gt;MASTER!$B$5/100,"C","K"))))</f>
        <v>B</v>
      </c>
      <c r="R49" s="66" t="str">
        <f ca="1">IF(ISBLANK(B49)," ",IF(P49&gt;MASTER!$B$3/100,"SB",IF(P49&gt;MASTER!$B$4/100,"B",IF(P49&gt;MASTER!$B$5/100,"C","K"))))</f>
        <v>B</v>
      </c>
      <c r="U49" s="66" t="str">
        <f ca="1" t="array" ref="U49">IFERROR(INDEX(MASTER!$B:$B,MATCH(F49,MASTER!$A:$A,0))," ")</f>
        <v> </v>
      </c>
      <c r="W49" s="66" t="str">
        <f ca="1" t="array" ref="W49">IFERROR(INDEX(MASTER!$B:$B,MATCH(K49,MASTER!$A:$A,0))," ")</f>
        <v> </v>
      </c>
      <c r="X49" s="66" t="str">
        <f ca="1" t="array" ref="X49">IFERROR(INDEX(MASTER!$B:$B,MATCH(M49,MASTER!$A:$A,0))," ")</f>
        <v> </v>
      </c>
      <c r="Y49" s="66" t="str">
        <f ca="1" t="array" ref="Y49">IFERROR(INDEX(MASTER!$B:$B,MATCH(N49,MASTER!$A:$A,0))," ")</f>
        <v> </v>
      </c>
      <c r="Z49" s="66" t="str">
        <f ca="1" t="array" ref="Z49">IFERROR(INDEX(MASTER!$B:$B,MATCH(O49,MASTER!$A:$A,0))," ")</f>
        <v> </v>
      </c>
      <c r="AA49" s="66" t="str">
        <f ca="1" t="array" ref="AA49">IFERROR(INDEX(MASTER!$B:$B,MATCH(P49,MASTER!$A:$A,0))," ")</f>
        <v> </v>
      </c>
      <c r="AB49" s="66" t="str">
        <f ca="1" t="array" ref="AB49">IFERROR(INDEX(MASTER!$B:$B,MATCH(Q49,MASTER!$A:$A,0))," ")</f>
        <v> </v>
      </c>
      <c r="AC49" s="66" t="str">
        <f ca="1" t="array" ref="AC49">IFERROR(INDEX(MASTER!$B:$B,MATCH(R49,MASTER!$A:$A,0))," ")</f>
        <v> </v>
      </c>
      <c r="AD49" s="66" t="str">
        <f t="array" ref="AD49">IFERROR(INDEX(MASTER!$B:$B,MATCH(S49,MASTER!$A:$A,0))," ")</f>
        <v> </v>
      </c>
      <c r="AE49" s="66" t="str">
        <f t="array" ref="AE49">IFERROR(INDEX(MASTER!$B:$B,MATCH(T49,MASTER!$A:$A,0))," ")</f>
        <v> </v>
      </c>
      <c r="AF49" s="66">
        <f ca="1" t="shared" si="13"/>
        <v>13</v>
      </c>
      <c r="AG49" s="66" t="str">
        <f ca="1" t="shared" si="14"/>
        <v>2023 04</v>
      </c>
      <c r="AH49" s="66" t="str">
        <f ca="1" t="shared" si="15"/>
        <v> </v>
      </c>
      <c r="AI49" s="66" t="str">
        <f ca="1" t="shared" si="16"/>
        <v/>
      </c>
    </row>
    <row r="50" customHeight="1" spans="1:35">
      <c r="A50" s="80">
        <f ca="1">INDIRECT(ADDRESS(2+QUOTIENT(ROW()-2,COUNTA('Form Responses 1'!$1:$1)-4),1,,TRUE,"Form Responses 1"))</f>
        <v>45063.879604294</v>
      </c>
      <c r="B50" s="66" t="str">
        <f ca="1">INDIRECT(ADDRESS(2+QUOTIENT(ROW()-2,COUNTA('Form Responses 1'!$1:$1)-4),2,,TRUE,"Form Responses 1"))</f>
        <v>dwisuswianto1971@gmail.com</v>
      </c>
      <c r="C50" s="66" t="str">
        <f ca="1">INDIRECT(ADDRESS(2+QUOTIENT(ROW()-2,COUNTA('Form Responses 1'!$1:$1)-4),3,,TRUE,"Form Responses 1"))</f>
        <v>Dwi Suswianto</v>
      </c>
      <c r="D50" s="81">
        <f ca="1">INDIRECT(ADDRESS(2+QUOTIENT(ROW()-2,COUNTA('Form Responses 1'!$1:$1)-4),4,,TRUE,"Form Responses 1"))</f>
        <v>44928</v>
      </c>
      <c r="E50" s="82">
        <f ca="1" t="shared" si="0"/>
        <v>1</v>
      </c>
      <c r="F50" s="66" t="str">
        <f ca="1">IF(ISBLANK(A50)," ",INDIRECT(ADDRESS(1,5+MOD(ROW()-2,COUNTA('Form Responses 1'!$1:$1)-4),,TRUE,"Form Responses 1")))</f>
        <v>Security [Security Functions]</v>
      </c>
      <c r="G50" s="66" t="str">
        <f ca="1">IF(ISBLANK(A50)," ",INDIRECT(ADDRESS(MATCH(A50,'Form Responses 1'!A:A,0),5+MOD(ROW()-2,COUNTA('Form Responses 1'!$1:$1)-4),,TRUE,"Form Responses 1")))</f>
        <v>BAIK</v>
      </c>
      <c r="H50" s="83" t="str">
        <f ca="1" t="shared" si="1"/>
        <v>Security</v>
      </c>
      <c r="I50" s="83" t="str">
        <f ca="1" t="shared" si="7"/>
        <v>Security Functions</v>
      </c>
      <c r="J50" s="83" t="str">
        <f ca="1" t="shared" si="2"/>
        <v>SECURITY SERVICE</v>
      </c>
      <c r="K50" s="83">
        <f ca="1" t="array" ref="K50">IFERROR(INDEX(MASTER!B:B,MATCH(G50,MASTER!A:A,0))/100," ")</f>
        <v>0.95</v>
      </c>
      <c r="L50" s="66">
        <f ca="1" t="shared" si="3"/>
        <v>1</v>
      </c>
      <c r="M50" s="66" t="str">
        <f ca="1" t="shared" si="4"/>
        <v>2023 - WEEK 01</v>
      </c>
      <c r="N50" s="66" t="str">
        <f ca="1" t="shared" si="5"/>
        <v>2023 - MONTH 01</v>
      </c>
      <c r="O50" s="83">
        <f ca="1" t="shared" ref="O50:P50" si="59">IFERROR(AVERAGEIF(M:M,M50,$K:$K)," ")</f>
        <v>0.915</v>
      </c>
      <c r="P50" s="83">
        <f ca="1" t="shared" si="59"/>
        <v>0.919166666666667</v>
      </c>
      <c r="Q50" s="66" t="str">
        <f ca="1">IF(ISBLANK(A50)," ",IF(O50&gt;MASTER!$B$3/100,"SB",IF(O50&gt;MASTER!$B$4/100,"B",IF(O50&gt;MASTER!$B$5/100,"C","K"))))</f>
        <v>B</v>
      </c>
      <c r="R50" s="66" t="str">
        <f ca="1">IF(ISBLANK(B50)," ",IF(P50&gt;MASTER!$B$3/100,"SB",IF(P50&gt;MASTER!$B$4/100,"B",IF(P50&gt;MASTER!$B$5/100,"C","K"))))</f>
        <v>B</v>
      </c>
      <c r="U50" s="66" t="str">
        <f ca="1" t="array" ref="U50">IFERROR(INDEX(MASTER!$B:$B,MATCH(F50,MASTER!$A:$A,0))," ")</f>
        <v> </v>
      </c>
      <c r="W50" s="66" t="str">
        <f ca="1" t="array" ref="W50">IFERROR(INDEX(MASTER!$B:$B,MATCH(K50,MASTER!$A:$A,0))," ")</f>
        <v> </v>
      </c>
      <c r="X50" s="66" t="str">
        <f ca="1" t="array" ref="X50">IFERROR(INDEX(MASTER!$B:$B,MATCH(M50,MASTER!$A:$A,0))," ")</f>
        <v> </v>
      </c>
      <c r="Y50" s="66" t="str">
        <f ca="1" t="array" ref="Y50">IFERROR(INDEX(MASTER!$B:$B,MATCH(N50,MASTER!$A:$A,0))," ")</f>
        <v> </v>
      </c>
      <c r="Z50" s="66" t="str">
        <f ca="1" t="array" ref="Z50">IFERROR(INDEX(MASTER!$B:$B,MATCH(O50,MASTER!$A:$A,0))," ")</f>
        <v> </v>
      </c>
      <c r="AA50" s="66" t="str">
        <f ca="1" t="array" ref="AA50">IFERROR(INDEX(MASTER!$B:$B,MATCH(P50,MASTER!$A:$A,0))," ")</f>
        <v> </v>
      </c>
      <c r="AB50" s="66" t="str">
        <f ca="1" t="array" ref="AB50">IFERROR(INDEX(MASTER!$B:$B,MATCH(Q50,MASTER!$A:$A,0))," ")</f>
        <v> </v>
      </c>
      <c r="AC50" s="66" t="str">
        <f ca="1" t="array" ref="AC50">IFERROR(INDEX(MASTER!$B:$B,MATCH(R50,MASTER!$A:$A,0))," ")</f>
        <v> </v>
      </c>
      <c r="AD50" s="66" t="str">
        <f t="array" ref="AD50">IFERROR(INDEX(MASTER!$B:$B,MATCH(S50,MASTER!$A:$A,0))," ")</f>
        <v> </v>
      </c>
      <c r="AE50" s="66" t="str">
        <f t="array" ref="AE50">IFERROR(INDEX(MASTER!$B:$B,MATCH(T50,MASTER!$A:$A,0))," ")</f>
        <v> </v>
      </c>
      <c r="AF50" s="66">
        <f ca="1" t="shared" si="13"/>
        <v>1</v>
      </c>
      <c r="AG50" s="66" t="str">
        <f ca="1" t="shared" si="14"/>
        <v>2023 01</v>
      </c>
      <c r="AH50" s="66" t="str">
        <f ca="1" t="shared" si="15"/>
        <v> </v>
      </c>
      <c r="AI50" s="66" t="str">
        <f ca="1" t="shared" si="16"/>
        <v/>
      </c>
    </row>
    <row r="51" customHeight="1" spans="1:35">
      <c r="A51" s="80">
        <f ca="1">INDIRECT(ADDRESS(2+QUOTIENT(ROW()-2,COUNTA('Form Responses 1'!$1:$1)-4),1,,TRUE,"Form Responses 1"))</f>
        <v>45063.879604294</v>
      </c>
      <c r="B51" s="66" t="str">
        <f ca="1">INDIRECT(ADDRESS(2+QUOTIENT(ROW()-2,COUNTA('Form Responses 1'!$1:$1)-4),2,,TRUE,"Form Responses 1"))</f>
        <v>dwisuswianto1971@gmail.com</v>
      </c>
      <c r="C51" s="66" t="str">
        <f ca="1">INDIRECT(ADDRESS(2+QUOTIENT(ROW()-2,COUNTA('Form Responses 1'!$1:$1)-4),3,,TRUE,"Form Responses 1"))</f>
        <v>Dwi Suswianto</v>
      </c>
      <c r="D51" s="81">
        <f ca="1">INDIRECT(ADDRESS(2+QUOTIENT(ROW()-2,COUNTA('Form Responses 1'!$1:$1)-4),4,,TRUE,"Form Responses 1"))</f>
        <v>44928</v>
      </c>
      <c r="E51" s="82">
        <f ca="1" t="shared" si="0"/>
        <v>1</v>
      </c>
      <c r="F51" s="66" t="str">
        <f ca="1">IF(ISBLANK(A51)," ",INDIRECT(ADDRESS(1,5+MOD(ROW()-2,COUNTA('Form Responses 1'!$1:$1)-4),,TRUE,"Form Responses 1")))</f>
        <v>Lantai 1 [Pantry ]</v>
      </c>
      <c r="G51" s="66" t="str">
        <f ca="1">IF(ISBLANK(A51)," ",INDIRECT(ADDRESS(MATCH(A51,'Form Responses 1'!A:A,0),5+MOD(ROW()-2,COUNTA('Form Responses 1'!$1:$1)-4),,TRUE,"Form Responses 1")))</f>
        <v>CUKUP BAIK</v>
      </c>
      <c r="H51" s="83" t="str">
        <f ca="1" t="shared" si="1"/>
        <v>Lantai 1</v>
      </c>
      <c r="I51" s="83" t="str">
        <f ca="1" t="shared" si="7"/>
        <v>Pantry </v>
      </c>
      <c r="J51" s="83" t="str">
        <f ca="1" t="shared" si="2"/>
        <v>CLEANING SERVICE</v>
      </c>
      <c r="K51" s="83">
        <f ca="1" t="array" ref="K51">IFERROR(INDEX(MASTER!B:B,MATCH(G51,MASTER!A:A,0))/100," ")</f>
        <v>0.89</v>
      </c>
      <c r="L51" s="66">
        <f ca="1" t="shared" si="3"/>
        <v>1</v>
      </c>
      <c r="M51" s="66" t="str">
        <f ca="1" t="shared" si="4"/>
        <v>2023 - WEEK 01</v>
      </c>
      <c r="N51" s="66" t="str">
        <f ca="1" t="shared" si="5"/>
        <v>2023 - MONTH 01</v>
      </c>
      <c r="O51" s="83">
        <f ca="1" t="shared" ref="O51:P51" si="60">IFERROR(AVERAGEIF(M:M,M51,$K:$K)," ")</f>
        <v>0.915</v>
      </c>
      <c r="P51" s="83">
        <f ca="1" t="shared" si="60"/>
        <v>0.919166666666667</v>
      </c>
      <c r="Q51" s="66" t="str">
        <f ca="1">IF(ISBLANK(A51)," ",IF(O51&gt;MASTER!$B$3/100,"SB",IF(O51&gt;MASTER!$B$4/100,"B",IF(O51&gt;MASTER!$B$5/100,"C","K"))))</f>
        <v>B</v>
      </c>
      <c r="R51" s="66" t="str">
        <f ca="1">IF(ISBLANK(B51)," ",IF(P51&gt;MASTER!$B$3/100,"SB",IF(P51&gt;MASTER!$B$4/100,"B",IF(P51&gt;MASTER!$B$5/100,"C","K"))))</f>
        <v>B</v>
      </c>
      <c r="U51" s="66" t="str">
        <f ca="1" t="array" ref="U51">IFERROR(INDEX(MASTER!$B:$B,MATCH(F51,MASTER!$A:$A,0))," ")</f>
        <v> </v>
      </c>
      <c r="W51" s="66" t="str">
        <f ca="1" t="array" ref="W51">IFERROR(INDEX(MASTER!$B:$B,MATCH(K51,MASTER!$A:$A,0))," ")</f>
        <v> </v>
      </c>
      <c r="X51" s="66" t="str">
        <f ca="1" t="array" ref="X51">IFERROR(INDEX(MASTER!$B:$B,MATCH(M51,MASTER!$A:$A,0))," ")</f>
        <v> </v>
      </c>
      <c r="Y51" s="66" t="str">
        <f ca="1" t="array" ref="Y51">IFERROR(INDEX(MASTER!$B:$B,MATCH(N51,MASTER!$A:$A,0))," ")</f>
        <v> </v>
      </c>
      <c r="Z51" s="66" t="str">
        <f ca="1" t="array" ref="Z51">IFERROR(INDEX(MASTER!$B:$B,MATCH(O51,MASTER!$A:$A,0))," ")</f>
        <v> </v>
      </c>
      <c r="AA51" s="66" t="str">
        <f ca="1" t="array" ref="AA51">IFERROR(INDEX(MASTER!$B:$B,MATCH(P51,MASTER!$A:$A,0))," ")</f>
        <v> </v>
      </c>
      <c r="AB51" s="66" t="str">
        <f ca="1" t="array" ref="AB51">IFERROR(INDEX(MASTER!$B:$B,MATCH(Q51,MASTER!$A:$A,0))," ")</f>
        <v> </v>
      </c>
      <c r="AC51" s="66" t="str">
        <f ca="1" t="array" ref="AC51">IFERROR(INDEX(MASTER!$B:$B,MATCH(R51,MASTER!$A:$A,0))," ")</f>
        <v> </v>
      </c>
      <c r="AD51" s="66" t="str">
        <f t="array" ref="AD51">IFERROR(INDEX(MASTER!$B:$B,MATCH(S51,MASTER!$A:$A,0))," ")</f>
        <v> </v>
      </c>
      <c r="AE51" s="66" t="str">
        <f t="array" ref="AE51">IFERROR(INDEX(MASTER!$B:$B,MATCH(T51,MASTER!$A:$A,0))," ")</f>
        <v> </v>
      </c>
      <c r="AF51" s="66">
        <f ca="1" t="shared" si="13"/>
        <v>1</v>
      </c>
      <c r="AG51" s="66" t="str">
        <f ca="1" t="shared" si="14"/>
        <v>2023 01</v>
      </c>
      <c r="AH51" s="66" t="str">
        <f ca="1" t="shared" si="15"/>
        <v> </v>
      </c>
      <c r="AI51" s="66" t="str">
        <f ca="1" t="shared" si="16"/>
        <v/>
      </c>
    </row>
    <row r="52" customHeight="1" spans="1:35">
      <c r="A52" s="80">
        <f ca="1">INDIRECT(ADDRESS(2+QUOTIENT(ROW()-2,COUNTA('Form Responses 1'!$1:$1)-4),1,,TRUE,"Form Responses 1"))</f>
        <v>45063.879604294</v>
      </c>
      <c r="B52" s="66" t="str">
        <f ca="1">INDIRECT(ADDRESS(2+QUOTIENT(ROW()-2,COUNTA('Form Responses 1'!$1:$1)-4),2,,TRUE,"Form Responses 1"))</f>
        <v>dwisuswianto1971@gmail.com</v>
      </c>
      <c r="C52" s="66" t="str">
        <f ca="1">INDIRECT(ADDRESS(2+QUOTIENT(ROW()-2,COUNTA('Form Responses 1'!$1:$1)-4),3,,TRUE,"Form Responses 1"))</f>
        <v>Dwi Suswianto</v>
      </c>
      <c r="D52" s="81">
        <f ca="1">INDIRECT(ADDRESS(2+QUOTIENT(ROW()-2,COUNTA('Form Responses 1'!$1:$1)-4),4,,TRUE,"Form Responses 1"))</f>
        <v>44928</v>
      </c>
      <c r="E52" s="82">
        <f ca="1" t="shared" si="0"/>
        <v>1</v>
      </c>
      <c r="F52" s="66" t="str">
        <f ca="1">IF(ISBLANK(A52)," ",INDIRECT(ADDRESS(1,5+MOD(ROW()-2,COUNTA('Form Responses 1'!$1:$1)-4),,TRUE,"Form Responses 1")))</f>
        <v>Lantai 1 [Kamar Depan]</v>
      </c>
      <c r="G52" s="66" t="str">
        <f ca="1">IF(ISBLANK(A52)," ",INDIRECT(ADDRESS(MATCH(A52,'Form Responses 1'!A:A,0),5+MOD(ROW()-2,COUNTA('Form Responses 1'!$1:$1)-4),,TRUE,"Form Responses 1")))</f>
        <v>BAIK</v>
      </c>
      <c r="H52" s="83" t="str">
        <f ca="1" t="shared" si="1"/>
        <v>Lantai 1</v>
      </c>
      <c r="I52" s="83" t="str">
        <f ca="1" t="shared" si="7"/>
        <v>Kamar Depan</v>
      </c>
      <c r="J52" s="83" t="str">
        <f ca="1" t="shared" si="2"/>
        <v>CLEANING SERVICE</v>
      </c>
      <c r="K52" s="83">
        <f ca="1" t="array" ref="K52">IFERROR(INDEX(MASTER!B:B,MATCH(G52,MASTER!A:A,0))/100," ")</f>
        <v>0.95</v>
      </c>
      <c r="L52" s="66">
        <f ca="1" t="shared" si="3"/>
        <v>1</v>
      </c>
      <c r="M52" s="66" t="str">
        <f ca="1" t="shared" si="4"/>
        <v>2023 - WEEK 01</v>
      </c>
      <c r="N52" s="66" t="str">
        <f ca="1" t="shared" si="5"/>
        <v>2023 - MONTH 01</v>
      </c>
      <c r="O52" s="83">
        <f ca="1" t="shared" ref="O52:P52" si="61">IFERROR(AVERAGEIF(M:M,M52,$K:$K)," ")</f>
        <v>0.915</v>
      </c>
      <c r="P52" s="83">
        <f ca="1" t="shared" si="61"/>
        <v>0.919166666666667</v>
      </c>
      <c r="Q52" s="66" t="str">
        <f ca="1">IF(ISBLANK(A52)," ",IF(O52&gt;MASTER!$B$3/100,"SB",IF(O52&gt;MASTER!$B$4/100,"B",IF(O52&gt;MASTER!$B$5/100,"C","K"))))</f>
        <v>B</v>
      </c>
      <c r="R52" s="66" t="str">
        <f ca="1">IF(ISBLANK(B52)," ",IF(P52&gt;MASTER!$B$3/100,"SB",IF(P52&gt;MASTER!$B$4/100,"B",IF(P52&gt;MASTER!$B$5/100,"C","K"))))</f>
        <v>B</v>
      </c>
      <c r="U52" s="66" t="str">
        <f ca="1" t="array" ref="U52">IFERROR(INDEX(MASTER!$B:$B,MATCH(F52,MASTER!$A:$A,0))," ")</f>
        <v> </v>
      </c>
      <c r="W52" s="66" t="str">
        <f ca="1" t="array" ref="W52">IFERROR(INDEX(MASTER!$B:$B,MATCH(K52,MASTER!$A:$A,0))," ")</f>
        <v> </v>
      </c>
      <c r="X52" s="66" t="str">
        <f ca="1" t="array" ref="X52">IFERROR(INDEX(MASTER!$B:$B,MATCH(M52,MASTER!$A:$A,0))," ")</f>
        <v> </v>
      </c>
      <c r="Y52" s="66" t="str">
        <f ca="1" t="array" ref="Y52">IFERROR(INDEX(MASTER!$B:$B,MATCH(N52,MASTER!$A:$A,0))," ")</f>
        <v> </v>
      </c>
      <c r="Z52" s="66" t="str">
        <f ca="1" t="array" ref="Z52">IFERROR(INDEX(MASTER!$B:$B,MATCH(O52,MASTER!$A:$A,0))," ")</f>
        <v> </v>
      </c>
      <c r="AA52" s="66" t="str">
        <f ca="1" t="array" ref="AA52">IFERROR(INDEX(MASTER!$B:$B,MATCH(P52,MASTER!$A:$A,0))," ")</f>
        <v> </v>
      </c>
      <c r="AB52" s="66" t="str">
        <f ca="1" t="array" ref="AB52">IFERROR(INDEX(MASTER!$B:$B,MATCH(Q52,MASTER!$A:$A,0))," ")</f>
        <v> </v>
      </c>
      <c r="AC52" s="66" t="str">
        <f ca="1" t="array" ref="AC52">IFERROR(INDEX(MASTER!$B:$B,MATCH(R52,MASTER!$A:$A,0))," ")</f>
        <v> </v>
      </c>
      <c r="AD52" s="66" t="str">
        <f t="array" ref="AD52">IFERROR(INDEX(MASTER!$B:$B,MATCH(S52,MASTER!$A:$A,0))," ")</f>
        <v> </v>
      </c>
      <c r="AE52" s="66" t="str">
        <f t="array" ref="AE52">IFERROR(INDEX(MASTER!$B:$B,MATCH(T52,MASTER!$A:$A,0))," ")</f>
        <v> </v>
      </c>
      <c r="AF52" s="66">
        <f ca="1" t="shared" si="13"/>
        <v>1</v>
      </c>
      <c r="AG52" s="66" t="str">
        <f ca="1" t="shared" si="14"/>
        <v>2023 01</v>
      </c>
      <c r="AH52" s="66" t="str">
        <f ca="1" t="shared" si="15"/>
        <v> </v>
      </c>
      <c r="AI52" s="66" t="str">
        <f ca="1" t="shared" si="16"/>
        <v/>
      </c>
    </row>
    <row r="53" customHeight="1" spans="1:35">
      <c r="A53" s="80">
        <f ca="1">INDIRECT(ADDRESS(2+QUOTIENT(ROW()-2,COUNTA('Form Responses 1'!$1:$1)-4),1,,TRUE,"Form Responses 1"))</f>
        <v>45063.879604294</v>
      </c>
      <c r="B53" s="66" t="str">
        <f ca="1">INDIRECT(ADDRESS(2+QUOTIENT(ROW()-2,COUNTA('Form Responses 1'!$1:$1)-4),2,,TRUE,"Form Responses 1"))</f>
        <v>dwisuswianto1971@gmail.com</v>
      </c>
      <c r="C53" s="66" t="str">
        <f ca="1">INDIRECT(ADDRESS(2+QUOTIENT(ROW()-2,COUNTA('Form Responses 1'!$1:$1)-4),3,,TRUE,"Form Responses 1"))</f>
        <v>Dwi Suswianto</v>
      </c>
      <c r="D53" s="81">
        <f ca="1">INDIRECT(ADDRESS(2+QUOTIENT(ROW()-2,COUNTA('Form Responses 1'!$1:$1)-4),4,,TRUE,"Form Responses 1"))</f>
        <v>44928</v>
      </c>
      <c r="E53" s="82">
        <f ca="1" t="shared" si="0"/>
        <v>1</v>
      </c>
      <c r="F53" s="66" t="str">
        <f ca="1">IF(ISBLANK(A53)," ",INDIRECT(ADDRESS(1,5+MOD(ROW()-2,COUNTA('Form Responses 1'!$1:$1)-4),,TRUE,"Form Responses 1")))</f>
        <v>Lantai 1 [Kamar Belakang]</v>
      </c>
      <c r="G53" s="66" t="str">
        <f ca="1">IF(ISBLANK(A53)," ",INDIRECT(ADDRESS(MATCH(A53,'Form Responses 1'!A:A,0),5+MOD(ROW()-2,COUNTA('Form Responses 1'!$1:$1)-4),,TRUE,"Form Responses 1")))</f>
        <v>CUKUP BAIK</v>
      </c>
      <c r="H53" s="83" t="str">
        <f ca="1" t="shared" si="1"/>
        <v>Lantai 1</v>
      </c>
      <c r="I53" s="83" t="str">
        <f ca="1" t="shared" si="7"/>
        <v>Kamar Belakang</v>
      </c>
      <c r="J53" s="83" t="str">
        <f ca="1" t="shared" si="2"/>
        <v>CLEANING SERVICE</v>
      </c>
      <c r="K53" s="83">
        <f ca="1" t="array" ref="K53">IFERROR(INDEX(MASTER!B:B,MATCH(G53,MASTER!A:A,0))/100," ")</f>
        <v>0.89</v>
      </c>
      <c r="L53" s="66">
        <f ca="1" t="shared" si="3"/>
        <v>1</v>
      </c>
      <c r="M53" s="66" t="str">
        <f ca="1" t="shared" si="4"/>
        <v>2023 - WEEK 01</v>
      </c>
      <c r="N53" s="66" t="str">
        <f ca="1" t="shared" si="5"/>
        <v>2023 - MONTH 01</v>
      </c>
      <c r="O53" s="83">
        <f ca="1" t="shared" ref="O53:P53" si="62">IFERROR(AVERAGEIF(M:M,M53,$K:$K)," ")</f>
        <v>0.915</v>
      </c>
      <c r="P53" s="83">
        <f ca="1" t="shared" si="62"/>
        <v>0.919166666666667</v>
      </c>
      <c r="Q53" s="66" t="str">
        <f ca="1">IF(ISBLANK(A53)," ",IF(O53&gt;MASTER!$B$3/100,"SB",IF(O53&gt;MASTER!$B$4/100,"B",IF(O53&gt;MASTER!$B$5/100,"C","K"))))</f>
        <v>B</v>
      </c>
      <c r="R53" s="66" t="str">
        <f ca="1">IF(ISBLANK(B53)," ",IF(P53&gt;MASTER!$B$3/100,"SB",IF(P53&gt;MASTER!$B$4/100,"B",IF(P53&gt;MASTER!$B$5/100,"C","K"))))</f>
        <v>B</v>
      </c>
      <c r="U53" s="66" t="str">
        <f ca="1" t="array" ref="U53">IFERROR(INDEX(MASTER!$B:$B,MATCH(F53,MASTER!$A:$A,0))," ")</f>
        <v> </v>
      </c>
      <c r="W53" s="66" t="str">
        <f ca="1" t="array" ref="W53">IFERROR(INDEX(MASTER!$B:$B,MATCH(K53,MASTER!$A:$A,0))," ")</f>
        <v> </v>
      </c>
      <c r="X53" s="66" t="str">
        <f ca="1" t="array" ref="X53">IFERROR(INDEX(MASTER!$B:$B,MATCH(M53,MASTER!$A:$A,0))," ")</f>
        <v> </v>
      </c>
      <c r="Y53" s="66" t="str">
        <f ca="1" t="array" ref="Y53">IFERROR(INDEX(MASTER!$B:$B,MATCH(N53,MASTER!$A:$A,0))," ")</f>
        <v> </v>
      </c>
      <c r="Z53" s="66" t="str">
        <f ca="1" t="array" ref="Z53">IFERROR(INDEX(MASTER!$B:$B,MATCH(O53,MASTER!$A:$A,0))," ")</f>
        <v> </v>
      </c>
      <c r="AA53" s="66" t="str">
        <f ca="1" t="array" ref="AA53">IFERROR(INDEX(MASTER!$B:$B,MATCH(P53,MASTER!$A:$A,0))," ")</f>
        <v> </v>
      </c>
      <c r="AB53" s="66" t="str">
        <f ca="1" t="array" ref="AB53">IFERROR(INDEX(MASTER!$B:$B,MATCH(Q53,MASTER!$A:$A,0))," ")</f>
        <v> </v>
      </c>
      <c r="AC53" s="66" t="str">
        <f ca="1" t="array" ref="AC53">IFERROR(INDEX(MASTER!$B:$B,MATCH(R53,MASTER!$A:$A,0))," ")</f>
        <v> </v>
      </c>
      <c r="AD53" s="66" t="str">
        <f t="array" ref="AD53">IFERROR(INDEX(MASTER!$B:$B,MATCH(S53,MASTER!$A:$A,0))," ")</f>
        <v> </v>
      </c>
      <c r="AE53" s="66" t="str">
        <f t="array" ref="AE53">IFERROR(INDEX(MASTER!$B:$B,MATCH(T53,MASTER!$A:$A,0))," ")</f>
        <v> </v>
      </c>
      <c r="AF53" s="66">
        <f ca="1" t="shared" si="13"/>
        <v>1</v>
      </c>
      <c r="AG53" s="66" t="str">
        <f ca="1" t="shared" si="14"/>
        <v>2023 01</v>
      </c>
      <c r="AH53" s="66" t="str">
        <f ca="1" t="shared" si="15"/>
        <v> </v>
      </c>
      <c r="AI53" s="66" t="str">
        <f ca="1" t="shared" si="16"/>
        <v/>
      </c>
    </row>
    <row r="54" customHeight="1" spans="1:35">
      <c r="A54" s="80">
        <f ca="1">INDIRECT(ADDRESS(2+QUOTIENT(ROW()-2,COUNTA('Form Responses 1'!$1:$1)-4),1,,TRUE,"Form Responses 1"))</f>
        <v>45063.879604294</v>
      </c>
      <c r="B54" s="66" t="str">
        <f ca="1">INDIRECT(ADDRESS(2+QUOTIENT(ROW()-2,COUNTA('Form Responses 1'!$1:$1)-4),2,,TRUE,"Form Responses 1"))</f>
        <v>dwisuswianto1971@gmail.com</v>
      </c>
      <c r="C54" s="66" t="str">
        <f ca="1">INDIRECT(ADDRESS(2+QUOTIENT(ROW()-2,COUNTA('Form Responses 1'!$1:$1)-4),3,,TRUE,"Form Responses 1"))</f>
        <v>Dwi Suswianto</v>
      </c>
      <c r="D54" s="81">
        <f ca="1">INDIRECT(ADDRESS(2+QUOTIENT(ROW()-2,COUNTA('Form Responses 1'!$1:$1)-4),4,,TRUE,"Form Responses 1"))</f>
        <v>44928</v>
      </c>
      <c r="E54" s="82">
        <f ca="1" t="shared" si="0"/>
        <v>1</v>
      </c>
      <c r="F54" s="66" t="str">
        <f ca="1">IF(ISBLANK(A54)," ",INDIRECT(ADDRESS(1,5+MOD(ROW()-2,COUNTA('Form Responses 1'!$1:$1)-4),,TRUE,"Form Responses 1")))</f>
        <v>Lantai 1 [Ruang Tamu]</v>
      </c>
      <c r="G54" s="66" t="str">
        <f ca="1">IF(ISBLANK(A54)," ",INDIRECT(ADDRESS(MATCH(A54,'Form Responses 1'!A:A,0),5+MOD(ROW()-2,COUNTA('Form Responses 1'!$1:$1)-4),,TRUE,"Form Responses 1")))</f>
        <v>BAIK</v>
      </c>
      <c r="H54" s="83" t="str">
        <f ca="1" t="shared" si="1"/>
        <v>Lantai 1</v>
      </c>
      <c r="I54" s="83" t="str">
        <f ca="1" t="shared" si="7"/>
        <v>Ruang Tamu</v>
      </c>
      <c r="J54" s="83" t="str">
        <f ca="1" t="shared" si="2"/>
        <v>CLEANING SERVICE</v>
      </c>
      <c r="K54" s="83">
        <f ca="1" t="array" ref="K54">IFERROR(INDEX(MASTER!B:B,MATCH(G54,MASTER!A:A,0))/100," ")</f>
        <v>0.95</v>
      </c>
      <c r="L54" s="66">
        <f ca="1" t="shared" si="3"/>
        <v>1</v>
      </c>
      <c r="M54" s="66" t="str">
        <f ca="1" t="shared" si="4"/>
        <v>2023 - WEEK 01</v>
      </c>
      <c r="N54" s="66" t="str">
        <f ca="1" t="shared" si="5"/>
        <v>2023 - MONTH 01</v>
      </c>
      <c r="O54" s="83">
        <f ca="1" t="shared" ref="O54:P54" si="63">IFERROR(AVERAGEIF(M:M,M54,$K:$K)," ")</f>
        <v>0.915</v>
      </c>
      <c r="P54" s="83">
        <f ca="1" t="shared" si="63"/>
        <v>0.919166666666667</v>
      </c>
      <c r="Q54" s="66" t="str">
        <f ca="1">IF(ISBLANK(A54)," ",IF(O54&gt;MASTER!$B$3/100,"SB",IF(O54&gt;MASTER!$B$4/100,"B",IF(O54&gt;MASTER!$B$5/100,"C","K"))))</f>
        <v>B</v>
      </c>
      <c r="R54" s="66" t="str">
        <f ca="1">IF(ISBLANK(B54)," ",IF(P54&gt;MASTER!$B$3/100,"SB",IF(P54&gt;MASTER!$B$4/100,"B",IF(P54&gt;MASTER!$B$5/100,"C","K"))))</f>
        <v>B</v>
      </c>
      <c r="U54" s="66" t="str">
        <f ca="1" t="array" ref="U54">IFERROR(INDEX(MASTER!$B:$B,MATCH(F54,MASTER!$A:$A,0))," ")</f>
        <v> </v>
      </c>
      <c r="W54" s="66" t="str">
        <f ca="1" t="array" ref="W54">IFERROR(INDEX(MASTER!$B:$B,MATCH(K54,MASTER!$A:$A,0))," ")</f>
        <v> </v>
      </c>
      <c r="X54" s="66" t="str">
        <f ca="1" t="array" ref="X54">IFERROR(INDEX(MASTER!$B:$B,MATCH(M54,MASTER!$A:$A,0))," ")</f>
        <v> </v>
      </c>
      <c r="Y54" s="66" t="str">
        <f ca="1" t="array" ref="Y54">IFERROR(INDEX(MASTER!$B:$B,MATCH(N54,MASTER!$A:$A,0))," ")</f>
        <v> </v>
      </c>
      <c r="Z54" s="66" t="str">
        <f ca="1" t="array" ref="Z54">IFERROR(INDEX(MASTER!$B:$B,MATCH(O54,MASTER!$A:$A,0))," ")</f>
        <v> </v>
      </c>
      <c r="AA54" s="66" t="str">
        <f ca="1" t="array" ref="AA54">IFERROR(INDEX(MASTER!$B:$B,MATCH(P54,MASTER!$A:$A,0))," ")</f>
        <v> </v>
      </c>
      <c r="AB54" s="66" t="str">
        <f ca="1" t="array" ref="AB54">IFERROR(INDEX(MASTER!$B:$B,MATCH(Q54,MASTER!$A:$A,0))," ")</f>
        <v> </v>
      </c>
      <c r="AC54" s="66" t="str">
        <f ca="1" t="array" ref="AC54">IFERROR(INDEX(MASTER!$B:$B,MATCH(R54,MASTER!$A:$A,0))," ")</f>
        <v> </v>
      </c>
      <c r="AD54" s="66" t="str">
        <f t="array" ref="AD54">IFERROR(INDEX(MASTER!$B:$B,MATCH(S54,MASTER!$A:$A,0))," ")</f>
        <v> </v>
      </c>
      <c r="AE54" s="66" t="str">
        <f t="array" ref="AE54">IFERROR(INDEX(MASTER!$B:$B,MATCH(T54,MASTER!$A:$A,0))," ")</f>
        <v> </v>
      </c>
      <c r="AF54" s="66">
        <f ca="1" t="shared" si="13"/>
        <v>1</v>
      </c>
      <c r="AG54" s="66" t="str">
        <f ca="1" t="shared" si="14"/>
        <v>2023 01</v>
      </c>
      <c r="AH54" s="66" t="str">
        <f ca="1" t="shared" si="15"/>
        <v> </v>
      </c>
      <c r="AI54" s="66" t="str">
        <f ca="1" t="shared" si="16"/>
        <v/>
      </c>
    </row>
    <row r="55" customHeight="1" spans="1:35">
      <c r="A55" s="80">
        <f ca="1">INDIRECT(ADDRESS(2+QUOTIENT(ROW()-2,COUNTA('Form Responses 1'!$1:$1)-4),1,,TRUE,"Form Responses 1"))</f>
        <v>45063.879604294</v>
      </c>
      <c r="B55" s="66" t="str">
        <f ca="1">INDIRECT(ADDRESS(2+QUOTIENT(ROW()-2,COUNTA('Form Responses 1'!$1:$1)-4),2,,TRUE,"Form Responses 1"))</f>
        <v>dwisuswianto1971@gmail.com</v>
      </c>
      <c r="C55" s="66" t="str">
        <f ca="1">INDIRECT(ADDRESS(2+QUOTIENT(ROW()-2,COUNTA('Form Responses 1'!$1:$1)-4),3,,TRUE,"Form Responses 1"))</f>
        <v>Dwi Suswianto</v>
      </c>
      <c r="D55" s="81">
        <f ca="1">INDIRECT(ADDRESS(2+QUOTIENT(ROW()-2,COUNTA('Form Responses 1'!$1:$1)-4),4,,TRUE,"Form Responses 1"))</f>
        <v>44928</v>
      </c>
      <c r="E55" s="82">
        <f ca="1" t="shared" si="0"/>
        <v>1</v>
      </c>
      <c r="F55" s="66" t="str">
        <f ca="1">IF(ISBLANK(A55)," ",INDIRECT(ADDRESS(1,5+MOD(ROW()-2,COUNTA('Form Responses 1'!$1:$1)-4),,TRUE,"Form Responses 1")))</f>
        <v>Lantai 1 [Toilet Pria / Wanita]</v>
      </c>
      <c r="G55" s="66" t="str">
        <f ca="1">IF(ISBLANK(A55)," ",INDIRECT(ADDRESS(MATCH(A55,'Form Responses 1'!A:A,0),5+MOD(ROW()-2,COUNTA('Form Responses 1'!$1:$1)-4),,TRUE,"Form Responses 1")))</f>
        <v>BAIK</v>
      </c>
      <c r="H55" s="83" t="str">
        <f ca="1" t="shared" si="1"/>
        <v>Lantai 1</v>
      </c>
      <c r="I55" s="83" t="str">
        <f ca="1" t="shared" si="7"/>
        <v>Toilet Pria / Wanita</v>
      </c>
      <c r="J55" s="83" t="str">
        <f ca="1" t="shared" si="2"/>
        <v>CLEANING SERVICE</v>
      </c>
      <c r="K55" s="83">
        <f ca="1" t="array" ref="K55">IFERROR(INDEX(MASTER!B:B,MATCH(G55,MASTER!A:A,0))/100," ")</f>
        <v>0.95</v>
      </c>
      <c r="L55" s="66">
        <f ca="1" t="shared" si="3"/>
        <v>1</v>
      </c>
      <c r="M55" s="66" t="str">
        <f ca="1" t="shared" si="4"/>
        <v>2023 - WEEK 01</v>
      </c>
      <c r="N55" s="66" t="str">
        <f ca="1" t="shared" si="5"/>
        <v>2023 - MONTH 01</v>
      </c>
      <c r="O55" s="83">
        <f ca="1" t="shared" ref="O55:P55" si="64">IFERROR(AVERAGEIF(M:M,M55,$K:$K)," ")</f>
        <v>0.915</v>
      </c>
      <c r="P55" s="83">
        <f ca="1" t="shared" si="64"/>
        <v>0.919166666666667</v>
      </c>
      <c r="Q55" s="66" t="str">
        <f ca="1">IF(ISBLANK(A55)," ",IF(O55&gt;MASTER!$B$3/100,"SB",IF(O55&gt;MASTER!$B$4/100,"B",IF(O55&gt;MASTER!$B$5/100,"C","K"))))</f>
        <v>B</v>
      </c>
      <c r="R55" s="66" t="str">
        <f ca="1">IF(ISBLANK(B55)," ",IF(P55&gt;MASTER!$B$3/100,"SB",IF(P55&gt;MASTER!$B$4/100,"B",IF(P55&gt;MASTER!$B$5/100,"C","K"))))</f>
        <v>B</v>
      </c>
      <c r="U55" s="66" t="str">
        <f ca="1" t="array" ref="U55">IFERROR(INDEX(MASTER!$B:$B,MATCH(F55,MASTER!$A:$A,0))," ")</f>
        <v> </v>
      </c>
      <c r="W55" s="66" t="str">
        <f ca="1" t="array" ref="W55">IFERROR(INDEX(MASTER!$B:$B,MATCH(K55,MASTER!$A:$A,0))," ")</f>
        <v> </v>
      </c>
      <c r="X55" s="66" t="str">
        <f ca="1" t="array" ref="X55">IFERROR(INDEX(MASTER!$B:$B,MATCH(M55,MASTER!$A:$A,0))," ")</f>
        <v> </v>
      </c>
      <c r="Y55" s="66" t="str">
        <f ca="1" t="array" ref="Y55">IFERROR(INDEX(MASTER!$B:$B,MATCH(N55,MASTER!$A:$A,0))," ")</f>
        <v> </v>
      </c>
      <c r="Z55" s="66" t="str">
        <f ca="1" t="array" ref="Z55">IFERROR(INDEX(MASTER!$B:$B,MATCH(O55,MASTER!$A:$A,0))," ")</f>
        <v> </v>
      </c>
      <c r="AA55" s="66" t="str">
        <f ca="1" t="array" ref="AA55">IFERROR(INDEX(MASTER!$B:$B,MATCH(P55,MASTER!$A:$A,0))," ")</f>
        <v> </v>
      </c>
      <c r="AB55" s="66" t="str">
        <f ca="1" t="array" ref="AB55">IFERROR(INDEX(MASTER!$B:$B,MATCH(Q55,MASTER!$A:$A,0))," ")</f>
        <v> </v>
      </c>
      <c r="AC55" s="66" t="str">
        <f ca="1" t="array" ref="AC55">IFERROR(INDEX(MASTER!$B:$B,MATCH(R55,MASTER!$A:$A,0))," ")</f>
        <v> </v>
      </c>
      <c r="AD55" s="66" t="str">
        <f t="array" ref="AD55">IFERROR(INDEX(MASTER!$B:$B,MATCH(S55,MASTER!$A:$A,0))," ")</f>
        <v> </v>
      </c>
      <c r="AE55" s="66" t="str">
        <f t="array" ref="AE55">IFERROR(INDEX(MASTER!$B:$B,MATCH(T55,MASTER!$A:$A,0))," ")</f>
        <v> </v>
      </c>
      <c r="AF55" s="66">
        <f ca="1" t="shared" si="13"/>
        <v>1</v>
      </c>
      <c r="AG55" s="66" t="str">
        <f ca="1" t="shared" si="14"/>
        <v>2023 01</v>
      </c>
      <c r="AH55" s="66" t="str">
        <f ca="1" t="shared" si="15"/>
        <v> </v>
      </c>
      <c r="AI55" s="66" t="str">
        <f ca="1" t="shared" si="16"/>
        <v/>
      </c>
    </row>
    <row r="56" customHeight="1" spans="1:35">
      <c r="A56" s="80">
        <f ca="1">INDIRECT(ADDRESS(2+QUOTIENT(ROW()-2,COUNTA('Form Responses 1'!$1:$1)-4),1,,TRUE,"Form Responses 1"))</f>
        <v>45063.879604294</v>
      </c>
      <c r="B56" s="66" t="str">
        <f ca="1">INDIRECT(ADDRESS(2+QUOTIENT(ROW()-2,COUNTA('Form Responses 1'!$1:$1)-4),2,,TRUE,"Form Responses 1"))</f>
        <v>dwisuswianto1971@gmail.com</v>
      </c>
      <c r="C56" s="66" t="str">
        <f ca="1">INDIRECT(ADDRESS(2+QUOTIENT(ROW()-2,COUNTA('Form Responses 1'!$1:$1)-4),3,,TRUE,"Form Responses 1"))</f>
        <v>Dwi Suswianto</v>
      </c>
      <c r="D56" s="81">
        <f ca="1">INDIRECT(ADDRESS(2+QUOTIENT(ROW()-2,COUNTA('Form Responses 1'!$1:$1)-4),4,,TRUE,"Form Responses 1"))</f>
        <v>44928</v>
      </c>
      <c r="E56" s="82">
        <f ca="1" t="shared" si="0"/>
        <v>1</v>
      </c>
      <c r="F56" s="66" t="str">
        <f ca="1">IF(ISBLANK(A56)," ",INDIRECT(ADDRESS(1,5+MOD(ROW()-2,COUNTA('Form Responses 1'!$1:$1)-4),,TRUE,"Form Responses 1")))</f>
        <v>Halaman [Taman ]</v>
      </c>
      <c r="G56" s="66" t="str">
        <f ca="1">IF(ISBLANK(A56)," ",INDIRECT(ADDRESS(MATCH(A56,'Form Responses 1'!A:A,0),5+MOD(ROW()-2,COUNTA('Form Responses 1'!$1:$1)-4),,TRUE,"Form Responses 1")))</f>
        <v>CUKUP BAIK</v>
      </c>
      <c r="H56" s="83" t="str">
        <f ca="1" t="shared" si="1"/>
        <v>Halaman</v>
      </c>
      <c r="I56" s="83" t="str">
        <f ca="1" t="shared" si="7"/>
        <v>Taman </v>
      </c>
      <c r="J56" s="83" t="str">
        <f ca="1" t="shared" si="2"/>
        <v>CLEANING SERVICE</v>
      </c>
      <c r="K56" s="83">
        <f ca="1" t="array" ref="K56">IFERROR(INDEX(MASTER!B:B,MATCH(G56,MASTER!A:A,0))/100," ")</f>
        <v>0.89</v>
      </c>
      <c r="L56" s="66">
        <f ca="1" t="shared" si="3"/>
        <v>1</v>
      </c>
      <c r="M56" s="66" t="str">
        <f ca="1" t="shared" si="4"/>
        <v>2023 - WEEK 01</v>
      </c>
      <c r="N56" s="66" t="str">
        <f ca="1" t="shared" si="5"/>
        <v>2023 - MONTH 01</v>
      </c>
      <c r="O56" s="83">
        <f ca="1" t="shared" ref="O56:P56" si="65">IFERROR(AVERAGEIF(M:M,M56,$K:$K)," ")</f>
        <v>0.915</v>
      </c>
      <c r="P56" s="83">
        <f ca="1" t="shared" si="65"/>
        <v>0.919166666666667</v>
      </c>
      <c r="Q56" s="66" t="str">
        <f ca="1">IF(ISBLANK(A56)," ",IF(O56&gt;MASTER!$B$3/100,"SB",IF(O56&gt;MASTER!$B$4/100,"B",IF(O56&gt;MASTER!$B$5/100,"C","K"))))</f>
        <v>B</v>
      </c>
      <c r="R56" s="66" t="str">
        <f ca="1">IF(ISBLANK(B56)," ",IF(P56&gt;MASTER!$B$3/100,"SB",IF(P56&gt;MASTER!$B$4/100,"B",IF(P56&gt;MASTER!$B$5/100,"C","K"))))</f>
        <v>B</v>
      </c>
      <c r="U56" s="66" t="str">
        <f ca="1" t="array" ref="U56">IFERROR(INDEX(MASTER!$B:$B,MATCH(F56,MASTER!$A:$A,0))," ")</f>
        <v> </v>
      </c>
      <c r="W56" s="66" t="str">
        <f ca="1" t="array" ref="W56">IFERROR(INDEX(MASTER!$B:$B,MATCH(K56,MASTER!$A:$A,0))," ")</f>
        <v> </v>
      </c>
      <c r="X56" s="66" t="str">
        <f ca="1" t="array" ref="X56">IFERROR(INDEX(MASTER!$B:$B,MATCH(M56,MASTER!$A:$A,0))," ")</f>
        <v> </v>
      </c>
      <c r="Y56" s="66" t="str">
        <f ca="1" t="array" ref="Y56">IFERROR(INDEX(MASTER!$B:$B,MATCH(N56,MASTER!$A:$A,0))," ")</f>
        <v> </v>
      </c>
      <c r="Z56" s="66" t="str">
        <f ca="1" t="array" ref="Z56">IFERROR(INDEX(MASTER!$B:$B,MATCH(O56,MASTER!$A:$A,0))," ")</f>
        <v> </v>
      </c>
      <c r="AA56" s="66" t="str">
        <f ca="1" t="array" ref="AA56">IFERROR(INDEX(MASTER!$B:$B,MATCH(P56,MASTER!$A:$A,0))," ")</f>
        <v> </v>
      </c>
      <c r="AB56" s="66" t="str">
        <f ca="1" t="array" ref="AB56">IFERROR(INDEX(MASTER!$B:$B,MATCH(Q56,MASTER!$A:$A,0))," ")</f>
        <v> </v>
      </c>
      <c r="AC56" s="66" t="str">
        <f ca="1" t="array" ref="AC56">IFERROR(INDEX(MASTER!$B:$B,MATCH(R56,MASTER!$A:$A,0))," ")</f>
        <v> </v>
      </c>
      <c r="AD56" s="66" t="str">
        <f t="array" ref="AD56">IFERROR(INDEX(MASTER!$B:$B,MATCH(S56,MASTER!$A:$A,0))," ")</f>
        <v> </v>
      </c>
      <c r="AE56" s="66" t="str">
        <f t="array" ref="AE56">IFERROR(INDEX(MASTER!$B:$B,MATCH(T56,MASTER!$A:$A,0))," ")</f>
        <v> </v>
      </c>
      <c r="AF56" s="66">
        <f ca="1" t="shared" si="13"/>
        <v>1</v>
      </c>
      <c r="AG56" s="66" t="str">
        <f ca="1" t="shared" si="14"/>
        <v>2023 01</v>
      </c>
      <c r="AH56" s="66" t="str">
        <f ca="1" t="shared" si="15"/>
        <v> </v>
      </c>
      <c r="AI56" s="66" t="str">
        <f ca="1" t="shared" si="16"/>
        <v/>
      </c>
    </row>
    <row r="57" customHeight="1" spans="1:35">
      <c r="A57" s="80">
        <f ca="1">INDIRECT(ADDRESS(2+QUOTIENT(ROW()-2,COUNTA('Form Responses 1'!$1:$1)-4),1,,TRUE,"Form Responses 1"))</f>
        <v>45063.879604294</v>
      </c>
      <c r="B57" s="66" t="str">
        <f ca="1">INDIRECT(ADDRESS(2+QUOTIENT(ROW()-2,COUNTA('Form Responses 1'!$1:$1)-4),2,,TRUE,"Form Responses 1"))</f>
        <v>dwisuswianto1971@gmail.com</v>
      </c>
      <c r="C57" s="66" t="str">
        <f ca="1">INDIRECT(ADDRESS(2+QUOTIENT(ROW()-2,COUNTA('Form Responses 1'!$1:$1)-4),3,,TRUE,"Form Responses 1"))</f>
        <v>Dwi Suswianto</v>
      </c>
      <c r="D57" s="81">
        <f ca="1">INDIRECT(ADDRESS(2+QUOTIENT(ROW()-2,COUNTA('Form Responses 1'!$1:$1)-4),4,,TRUE,"Form Responses 1"))</f>
        <v>44928</v>
      </c>
      <c r="E57" s="82">
        <f ca="1" t="shared" si="0"/>
        <v>1</v>
      </c>
      <c r="F57" s="66" t="str">
        <f ca="1">IF(ISBLANK(A57)," ",INDIRECT(ADDRESS(1,5+MOD(ROW()-2,COUNTA('Form Responses 1'!$1:$1)-4),,TRUE,"Form Responses 1")))</f>
        <v>Halaman [Halaman Utama Depan]</v>
      </c>
      <c r="G57" s="66" t="str">
        <f ca="1">IF(ISBLANK(A57)," ",INDIRECT(ADDRESS(MATCH(A57,'Form Responses 1'!A:A,0),5+MOD(ROW()-2,COUNTA('Form Responses 1'!$1:$1)-4),,TRUE,"Form Responses 1")))</f>
        <v>BAIK</v>
      </c>
      <c r="H57" s="83" t="str">
        <f ca="1" t="shared" si="1"/>
        <v>Halaman</v>
      </c>
      <c r="I57" s="83" t="str">
        <f ca="1" t="shared" si="7"/>
        <v>Halaman Utama Depan</v>
      </c>
      <c r="J57" s="83" t="str">
        <f ca="1" t="shared" si="2"/>
        <v>CLEANING SERVICE</v>
      </c>
      <c r="K57" s="83">
        <f ca="1" t="array" ref="K57">IFERROR(INDEX(MASTER!B:B,MATCH(G57,MASTER!A:A,0))/100," ")</f>
        <v>0.95</v>
      </c>
      <c r="L57" s="66">
        <f ca="1" t="shared" si="3"/>
        <v>1</v>
      </c>
      <c r="M57" s="66" t="str">
        <f ca="1" t="shared" si="4"/>
        <v>2023 - WEEK 01</v>
      </c>
      <c r="N57" s="66" t="str">
        <f ca="1" t="shared" si="5"/>
        <v>2023 - MONTH 01</v>
      </c>
      <c r="O57" s="83">
        <f ca="1" t="shared" ref="O57:P57" si="66">IFERROR(AVERAGEIF(M:M,M57,$K:$K)," ")</f>
        <v>0.915</v>
      </c>
      <c r="P57" s="83">
        <f ca="1" t="shared" si="66"/>
        <v>0.919166666666667</v>
      </c>
      <c r="Q57" s="66" t="str">
        <f ca="1">IF(ISBLANK(A57)," ",IF(O57&gt;MASTER!$B$3/100,"SB",IF(O57&gt;MASTER!$B$4/100,"B",IF(O57&gt;MASTER!$B$5/100,"C","K"))))</f>
        <v>B</v>
      </c>
      <c r="R57" s="66" t="str">
        <f ca="1">IF(ISBLANK(B57)," ",IF(P57&gt;MASTER!$B$3/100,"SB",IF(P57&gt;MASTER!$B$4/100,"B",IF(P57&gt;MASTER!$B$5/100,"C","K"))))</f>
        <v>B</v>
      </c>
      <c r="U57" s="66" t="str">
        <f ca="1" t="array" ref="U57">IFERROR(INDEX(MASTER!$B:$B,MATCH(F57,MASTER!$A:$A,0))," ")</f>
        <v> </v>
      </c>
      <c r="W57" s="66" t="str">
        <f ca="1" t="array" ref="W57">IFERROR(INDEX(MASTER!$B:$B,MATCH(K57,MASTER!$A:$A,0))," ")</f>
        <v> </v>
      </c>
      <c r="X57" s="66" t="str">
        <f ca="1" t="array" ref="X57">IFERROR(INDEX(MASTER!$B:$B,MATCH(M57,MASTER!$A:$A,0))," ")</f>
        <v> </v>
      </c>
      <c r="Y57" s="66" t="str">
        <f ca="1" t="array" ref="Y57">IFERROR(INDEX(MASTER!$B:$B,MATCH(N57,MASTER!$A:$A,0))," ")</f>
        <v> </v>
      </c>
      <c r="Z57" s="66" t="str">
        <f ca="1" t="array" ref="Z57">IFERROR(INDEX(MASTER!$B:$B,MATCH(O57,MASTER!$A:$A,0))," ")</f>
        <v> </v>
      </c>
      <c r="AA57" s="66" t="str">
        <f ca="1" t="array" ref="AA57">IFERROR(INDEX(MASTER!$B:$B,MATCH(P57,MASTER!$A:$A,0))," ")</f>
        <v> </v>
      </c>
      <c r="AB57" s="66" t="str">
        <f ca="1" t="array" ref="AB57">IFERROR(INDEX(MASTER!$B:$B,MATCH(Q57,MASTER!$A:$A,0))," ")</f>
        <v> </v>
      </c>
      <c r="AC57" s="66" t="str">
        <f ca="1" t="array" ref="AC57">IFERROR(INDEX(MASTER!$B:$B,MATCH(R57,MASTER!$A:$A,0))," ")</f>
        <v> </v>
      </c>
      <c r="AD57" s="66" t="str">
        <f t="array" ref="AD57">IFERROR(INDEX(MASTER!$B:$B,MATCH(S57,MASTER!$A:$A,0))," ")</f>
        <v> </v>
      </c>
      <c r="AE57" s="66" t="str">
        <f t="array" ref="AE57">IFERROR(INDEX(MASTER!$B:$B,MATCH(T57,MASTER!$A:$A,0))," ")</f>
        <v> </v>
      </c>
      <c r="AF57" s="66">
        <f ca="1" t="shared" si="13"/>
        <v>1</v>
      </c>
      <c r="AG57" s="66" t="str">
        <f ca="1" t="shared" si="14"/>
        <v>2023 01</v>
      </c>
      <c r="AH57" s="66" t="str">
        <f ca="1" t="shared" si="15"/>
        <v> </v>
      </c>
      <c r="AI57" s="66" t="str">
        <f ca="1" t="shared" si="16"/>
        <v/>
      </c>
    </row>
    <row r="58" customHeight="1" spans="1:35">
      <c r="A58" s="80">
        <f ca="1">INDIRECT(ADDRESS(2+QUOTIENT(ROW()-2,COUNTA('Form Responses 1'!$1:$1)-4),1,,TRUE,"Form Responses 1"))</f>
        <v>45063.879604294</v>
      </c>
      <c r="B58" s="66" t="str">
        <f ca="1">INDIRECT(ADDRESS(2+QUOTIENT(ROW()-2,COUNTA('Form Responses 1'!$1:$1)-4),2,,TRUE,"Form Responses 1"))</f>
        <v>dwisuswianto1971@gmail.com</v>
      </c>
      <c r="C58" s="66" t="str">
        <f ca="1">INDIRECT(ADDRESS(2+QUOTIENT(ROW()-2,COUNTA('Form Responses 1'!$1:$1)-4),3,,TRUE,"Form Responses 1"))</f>
        <v>Dwi Suswianto</v>
      </c>
      <c r="D58" s="81">
        <f ca="1">INDIRECT(ADDRESS(2+QUOTIENT(ROW()-2,COUNTA('Form Responses 1'!$1:$1)-4),4,,TRUE,"Form Responses 1"))</f>
        <v>44928</v>
      </c>
      <c r="E58" s="82">
        <f ca="1" t="shared" si="0"/>
        <v>1</v>
      </c>
      <c r="F58" s="66" t="str">
        <f ca="1">IF(ISBLANK(A58)," ",INDIRECT(ADDRESS(1,5+MOD(ROW()-2,COUNTA('Form Responses 1'!$1:$1)-4),,TRUE,"Form Responses 1")))</f>
        <v>Halaman [Halaman Samping Dan Belakang]</v>
      </c>
      <c r="G58" s="66" t="str">
        <f ca="1">IF(ISBLANK(A58)," ",INDIRECT(ADDRESS(MATCH(A58,'Form Responses 1'!A:A,0),5+MOD(ROW()-2,COUNTA('Form Responses 1'!$1:$1)-4),,TRUE,"Form Responses 1")))</f>
        <v>CUKUP BAIK</v>
      </c>
      <c r="H58" s="83" t="str">
        <f ca="1" t="shared" si="1"/>
        <v>Halaman</v>
      </c>
      <c r="I58" s="83" t="str">
        <f ca="1" t="shared" si="7"/>
        <v>Halaman Samping Dan Belakang</v>
      </c>
      <c r="J58" s="83" t="str">
        <f ca="1" t="shared" si="2"/>
        <v>CLEANING SERVICE</v>
      </c>
      <c r="K58" s="83">
        <f ca="1" t="array" ref="K58">IFERROR(INDEX(MASTER!B:B,MATCH(G58,MASTER!A:A,0))/100," ")</f>
        <v>0.89</v>
      </c>
      <c r="L58" s="66">
        <f ca="1" t="shared" si="3"/>
        <v>1</v>
      </c>
      <c r="M58" s="66" t="str">
        <f ca="1" t="shared" si="4"/>
        <v>2023 - WEEK 01</v>
      </c>
      <c r="N58" s="66" t="str">
        <f ca="1" t="shared" si="5"/>
        <v>2023 - MONTH 01</v>
      </c>
      <c r="O58" s="83">
        <f ca="1" t="shared" ref="O58:P58" si="67">IFERROR(AVERAGEIF(M:M,M58,$K:$K)," ")</f>
        <v>0.915</v>
      </c>
      <c r="P58" s="83">
        <f ca="1" t="shared" si="67"/>
        <v>0.919166666666667</v>
      </c>
      <c r="Q58" s="66" t="str">
        <f ca="1">IF(ISBLANK(A58)," ",IF(O58&gt;MASTER!$B$3/100,"SB",IF(O58&gt;MASTER!$B$4/100,"B",IF(O58&gt;MASTER!$B$5/100,"C","K"))))</f>
        <v>B</v>
      </c>
      <c r="R58" s="66" t="str">
        <f ca="1">IF(ISBLANK(B58)," ",IF(P58&gt;MASTER!$B$3/100,"SB",IF(P58&gt;MASTER!$B$4/100,"B",IF(P58&gt;MASTER!$B$5/100,"C","K"))))</f>
        <v>B</v>
      </c>
      <c r="U58" s="66" t="str">
        <f ca="1" t="array" ref="U58">IFERROR(INDEX(MASTER!$B:$B,MATCH(F58,MASTER!$A:$A,0))," ")</f>
        <v> </v>
      </c>
      <c r="W58" s="66" t="str">
        <f ca="1" t="array" ref="W58">IFERROR(INDEX(MASTER!$B:$B,MATCH(K58,MASTER!$A:$A,0))," ")</f>
        <v> </v>
      </c>
      <c r="X58" s="66" t="str">
        <f ca="1" t="array" ref="X58">IFERROR(INDEX(MASTER!$B:$B,MATCH(M58,MASTER!$A:$A,0))," ")</f>
        <v> </v>
      </c>
      <c r="Y58" s="66" t="str">
        <f ca="1" t="array" ref="Y58">IFERROR(INDEX(MASTER!$B:$B,MATCH(N58,MASTER!$A:$A,0))," ")</f>
        <v> </v>
      </c>
      <c r="Z58" s="66" t="str">
        <f ca="1" t="array" ref="Z58">IFERROR(INDEX(MASTER!$B:$B,MATCH(O58,MASTER!$A:$A,0))," ")</f>
        <v> </v>
      </c>
      <c r="AA58" s="66" t="str">
        <f ca="1" t="array" ref="AA58">IFERROR(INDEX(MASTER!$B:$B,MATCH(P58,MASTER!$A:$A,0))," ")</f>
        <v> </v>
      </c>
      <c r="AB58" s="66" t="str">
        <f ca="1" t="array" ref="AB58">IFERROR(INDEX(MASTER!$B:$B,MATCH(Q58,MASTER!$A:$A,0))," ")</f>
        <v> </v>
      </c>
      <c r="AC58" s="66" t="str">
        <f ca="1" t="array" ref="AC58">IFERROR(INDEX(MASTER!$B:$B,MATCH(R58,MASTER!$A:$A,0))," ")</f>
        <v> </v>
      </c>
      <c r="AD58" s="66" t="str">
        <f t="array" ref="AD58">IFERROR(INDEX(MASTER!$B:$B,MATCH(S58,MASTER!$A:$A,0))," ")</f>
        <v> </v>
      </c>
      <c r="AE58" s="66" t="str">
        <f t="array" ref="AE58">IFERROR(INDEX(MASTER!$B:$B,MATCH(T58,MASTER!$A:$A,0))," ")</f>
        <v> </v>
      </c>
      <c r="AF58" s="66">
        <f ca="1" t="shared" si="13"/>
        <v>1</v>
      </c>
      <c r="AG58" s="66" t="str">
        <f ca="1" t="shared" si="14"/>
        <v>2023 01</v>
      </c>
      <c r="AH58" s="66" t="str">
        <f ca="1" t="shared" si="15"/>
        <v> </v>
      </c>
      <c r="AI58" s="66" t="str">
        <f ca="1" t="shared" si="16"/>
        <v/>
      </c>
    </row>
    <row r="59" customHeight="1" spans="1:35">
      <c r="A59" s="80">
        <f ca="1">INDIRECT(ADDRESS(2+QUOTIENT(ROW()-2,COUNTA('Form Responses 1'!$1:$1)-4),1,,TRUE,"Form Responses 1"))</f>
        <v>45063.879604294</v>
      </c>
      <c r="B59" s="66" t="str">
        <f ca="1">INDIRECT(ADDRESS(2+QUOTIENT(ROW()-2,COUNTA('Form Responses 1'!$1:$1)-4),2,,TRUE,"Form Responses 1"))</f>
        <v>dwisuswianto1971@gmail.com</v>
      </c>
      <c r="C59" s="66" t="str">
        <f ca="1">INDIRECT(ADDRESS(2+QUOTIENT(ROW()-2,COUNTA('Form Responses 1'!$1:$1)-4),3,,TRUE,"Form Responses 1"))</f>
        <v>Dwi Suswianto</v>
      </c>
      <c r="D59" s="81">
        <f ca="1">INDIRECT(ADDRESS(2+QUOTIENT(ROW()-2,COUNTA('Form Responses 1'!$1:$1)-4),4,,TRUE,"Form Responses 1"))</f>
        <v>44928</v>
      </c>
      <c r="E59" s="82">
        <f ca="1" t="shared" si="0"/>
        <v>1</v>
      </c>
      <c r="F59" s="66" t="str">
        <f ca="1">IF(ISBLANK(A59)," ",INDIRECT(ADDRESS(1,5+MOD(ROW()-2,COUNTA('Form Responses 1'!$1:$1)-4),,TRUE,"Form Responses 1")))</f>
        <v>Halaman [Tps]</v>
      </c>
      <c r="G59" s="66" t="str">
        <f ca="1">IF(ISBLANK(A59)," ",INDIRECT(ADDRESS(MATCH(A59,'Form Responses 1'!A:A,0),5+MOD(ROW()-2,COUNTA('Form Responses 1'!$1:$1)-4),,TRUE,"Form Responses 1")))</f>
        <v>CUKUP BAIK</v>
      </c>
      <c r="H59" s="83" t="str">
        <f ca="1" t="shared" si="1"/>
        <v>Halaman</v>
      </c>
      <c r="I59" s="83" t="str">
        <f ca="1" t="shared" si="7"/>
        <v>Tps</v>
      </c>
      <c r="J59" s="83" t="str">
        <f ca="1" t="shared" si="2"/>
        <v>CLEANING SERVICE</v>
      </c>
      <c r="K59" s="83">
        <f ca="1" t="array" ref="K59">IFERROR(INDEX(MASTER!B:B,MATCH(G59,MASTER!A:A,0))/100," ")</f>
        <v>0.89</v>
      </c>
      <c r="L59" s="66">
        <f ca="1" t="shared" si="3"/>
        <v>1</v>
      </c>
      <c r="M59" s="66" t="str">
        <f ca="1" t="shared" si="4"/>
        <v>2023 - WEEK 01</v>
      </c>
      <c r="N59" s="66" t="str">
        <f ca="1" t="shared" si="5"/>
        <v>2023 - MONTH 01</v>
      </c>
      <c r="O59" s="83">
        <f ca="1" t="shared" ref="O59:P59" si="68">IFERROR(AVERAGEIF(M:M,M59,$K:$K)," ")</f>
        <v>0.915</v>
      </c>
      <c r="P59" s="83">
        <f ca="1" t="shared" si="68"/>
        <v>0.919166666666667</v>
      </c>
      <c r="Q59" s="66" t="str">
        <f ca="1">IF(ISBLANK(A59)," ",IF(O59&gt;MASTER!$B$3/100,"SB",IF(O59&gt;MASTER!$B$4/100,"B",IF(O59&gt;MASTER!$B$5/100,"C","K"))))</f>
        <v>B</v>
      </c>
      <c r="R59" s="66" t="str">
        <f ca="1">IF(ISBLANK(B59)," ",IF(P59&gt;MASTER!$B$3/100,"SB",IF(P59&gt;MASTER!$B$4/100,"B",IF(P59&gt;MASTER!$B$5/100,"C","K"))))</f>
        <v>B</v>
      </c>
      <c r="U59" s="66" t="str">
        <f ca="1" t="array" ref="U59">IFERROR(INDEX(MASTER!$B:$B,MATCH(F59,MASTER!$A:$A,0))," ")</f>
        <v> </v>
      </c>
      <c r="W59" s="66" t="str">
        <f ca="1" t="array" ref="W59">IFERROR(INDEX(MASTER!$B:$B,MATCH(K59,MASTER!$A:$A,0))," ")</f>
        <v> </v>
      </c>
      <c r="X59" s="66" t="str">
        <f ca="1" t="array" ref="X59">IFERROR(INDEX(MASTER!$B:$B,MATCH(M59,MASTER!$A:$A,0))," ")</f>
        <v> </v>
      </c>
      <c r="Y59" s="66" t="str">
        <f ca="1" t="array" ref="Y59">IFERROR(INDEX(MASTER!$B:$B,MATCH(N59,MASTER!$A:$A,0))," ")</f>
        <v> </v>
      </c>
      <c r="Z59" s="66" t="str">
        <f ca="1" t="array" ref="Z59">IFERROR(INDEX(MASTER!$B:$B,MATCH(O59,MASTER!$A:$A,0))," ")</f>
        <v> </v>
      </c>
      <c r="AA59" s="66" t="str">
        <f ca="1" t="array" ref="AA59">IFERROR(INDEX(MASTER!$B:$B,MATCH(P59,MASTER!$A:$A,0))," ")</f>
        <v> </v>
      </c>
      <c r="AB59" s="66" t="str">
        <f ca="1" t="array" ref="AB59">IFERROR(INDEX(MASTER!$B:$B,MATCH(Q59,MASTER!$A:$A,0))," ")</f>
        <v> </v>
      </c>
      <c r="AC59" s="66" t="str">
        <f ca="1" t="array" ref="AC59">IFERROR(INDEX(MASTER!$B:$B,MATCH(R59,MASTER!$A:$A,0))," ")</f>
        <v> </v>
      </c>
      <c r="AD59" s="66" t="str">
        <f t="array" ref="AD59">IFERROR(INDEX(MASTER!$B:$B,MATCH(S59,MASTER!$A:$A,0))," ")</f>
        <v> </v>
      </c>
      <c r="AE59" s="66" t="str">
        <f t="array" ref="AE59">IFERROR(INDEX(MASTER!$B:$B,MATCH(T59,MASTER!$A:$A,0))," ")</f>
        <v> </v>
      </c>
      <c r="AF59" s="66">
        <f ca="1" t="shared" si="13"/>
        <v>1</v>
      </c>
      <c r="AG59" s="66" t="str">
        <f ca="1" t="shared" si="14"/>
        <v>2023 01</v>
      </c>
      <c r="AH59" s="66" t="str">
        <f ca="1" t="shared" si="15"/>
        <v> </v>
      </c>
      <c r="AI59" s="66" t="str">
        <f ca="1" t="shared" si="16"/>
        <v/>
      </c>
    </row>
    <row r="60" customHeight="1" spans="1:35">
      <c r="A60" s="80">
        <f ca="1">INDIRECT(ADDRESS(2+QUOTIENT(ROW()-2,COUNTA('Form Responses 1'!$1:$1)-4),1,,TRUE,"Form Responses 1"))</f>
        <v>45063.879604294</v>
      </c>
      <c r="B60" s="66" t="str">
        <f ca="1">INDIRECT(ADDRESS(2+QUOTIENT(ROW()-2,COUNTA('Form Responses 1'!$1:$1)-4),2,,TRUE,"Form Responses 1"))</f>
        <v>dwisuswianto1971@gmail.com</v>
      </c>
      <c r="C60" s="66" t="str">
        <f ca="1">INDIRECT(ADDRESS(2+QUOTIENT(ROW()-2,COUNTA('Form Responses 1'!$1:$1)-4),3,,TRUE,"Form Responses 1"))</f>
        <v>Dwi Suswianto</v>
      </c>
      <c r="D60" s="81">
        <f ca="1">INDIRECT(ADDRESS(2+QUOTIENT(ROW()-2,COUNTA('Form Responses 1'!$1:$1)-4),4,,TRUE,"Form Responses 1"))</f>
        <v>44928</v>
      </c>
      <c r="E60" s="82">
        <f ca="1" t="shared" si="0"/>
        <v>1</v>
      </c>
      <c r="F60" s="66" t="str">
        <f ca="1">IF(ISBLANK(A60)," ",INDIRECT(ADDRESS(1,5+MOD(ROW()-2,COUNTA('Form Responses 1'!$1:$1)-4),,TRUE,"Form Responses 1")))</f>
        <v>Wisma [Koridor ]</v>
      </c>
      <c r="G60" s="66" t="str">
        <f ca="1">IF(ISBLANK(A60)," ",INDIRECT(ADDRESS(MATCH(A60,'Form Responses 1'!A:A,0),5+MOD(ROW()-2,COUNTA('Form Responses 1'!$1:$1)-4),,TRUE,"Form Responses 1")))</f>
        <v>CUKUP BAIK</v>
      </c>
      <c r="H60" s="83" t="str">
        <f ca="1" t="shared" si="1"/>
        <v>Wisma</v>
      </c>
      <c r="I60" s="83" t="str">
        <f ca="1" t="shared" si="7"/>
        <v>Koridor </v>
      </c>
      <c r="J60" s="83" t="str">
        <f ca="1" t="shared" si="2"/>
        <v>CLEANING SERVICE</v>
      </c>
      <c r="K60" s="83">
        <f ca="1" t="array" ref="K60">IFERROR(INDEX(MASTER!B:B,MATCH(G60,MASTER!A:A,0))/100," ")</f>
        <v>0.89</v>
      </c>
      <c r="L60" s="66">
        <f ca="1" t="shared" si="3"/>
        <v>1</v>
      </c>
      <c r="M60" s="66" t="str">
        <f ca="1" t="shared" si="4"/>
        <v>2023 - WEEK 01</v>
      </c>
      <c r="N60" s="66" t="str">
        <f ca="1" t="shared" si="5"/>
        <v>2023 - MONTH 01</v>
      </c>
      <c r="O60" s="83">
        <f ca="1" t="shared" ref="O60:P60" si="69">IFERROR(AVERAGEIF(M:M,M60,$K:$K)," ")</f>
        <v>0.915</v>
      </c>
      <c r="P60" s="83">
        <f ca="1" t="shared" si="69"/>
        <v>0.919166666666667</v>
      </c>
      <c r="Q60" s="66" t="str">
        <f ca="1">IF(ISBLANK(A60)," ",IF(O60&gt;MASTER!$B$3/100,"SB",IF(O60&gt;MASTER!$B$4/100,"B",IF(O60&gt;MASTER!$B$5/100,"C","K"))))</f>
        <v>B</v>
      </c>
      <c r="R60" s="66" t="str">
        <f ca="1">IF(ISBLANK(B60)," ",IF(P60&gt;MASTER!$B$3/100,"SB",IF(P60&gt;MASTER!$B$4/100,"B",IF(P60&gt;MASTER!$B$5/100,"C","K"))))</f>
        <v>B</v>
      </c>
      <c r="U60" s="66" t="str">
        <f ca="1" t="array" ref="U60">IFERROR(INDEX(MASTER!$B:$B,MATCH(F60,MASTER!$A:$A,0))," ")</f>
        <v> </v>
      </c>
      <c r="W60" s="66" t="str">
        <f ca="1" t="array" ref="W60">IFERROR(INDEX(MASTER!$B:$B,MATCH(K60,MASTER!$A:$A,0))," ")</f>
        <v> </v>
      </c>
      <c r="X60" s="66" t="str">
        <f ca="1" t="array" ref="X60">IFERROR(INDEX(MASTER!$B:$B,MATCH(M60,MASTER!$A:$A,0))," ")</f>
        <v> </v>
      </c>
      <c r="Y60" s="66" t="str">
        <f ca="1" t="array" ref="Y60">IFERROR(INDEX(MASTER!$B:$B,MATCH(N60,MASTER!$A:$A,0))," ")</f>
        <v> </v>
      </c>
      <c r="Z60" s="66" t="str">
        <f ca="1" t="array" ref="Z60">IFERROR(INDEX(MASTER!$B:$B,MATCH(O60,MASTER!$A:$A,0))," ")</f>
        <v> </v>
      </c>
      <c r="AA60" s="66" t="str">
        <f ca="1" t="array" ref="AA60">IFERROR(INDEX(MASTER!$B:$B,MATCH(P60,MASTER!$A:$A,0))," ")</f>
        <v> </v>
      </c>
      <c r="AB60" s="66" t="str">
        <f ca="1" t="array" ref="AB60">IFERROR(INDEX(MASTER!$B:$B,MATCH(Q60,MASTER!$A:$A,0))," ")</f>
        <v> </v>
      </c>
      <c r="AC60" s="66" t="str">
        <f ca="1" t="array" ref="AC60">IFERROR(INDEX(MASTER!$B:$B,MATCH(R60,MASTER!$A:$A,0))," ")</f>
        <v> </v>
      </c>
      <c r="AD60" s="66" t="str">
        <f t="array" ref="AD60">IFERROR(INDEX(MASTER!$B:$B,MATCH(S60,MASTER!$A:$A,0))," ")</f>
        <v> </v>
      </c>
      <c r="AE60" s="66" t="str">
        <f t="array" ref="AE60">IFERROR(INDEX(MASTER!$B:$B,MATCH(T60,MASTER!$A:$A,0))," ")</f>
        <v> </v>
      </c>
      <c r="AF60" s="66">
        <f ca="1" t="shared" si="13"/>
        <v>1</v>
      </c>
      <c r="AG60" s="66" t="str">
        <f ca="1" t="shared" si="14"/>
        <v>2023 01</v>
      </c>
      <c r="AH60" s="66" t="str">
        <f ca="1" t="shared" si="15"/>
        <v> </v>
      </c>
      <c r="AI60" s="66" t="str">
        <f ca="1" t="shared" si="16"/>
        <v/>
      </c>
    </row>
    <row r="61" customHeight="1" spans="1:35">
      <c r="A61" s="80">
        <f ca="1">INDIRECT(ADDRESS(2+QUOTIENT(ROW()-2,COUNTA('Form Responses 1'!$1:$1)-4),1,,TRUE,"Form Responses 1"))</f>
        <v>45063.879604294</v>
      </c>
      <c r="B61" s="66" t="str">
        <f ca="1">INDIRECT(ADDRESS(2+QUOTIENT(ROW()-2,COUNTA('Form Responses 1'!$1:$1)-4),2,,TRUE,"Form Responses 1"))</f>
        <v>dwisuswianto1971@gmail.com</v>
      </c>
      <c r="C61" s="66" t="str">
        <f ca="1">INDIRECT(ADDRESS(2+QUOTIENT(ROW()-2,COUNTA('Form Responses 1'!$1:$1)-4),3,,TRUE,"Form Responses 1"))</f>
        <v>Dwi Suswianto</v>
      </c>
      <c r="D61" s="81">
        <f ca="1">INDIRECT(ADDRESS(2+QUOTIENT(ROW()-2,COUNTA('Form Responses 1'!$1:$1)-4),4,,TRUE,"Form Responses 1"))</f>
        <v>44928</v>
      </c>
      <c r="E61" s="82">
        <f ca="1" t="shared" si="0"/>
        <v>1</v>
      </c>
      <c r="F61" s="66" t="str">
        <f ca="1">IF(ISBLANK(A61)," ",INDIRECT(ADDRESS(1,5+MOD(ROW()-2,COUNTA('Form Responses 1'!$1:$1)-4),,TRUE,"Form Responses 1")))</f>
        <v>Wisma [Ruang Rapat/Pendopo]</v>
      </c>
      <c r="G61" s="66" t="str">
        <f ca="1">IF(ISBLANK(A61)," ",INDIRECT(ADDRESS(MATCH(A61,'Form Responses 1'!A:A,0),5+MOD(ROW()-2,COUNTA('Form Responses 1'!$1:$1)-4),,TRUE,"Form Responses 1")))</f>
        <v>BAIK</v>
      </c>
      <c r="H61" s="83" t="str">
        <f ca="1" t="shared" si="1"/>
        <v>Wisma</v>
      </c>
      <c r="I61" s="83" t="str">
        <f ca="1" t="shared" si="7"/>
        <v>Ruang Rapat/Pendopo</v>
      </c>
      <c r="J61" s="83" t="str">
        <f ca="1" t="shared" si="2"/>
        <v>CLEANING SERVICE</v>
      </c>
      <c r="K61" s="83">
        <f ca="1" t="array" ref="K61">IFERROR(INDEX(MASTER!B:B,MATCH(G61,MASTER!A:A,0))/100," ")</f>
        <v>0.95</v>
      </c>
      <c r="L61" s="66">
        <f ca="1" t="shared" si="3"/>
        <v>1</v>
      </c>
      <c r="M61" s="66" t="str">
        <f ca="1" t="shared" si="4"/>
        <v>2023 - WEEK 01</v>
      </c>
      <c r="N61" s="66" t="str">
        <f ca="1" t="shared" si="5"/>
        <v>2023 - MONTH 01</v>
      </c>
      <c r="O61" s="83">
        <f ca="1" t="shared" ref="O61:P61" si="70">IFERROR(AVERAGEIF(M:M,M61,$K:$K)," ")</f>
        <v>0.915</v>
      </c>
      <c r="P61" s="83">
        <f ca="1" t="shared" si="70"/>
        <v>0.919166666666667</v>
      </c>
      <c r="Q61" s="66" t="str">
        <f ca="1">IF(ISBLANK(A61)," ",IF(O61&gt;MASTER!$B$3/100,"SB",IF(O61&gt;MASTER!$B$4/100,"B",IF(O61&gt;MASTER!$B$5/100,"C","K"))))</f>
        <v>B</v>
      </c>
      <c r="R61" s="66" t="str">
        <f ca="1">IF(ISBLANK(B61)," ",IF(P61&gt;MASTER!$B$3/100,"SB",IF(P61&gt;MASTER!$B$4/100,"B",IF(P61&gt;MASTER!$B$5/100,"C","K"))))</f>
        <v>B</v>
      </c>
      <c r="U61" s="66" t="str">
        <f ca="1" t="array" ref="U61">IFERROR(INDEX(MASTER!$B:$B,MATCH(F61,MASTER!$A:$A,0))," ")</f>
        <v> </v>
      </c>
      <c r="W61" s="66" t="str">
        <f ca="1" t="array" ref="W61">IFERROR(INDEX(MASTER!$B:$B,MATCH(K61,MASTER!$A:$A,0))," ")</f>
        <v> </v>
      </c>
      <c r="X61" s="66" t="str">
        <f ca="1" t="array" ref="X61">IFERROR(INDEX(MASTER!$B:$B,MATCH(M61,MASTER!$A:$A,0))," ")</f>
        <v> </v>
      </c>
      <c r="Y61" s="66" t="str">
        <f ca="1" t="array" ref="Y61">IFERROR(INDEX(MASTER!$B:$B,MATCH(N61,MASTER!$A:$A,0))," ")</f>
        <v> </v>
      </c>
      <c r="Z61" s="66" t="str">
        <f ca="1" t="array" ref="Z61">IFERROR(INDEX(MASTER!$B:$B,MATCH(O61,MASTER!$A:$A,0))," ")</f>
        <v> </v>
      </c>
      <c r="AA61" s="66" t="str">
        <f ca="1" t="array" ref="AA61">IFERROR(INDEX(MASTER!$B:$B,MATCH(P61,MASTER!$A:$A,0))," ")</f>
        <v> </v>
      </c>
      <c r="AB61" s="66" t="str">
        <f ca="1" t="array" ref="AB61">IFERROR(INDEX(MASTER!$B:$B,MATCH(Q61,MASTER!$A:$A,0))," ")</f>
        <v> </v>
      </c>
      <c r="AC61" s="66" t="str">
        <f ca="1" t="array" ref="AC61">IFERROR(INDEX(MASTER!$B:$B,MATCH(R61,MASTER!$A:$A,0))," ")</f>
        <v> </v>
      </c>
      <c r="AD61" s="66" t="str">
        <f t="array" ref="AD61">IFERROR(INDEX(MASTER!$B:$B,MATCH(S61,MASTER!$A:$A,0))," ")</f>
        <v> </v>
      </c>
      <c r="AE61" s="66" t="str">
        <f t="array" ref="AE61">IFERROR(INDEX(MASTER!$B:$B,MATCH(T61,MASTER!$A:$A,0))," ")</f>
        <v> </v>
      </c>
      <c r="AF61" s="66">
        <f ca="1" t="shared" si="13"/>
        <v>1</v>
      </c>
      <c r="AG61" s="66" t="str">
        <f ca="1" t="shared" si="14"/>
        <v>2023 01</v>
      </c>
      <c r="AH61" s="66" t="str">
        <f ca="1" t="shared" si="15"/>
        <v> </v>
      </c>
      <c r="AI61" s="66" t="str">
        <f ca="1" t="shared" si="16"/>
        <v/>
      </c>
    </row>
    <row r="62" customHeight="1" spans="1:35">
      <c r="A62" s="80">
        <f ca="1">INDIRECT(ADDRESS(2+QUOTIENT(ROW()-2,COUNTA('Form Responses 1'!$1:$1)-4),1,,TRUE,"Form Responses 1"))</f>
        <v>45063.879604294</v>
      </c>
      <c r="B62" s="66" t="str">
        <f ca="1">INDIRECT(ADDRESS(2+QUOTIENT(ROW()-2,COUNTA('Form Responses 1'!$1:$1)-4),2,,TRUE,"Form Responses 1"))</f>
        <v>dwisuswianto1971@gmail.com</v>
      </c>
      <c r="C62" s="66" t="str">
        <f ca="1">INDIRECT(ADDRESS(2+QUOTIENT(ROW()-2,COUNTA('Form Responses 1'!$1:$1)-4),3,,TRUE,"Form Responses 1"))</f>
        <v>Dwi Suswianto</v>
      </c>
      <c r="D62" s="81">
        <f ca="1">INDIRECT(ADDRESS(2+QUOTIENT(ROW()-2,COUNTA('Form Responses 1'!$1:$1)-4),4,,TRUE,"Form Responses 1"))</f>
        <v>44928</v>
      </c>
      <c r="E62" s="82">
        <f ca="1" t="shared" si="0"/>
        <v>1</v>
      </c>
      <c r="F62" s="66" t="str">
        <f ca="1">IF(ISBLANK(A62)," ",INDIRECT(ADDRESS(1,5+MOD(ROW()-2,COUNTA('Form Responses 1'!$1:$1)-4),,TRUE,"Form Responses 1")))</f>
        <v>Wisma [Gudang]</v>
      </c>
      <c r="G62" s="66" t="str">
        <f ca="1">IF(ISBLANK(A62)," ",INDIRECT(ADDRESS(MATCH(A62,'Form Responses 1'!A:A,0),5+MOD(ROW()-2,COUNTA('Form Responses 1'!$1:$1)-4),,TRUE,"Form Responses 1")))</f>
        <v>CUKUP BAIK</v>
      </c>
      <c r="H62" s="83" t="str">
        <f ca="1" t="shared" si="1"/>
        <v>Wisma</v>
      </c>
      <c r="I62" s="83" t="str">
        <f ca="1" t="shared" si="7"/>
        <v>Gudang</v>
      </c>
      <c r="J62" s="83" t="str">
        <f ca="1" t="shared" si="2"/>
        <v>CLEANING SERVICE</v>
      </c>
      <c r="K62" s="83">
        <f ca="1" t="array" ref="K62">IFERROR(INDEX(MASTER!B:B,MATCH(G62,MASTER!A:A,0))/100," ")</f>
        <v>0.89</v>
      </c>
      <c r="L62" s="66">
        <f ca="1" t="shared" si="3"/>
        <v>1</v>
      </c>
      <c r="M62" s="66" t="str">
        <f ca="1" t="shared" si="4"/>
        <v>2023 - WEEK 01</v>
      </c>
      <c r="N62" s="66" t="str">
        <f ca="1" t="shared" si="5"/>
        <v>2023 - MONTH 01</v>
      </c>
      <c r="O62" s="83">
        <f ca="1" t="shared" ref="O62:P62" si="71">IFERROR(AVERAGEIF(M:M,M62,$K:$K)," ")</f>
        <v>0.915</v>
      </c>
      <c r="P62" s="83">
        <f ca="1" t="shared" si="71"/>
        <v>0.919166666666667</v>
      </c>
      <c r="Q62" s="66" t="str">
        <f ca="1">IF(ISBLANK(A62)," ",IF(O62&gt;MASTER!$B$3/100,"SB",IF(O62&gt;MASTER!$B$4/100,"B",IF(O62&gt;MASTER!$B$5/100,"C","K"))))</f>
        <v>B</v>
      </c>
      <c r="R62" s="66" t="str">
        <f ca="1">IF(ISBLANK(B62)," ",IF(P62&gt;MASTER!$B$3/100,"SB",IF(P62&gt;MASTER!$B$4/100,"B",IF(P62&gt;MASTER!$B$5/100,"C","K"))))</f>
        <v>B</v>
      </c>
      <c r="U62" s="66" t="str">
        <f ca="1" t="array" ref="U62">IFERROR(INDEX(MASTER!$B:$B,MATCH(F62,MASTER!$A:$A,0))," ")</f>
        <v> </v>
      </c>
      <c r="W62" s="66" t="str">
        <f ca="1" t="array" ref="W62">IFERROR(INDEX(MASTER!$B:$B,MATCH(K62,MASTER!$A:$A,0))," ")</f>
        <v> </v>
      </c>
      <c r="X62" s="66" t="str">
        <f ca="1" t="array" ref="X62">IFERROR(INDEX(MASTER!$B:$B,MATCH(M62,MASTER!$A:$A,0))," ")</f>
        <v> </v>
      </c>
      <c r="Y62" s="66" t="str">
        <f ca="1" t="array" ref="Y62">IFERROR(INDEX(MASTER!$B:$B,MATCH(N62,MASTER!$A:$A,0))," ")</f>
        <v> </v>
      </c>
      <c r="Z62" s="66" t="str">
        <f ca="1" t="array" ref="Z62">IFERROR(INDEX(MASTER!$B:$B,MATCH(O62,MASTER!$A:$A,0))," ")</f>
        <v> </v>
      </c>
      <c r="AA62" s="66" t="str">
        <f ca="1" t="array" ref="AA62">IFERROR(INDEX(MASTER!$B:$B,MATCH(P62,MASTER!$A:$A,0))," ")</f>
        <v> </v>
      </c>
      <c r="AB62" s="66" t="str">
        <f ca="1" t="array" ref="AB62">IFERROR(INDEX(MASTER!$B:$B,MATCH(Q62,MASTER!$A:$A,0))," ")</f>
        <v> </v>
      </c>
      <c r="AC62" s="66" t="str">
        <f ca="1" t="array" ref="AC62">IFERROR(INDEX(MASTER!$B:$B,MATCH(R62,MASTER!$A:$A,0))," ")</f>
        <v> </v>
      </c>
      <c r="AD62" s="66" t="str">
        <f t="array" ref="AD62">IFERROR(INDEX(MASTER!$B:$B,MATCH(S62,MASTER!$A:$A,0))," ")</f>
        <v> </v>
      </c>
      <c r="AE62" s="66" t="str">
        <f t="array" ref="AE62">IFERROR(INDEX(MASTER!$B:$B,MATCH(T62,MASTER!$A:$A,0))," ")</f>
        <v> </v>
      </c>
      <c r="AF62" s="66">
        <f ca="1" t="shared" si="13"/>
        <v>1</v>
      </c>
      <c r="AG62" s="66" t="str">
        <f ca="1" t="shared" si="14"/>
        <v>2023 01</v>
      </c>
      <c r="AH62" s="66" t="str">
        <f ca="1" t="shared" si="15"/>
        <v> </v>
      </c>
      <c r="AI62" s="66" t="str">
        <f ca="1" t="shared" si="16"/>
        <v/>
      </c>
    </row>
    <row r="63" customHeight="1" spans="1:35">
      <c r="A63" s="80">
        <f ca="1">INDIRECT(ADDRESS(2+QUOTIENT(ROW()-2,COUNTA('Form Responses 1'!$1:$1)-4),1,,TRUE,"Form Responses 1"))</f>
        <v>45063.879604294</v>
      </c>
      <c r="B63" s="66" t="str">
        <f ca="1">INDIRECT(ADDRESS(2+QUOTIENT(ROW()-2,COUNTA('Form Responses 1'!$1:$1)-4),2,,TRUE,"Form Responses 1"))</f>
        <v>dwisuswianto1971@gmail.com</v>
      </c>
      <c r="C63" s="66" t="str">
        <f ca="1">INDIRECT(ADDRESS(2+QUOTIENT(ROW()-2,COUNTA('Form Responses 1'!$1:$1)-4),3,,TRUE,"Form Responses 1"))</f>
        <v>Dwi Suswianto</v>
      </c>
      <c r="D63" s="81">
        <f ca="1">INDIRECT(ADDRESS(2+QUOTIENT(ROW()-2,COUNTA('Form Responses 1'!$1:$1)-4),4,,TRUE,"Form Responses 1"))</f>
        <v>44928</v>
      </c>
      <c r="E63" s="82">
        <f ca="1" t="shared" si="0"/>
        <v>1</v>
      </c>
      <c r="F63" s="66" t="str">
        <f ca="1">IF(ISBLANK(A63)," ",INDIRECT(ADDRESS(1,5+MOD(ROW()-2,COUNTA('Form Responses 1'!$1:$1)-4),,TRUE,"Form Responses 1")))</f>
        <v>Wisma [Ruang Genset]</v>
      </c>
      <c r="G63" s="66" t="str">
        <f ca="1">IF(ISBLANK(A63)," ",INDIRECT(ADDRESS(MATCH(A63,'Form Responses 1'!A:A,0),5+MOD(ROW()-2,COUNTA('Form Responses 1'!$1:$1)-4),,TRUE,"Form Responses 1")))</f>
        <v>CUKUP BAIK</v>
      </c>
      <c r="H63" s="83" t="str">
        <f ca="1" t="shared" si="1"/>
        <v>Wisma</v>
      </c>
      <c r="I63" s="83" t="str">
        <f ca="1" t="shared" si="7"/>
        <v>Ruang Genset</v>
      </c>
      <c r="J63" s="83" t="str">
        <f ca="1" t="shared" si="2"/>
        <v>CLEANING SERVICE</v>
      </c>
      <c r="K63" s="83">
        <f ca="1" t="array" ref="K63">IFERROR(INDEX(MASTER!B:B,MATCH(G63,MASTER!A:A,0))/100," ")</f>
        <v>0.89</v>
      </c>
      <c r="L63" s="66">
        <f ca="1" t="shared" si="3"/>
        <v>1</v>
      </c>
      <c r="M63" s="66" t="str">
        <f ca="1" t="shared" si="4"/>
        <v>2023 - WEEK 01</v>
      </c>
      <c r="N63" s="66" t="str">
        <f ca="1" t="shared" si="5"/>
        <v>2023 - MONTH 01</v>
      </c>
      <c r="O63" s="83">
        <f ca="1" t="shared" ref="O63:P63" si="72">IFERROR(AVERAGEIF(M:M,M63,$K:$K)," ")</f>
        <v>0.915</v>
      </c>
      <c r="P63" s="83">
        <f ca="1" t="shared" si="72"/>
        <v>0.919166666666667</v>
      </c>
      <c r="Q63" s="66" t="str">
        <f ca="1">IF(ISBLANK(A63)," ",IF(O63&gt;MASTER!$B$3/100,"SB",IF(O63&gt;MASTER!$B$4/100,"B",IF(O63&gt;MASTER!$B$5/100,"C","K"))))</f>
        <v>B</v>
      </c>
      <c r="R63" s="66" t="str">
        <f ca="1">IF(ISBLANK(B63)," ",IF(P63&gt;MASTER!$B$3/100,"SB",IF(P63&gt;MASTER!$B$4/100,"B",IF(P63&gt;MASTER!$B$5/100,"C","K"))))</f>
        <v>B</v>
      </c>
      <c r="U63" s="66" t="str">
        <f ca="1" t="array" ref="U63">IFERROR(INDEX(MASTER!$B:$B,MATCH(F63,MASTER!$A:$A,0))," ")</f>
        <v> </v>
      </c>
      <c r="W63" s="66" t="str">
        <f ca="1" t="array" ref="W63">IFERROR(INDEX(MASTER!$B:$B,MATCH(K63,MASTER!$A:$A,0))," ")</f>
        <v> </v>
      </c>
      <c r="X63" s="66" t="str">
        <f ca="1" t="array" ref="X63">IFERROR(INDEX(MASTER!$B:$B,MATCH(M63,MASTER!$A:$A,0))," ")</f>
        <v> </v>
      </c>
      <c r="Y63" s="66" t="str">
        <f ca="1" t="array" ref="Y63">IFERROR(INDEX(MASTER!$B:$B,MATCH(N63,MASTER!$A:$A,0))," ")</f>
        <v> </v>
      </c>
      <c r="Z63" s="66" t="str">
        <f ca="1" t="array" ref="Z63">IFERROR(INDEX(MASTER!$B:$B,MATCH(O63,MASTER!$A:$A,0))," ")</f>
        <v> </v>
      </c>
      <c r="AA63" s="66" t="str">
        <f ca="1" t="array" ref="AA63">IFERROR(INDEX(MASTER!$B:$B,MATCH(P63,MASTER!$A:$A,0))," ")</f>
        <v> </v>
      </c>
      <c r="AB63" s="66" t="str">
        <f ca="1" t="array" ref="AB63">IFERROR(INDEX(MASTER!$B:$B,MATCH(Q63,MASTER!$A:$A,0))," ")</f>
        <v> </v>
      </c>
      <c r="AC63" s="66" t="str">
        <f ca="1" t="array" ref="AC63">IFERROR(INDEX(MASTER!$B:$B,MATCH(R63,MASTER!$A:$A,0))," ")</f>
        <v> </v>
      </c>
      <c r="AD63" s="66" t="str">
        <f t="array" ref="AD63">IFERROR(INDEX(MASTER!$B:$B,MATCH(S63,MASTER!$A:$A,0))," ")</f>
        <v> </v>
      </c>
      <c r="AE63" s="66" t="str">
        <f t="array" ref="AE63">IFERROR(INDEX(MASTER!$B:$B,MATCH(T63,MASTER!$A:$A,0))," ")</f>
        <v> </v>
      </c>
      <c r="AF63" s="66">
        <f ca="1" t="shared" si="13"/>
        <v>1</v>
      </c>
      <c r="AG63" s="66" t="str">
        <f ca="1" t="shared" si="14"/>
        <v>2023 01</v>
      </c>
      <c r="AH63" s="66" t="str">
        <f ca="1" t="shared" si="15"/>
        <v> </v>
      </c>
      <c r="AI63" s="66" t="str">
        <f ca="1" t="shared" si="16"/>
        <v/>
      </c>
    </row>
    <row r="64" customHeight="1" spans="1:35">
      <c r="A64" s="80">
        <f ca="1">INDIRECT(ADDRESS(2+QUOTIENT(ROW()-2,COUNTA('Form Responses 1'!$1:$1)-4),1,,TRUE,"Form Responses 1"))</f>
        <v>45063.879604294</v>
      </c>
      <c r="B64" s="66" t="str">
        <f ca="1">INDIRECT(ADDRESS(2+QUOTIENT(ROW()-2,COUNTA('Form Responses 1'!$1:$1)-4),2,,TRUE,"Form Responses 1"))</f>
        <v>dwisuswianto1971@gmail.com</v>
      </c>
      <c r="C64" s="66" t="str">
        <f ca="1">INDIRECT(ADDRESS(2+QUOTIENT(ROW()-2,COUNTA('Form Responses 1'!$1:$1)-4),3,,TRUE,"Form Responses 1"))</f>
        <v>Dwi Suswianto</v>
      </c>
      <c r="D64" s="81">
        <f ca="1">INDIRECT(ADDRESS(2+QUOTIENT(ROW()-2,COUNTA('Form Responses 1'!$1:$1)-4),4,,TRUE,"Form Responses 1"))</f>
        <v>44928</v>
      </c>
      <c r="E64" s="82">
        <f ca="1" t="shared" si="0"/>
        <v>1</v>
      </c>
      <c r="F64" s="66" t="str">
        <f ca="1">IF(ISBLANK(A64)," ",INDIRECT(ADDRESS(1,5+MOD(ROW()-2,COUNTA('Form Responses 1'!$1:$1)-4),,TRUE,"Form Responses 1")))</f>
        <v>Wisma [Ruang Alat Meteorologi]</v>
      </c>
      <c r="G64" s="66" t="str">
        <f ca="1">IF(ISBLANK(A64)," ",INDIRECT(ADDRESS(MATCH(A64,'Form Responses 1'!A:A,0),5+MOD(ROW()-2,COUNTA('Form Responses 1'!$1:$1)-4),,TRUE,"Form Responses 1")))</f>
        <v>BAIK</v>
      </c>
      <c r="H64" s="83" t="str">
        <f ca="1" t="shared" si="1"/>
        <v>Wisma</v>
      </c>
      <c r="I64" s="83" t="str">
        <f ca="1" t="shared" si="7"/>
        <v>Ruang Alat Meteorologi</v>
      </c>
      <c r="J64" s="83" t="str">
        <f ca="1" t="shared" si="2"/>
        <v>CLEANING SERVICE</v>
      </c>
      <c r="K64" s="83">
        <f ca="1" t="array" ref="K64">IFERROR(INDEX(MASTER!B:B,MATCH(G64,MASTER!A:A,0))/100," ")</f>
        <v>0.95</v>
      </c>
      <c r="L64" s="66">
        <f ca="1" t="shared" si="3"/>
        <v>1</v>
      </c>
      <c r="M64" s="66" t="str">
        <f ca="1" t="shared" si="4"/>
        <v>2023 - WEEK 01</v>
      </c>
      <c r="N64" s="66" t="str">
        <f ca="1" t="shared" si="5"/>
        <v>2023 - MONTH 01</v>
      </c>
      <c r="O64" s="83">
        <f ca="1" t="shared" ref="O64:P64" si="73">IFERROR(AVERAGEIF(M:M,M64,$K:$K)," ")</f>
        <v>0.915</v>
      </c>
      <c r="P64" s="83">
        <f ca="1" t="shared" si="73"/>
        <v>0.919166666666667</v>
      </c>
      <c r="Q64" s="66" t="str">
        <f ca="1">IF(ISBLANK(A64)," ",IF(O64&gt;MASTER!$B$3/100,"SB",IF(O64&gt;MASTER!$B$4/100,"B",IF(O64&gt;MASTER!$B$5/100,"C","K"))))</f>
        <v>B</v>
      </c>
      <c r="R64" s="66" t="str">
        <f ca="1">IF(ISBLANK(B64)," ",IF(P64&gt;MASTER!$B$3/100,"SB",IF(P64&gt;MASTER!$B$4/100,"B",IF(P64&gt;MASTER!$B$5/100,"C","K"))))</f>
        <v>B</v>
      </c>
      <c r="U64" s="66" t="str">
        <f ca="1" t="array" ref="U64">IFERROR(INDEX(MASTER!$B:$B,MATCH(F64,MASTER!$A:$A,0))," ")</f>
        <v> </v>
      </c>
      <c r="W64" s="66" t="str">
        <f ca="1" t="array" ref="W64">IFERROR(INDEX(MASTER!$B:$B,MATCH(K64,MASTER!$A:$A,0))," ")</f>
        <v> </v>
      </c>
      <c r="X64" s="66" t="str">
        <f ca="1" t="array" ref="X64">IFERROR(INDEX(MASTER!$B:$B,MATCH(M64,MASTER!$A:$A,0))," ")</f>
        <v> </v>
      </c>
      <c r="Y64" s="66" t="str">
        <f ca="1" t="array" ref="Y64">IFERROR(INDEX(MASTER!$B:$B,MATCH(N64,MASTER!$A:$A,0))," ")</f>
        <v> </v>
      </c>
      <c r="Z64" s="66" t="str">
        <f ca="1" t="array" ref="Z64">IFERROR(INDEX(MASTER!$B:$B,MATCH(O64,MASTER!$A:$A,0))," ")</f>
        <v> </v>
      </c>
      <c r="AA64" s="66" t="str">
        <f ca="1" t="array" ref="AA64">IFERROR(INDEX(MASTER!$B:$B,MATCH(P64,MASTER!$A:$A,0))," ")</f>
        <v> </v>
      </c>
      <c r="AB64" s="66" t="str">
        <f ca="1" t="array" ref="AB64">IFERROR(INDEX(MASTER!$B:$B,MATCH(Q64,MASTER!$A:$A,0))," ")</f>
        <v> </v>
      </c>
      <c r="AC64" s="66" t="str">
        <f ca="1" t="array" ref="AC64">IFERROR(INDEX(MASTER!$B:$B,MATCH(R64,MASTER!$A:$A,0))," ")</f>
        <v> </v>
      </c>
      <c r="AD64" s="66" t="str">
        <f t="array" ref="AD64">IFERROR(INDEX(MASTER!$B:$B,MATCH(S64,MASTER!$A:$A,0))," ")</f>
        <v> </v>
      </c>
      <c r="AE64" s="66" t="str">
        <f t="array" ref="AE64">IFERROR(INDEX(MASTER!$B:$B,MATCH(T64,MASTER!$A:$A,0))," ")</f>
        <v> </v>
      </c>
      <c r="AF64" s="66">
        <f ca="1" t="shared" si="13"/>
        <v>1</v>
      </c>
      <c r="AG64" s="66" t="str">
        <f ca="1" t="shared" si="14"/>
        <v>2023 01</v>
      </c>
      <c r="AH64" s="66" t="str">
        <f ca="1" t="shared" si="15"/>
        <v> </v>
      </c>
      <c r="AI64" s="66" t="str">
        <f ca="1" t="shared" si="16"/>
        <v/>
      </c>
    </row>
    <row r="65" customHeight="1" spans="1:35">
      <c r="A65" s="80">
        <f ca="1">INDIRECT(ADDRESS(2+QUOTIENT(ROW()-2,COUNTA('Form Responses 1'!$1:$1)-4),1,,TRUE,"Form Responses 1"))</f>
        <v>45063.879604294</v>
      </c>
      <c r="B65" s="66" t="str">
        <f ca="1">INDIRECT(ADDRESS(2+QUOTIENT(ROW()-2,COUNTA('Form Responses 1'!$1:$1)-4),2,,TRUE,"Form Responses 1"))</f>
        <v>dwisuswianto1971@gmail.com</v>
      </c>
      <c r="C65" s="66" t="str">
        <f ca="1">INDIRECT(ADDRESS(2+QUOTIENT(ROW()-2,COUNTA('Form Responses 1'!$1:$1)-4),3,,TRUE,"Form Responses 1"))</f>
        <v>Dwi Suswianto</v>
      </c>
      <c r="D65" s="81">
        <f ca="1">INDIRECT(ADDRESS(2+QUOTIENT(ROW()-2,COUNTA('Form Responses 1'!$1:$1)-4),4,,TRUE,"Form Responses 1"))</f>
        <v>44928</v>
      </c>
      <c r="E65" s="82">
        <f ca="1" t="shared" si="0"/>
        <v>1</v>
      </c>
      <c r="F65" s="66" t="str">
        <f ca="1">IF(ISBLANK(A65)," ",INDIRECT(ADDRESS(1,5+MOD(ROW()-2,COUNTA('Form Responses 1'!$1:$1)-4),,TRUE,"Form Responses 1")))</f>
        <v>Wisma [Ruang Kerja]</v>
      </c>
      <c r="G65" s="66" t="str">
        <f ca="1">IF(ISBLANK(A65)," ",INDIRECT(ADDRESS(MATCH(A65,'Form Responses 1'!A:A,0),5+MOD(ROW()-2,COUNTA('Form Responses 1'!$1:$1)-4),,TRUE,"Form Responses 1")))</f>
        <v>BAIK</v>
      </c>
      <c r="H65" s="83" t="str">
        <f ca="1" t="shared" si="1"/>
        <v>Wisma</v>
      </c>
      <c r="I65" s="83" t="str">
        <f ca="1" t="shared" si="7"/>
        <v>Ruang Kerja</v>
      </c>
      <c r="J65" s="83" t="str">
        <f ca="1" t="shared" si="2"/>
        <v>CLEANING SERVICE</v>
      </c>
      <c r="K65" s="83">
        <f ca="1" t="array" ref="K65">IFERROR(INDEX(MASTER!B:B,MATCH(G65,MASTER!A:A,0))/100," ")</f>
        <v>0.95</v>
      </c>
      <c r="L65" s="66">
        <f ca="1" t="shared" si="3"/>
        <v>1</v>
      </c>
      <c r="M65" s="66" t="str">
        <f ca="1" t="shared" si="4"/>
        <v>2023 - WEEK 01</v>
      </c>
      <c r="N65" s="66" t="str">
        <f ca="1" t="shared" si="5"/>
        <v>2023 - MONTH 01</v>
      </c>
      <c r="O65" s="83">
        <f ca="1" t="shared" ref="O65:P65" si="74">IFERROR(AVERAGEIF(M:M,M65,$K:$K)," ")</f>
        <v>0.915</v>
      </c>
      <c r="P65" s="83">
        <f ca="1" t="shared" si="74"/>
        <v>0.919166666666667</v>
      </c>
      <c r="Q65" s="66" t="str">
        <f ca="1">IF(ISBLANK(A65)," ",IF(O65&gt;MASTER!$B$3/100,"SB",IF(O65&gt;MASTER!$B$4/100,"B",IF(O65&gt;MASTER!$B$5/100,"C","K"))))</f>
        <v>B</v>
      </c>
      <c r="R65" s="66" t="str">
        <f ca="1">IF(ISBLANK(B65)," ",IF(P65&gt;MASTER!$B$3/100,"SB",IF(P65&gt;MASTER!$B$4/100,"B",IF(P65&gt;MASTER!$B$5/100,"C","K"))))</f>
        <v>B</v>
      </c>
      <c r="U65" s="66" t="str">
        <f ca="1" t="array" ref="U65">IFERROR(INDEX(MASTER!$B:$B,MATCH(F65,MASTER!$A:$A,0))," ")</f>
        <v> </v>
      </c>
      <c r="W65" s="66" t="str">
        <f ca="1" t="array" ref="W65">IFERROR(INDEX(MASTER!$B:$B,MATCH(K65,MASTER!$A:$A,0))," ")</f>
        <v> </v>
      </c>
      <c r="X65" s="66" t="str">
        <f ca="1" t="array" ref="X65">IFERROR(INDEX(MASTER!$B:$B,MATCH(M65,MASTER!$A:$A,0))," ")</f>
        <v> </v>
      </c>
      <c r="Y65" s="66" t="str">
        <f ca="1" t="array" ref="Y65">IFERROR(INDEX(MASTER!$B:$B,MATCH(N65,MASTER!$A:$A,0))," ")</f>
        <v> </v>
      </c>
      <c r="Z65" s="66" t="str">
        <f ca="1" t="array" ref="Z65">IFERROR(INDEX(MASTER!$B:$B,MATCH(O65,MASTER!$A:$A,0))," ")</f>
        <v> </v>
      </c>
      <c r="AA65" s="66" t="str">
        <f ca="1" t="array" ref="AA65">IFERROR(INDEX(MASTER!$B:$B,MATCH(P65,MASTER!$A:$A,0))," ")</f>
        <v> </v>
      </c>
      <c r="AB65" s="66" t="str">
        <f ca="1" t="array" ref="AB65">IFERROR(INDEX(MASTER!$B:$B,MATCH(Q65,MASTER!$A:$A,0))," ")</f>
        <v> </v>
      </c>
      <c r="AC65" s="66" t="str">
        <f ca="1" t="array" ref="AC65">IFERROR(INDEX(MASTER!$B:$B,MATCH(R65,MASTER!$A:$A,0))," ")</f>
        <v> </v>
      </c>
      <c r="AD65" s="66" t="str">
        <f t="array" ref="AD65">IFERROR(INDEX(MASTER!$B:$B,MATCH(S65,MASTER!$A:$A,0))," ")</f>
        <v> </v>
      </c>
      <c r="AE65" s="66" t="str">
        <f t="array" ref="AE65">IFERROR(INDEX(MASTER!$B:$B,MATCH(T65,MASTER!$A:$A,0))," ")</f>
        <v> </v>
      </c>
      <c r="AF65" s="66">
        <f ca="1" t="shared" si="13"/>
        <v>1</v>
      </c>
      <c r="AG65" s="66" t="str">
        <f ca="1" t="shared" si="14"/>
        <v>2023 01</v>
      </c>
      <c r="AH65" s="66" t="str">
        <f ca="1" t="shared" si="15"/>
        <v> </v>
      </c>
      <c r="AI65" s="66" t="str">
        <f ca="1" t="shared" si="16"/>
        <v/>
      </c>
    </row>
    <row r="66" customHeight="1" spans="1:35">
      <c r="A66" s="80">
        <f ca="1">INDIRECT(ADDRESS(2+QUOTIENT(ROW()-2,COUNTA('Form Responses 1'!$1:$1)-4),1,,TRUE,"Form Responses 1"))</f>
        <v>45063.879604294</v>
      </c>
      <c r="B66" s="66" t="str">
        <f ca="1">INDIRECT(ADDRESS(2+QUOTIENT(ROW()-2,COUNTA('Form Responses 1'!$1:$1)-4),2,,TRUE,"Form Responses 1"))</f>
        <v>dwisuswianto1971@gmail.com</v>
      </c>
      <c r="C66" s="66" t="str">
        <f ca="1">INDIRECT(ADDRESS(2+QUOTIENT(ROW()-2,COUNTA('Form Responses 1'!$1:$1)-4),3,,TRUE,"Form Responses 1"))</f>
        <v>Dwi Suswianto</v>
      </c>
      <c r="D66" s="81">
        <f ca="1">INDIRECT(ADDRESS(2+QUOTIENT(ROW()-2,COUNTA('Form Responses 1'!$1:$1)-4),4,,TRUE,"Form Responses 1"))</f>
        <v>44928</v>
      </c>
      <c r="E66" s="82">
        <f ca="1" t="shared" si="0"/>
        <v>1</v>
      </c>
      <c r="F66" s="66" t="str">
        <f ca="1">IF(ISBLANK(A66)," ",INDIRECT(ADDRESS(1,5+MOD(ROW()-2,COUNTA('Form Responses 1'!$1:$1)-4),,TRUE,"Form Responses 1")))</f>
        <v>Wisma [Pantry]</v>
      </c>
      <c r="G66" s="66" t="str">
        <f ca="1">IF(ISBLANK(A66)," ",INDIRECT(ADDRESS(MATCH(A66,'Form Responses 1'!A:A,0),5+MOD(ROW()-2,COUNTA('Form Responses 1'!$1:$1)-4),,TRUE,"Form Responses 1")))</f>
        <v>CUKUP BAIK</v>
      </c>
      <c r="H66" s="83" t="str">
        <f ca="1" t="shared" si="1"/>
        <v>Wisma</v>
      </c>
      <c r="I66" s="83" t="str">
        <f ca="1" t="shared" si="7"/>
        <v>Pantry</v>
      </c>
      <c r="J66" s="83" t="str">
        <f ca="1" t="shared" si="2"/>
        <v>CLEANING SERVICE</v>
      </c>
      <c r="K66" s="83">
        <f ca="1" t="array" ref="K66">IFERROR(INDEX(MASTER!B:B,MATCH(G66,MASTER!A:A,0))/100," ")</f>
        <v>0.89</v>
      </c>
      <c r="L66" s="66">
        <f ca="1" t="shared" si="3"/>
        <v>1</v>
      </c>
      <c r="M66" s="66" t="str">
        <f ca="1" t="shared" si="4"/>
        <v>2023 - WEEK 01</v>
      </c>
      <c r="N66" s="66" t="str">
        <f ca="1" t="shared" si="5"/>
        <v>2023 - MONTH 01</v>
      </c>
      <c r="O66" s="83">
        <f ca="1" t="shared" ref="O66:P66" si="75">IFERROR(AVERAGEIF(M:M,M66,$K:$K)," ")</f>
        <v>0.915</v>
      </c>
      <c r="P66" s="83">
        <f ca="1" t="shared" si="75"/>
        <v>0.919166666666667</v>
      </c>
      <c r="Q66" s="66" t="str">
        <f ca="1">IF(ISBLANK(A66)," ",IF(O66&gt;MASTER!$B$3/100,"SB",IF(O66&gt;MASTER!$B$4/100,"B",IF(O66&gt;MASTER!$B$5/100,"C","K"))))</f>
        <v>B</v>
      </c>
      <c r="R66" s="66" t="str">
        <f ca="1">IF(ISBLANK(B66)," ",IF(P66&gt;MASTER!$B$3/100,"SB",IF(P66&gt;MASTER!$B$4/100,"B",IF(P66&gt;MASTER!$B$5/100,"C","K"))))</f>
        <v>B</v>
      </c>
      <c r="U66" s="66" t="str">
        <f ca="1" t="array" ref="U66">IFERROR(INDEX(MASTER!$B:$B,MATCH(F66,MASTER!$A:$A,0))," ")</f>
        <v> </v>
      </c>
      <c r="W66" s="66" t="str">
        <f ca="1" t="array" ref="W66">IFERROR(INDEX(MASTER!$B:$B,MATCH(K66,MASTER!$A:$A,0))," ")</f>
        <v> </v>
      </c>
      <c r="X66" s="66" t="str">
        <f ca="1" t="array" ref="X66">IFERROR(INDEX(MASTER!$B:$B,MATCH(M66,MASTER!$A:$A,0))," ")</f>
        <v> </v>
      </c>
      <c r="Y66" s="66" t="str">
        <f ca="1" t="array" ref="Y66">IFERROR(INDEX(MASTER!$B:$B,MATCH(N66,MASTER!$A:$A,0))," ")</f>
        <v> </v>
      </c>
      <c r="Z66" s="66" t="str">
        <f ca="1" t="array" ref="Z66">IFERROR(INDEX(MASTER!$B:$B,MATCH(O66,MASTER!$A:$A,0))," ")</f>
        <v> </v>
      </c>
      <c r="AA66" s="66" t="str">
        <f ca="1" t="array" ref="AA66">IFERROR(INDEX(MASTER!$B:$B,MATCH(P66,MASTER!$A:$A,0))," ")</f>
        <v> </v>
      </c>
      <c r="AB66" s="66" t="str">
        <f ca="1" t="array" ref="AB66">IFERROR(INDEX(MASTER!$B:$B,MATCH(Q66,MASTER!$A:$A,0))," ")</f>
        <v> </v>
      </c>
      <c r="AC66" s="66" t="str">
        <f ca="1" t="array" ref="AC66">IFERROR(INDEX(MASTER!$B:$B,MATCH(R66,MASTER!$A:$A,0))," ")</f>
        <v> </v>
      </c>
      <c r="AD66" s="66" t="str">
        <f t="array" ref="AD66">IFERROR(INDEX(MASTER!$B:$B,MATCH(S66,MASTER!$A:$A,0))," ")</f>
        <v> </v>
      </c>
      <c r="AE66" s="66" t="str">
        <f t="array" ref="AE66">IFERROR(INDEX(MASTER!$B:$B,MATCH(T66,MASTER!$A:$A,0))," ")</f>
        <v> </v>
      </c>
      <c r="AF66" s="66">
        <f ca="1" t="shared" si="13"/>
        <v>1</v>
      </c>
      <c r="AG66" s="66" t="str">
        <f ca="1" t="shared" si="14"/>
        <v>2023 01</v>
      </c>
      <c r="AH66" s="66" t="str">
        <f ca="1" t="shared" si="15"/>
        <v> </v>
      </c>
      <c r="AI66" s="66" t="str">
        <f ca="1" t="shared" si="16"/>
        <v/>
      </c>
    </row>
    <row r="67" customHeight="1" spans="1:35">
      <c r="A67" s="80">
        <f ca="1">INDIRECT(ADDRESS(2+QUOTIENT(ROW()-2,COUNTA('Form Responses 1'!$1:$1)-4),1,,TRUE,"Form Responses 1"))</f>
        <v>45063.879604294</v>
      </c>
      <c r="B67" s="66" t="str">
        <f ca="1">INDIRECT(ADDRESS(2+QUOTIENT(ROW()-2,COUNTA('Form Responses 1'!$1:$1)-4),2,,TRUE,"Form Responses 1"))</f>
        <v>dwisuswianto1971@gmail.com</v>
      </c>
      <c r="C67" s="66" t="str">
        <f ca="1">INDIRECT(ADDRESS(2+QUOTIENT(ROW()-2,COUNTA('Form Responses 1'!$1:$1)-4),3,,TRUE,"Form Responses 1"))</f>
        <v>Dwi Suswianto</v>
      </c>
      <c r="D67" s="81">
        <f ca="1">INDIRECT(ADDRESS(2+QUOTIENT(ROW()-2,COUNTA('Form Responses 1'!$1:$1)-4),4,,TRUE,"Form Responses 1"))</f>
        <v>44928</v>
      </c>
      <c r="E67" s="82">
        <f ca="1" t="shared" si="0"/>
        <v>1</v>
      </c>
      <c r="F67" s="66" t="str">
        <f ca="1">IF(ISBLANK(A67)," ",INDIRECT(ADDRESS(1,5+MOD(ROW()-2,COUNTA('Form Responses 1'!$1:$1)-4),,TRUE,"Form Responses 1")))</f>
        <v>Wisma [Musholla]</v>
      </c>
      <c r="G67" s="66" t="str">
        <f ca="1">IF(ISBLANK(A67)," ",INDIRECT(ADDRESS(MATCH(A67,'Form Responses 1'!A:A,0),5+MOD(ROW()-2,COUNTA('Form Responses 1'!$1:$1)-4),,TRUE,"Form Responses 1")))</f>
        <v>BAIK</v>
      </c>
      <c r="H67" s="83" t="str">
        <f ca="1" t="shared" si="1"/>
        <v>Wisma</v>
      </c>
      <c r="I67" s="83" t="str">
        <f ca="1" t="shared" ref="I67:I130" si="76">MID(F67,FIND("[",F67)+1,LEN(F67)-FIND("[",F67)-1)</f>
        <v>Musholla</v>
      </c>
      <c r="J67" s="83" t="str">
        <f ca="1" t="shared" si="2"/>
        <v>CLEANING SERVICE</v>
      </c>
      <c r="K67" s="83">
        <f ca="1" t="array" ref="K67">IFERROR(INDEX(MASTER!B:B,MATCH(G67,MASTER!A:A,0))/100," ")</f>
        <v>0.95</v>
      </c>
      <c r="L67" s="66">
        <f ca="1" t="shared" si="3"/>
        <v>1</v>
      </c>
      <c r="M67" s="66" t="str">
        <f ca="1" t="shared" si="4"/>
        <v>2023 - WEEK 01</v>
      </c>
      <c r="N67" s="66" t="str">
        <f ca="1" t="shared" si="5"/>
        <v>2023 - MONTH 01</v>
      </c>
      <c r="O67" s="83">
        <f ca="1" t="shared" ref="O67:P67" si="77">IFERROR(AVERAGEIF(M:M,M67,$K:$K)," ")</f>
        <v>0.915</v>
      </c>
      <c r="P67" s="83">
        <f ca="1" t="shared" si="77"/>
        <v>0.919166666666667</v>
      </c>
      <c r="Q67" s="66" t="str">
        <f ca="1">IF(ISBLANK(A67)," ",IF(O67&gt;MASTER!$B$3/100,"SB",IF(O67&gt;MASTER!$B$4/100,"B",IF(O67&gt;MASTER!$B$5/100,"C","K"))))</f>
        <v>B</v>
      </c>
      <c r="R67" s="66" t="str">
        <f ca="1">IF(ISBLANK(B67)," ",IF(P67&gt;MASTER!$B$3/100,"SB",IF(P67&gt;MASTER!$B$4/100,"B",IF(P67&gt;MASTER!$B$5/100,"C","K"))))</f>
        <v>B</v>
      </c>
      <c r="U67" s="66" t="str">
        <f ca="1" t="array" ref="U67">IFERROR(INDEX(MASTER!$B:$B,MATCH(F67,MASTER!$A:$A,0))," ")</f>
        <v> </v>
      </c>
      <c r="W67" s="66" t="str">
        <f ca="1" t="array" ref="W67">IFERROR(INDEX(MASTER!$B:$B,MATCH(K67,MASTER!$A:$A,0))," ")</f>
        <v> </v>
      </c>
      <c r="X67" s="66" t="str">
        <f ca="1" t="array" ref="X67">IFERROR(INDEX(MASTER!$B:$B,MATCH(M67,MASTER!$A:$A,0))," ")</f>
        <v> </v>
      </c>
      <c r="Y67" s="66" t="str">
        <f ca="1" t="array" ref="Y67">IFERROR(INDEX(MASTER!$B:$B,MATCH(N67,MASTER!$A:$A,0))," ")</f>
        <v> </v>
      </c>
      <c r="Z67" s="66" t="str">
        <f ca="1" t="array" ref="Z67">IFERROR(INDEX(MASTER!$B:$B,MATCH(O67,MASTER!$A:$A,0))," ")</f>
        <v> </v>
      </c>
      <c r="AA67" s="66" t="str">
        <f ca="1" t="array" ref="AA67">IFERROR(INDEX(MASTER!$B:$B,MATCH(P67,MASTER!$A:$A,0))," ")</f>
        <v> </v>
      </c>
      <c r="AB67" s="66" t="str">
        <f ca="1" t="array" ref="AB67">IFERROR(INDEX(MASTER!$B:$B,MATCH(Q67,MASTER!$A:$A,0))," ")</f>
        <v> </v>
      </c>
      <c r="AC67" s="66" t="str">
        <f ca="1" t="array" ref="AC67">IFERROR(INDEX(MASTER!$B:$B,MATCH(R67,MASTER!$A:$A,0))," ")</f>
        <v> </v>
      </c>
      <c r="AD67" s="66" t="str">
        <f t="array" ref="AD67">IFERROR(INDEX(MASTER!$B:$B,MATCH(S67,MASTER!$A:$A,0))," ")</f>
        <v> </v>
      </c>
      <c r="AE67" s="66" t="str">
        <f t="array" ref="AE67">IFERROR(INDEX(MASTER!$B:$B,MATCH(T67,MASTER!$A:$A,0))," ")</f>
        <v> </v>
      </c>
      <c r="AF67" s="66">
        <f ca="1" t="shared" si="13"/>
        <v>1</v>
      </c>
      <c r="AG67" s="66" t="str">
        <f ca="1" t="shared" si="14"/>
        <v>2023 01</v>
      </c>
      <c r="AH67" s="66" t="str">
        <f ca="1" t="shared" si="15"/>
        <v> </v>
      </c>
      <c r="AI67" s="66" t="str">
        <f ca="1" t="shared" si="16"/>
        <v/>
      </c>
    </row>
    <row r="68" customHeight="1" spans="1:35">
      <c r="A68" s="80">
        <f ca="1">INDIRECT(ADDRESS(2+QUOTIENT(ROW()-2,COUNTA('Form Responses 1'!$1:$1)-4),1,,TRUE,"Form Responses 1"))</f>
        <v>45063.879604294</v>
      </c>
      <c r="B68" s="66" t="str">
        <f ca="1">INDIRECT(ADDRESS(2+QUOTIENT(ROW()-2,COUNTA('Form Responses 1'!$1:$1)-4),2,,TRUE,"Form Responses 1"))</f>
        <v>dwisuswianto1971@gmail.com</v>
      </c>
      <c r="C68" s="66" t="str">
        <f ca="1">INDIRECT(ADDRESS(2+QUOTIENT(ROW()-2,COUNTA('Form Responses 1'!$1:$1)-4),3,,TRUE,"Form Responses 1"))</f>
        <v>Dwi Suswianto</v>
      </c>
      <c r="D68" s="81">
        <f ca="1">INDIRECT(ADDRESS(2+QUOTIENT(ROW()-2,COUNTA('Form Responses 1'!$1:$1)-4),4,,TRUE,"Form Responses 1"))</f>
        <v>44928</v>
      </c>
      <c r="E68" s="82">
        <f ca="1" t="shared" si="0"/>
        <v>1</v>
      </c>
      <c r="F68" s="66" t="str">
        <f ca="1">IF(ISBLANK(A68)," ",INDIRECT(ADDRESS(1,5+MOD(ROW()-2,COUNTA('Form Responses 1'!$1:$1)-4),,TRUE,"Form Responses 1")))</f>
        <v>Wisma [Toilet Pria / Wanita]</v>
      </c>
      <c r="G68" s="66" t="str">
        <f ca="1">IF(ISBLANK(A68)," ",INDIRECT(ADDRESS(MATCH(A68,'Form Responses 1'!A:A,0),5+MOD(ROW()-2,COUNTA('Form Responses 1'!$1:$1)-4),,TRUE,"Form Responses 1")))</f>
        <v>BAIK</v>
      </c>
      <c r="H68" s="83" t="str">
        <f ca="1" t="shared" si="1"/>
        <v>Wisma</v>
      </c>
      <c r="I68" s="83" t="str">
        <f ca="1" t="shared" si="76"/>
        <v>Toilet Pria / Wanita</v>
      </c>
      <c r="J68" s="83" t="str">
        <f ca="1" t="shared" si="2"/>
        <v>CLEANING SERVICE</v>
      </c>
      <c r="K68" s="83">
        <f ca="1" t="array" ref="K68">IFERROR(INDEX(MASTER!B:B,MATCH(G68,MASTER!A:A,0))/100," ")</f>
        <v>0.95</v>
      </c>
      <c r="L68" s="66">
        <f ca="1" t="shared" si="3"/>
        <v>1</v>
      </c>
      <c r="M68" s="66" t="str">
        <f ca="1" t="shared" si="4"/>
        <v>2023 - WEEK 01</v>
      </c>
      <c r="N68" s="66" t="str">
        <f ca="1" t="shared" si="5"/>
        <v>2023 - MONTH 01</v>
      </c>
      <c r="O68" s="83">
        <f ca="1" t="shared" ref="O68:P68" si="78">IFERROR(AVERAGEIF(M:M,M68,$K:$K)," ")</f>
        <v>0.915</v>
      </c>
      <c r="P68" s="83">
        <f ca="1" t="shared" si="78"/>
        <v>0.919166666666667</v>
      </c>
      <c r="Q68" s="66" t="str">
        <f ca="1">IF(ISBLANK(A68)," ",IF(O68&gt;MASTER!$B$3/100,"SB",IF(O68&gt;MASTER!$B$4/100,"B",IF(O68&gt;MASTER!$B$5/100,"C","K"))))</f>
        <v>B</v>
      </c>
      <c r="R68" s="66" t="str">
        <f ca="1">IF(ISBLANK(B68)," ",IF(P68&gt;MASTER!$B$3/100,"SB",IF(P68&gt;MASTER!$B$4/100,"B",IF(P68&gt;MASTER!$B$5/100,"C","K"))))</f>
        <v>B</v>
      </c>
      <c r="U68" s="66" t="str">
        <f ca="1" t="array" ref="U68">IFERROR(INDEX(MASTER!$B:$B,MATCH(F68,MASTER!$A:$A,0))," ")</f>
        <v> </v>
      </c>
      <c r="W68" s="66" t="str">
        <f ca="1" t="array" ref="W68">IFERROR(INDEX(MASTER!$B:$B,MATCH(K68,MASTER!$A:$A,0))," ")</f>
        <v> </v>
      </c>
      <c r="X68" s="66" t="str">
        <f ca="1" t="array" ref="X68">IFERROR(INDEX(MASTER!$B:$B,MATCH(M68,MASTER!$A:$A,0))," ")</f>
        <v> </v>
      </c>
      <c r="Y68" s="66" t="str">
        <f ca="1" t="array" ref="Y68">IFERROR(INDEX(MASTER!$B:$B,MATCH(N68,MASTER!$A:$A,0))," ")</f>
        <v> </v>
      </c>
      <c r="Z68" s="66" t="str">
        <f ca="1" t="array" ref="Z68">IFERROR(INDEX(MASTER!$B:$B,MATCH(O68,MASTER!$A:$A,0))," ")</f>
        <v> </v>
      </c>
      <c r="AA68" s="66" t="str">
        <f ca="1" t="array" ref="AA68">IFERROR(INDEX(MASTER!$B:$B,MATCH(P68,MASTER!$A:$A,0))," ")</f>
        <v> </v>
      </c>
      <c r="AB68" s="66" t="str">
        <f ca="1" t="array" ref="AB68">IFERROR(INDEX(MASTER!$B:$B,MATCH(Q68,MASTER!$A:$A,0))," ")</f>
        <v> </v>
      </c>
      <c r="AC68" s="66" t="str">
        <f ca="1" t="array" ref="AC68">IFERROR(INDEX(MASTER!$B:$B,MATCH(R68,MASTER!$A:$A,0))," ")</f>
        <v> </v>
      </c>
      <c r="AD68" s="66" t="str">
        <f t="array" ref="AD68">IFERROR(INDEX(MASTER!$B:$B,MATCH(S68,MASTER!$A:$A,0))," ")</f>
        <v> </v>
      </c>
      <c r="AE68" s="66" t="str">
        <f t="array" ref="AE68">IFERROR(INDEX(MASTER!$B:$B,MATCH(T68,MASTER!$A:$A,0))," ")</f>
        <v> </v>
      </c>
      <c r="AF68" s="66">
        <f ca="1" t="shared" si="13"/>
        <v>1</v>
      </c>
      <c r="AG68" s="66" t="str">
        <f ca="1" t="shared" si="14"/>
        <v>2023 01</v>
      </c>
      <c r="AH68" s="66" t="str">
        <f ca="1" t="shared" si="15"/>
        <v> </v>
      </c>
      <c r="AI68" s="66" t="str">
        <f ca="1" t="shared" si="16"/>
        <v/>
      </c>
    </row>
    <row r="69" customHeight="1" spans="1:35">
      <c r="A69" s="80">
        <f ca="1">INDIRECT(ADDRESS(2+QUOTIENT(ROW()-2,COUNTA('Form Responses 1'!$1:$1)-4),1,,TRUE,"Form Responses 1"))</f>
        <v>45063.879604294</v>
      </c>
      <c r="B69" s="66" t="str">
        <f ca="1">INDIRECT(ADDRESS(2+QUOTIENT(ROW()-2,COUNTA('Form Responses 1'!$1:$1)-4),2,,TRUE,"Form Responses 1"))</f>
        <v>dwisuswianto1971@gmail.com</v>
      </c>
      <c r="C69" s="66" t="str">
        <f ca="1">INDIRECT(ADDRESS(2+QUOTIENT(ROW()-2,COUNTA('Form Responses 1'!$1:$1)-4),3,,TRUE,"Form Responses 1"))</f>
        <v>Dwi Suswianto</v>
      </c>
      <c r="D69" s="81">
        <f ca="1">INDIRECT(ADDRESS(2+QUOTIENT(ROW()-2,COUNTA('Form Responses 1'!$1:$1)-4),4,,TRUE,"Form Responses 1"))</f>
        <v>44928</v>
      </c>
      <c r="E69" s="82">
        <f ca="1" t="shared" si="0"/>
        <v>1</v>
      </c>
      <c r="F69" s="66" t="str">
        <f ca="1">IF(ISBLANK(A69)," ",INDIRECT(ADDRESS(1,5+MOD(ROW()-2,COUNTA('Form Responses 1'!$1:$1)-4),,TRUE,"Form Responses 1")))</f>
        <v>Halaman Wisma [Taman ]</v>
      </c>
      <c r="G69" s="66" t="str">
        <f ca="1">IF(ISBLANK(A69)," ",INDIRECT(ADDRESS(MATCH(A69,'Form Responses 1'!A:A,0),5+MOD(ROW()-2,COUNTA('Form Responses 1'!$1:$1)-4),,TRUE,"Form Responses 1")))</f>
        <v>CUKUP BAIK</v>
      </c>
      <c r="H69" s="83" t="str">
        <f ca="1" t="shared" si="1"/>
        <v>Halaman Wisma</v>
      </c>
      <c r="I69" s="83" t="str">
        <f ca="1" t="shared" si="76"/>
        <v>Taman </v>
      </c>
      <c r="J69" s="83" t="str">
        <f ca="1" t="shared" si="2"/>
        <v>CLEANING SERVICE</v>
      </c>
      <c r="K69" s="83">
        <f ca="1" t="array" ref="K69">IFERROR(INDEX(MASTER!B:B,MATCH(G69,MASTER!A:A,0))/100," ")</f>
        <v>0.89</v>
      </c>
      <c r="L69" s="66">
        <f ca="1" t="shared" si="3"/>
        <v>1</v>
      </c>
      <c r="M69" s="66" t="str">
        <f ca="1" t="shared" si="4"/>
        <v>2023 - WEEK 01</v>
      </c>
      <c r="N69" s="66" t="str">
        <f ca="1" t="shared" si="5"/>
        <v>2023 - MONTH 01</v>
      </c>
      <c r="O69" s="83">
        <f ca="1" t="shared" ref="O69:P69" si="79">IFERROR(AVERAGEIF(M:M,M69,$K:$K)," ")</f>
        <v>0.915</v>
      </c>
      <c r="P69" s="83">
        <f ca="1" t="shared" si="79"/>
        <v>0.919166666666667</v>
      </c>
      <c r="Q69" s="66" t="str">
        <f ca="1">IF(ISBLANK(A69)," ",IF(O69&gt;MASTER!$B$3/100,"SB",IF(O69&gt;MASTER!$B$4/100,"B",IF(O69&gt;MASTER!$B$5/100,"C","K"))))</f>
        <v>B</v>
      </c>
      <c r="R69" s="66" t="str">
        <f ca="1">IF(ISBLANK(B69)," ",IF(P69&gt;MASTER!$B$3/100,"SB",IF(P69&gt;MASTER!$B$4/100,"B",IF(P69&gt;MASTER!$B$5/100,"C","K"))))</f>
        <v>B</v>
      </c>
      <c r="U69" s="66" t="str">
        <f ca="1" t="array" ref="U69">IFERROR(INDEX(MASTER!$B:$B,MATCH(F69,MASTER!$A:$A,0))," ")</f>
        <v> </v>
      </c>
      <c r="W69" s="66" t="str">
        <f ca="1" t="array" ref="W69">IFERROR(INDEX(MASTER!$B:$B,MATCH(K69,MASTER!$A:$A,0))," ")</f>
        <v> </v>
      </c>
      <c r="X69" s="66" t="str">
        <f ca="1" t="array" ref="X69">IFERROR(INDEX(MASTER!$B:$B,MATCH(M69,MASTER!$A:$A,0))," ")</f>
        <v> </v>
      </c>
      <c r="Y69" s="66" t="str">
        <f ca="1" t="array" ref="Y69">IFERROR(INDEX(MASTER!$B:$B,MATCH(N69,MASTER!$A:$A,0))," ")</f>
        <v> </v>
      </c>
      <c r="Z69" s="66" t="str">
        <f ca="1" t="array" ref="Z69">IFERROR(INDEX(MASTER!$B:$B,MATCH(O69,MASTER!$A:$A,0))," ")</f>
        <v> </v>
      </c>
      <c r="AA69" s="66" t="str">
        <f ca="1" t="array" ref="AA69">IFERROR(INDEX(MASTER!$B:$B,MATCH(P69,MASTER!$A:$A,0))," ")</f>
        <v> </v>
      </c>
      <c r="AB69" s="66" t="str">
        <f ca="1" t="array" ref="AB69">IFERROR(INDEX(MASTER!$B:$B,MATCH(Q69,MASTER!$A:$A,0))," ")</f>
        <v> </v>
      </c>
      <c r="AC69" s="66" t="str">
        <f ca="1" t="array" ref="AC69">IFERROR(INDEX(MASTER!$B:$B,MATCH(R69,MASTER!$A:$A,0))," ")</f>
        <v> </v>
      </c>
      <c r="AD69" s="66" t="str">
        <f t="array" ref="AD69">IFERROR(INDEX(MASTER!$B:$B,MATCH(S69,MASTER!$A:$A,0))," ")</f>
        <v> </v>
      </c>
      <c r="AE69" s="66" t="str">
        <f t="array" ref="AE69">IFERROR(INDEX(MASTER!$B:$B,MATCH(T69,MASTER!$A:$A,0))," ")</f>
        <v> </v>
      </c>
      <c r="AF69" s="66">
        <f ca="1" t="shared" si="13"/>
        <v>1</v>
      </c>
      <c r="AG69" s="66" t="str">
        <f ca="1" t="shared" si="14"/>
        <v>2023 01</v>
      </c>
      <c r="AH69" s="66" t="str">
        <f ca="1" t="shared" si="15"/>
        <v> </v>
      </c>
      <c r="AI69" s="66" t="str">
        <f ca="1" t="shared" si="16"/>
        <v/>
      </c>
    </row>
    <row r="70" customHeight="1" spans="1:35">
      <c r="A70" s="80">
        <f ca="1">INDIRECT(ADDRESS(2+QUOTIENT(ROW()-2,COUNTA('Form Responses 1'!$1:$1)-4),1,,TRUE,"Form Responses 1"))</f>
        <v>45063.879604294</v>
      </c>
      <c r="B70" s="66" t="str">
        <f ca="1">INDIRECT(ADDRESS(2+QUOTIENT(ROW()-2,COUNTA('Form Responses 1'!$1:$1)-4),2,,TRUE,"Form Responses 1"))</f>
        <v>dwisuswianto1971@gmail.com</v>
      </c>
      <c r="C70" s="66" t="str">
        <f ca="1">INDIRECT(ADDRESS(2+QUOTIENT(ROW()-2,COUNTA('Form Responses 1'!$1:$1)-4),3,,TRUE,"Form Responses 1"))</f>
        <v>Dwi Suswianto</v>
      </c>
      <c r="D70" s="81">
        <f ca="1">INDIRECT(ADDRESS(2+QUOTIENT(ROW()-2,COUNTA('Form Responses 1'!$1:$1)-4),4,,TRUE,"Form Responses 1"))</f>
        <v>44928</v>
      </c>
      <c r="E70" s="82">
        <f ca="1" t="shared" si="0"/>
        <v>1</v>
      </c>
      <c r="F70" s="66" t="str">
        <f ca="1">IF(ISBLANK(A70)," ",INDIRECT(ADDRESS(1,5+MOD(ROW()-2,COUNTA('Form Responses 1'!$1:$1)-4),,TRUE,"Form Responses 1")))</f>
        <v>Halaman Wisma [Pos Satpam]</v>
      </c>
      <c r="G70" s="66" t="str">
        <f ca="1">IF(ISBLANK(A70)," ",INDIRECT(ADDRESS(MATCH(A70,'Form Responses 1'!A:A,0),5+MOD(ROW()-2,COUNTA('Form Responses 1'!$1:$1)-4),,TRUE,"Form Responses 1")))</f>
        <v>CUKUP BAIK</v>
      </c>
      <c r="H70" s="83" t="str">
        <f ca="1" t="shared" si="1"/>
        <v>Halaman Wisma</v>
      </c>
      <c r="I70" s="83" t="str">
        <f ca="1" t="shared" si="76"/>
        <v>Pos Satpam</v>
      </c>
      <c r="J70" s="83" t="str">
        <f ca="1" t="shared" si="2"/>
        <v>CLEANING SERVICE</v>
      </c>
      <c r="K70" s="83">
        <f ca="1" t="array" ref="K70">IFERROR(INDEX(MASTER!B:B,MATCH(G70,MASTER!A:A,0))/100," ")</f>
        <v>0.89</v>
      </c>
      <c r="L70" s="66">
        <f ca="1" t="shared" si="3"/>
        <v>1</v>
      </c>
      <c r="M70" s="66" t="str">
        <f ca="1" t="shared" si="4"/>
        <v>2023 - WEEK 01</v>
      </c>
      <c r="N70" s="66" t="str">
        <f ca="1" t="shared" si="5"/>
        <v>2023 - MONTH 01</v>
      </c>
      <c r="O70" s="83">
        <f ca="1" t="shared" ref="O70:P70" si="80">IFERROR(AVERAGEIF(M:M,M70,$K:$K)," ")</f>
        <v>0.915</v>
      </c>
      <c r="P70" s="83">
        <f ca="1" t="shared" si="80"/>
        <v>0.919166666666667</v>
      </c>
      <c r="Q70" s="66" t="str">
        <f ca="1">IF(ISBLANK(A70)," ",IF(O70&gt;MASTER!$B$3/100,"SB",IF(O70&gt;MASTER!$B$4/100,"B",IF(O70&gt;MASTER!$B$5/100,"C","K"))))</f>
        <v>B</v>
      </c>
      <c r="R70" s="66" t="str">
        <f ca="1">IF(ISBLANK(B70)," ",IF(P70&gt;MASTER!$B$3/100,"SB",IF(P70&gt;MASTER!$B$4/100,"B",IF(P70&gt;MASTER!$B$5/100,"C","K"))))</f>
        <v>B</v>
      </c>
      <c r="U70" s="66" t="str">
        <f ca="1" t="array" ref="U70">IFERROR(INDEX(MASTER!$B:$B,MATCH(F70,MASTER!$A:$A,0))," ")</f>
        <v> </v>
      </c>
      <c r="W70" s="66" t="str">
        <f ca="1" t="array" ref="W70">IFERROR(INDEX(MASTER!$B:$B,MATCH(K70,MASTER!$A:$A,0))," ")</f>
        <v> </v>
      </c>
      <c r="X70" s="66" t="str">
        <f ca="1" t="array" ref="X70">IFERROR(INDEX(MASTER!$B:$B,MATCH(M70,MASTER!$A:$A,0))," ")</f>
        <v> </v>
      </c>
      <c r="Y70" s="66" t="str">
        <f ca="1" t="array" ref="Y70">IFERROR(INDEX(MASTER!$B:$B,MATCH(N70,MASTER!$A:$A,0))," ")</f>
        <v> </v>
      </c>
      <c r="Z70" s="66" t="str">
        <f ca="1" t="array" ref="Z70">IFERROR(INDEX(MASTER!$B:$B,MATCH(O70,MASTER!$A:$A,0))," ")</f>
        <v> </v>
      </c>
      <c r="AA70" s="66" t="str">
        <f ca="1" t="array" ref="AA70">IFERROR(INDEX(MASTER!$B:$B,MATCH(P70,MASTER!$A:$A,0))," ")</f>
        <v> </v>
      </c>
      <c r="AB70" s="66" t="str">
        <f ca="1" t="array" ref="AB70">IFERROR(INDEX(MASTER!$B:$B,MATCH(Q70,MASTER!$A:$A,0))," ")</f>
        <v> </v>
      </c>
      <c r="AC70" s="66" t="str">
        <f ca="1" t="array" ref="AC70">IFERROR(INDEX(MASTER!$B:$B,MATCH(R70,MASTER!$A:$A,0))," ")</f>
        <v> </v>
      </c>
      <c r="AD70" s="66" t="str">
        <f t="array" ref="AD70">IFERROR(INDEX(MASTER!$B:$B,MATCH(S70,MASTER!$A:$A,0))," ")</f>
        <v> </v>
      </c>
      <c r="AE70" s="66" t="str">
        <f t="array" ref="AE70">IFERROR(INDEX(MASTER!$B:$B,MATCH(T70,MASTER!$A:$A,0))," ")</f>
        <v> </v>
      </c>
      <c r="AF70" s="66">
        <f ca="1" t="shared" si="13"/>
        <v>1</v>
      </c>
      <c r="AG70" s="66" t="str">
        <f ca="1" t="shared" si="14"/>
        <v>2023 01</v>
      </c>
      <c r="AH70" s="66" t="str">
        <f ca="1" t="shared" si="15"/>
        <v> </v>
      </c>
      <c r="AI70" s="66" t="str">
        <f ca="1" t="shared" si="16"/>
        <v/>
      </c>
    </row>
    <row r="71" customHeight="1" spans="1:35">
      <c r="A71" s="80">
        <f ca="1">INDIRECT(ADDRESS(2+QUOTIENT(ROW()-2,COUNTA('Form Responses 1'!$1:$1)-4),1,,TRUE,"Form Responses 1"))</f>
        <v>45063.879604294</v>
      </c>
      <c r="B71" s="66" t="str">
        <f ca="1">INDIRECT(ADDRESS(2+QUOTIENT(ROW()-2,COUNTA('Form Responses 1'!$1:$1)-4),2,,TRUE,"Form Responses 1"))</f>
        <v>dwisuswianto1971@gmail.com</v>
      </c>
      <c r="C71" s="66" t="str">
        <f ca="1">INDIRECT(ADDRESS(2+QUOTIENT(ROW()-2,COUNTA('Form Responses 1'!$1:$1)-4),3,,TRUE,"Form Responses 1"))</f>
        <v>Dwi Suswianto</v>
      </c>
      <c r="D71" s="81">
        <f ca="1">INDIRECT(ADDRESS(2+QUOTIENT(ROW()-2,COUNTA('Form Responses 1'!$1:$1)-4),4,,TRUE,"Form Responses 1"))</f>
        <v>44928</v>
      </c>
      <c r="E71" s="82">
        <f ca="1" t="shared" si="0"/>
        <v>1</v>
      </c>
      <c r="F71" s="66" t="str">
        <f ca="1">IF(ISBLANK(A71)," ",INDIRECT(ADDRESS(1,5+MOD(ROW()-2,COUNTA('Form Responses 1'!$1:$1)-4),,TRUE,"Form Responses 1")))</f>
        <v>Halaman Wisma [Halaman Utama Depan]</v>
      </c>
      <c r="G71" s="66" t="str">
        <f ca="1">IF(ISBLANK(A71)," ",INDIRECT(ADDRESS(MATCH(A71,'Form Responses 1'!A:A,0),5+MOD(ROW()-2,COUNTA('Form Responses 1'!$1:$1)-4),,TRUE,"Form Responses 1")))</f>
        <v>BAIK</v>
      </c>
      <c r="H71" s="83" t="str">
        <f ca="1" t="shared" si="1"/>
        <v>Halaman Wisma</v>
      </c>
      <c r="I71" s="83" t="str">
        <f ca="1" t="shared" si="76"/>
        <v>Halaman Utama Depan</v>
      </c>
      <c r="J71" s="83" t="str">
        <f ca="1" t="shared" si="2"/>
        <v>CLEANING SERVICE</v>
      </c>
      <c r="K71" s="83">
        <f ca="1" t="array" ref="K71">IFERROR(INDEX(MASTER!B:B,MATCH(G71,MASTER!A:A,0))/100," ")</f>
        <v>0.95</v>
      </c>
      <c r="L71" s="66">
        <f ca="1" t="shared" si="3"/>
        <v>1</v>
      </c>
      <c r="M71" s="66" t="str">
        <f ca="1" t="shared" si="4"/>
        <v>2023 - WEEK 01</v>
      </c>
      <c r="N71" s="66" t="str">
        <f ca="1" t="shared" si="5"/>
        <v>2023 - MONTH 01</v>
      </c>
      <c r="O71" s="83">
        <f ca="1" t="shared" ref="O71:P71" si="81">IFERROR(AVERAGEIF(M:M,M71,$K:$K)," ")</f>
        <v>0.915</v>
      </c>
      <c r="P71" s="83">
        <f ca="1" t="shared" si="81"/>
        <v>0.919166666666667</v>
      </c>
      <c r="Q71" s="66" t="str">
        <f ca="1">IF(ISBLANK(A71)," ",IF(O71&gt;MASTER!$B$3/100,"SB",IF(O71&gt;MASTER!$B$4/100,"B",IF(O71&gt;MASTER!$B$5/100,"C","K"))))</f>
        <v>B</v>
      </c>
      <c r="R71" s="66" t="str">
        <f ca="1">IF(ISBLANK(B71)," ",IF(P71&gt;MASTER!$B$3/100,"SB",IF(P71&gt;MASTER!$B$4/100,"B",IF(P71&gt;MASTER!$B$5/100,"C","K"))))</f>
        <v>B</v>
      </c>
      <c r="U71" s="66" t="str">
        <f ca="1" t="array" ref="U71">IFERROR(INDEX(MASTER!$B:$B,MATCH(F71,MASTER!$A:$A,0))," ")</f>
        <v> </v>
      </c>
      <c r="W71" s="66" t="str">
        <f ca="1" t="array" ref="W71">IFERROR(INDEX(MASTER!$B:$B,MATCH(K71,MASTER!$A:$A,0))," ")</f>
        <v> </v>
      </c>
      <c r="X71" s="66" t="str">
        <f ca="1" t="array" ref="X71">IFERROR(INDEX(MASTER!$B:$B,MATCH(M71,MASTER!$A:$A,0))," ")</f>
        <v> </v>
      </c>
      <c r="Y71" s="66" t="str">
        <f ca="1" t="array" ref="Y71">IFERROR(INDEX(MASTER!$B:$B,MATCH(N71,MASTER!$A:$A,0))," ")</f>
        <v> </v>
      </c>
      <c r="Z71" s="66" t="str">
        <f ca="1" t="array" ref="Z71">IFERROR(INDEX(MASTER!$B:$B,MATCH(O71,MASTER!$A:$A,0))," ")</f>
        <v> </v>
      </c>
      <c r="AA71" s="66" t="str">
        <f ca="1" t="array" ref="AA71">IFERROR(INDEX(MASTER!$B:$B,MATCH(P71,MASTER!$A:$A,0))," ")</f>
        <v> </v>
      </c>
      <c r="AB71" s="66" t="str">
        <f ca="1" t="array" ref="AB71">IFERROR(INDEX(MASTER!$B:$B,MATCH(Q71,MASTER!$A:$A,0))," ")</f>
        <v> </v>
      </c>
      <c r="AC71" s="66" t="str">
        <f ca="1" t="array" ref="AC71">IFERROR(INDEX(MASTER!$B:$B,MATCH(R71,MASTER!$A:$A,0))," ")</f>
        <v> </v>
      </c>
      <c r="AD71" s="66" t="str">
        <f t="array" ref="AD71">IFERROR(INDEX(MASTER!$B:$B,MATCH(S71,MASTER!$A:$A,0))," ")</f>
        <v> </v>
      </c>
      <c r="AE71" s="66" t="str">
        <f t="array" ref="AE71">IFERROR(INDEX(MASTER!$B:$B,MATCH(T71,MASTER!$A:$A,0))," ")</f>
        <v> </v>
      </c>
      <c r="AF71" s="66">
        <f ca="1" t="shared" si="13"/>
        <v>1</v>
      </c>
      <c r="AG71" s="66" t="str">
        <f ca="1" t="shared" si="14"/>
        <v>2023 01</v>
      </c>
      <c r="AH71" s="66" t="str">
        <f ca="1" t="shared" si="15"/>
        <v> </v>
      </c>
      <c r="AI71" s="66" t="str">
        <f ca="1" t="shared" si="16"/>
        <v/>
      </c>
    </row>
    <row r="72" customHeight="1" spans="1:35">
      <c r="A72" s="80">
        <f ca="1">INDIRECT(ADDRESS(2+QUOTIENT(ROW()-2,COUNTA('Form Responses 1'!$1:$1)-4),1,,TRUE,"Form Responses 1"))</f>
        <v>45063.879604294</v>
      </c>
      <c r="B72" s="66" t="str">
        <f ca="1">INDIRECT(ADDRESS(2+QUOTIENT(ROW()-2,COUNTA('Form Responses 1'!$1:$1)-4),2,,TRUE,"Form Responses 1"))</f>
        <v>dwisuswianto1971@gmail.com</v>
      </c>
      <c r="C72" s="66" t="str">
        <f ca="1">INDIRECT(ADDRESS(2+QUOTIENT(ROW()-2,COUNTA('Form Responses 1'!$1:$1)-4),3,,TRUE,"Form Responses 1"))</f>
        <v>Dwi Suswianto</v>
      </c>
      <c r="D72" s="81">
        <f ca="1">INDIRECT(ADDRESS(2+QUOTIENT(ROW()-2,COUNTA('Form Responses 1'!$1:$1)-4),4,,TRUE,"Form Responses 1"))</f>
        <v>44928</v>
      </c>
      <c r="E72" s="82">
        <f ca="1" t="shared" si="0"/>
        <v>1</v>
      </c>
      <c r="F72" s="66" t="str">
        <f ca="1">IF(ISBLANK(A72)," ",INDIRECT(ADDRESS(1,5+MOD(ROW()-2,COUNTA('Form Responses 1'!$1:$1)-4),,TRUE,"Form Responses 1")))</f>
        <v>Halaman Wisma [Halaman Samping Dan Belakang]</v>
      </c>
      <c r="G72" s="66" t="str">
        <f ca="1">IF(ISBLANK(A72)," ",INDIRECT(ADDRESS(MATCH(A72,'Form Responses 1'!A:A,0),5+MOD(ROW()-2,COUNTA('Form Responses 1'!$1:$1)-4),,TRUE,"Form Responses 1")))</f>
        <v>CUKUP BAIK</v>
      </c>
      <c r="H72" s="83" t="str">
        <f ca="1" t="shared" si="1"/>
        <v>Halaman Wisma</v>
      </c>
      <c r="I72" s="83" t="str">
        <f ca="1" t="shared" si="76"/>
        <v>Halaman Samping Dan Belakang</v>
      </c>
      <c r="J72" s="83" t="str">
        <f ca="1" t="shared" si="2"/>
        <v>CLEANING SERVICE</v>
      </c>
      <c r="K72" s="83">
        <f ca="1" t="array" ref="K72">IFERROR(INDEX(MASTER!B:B,MATCH(G72,MASTER!A:A,0))/100," ")</f>
        <v>0.89</v>
      </c>
      <c r="L72" s="66">
        <f ca="1" t="shared" si="3"/>
        <v>1</v>
      </c>
      <c r="M72" s="66" t="str">
        <f ca="1" t="shared" si="4"/>
        <v>2023 - WEEK 01</v>
      </c>
      <c r="N72" s="66" t="str">
        <f ca="1" t="shared" si="5"/>
        <v>2023 - MONTH 01</v>
      </c>
      <c r="O72" s="83">
        <f ca="1" t="shared" ref="O72:P72" si="82">IFERROR(AVERAGEIF(M:M,M72,$K:$K)," ")</f>
        <v>0.915</v>
      </c>
      <c r="P72" s="83">
        <f ca="1" t="shared" si="82"/>
        <v>0.919166666666667</v>
      </c>
      <c r="Q72" s="66" t="str">
        <f ca="1">IF(ISBLANK(A72)," ",IF(O72&gt;MASTER!$B$3/100,"SB",IF(O72&gt;MASTER!$B$4/100,"B",IF(O72&gt;MASTER!$B$5/100,"C","K"))))</f>
        <v>B</v>
      </c>
      <c r="R72" s="66" t="str">
        <f ca="1">IF(ISBLANK(B72)," ",IF(P72&gt;MASTER!$B$3/100,"SB",IF(P72&gt;MASTER!$B$4/100,"B",IF(P72&gt;MASTER!$B$5/100,"C","K"))))</f>
        <v>B</v>
      </c>
      <c r="U72" s="66" t="str">
        <f ca="1" t="array" ref="U72">IFERROR(INDEX(MASTER!$B:$B,MATCH(F72,MASTER!$A:$A,0))," ")</f>
        <v> </v>
      </c>
      <c r="W72" s="66" t="str">
        <f ca="1" t="array" ref="W72">IFERROR(INDEX(MASTER!$B:$B,MATCH(K72,MASTER!$A:$A,0))," ")</f>
        <v> </v>
      </c>
      <c r="X72" s="66" t="str">
        <f ca="1" t="array" ref="X72">IFERROR(INDEX(MASTER!$B:$B,MATCH(M72,MASTER!$A:$A,0))," ")</f>
        <v> </v>
      </c>
      <c r="Y72" s="66" t="str">
        <f ca="1" t="array" ref="Y72">IFERROR(INDEX(MASTER!$B:$B,MATCH(N72,MASTER!$A:$A,0))," ")</f>
        <v> </v>
      </c>
      <c r="Z72" s="66" t="str">
        <f ca="1" t="array" ref="Z72">IFERROR(INDEX(MASTER!$B:$B,MATCH(O72,MASTER!$A:$A,0))," ")</f>
        <v> </v>
      </c>
      <c r="AA72" s="66" t="str">
        <f ca="1" t="array" ref="AA72">IFERROR(INDEX(MASTER!$B:$B,MATCH(P72,MASTER!$A:$A,0))," ")</f>
        <v> </v>
      </c>
      <c r="AB72" s="66" t="str">
        <f ca="1" t="array" ref="AB72">IFERROR(INDEX(MASTER!$B:$B,MATCH(Q72,MASTER!$A:$A,0))," ")</f>
        <v> </v>
      </c>
      <c r="AC72" s="66" t="str">
        <f ca="1" t="array" ref="AC72">IFERROR(INDEX(MASTER!$B:$B,MATCH(R72,MASTER!$A:$A,0))," ")</f>
        <v> </v>
      </c>
      <c r="AD72" s="66" t="str">
        <f t="array" ref="AD72">IFERROR(INDEX(MASTER!$B:$B,MATCH(S72,MASTER!$A:$A,0))," ")</f>
        <v> </v>
      </c>
      <c r="AE72" s="66" t="str">
        <f t="array" ref="AE72">IFERROR(INDEX(MASTER!$B:$B,MATCH(T72,MASTER!$A:$A,0))," ")</f>
        <v> </v>
      </c>
      <c r="AF72" s="66">
        <f ca="1" t="shared" si="13"/>
        <v>1</v>
      </c>
      <c r="AG72" s="66" t="str">
        <f ca="1" t="shared" si="14"/>
        <v>2023 01</v>
      </c>
      <c r="AH72" s="66" t="str">
        <f ca="1" t="shared" si="15"/>
        <v> </v>
      </c>
      <c r="AI72" s="66" t="str">
        <f ca="1" t="shared" si="16"/>
        <v/>
      </c>
    </row>
    <row r="73" customHeight="1" spans="1:35">
      <c r="A73" s="80">
        <f ca="1">INDIRECT(ADDRESS(2+QUOTIENT(ROW()-2,COUNTA('Form Responses 1'!$1:$1)-4),1,,TRUE,"Form Responses 1"))</f>
        <v>45063.879604294</v>
      </c>
      <c r="B73" s="66" t="str">
        <f ca="1">INDIRECT(ADDRESS(2+QUOTIENT(ROW()-2,COUNTA('Form Responses 1'!$1:$1)-4),2,,TRUE,"Form Responses 1"))</f>
        <v>dwisuswianto1971@gmail.com</v>
      </c>
      <c r="C73" s="66" t="str">
        <f ca="1">INDIRECT(ADDRESS(2+QUOTIENT(ROW()-2,COUNTA('Form Responses 1'!$1:$1)-4),3,,TRUE,"Form Responses 1"))</f>
        <v>Dwi Suswianto</v>
      </c>
      <c r="D73" s="81">
        <f ca="1">INDIRECT(ADDRESS(2+QUOTIENT(ROW()-2,COUNTA('Form Responses 1'!$1:$1)-4),4,,TRUE,"Form Responses 1"))</f>
        <v>44928</v>
      </c>
      <c r="E73" s="82">
        <f ca="1" t="shared" si="0"/>
        <v>1</v>
      </c>
      <c r="F73" s="66" t="str">
        <f ca="1">IF(ISBLANK(A73)," ",INDIRECT(ADDRESS(1,5+MOD(ROW()-2,COUNTA('Form Responses 1'!$1:$1)-4),,TRUE,"Form Responses 1")))</f>
        <v>Halaman Wisma [Tps]</v>
      </c>
      <c r="G73" s="66" t="str">
        <f ca="1">IF(ISBLANK(A73)," ",INDIRECT(ADDRESS(MATCH(A73,'Form Responses 1'!A:A,0),5+MOD(ROW()-2,COUNTA('Form Responses 1'!$1:$1)-4),,TRUE,"Form Responses 1")))</f>
        <v>CUKUP BAIK</v>
      </c>
      <c r="H73" s="83" t="str">
        <f ca="1" t="shared" si="1"/>
        <v>Halaman Wisma</v>
      </c>
      <c r="I73" s="83" t="str">
        <f ca="1" t="shared" si="76"/>
        <v>Tps</v>
      </c>
      <c r="J73" s="83" t="str">
        <f ca="1" t="shared" si="2"/>
        <v>CLEANING SERVICE</v>
      </c>
      <c r="K73" s="83">
        <f ca="1" t="array" ref="K73">IFERROR(INDEX(MASTER!B:B,MATCH(G73,MASTER!A:A,0))/100," ")</f>
        <v>0.89</v>
      </c>
      <c r="L73" s="66">
        <f ca="1" t="shared" si="3"/>
        <v>1</v>
      </c>
      <c r="M73" s="66" t="str">
        <f ca="1" t="shared" si="4"/>
        <v>2023 - WEEK 01</v>
      </c>
      <c r="N73" s="66" t="str">
        <f ca="1" t="shared" si="5"/>
        <v>2023 - MONTH 01</v>
      </c>
      <c r="O73" s="83">
        <f ca="1" t="shared" ref="O73:P73" si="83">IFERROR(AVERAGEIF(M:M,M73,$K:$K)," ")</f>
        <v>0.915</v>
      </c>
      <c r="P73" s="83">
        <f ca="1" t="shared" si="83"/>
        <v>0.919166666666667</v>
      </c>
      <c r="Q73" s="66" t="str">
        <f ca="1">IF(ISBLANK(A73)," ",IF(O73&gt;MASTER!$B$3/100,"SB",IF(O73&gt;MASTER!$B$4/100,"B",IF(O73&gt;MASTER!$B$5/100,"C","K"))))</f>
        <v>B</v>
      </c>
      <c r="R73" s="66" t="str">
        <f ca="1">IF(ISBLANK(B73)," ",IF(P73&gt;MASTER!$B$3/100,"SB",IF(P73&gt;MASTER!$B$4/100,"B",IF(P73&gt;MASTER!$B$5/100,"C","K"))))</f>
        <v>B</v>
      </c>
      <c r="U73" s="66" t="str">
        <f ca="1" t="array" ref="U73">IFERROR(INDEX(MASTER!$B:$B,MATCH(F73,MASTER!$A:$A,0))," ")</f>
        <v> </v>
      </c>
      <c r="W73" s="66" t="str">
        <f ca="1" t="array" ref="W73">IFERROR(INDEX(MASTER!$B:$B,MATCH(K73,MASTER!$A:$A,0))," ")</f>
        <v> </v>
      </c>
      <c r="X73" s="66" t="str">
        <f ca="1" t="array" ref="X73">IFERROR(INDEX(MASTER!$B:$B,MATCH(M73,MASTER!$A:$A,0))," ")</f>
        <v> </v>
      </c>
      <c r="Y73" s="66" t="str">
        <f ca="1" t="array" ref="Y73">IFERROR(INDEX(MASTER!$B:$B,MATCH(N73,MASTER!$A:$A,0))," ")</f>
        <v> </v>
      </c>
      <c r="Z73" s="66" t="str">
        <f ca="1" t="array" ref="Z73">IFERROR(INDEX(MASTER!$B:$B,MATCH(O73,MASTER!$A:$A,0))," ")</f>
        <v> </v>
      </c>
      <c r="AA73" s="66" t="str">
        <f ca="1" t="array" ref="AA73">IFERROR(INDEX(MASTER!$B:$B,MATCH(P73,MASTER!$A:$A,0))," ")</f>
        <v> </v>
      </c>
      <c r="AB73" s="66" t="str">
        <f ca="1" t="array" ref="AB73">IFERROR(INDEX(MASTER!$B:$B,MATCH(Q73,MASTER!$A:$A,0))," ")</f>
        <v> </v>
      </c>
      <c r="AC73" s="66" t="str">
        <f ca="1" t="array" ref="AC73">IFERROR(INDEX(MASTER!$B:$B,MATCH(R73,MASTER!$A:$A,0))," ")</f>
        <v> </v>
      </c>
      <c r="AD73" s="66" t="str">
        <f t="array" ref="AD73">IFERROR(INDEX(MASTER!$B:$B,MATCH(S73,MASTER!$A:$A,0))," ")</f>
        <v> </v>
      </c>
      <c r="AE73" s="66" t="str">
        <f t="array" ref="AE73">IFERROR(INDEX(MASTER!$B:$B,MATCH(T73,MASTER!$A:$A,0))," ")</f>
        <v> </v>
      </c>
      <c r="AF73" s="66">
        <f ca="1" t="shared" si="13"/>
        <v>1</v>
      </c>
      <c r="AG73" s="66" t="str">
        <f ca="1" t="shared" si="14"/>
        <v>2023 01</v>
      </c>
      <c r="AH73" s="66" t="str">
        <f ca="1" t="shared" si="15"/>
        <v> </v>
      </c>
      <c r="AI73" s="66" t="str">
        <f ca="1" t="shared" si="16"/>
        <v/>
      </c>
    </row>
    <row r="74" customHeight="1" spans="1:35">
      <c r="A74" s="80">
        <f ca="1">INDIRECT(ADDRESS(2+QUOTIENT(ROW()-2,COUNTA('Form Responses 1'!$1:$1)-4),1,,TRUE,"Form Responses 1"))</f>
        <v>45063.8809621759</v>
      </c>
      <c r="B74" s="66" t="str">
        <f ca="1">INDIRECT(ADDRESS(2+QUOTIENT(ROW()-2,COUNTA('Form Responses 1'!$1:$1)-4),2,,TRUE,"Form Responses 1"))</f>
        <v>dwisuswianto1971@gmail.com</v>
      </c>
      <c r="C74" s="66" t="str">
        <f ca="1">INDIRECT(ADDRESS(2+QUOTIENT(ROW()-2,COUNTA('Form Responses 1'!$1:$1)-4),3,,TRUE,"Form Responses 1"))</f>
        <v>Dwi Suswianto</v>
      </c>
      <c r="D74" s="81">
        <f ca="1">INDIRECT(ADDRESS(2+QUOTIENT(ROW()-2,COUNTA('Form Responses 1'!$1:$1)-4),4,,TRUE,"Form Responses 1"))</f>
        <v>44929</v>
      </c>
      <c r="E74" s="82">
        <f ca="1" t="shared" si="0"/>
        <v>2</v>
      </c>
      <c r="F74" s="66" t="str">
        <f ca="1">IF(ISBLANK(A74)," ",INDIRECT(ADDRESS(1,5+MOD(ROW()-2,COUNTA('Form Responses 1'!$1:$1)-4),,TRUE,"Form Responses 1")))</f>
        <v>Security [Security Functions]</v>
      </c>
      <c r="G74" s="66" t="str">
        <f ca="1">IF(ISBLANK(A74)," ",INDIRECT(ADDRESS(MATCH(A74,'Form Responses 1'!A:A,0),5+MOD(ROW()-2,COUNTA('Form Responses 1'!$1:$1)-4),,TRUE,"Form Responses 1")))</f>
        <v>CUKUP BAIK</v>
      </c>
      <c r="H74" s="83" t="str">
        <f ca="1" t="shared" si="1"/>
        <v>Security</v>
      </c>
      <c r="I74" s="83" t="str">
        <f ca="1" t="shared" si="76"/>
        <v>Security Functions</v>
      </c>
      <c r="J74" s="83" t="str">
        <f ca="1" t="shared" si="2"/>
        <v>SECURITY SERVICE</v>
      </c>
      <c r="K74" s="83">
        <f ca="1" t="array" ref="K74">IFERROR(INDEX(MASTER!B:B,MATCH(G74,MASTER!A:A,0))/100," ")</f>
        <v>0.89</v>
      </c>
      <c r="L74" s="66">
        <f ca="1" t="shared" si="3"/>
        <v>1</v>
      </c>
      <c r="M74" s="66" t="str">
        <f ca="1" t="shared" si="4"/>
        <v>2023 - WEEK 01</v>
      </c>
      <c r="N74" s="66" t="str">
        <f ca="1" t="shared" si="5"/>
        <v>2023 - MONTH 01</v>
      </c>
      <c r="O74" s="83">
        <f ca="1" t="shared" ref="O74:P74" si="84">IFERROR(AVERAGEIF(M:M,M74,$K:$K)," ")</f>
        <v>0.915</v>
      </c>
      <c r="P74" s="83">
        <f ca="1" t="shared" si="84"/>
        <v>0.919166666666667</v>
      </c>
      <c r="Q74" s="66" t="str">
        <f ca="1">IF(ISBLANK(A74)," ",IF(O74&gt;MASTER!$B$3/100,"SB",IF(O74&gt;MASTER!$B$4/100,"B",IF(O74&gt;MASTER!$B$5/100,"C","K"))))</f>
        <v>B</v>
      </c>
      <c r="R74" s="66" t="str">
        <f ca="1">IF(ISBLANK(B74)," ",IF(P74&gt;MASTER!$B$3/100,"SB",IF(P74&gt;MASTER!$B$4/100,"B",IF(P74&gt;MASTER!$B$5/100,"C","K"))))</f>
        <v>B</v>
      </c>
      <c r="U74" s="66" t="str">
        <f ca="1" t="array" ref="U74">IFERROR(INDEX(MASTER!$B:$B,MATCH(F74,MASTER!$A:$A,0))," ")</f>
        <v> </v>
      </c>
      <c r="W74" s="66" t="str">
        <f ca="1" t="array" ref="W74">IFERROR(INDEX(MASTER!$B:$B,MATCH(K74,MASTER!$A:$A,0))," ")</f>
        <v> </v>
      </c>
      <c r="X74" s="66" t="str">
        <f ca="1" t="array" ref="X74">IFERROR(INDEX(MASTER!$B:$B,MATCH(M74,MASTER!$A:$A,0))," ")</f>
        <v> </v>
      </c>
      <c r="Y74" s="66" t="str">
        <f ca="1" t="array" ref="Y74">IFERROR(INDEX(MASTER!$B:$B,MATCH(N74,MASTER!$A:$A,0))," ")</f>
        <v> </v>
      </c>
      <c r="Z74" s="66" t="str">
        <f ca="1" t="array" ref="Z74">IFERROR(INDEX(MASTER!$B:$B,MATCH(O74,MASTER!$A:$A,0))," ")</f>
        <v> </v>
      </c>
      <c r="AA74" s="66" t="str">
        <f ca="1" t="array" ref="AA74">IFERROR(INDEX(MASTER!$B:$B,MATCH(P74,MASTER!$A:$A,0))," ")</f>
        <v> </v>
      </c>
      <c r="AB74" s="66" t="str">
        <f ca="1" t="array" ref="AB74">IFERROR(INDEX(MASTER!$B:$B,MATCH(Q74,MASTER!$A:$A,0))," ")</f>
        <v> </v>
      </c>
      <c r="AC74" s="66" t="str">
        <f ca="1" t="array" ref="AC74">IFERROR(INDEX(MASTER!$B:$B,MATCH(R74,MASTER!$A:$A,0))," ")</f>
        <v> </v>
      </c>
      <c r="AD74" s="66" t="str">
        <f t="array" ref="AD74">IFERROR(INDEX(MASTER!$B:$B,MATCH(S74,MASTER!$A:$A,0))," ")</f>
        <v> </v>
      </c>
      <c r="AE74" s="66" t="str">
        <f t="array" ref="AE74">IFERROR(INDEX(MASTER!$B:$B,MATCH(T74,MASTER!$A:$A,0))," ")</f>
        <v> </v>
      </c>
      <c r="AF74" s="66">
        <f ca="1" t="shared" si="13"/>
        <v>1</v>
      </c>
      <c r="AG74" s="66" t="str">
        <f ca="1" t="shared" si="14"/>
        <v>2023 01</v>
      </c>
      <c r="AH74" s="66" t="str">
        <f ca="1" t="shared" si="15"/>
        <v> </v>
      </c>
      <c r="AI74" s="66" t="str">
        <f ca="1" t="shared" si="16"/>
        <v/>
      </c>
    </row>
    <row r="75" customHeight="1" spans="1:35">
      <c r="A75" s="80">
        <f ca="1">INDIRECT(ADDRESS(2+QUOTIENT(ROW()-2,COUNTA('Form Responses 1'!$1:$1)-4),1,,TRUE,"Form Responses 1"))</f>
        <v>45063.8809621759</v>
      </c>
      <c r="B75" s="66" t="str">
        <f ca="1">INDIRECT(ADDRESS(2+QUOTIENT(ROW()-2,COUNTA('Form Responses 1'!$1:$1)-4),2,,TRUE,"Form Responses 1"))</f>
        <v>dwisuswianto1971@gmail.com</v>
      </c>
      <c r="C75" s="66" t="str">
        <f ca="1">INDIRECT(ADDRESS(2+QUOTIENT(ROW()-2,COUNTA('Form Responses 1'!$1:$1)-4),3,,TRUE,"Form Responses 1"))</f>
        <v>Dwi Suswianto</v>
      </c>
      <c r="D75" s="81">
        <f ca="1">INDIRECT(ADDRESS(2+QUOTIENT(ROW()-2,COUNTA('Form Responses 1'!$1:$1)-4),4,,TRUE,"Form Responses 1"))</f>
        <v>44929</v>
      </c>
      <c r="E75" s="82">
        <f ca="1" t="shared" si="0"/>
        <v>2</v>
      </c>
      <c r="F75" s="66" t="str">
        <f ca="1">IF(ISBLANK(A75)," ",INDIRECT(ADDRESS(1,5+MOD(ROW()-2,COUNTA('Form Responses 1'!$1:$1)-4),,TRUE,"Form Responses 1")))</f>
        <v>Lantai 1 [Pantry ]</v>
      </c>
      <c r="G75" s="66" t="str">
        <f ca="1">IF(ISBLANK(A75)," ",INDIRECT(ADDRESS(MATCH(A75,'Form Responses 1'!A:A,0),5+MOD(ROW()-2,COUNTA('Form Responses 1'!$1:$1)-4),,TRUE,"Form Responses 1")))</f>
        <v>CUKUP BAIK</v>
      </c>
      <c r="H75" s="83" t="str">
        <f ca="1" t="shared" si="1"/>
        <v>Lantai 1</v>
      </c>
      <c r="I75" s="83" t="str">
        <f ca="1" t="shared" si="76"/>
        <v>Pantry </v>
      </c>
      <c r="J75" s="83" t="str">
        <f ca="1" t="shared" si="2"/>
        <v>CLEANING SERVICE</v>
      </c>
      <c r="K75" s="83">
        <f ca="1" t="array" ref="K75">IFERROR(INDEX(MASTER!B:B,MATCH(G75,MASTER!A:A,0))/100," ")</f>
        <v>0.89</v>
      </c>
      <c r="L75" s="66">
        <f ca="1" t="shared" si="3"/>
        <v>1</v>
      </c>
      <c r="M75" s="66" t="str">
        <f ca="1" t="shared" si="4"/>
        <v>2023 - WEEK 01</v>
      </c>
      <c r="N75" s="66" t="str">
        <f ca="1" t="shared" si="5"/>
        <v>2023 - MONTH 01</v>
      </c>
      <c r="O75" s="83">
        <f ca="1" t="shared" ref="O75:P75" si="85">IFERROR(AVERAGEIF(M:M,M75,$K:$K)," ")</f>
        <v>0.915</v>
      </c>
      <c r="P75" s="83">
        <f ca="1" t="shared" si="85"/>
        <v>0.919166666666667</v>
      </c>
      <c r="Q75" s="66" t="str">
        <f ca="1">IF(ISBLANK(A75)," ",IF(O75&gt;MASTER!$B$3/100,"SB",IF(O75&gt;MASTER!$B$4/100,"B",IF(O75&gt;MASTER!$B$5/100,"C","K"))))</f>
        <v>B</v>
      </c>
      <c r="R75" s="66" t="str">
        <f ca="1">IF(ISBLANK(B75)," ",IF(P75&gt;MASTER!$B$3/100,"SB",IF(P75&gt;MASTER!$B$4/100,"B",IF(P75&gt;MASTER!$B$5/100,"C","K"))))</f>
        <v>B</v>
      </c>
      <c r="U75" s="66" t="str">
        <f ca="1" t="array" ref="U75">IFERROR(INDEX(MASTER!$B:$B,MATCH(F75,MASTER!$A:$A,0))," ")</f>
        <v> </v>
      </c>
      <c r="W75" s="66" t="str">
        <f ca="1" t="array" ref="W75">IFERROR(INDEX(MASTER!$B:$B,MATCH(K75,MASTER!$A:$A,0))," ")</f>
        <v> </v>
      </c>
      <c r="X75" s="66" t="str">
        <f ca="1" t="array" ref="X75">IFERROR(INDEX(MASTER!$B:$B,MATCH(M75,MASTER!$A:$A,0))," ")</f>
        <v> </v>
      </c>
      <c r="Y75" s="66" t="str">
        <f ca="1" t="array" ref="Y75">IFERROR(INDEX(MASTER!$B:$B,MATCH(N75,MASTER!$A:$A,0))," ")</f>
        <v> </v>
      </c>
      <c r="Z75" s="66" t="str">
        <f ca="1" t="array" ref="Z75">IFERROR(INDEX(MASTER!$B:$B,MATCH(O75,MASTER!$A:$A,0))," ")</f>
        <v> </v>
      </c>
      <c r="AA75" s="66" t="str">
        <f ca="1" t="array" ref="AA75">IFERROR(INDEX(MASTER!$B:$B,MATCH(P75,MASTER!$A:$A,0))," ")</f>
        <v> </v>
      </c>
      <c r="AB75" s="66" t="str">
        <f ca="1" t="array" ref="AB75">IFERROR(INDEX(MASTER!$B:$B,MATCH(Q75,MASTER!$A:$A,0))," ")</f>
        <v> </v>
      </c>
      <c r="AC75" s="66" t="str">
        <f ca="1" t="array" ref="AC75">IFERROR(INDEX(MASTER!$B:$B,MATCH(R75,MASTER!$A:$A,0))," ")</f>
        <v> </v>
      </c>
      <c r="AD75" s="66" t="str">
        <f t="array" ref="AD75">IFERROR(INDEX(MASTER!$B:$B,MATCH(S75,MASTER!$A:$A,0))," ")</f>
        <v> </v>
      </c>
      <c r="AE75" s="66" t="str">
        <f t="array" ref="AE75">IFERROR(INDEX(MASTER!$B:$B,MATCH(T75,MASTER!$A:$A,0))," ")</f>
        <v> </v>
      </c>
      <c r="AF75" s="66">
        <f ca="1" t="shared" si="13"/>
        <v>1</v>
      </c>
      <c r="AG75" s="66" t="str">
        <f ca="1" t="shared" si="14"/>
        <v>2023 01</v>
      </c>
      <c r="AH75" s="66" t="str">
        <f ca="1" t="shared" si="15"/>
        <v> </v>
      </c>
      <c r="AI75" s="66" t="str">
        <f ca="1" t="shared" si="16"/>
        <v/>
      </c>
    </row>
    <row r="76" customHeight="1" spans="1:35">
      <c r="A76" s="80">
        <f ca="1">INDIRECT(ADDRESS(2+QUOTIENT(ROW()-2,COUNTA('Form Responses 1'!$1:$1)-4),1,,TRUE,"Form Responses 1"))</f>
        <v>45063.8809621759</v>
      </c>
      <c r="B76" s="66" t="str">
        <f ca="1">INDIRECT(ADDRESS(2+QUOTIENT(ROW()-2,COUNTA('Form Responses 1'!$1:$1)-4),2,,TRUE,"Form Responses 1"))</f>
        <v>dwisuswianto1971@gmail.com</v>
      </c>
      <c r="C76" s="66" t="str">
        <f ca="1">INDIRECT(ADDRESS(2+QUOTIENT(ROW()-2,COUNTA('Form Responses 1'!$1:$1)-4),3,,TRUE,"Form Responses 1"))</f>
        <v>Dwi Suswianto</v>
      </c>
      <c r="D76" s="81">
        <f ca="1">INDIRECT(ADDRESS(2+QUOTIENT(ROW()-2,COUNTA('Form Responses 1'!$1:$1)-4),4,,TRUE,"Form Responses 1"))</f>
        <v>44929</v>
      </c>
      <c r="E76" s="82">
        <f ca="1" t="shared" si="0"/>
        <v>2</v>
      </c>
      <c r="F76" s="66" t="str">
        <f ca="1">IF(ISBLANK(A76)," ",INDIRECT(ADDRESS(1,5+MOD(ROW()-2,COUNTA('Form Responses 1'!$1:$1)-4),,TRUE,"Form Responses 1")))</f>
        <v>Lantai 1 [Kamar Depan]</v>
      </c>
      <c r="G76" s="66" t="str">
        <f ca="1">IF(ISBLANK(A76)," ",INDIRECT(ADDRESS(MATCH(A76,'Form Responses 1'!A:A,0),5+MOD(ROW()-2,COUNTA('Form Responses 1'!$1:$1)-4),,TRUE,"Form Responses 1")))</f>
        <v>BAIK</v>
      </c>
      <c r="H76" s="83" t="str">
        <f ca="1" t="shared" si="1"/>
        <v>Lantai 1</v>
      </c>
      <c r="I76" s="83" t="str">
        <f ca="1" t="shared" si="76"/>
        <v>Kamar Depan</v>
      </c>
      <c r="J76" s="83" t="str">
        <f ca="1" t="shared" si="2"/>
        <v>CLEANING SERVICE</v>
      </c>
      <c r="K76" s="83">
        <f ca="1" t="array" ref="K76">IFERROR(INDEX(MASTER!B:B,MATCH(G76,MASTER!A:A,0))/100," ")</f>
        <v>0.95</v>
      </c>
      <c r="L76" s="66">
        <f ca="1" t="shared" si="3"/>
        <v>1</v>
      </c>
      <c r="M76" s="66" t="str">
        <f ca="1" t="shared" si="4"/>
        <v>2023 - WEEK 01</v>
      </c>
      <c r="N76" s="66" t="str">
        <f ca="1" t="shared" si="5"/>
        <v>2023 - MONTH 01</v>
      </c>
      <c r="O76" s="83">
        <f ca="1" t="shared" ref="O76:P76" si="86">IFERROR(AVERAGEIF(M:M,M76,$K:$K)," ")</f>
        <v>0.915</v>
      </c>
      <c r="P76" s="83">
        <f ca="1" t="shared" si="86"/>
        <v>0.919166666666667</v>
      </c>
      <c r="Q76" s="66" t="str">
        <f ca="1">IF(ISBLANK(A76)," ",IF(O76&gt;MASTER!$B$3/100,"SB",IF(O76&gt;MASTER!$B$4/100,"B",IF(O76&gt;MASTER!$B$5/100,"C","K"))))</f>
        <v>B</v>
      </c>
      <c r="R76" s="66" t="str">
        <f ca="1">IF(ISBLANK(B76)," ",IF(P76&gt;MASTER!$B$3/100,"SB",IF(P76&gt;MASTER!$B$4/100,"B",IF(P76&gt;MASTER!$B$5/100,"C","K"))))</f>
        <v>B</v>
      </c>
      <c r="U76" s="66" t="str">
        <f ca="1" t="array" ref="U76">IFERROR(INDEX(MASTER!$B:$B,MATCH(F76,MASTER!$A:$A,0))," ")</f>
        <v> </v>
      </c>
      <c r="W76" s="66" t="str">
        <f ca="1" t="array" ref="W76">IFERROR(INDEX(MASTER!$B:$B,MATCH(K76,MASTER!$A:$A,0))," ")</f>
        <v> </v>
      </c>
      <c r="X76" s="66" t="str">
        <f ca="1" t="array" ref="X76">IFERROR(INDEX(MASTER!$B:$B,MATCH(M76,MASTER!$A:$A,0))," ")</f>
        <v> </v>
      </c>
      <c r="Y76" s="66" t="str">
        <f ca="1" t="array" ref="Y76">IFERROR(INDEX(MASTER!$B:$B,MATCH(N76,MASTER!$A:$A,0))," ")</f>
        <v> </v>
      </c>
      <c r="Z76" s="66" t="str">
        <f ca="1" t="array" ref="Z76">IFERROR(INDEX(MASTER!$B:$B,MATCH(O76,MASTER!$A:$A,0))," ")</f>
        <v> </v>
      </c>
      <c r="AA76" s="66" t="str">
        <f ca="1" t="array" ref="AA76">IFERROR(INDEX(MASTER!$B:$B,MATCH(P76,MASTER!$A:$A,0))," ")</f>
        <v> </v>
      </c>
      <c r="AB76" s="66" t="str">
        <f ca="1" t="array" ref="AB76">IFERROR(INDEX(MASTER!$B:$B,MATCH(Q76,MASTER!$A:$A,0))," ")</f>
        <v> </v>
      </c>
      <c r="AC76" s="66" t="str">
        <f ca="1" t="array" ref="AC76">IFERROR(INDEX(MASTER!$B:$B,MATCH(R76,MASTER!$A:$A,0))," ")</f>
        <v> </v>
      </c>
      <c r="AD76" s="66" t="str">
        <f t="array" ref="AD76">IFERROR(INDEX(MASTER!$B:$B,MATCH(S76,MASTER!$A:$A,0))," ")</f>
        <v> </v>
      </c>
      <c r="AE76" s="66" t="str">
        <f t="array" ref="AE76">IFERROR(INDEX(MASTER!$B:$B,MATCH(T76,MASTER!$A:$A,0))," ")</f>
        <v> </v>
      </c>
      <c r="AF76" s="66">
        <f ca="1" t="shared" si="13"/>
        <v>1</v>
      </c>
      <c r="AG76" s="66" t="str">
        <f ca="1" t="shared" si="14"/>
        <v>2023 01</v>
      </c>
      <c r="AH76" s="66" t="str">
        <f ca="1" t="shared" si="15"/>
        <v> </v>
      </c>
      <c r="AI76" s="66" t="str">
        <f ca="1" t="shared" si="16"/>
        <v/>
      </c>
    </row>
    <row r="77" customHeight="1" spans="1:35">
      <c r="A77" s="80">
        <f ca="1">INDIRECT(ADDRESS(2+QUOTIENT(ROW()-2,COUNTA('Form Responses 1'!$1:$1)-4),1,,TRUE,"Form Responses 1"))</f>
        <v>45063.8809621759</v>
      </c>
      <c r="B77" s="66" t="str">
        <f ca="1">INDIRECT(ADDRESS(2+QUOTIENT(ROW()-2,COUNTA('Form Responses 1'!$1:$1)-4),2,,TRUE,"Form Responses 1"))</f>
        <v>dwisuswianto1971@gmail.com</v>
      </c>
      <c r="C77" s="66" t="str">
        <f ca="1">INDIRECT(ADDRESS(2+QUOTIENT(ROW()-2,COUNTA('Form Responses 1'!$1:$1)-4),3,,TRUE,"Form Responses 1"))</f>
        <v>Dwi Suswianto</v>
      </c>
      <c r="D77" s="81">
        <f ca="1">INDIRECT(ADDRESS(2+QUOTIENT(ROW()-2,COUNTA('Form Responses 1'!$1:$1)-4),4,,TRUE,"Form Responses 1"))</f>
        <v>44929</v>
      </c>
      <c r="E77" s="82">
        <f ca="1" t="shared" si="0"/>
        <v>2</v>
      </c>
      <c r="F77" s="66" t="str">
        <f ca="1">IF(ISBLANK(A77)," ",INDIRECT(ADDRESS(1,5+MOD(ROW()-2,COUNTA('Form Responses 1'!$1:$1)-4),,TRUE,"Form Responses 1")))</f>
        <v>Lantai 1 [Kamar Belakang]</v>
      </c>
      <c r="G77" s="66" t="str">
        <f ca="1">IF(ISBLANK(A77)," ",INDIRECT(ADDRESS(MATCH(A77,'Form Responses 1'!A:A,0),5+MOD(ROW()-2,COUNTA('Form Responses 1'!$1:$1)-4),,TRUE,"Form Responses 1")))</f>
        <v>CUKUP BAIK</v>
      </c>
      <c r="H77" s="83" t="str">
        <f ca="1" t="shared" si="1"/>
        <v>Lantai 1</v>
      </c>
      <c r="I77" s="83" t="str">
        <f ca="1" t="shared" si="76"/>
        <v>Kamar Belakang</v>
      </c>
      <c r="J77" s="83" t="str">
        <f ca="1" t="shared" si="2"/>
        <v>CLEANING SERVICE</v>
      </c>
      <c r="K77" s="83">
        <f ca="1" t="array" ref="K77">IFERROR(INDEX(MASTER!B:B,MATCH(G77,MASTER!A:A,0))/100," ")</f>
        <v>0.89</v>
      </c>
      <c r="L77" s="66">
        <f ca="1" t="shared" si="3"/>
        <v>1</v>
      </c>
      <c r="M77" s="66" t="str">
        <f ca="1" t="shared" si="4"/>
        <v>2023 - WEEK 01</v>
      </c>
      <c r="N77" s="66" t="str">
        <f ca="1" t="shared" si="5"/>
        <v>2023 - MONTH 01</v>
      </c>
      <c r="O77" s="83">
        <f ca="1" t="shared" ref="O77:P77" si="87">IFERROR(AVERAGEIF(M:M,M77,$K:$K)," ")</f>
        <v>0.915</v>
      </c>
      <c r="P77" s="83">
        <f ca="1" t="shared" si="87"/>
        <v>0.919166666666667</v>
      </c>
      <c r="Q77" s="66" t="str">
        <f ca="1">IF(ISBLANK(A77)," ",IF(O77&gt;MASTER!$B$3/100,"SB",IF(O77&gt;MASTER!$B$4/100,"B",IF(O77&gt;MASTER!$B$5/100,"C","K"))))</f>
        <v>B</v>
      </c>
      <c r="R77" s="66" t="str">
        <f ca="1">IF(ISBLANK(B77)," ",IF(P77&gt;MASTER!$B$3/100,"SB",IF(P77&gt;MASTER!$B$4/100,"B",IF(P77&gt;MASTER!$B$5/100,"C","K"))))</f>
        <v>B</v>
      </c>
      <c r="U77" s="66" t="str">
        <f ca="1" t="array" ref="U77">IFERROR(INDEX(MASTER!$B:$B,MATCH(F77,MASTER!$A:$A,0))," ")</f>
        <v> </v>
      </c>
      <c r="W77" s="66" t="str">
        <f ca="1" t="array" ref="W77">IFERROR(INDEX(MASTER!$B:$B,MATCH(K77,MASTER!$A:$A,0))," ")</f>
        <v> </v>
      </c>
      <c r="X77" s="66" t="str">
        <f ca="1" t="array" ref="X77">IFERROR(INDEX(MASTER!$B:$B,MATCH(M77,MASTER!$A:$A,0))," ")</f>
        <v> </v>
      </c>
      <c r="Y77" s="66" t="str">
        <f ca="1" t="array" ref="Y77">IFERROR(INDEX(MASTER!$B:$B,MATCH(N77,MASTER!$A:$A,0))," ")</f>
        <v> </v>
      </c>
      <c r="Z77" s="66" t="str">
        <f ca="1" t="array" ref="Z77">IFERROR(INDEX(MASTER!$B:$B,MATCH(O77,MASTER!$A:$A,0))," ")</f>
        <v> </v>
      </c>
      <c r="AA77" s="66" t="str">
        <f ca="1" t="array" ref="AA77">IFERROR(INDEX(MASTER!$B:$B,MATCH(P77,MASTER!$A:$A,0))," ")</f>
        <v> </v>
      </c>
      <c r="AB77" s="66" t="str">
        <f ca="1" t="array" ref="AB77">IFERROR(INDEX(MASTER!$B:$B,MATCH(Q77,MASTER!$A:$A,0))," ")</f>
        <v> </v>
      </c>
      <c r="AC77" s="66" t="str">
        <f ca="1" t="array" ref="AC77">IFERROR(INDEX(MASTER!$B:$B,MATCH(R77,MASTER!$A:$A,0))," ")</f>
        <v> </v>
      </c>
      <c r="AD77" s="66" t="str">
        <f t="array" ref="AD77">IFERROR(INDEX(MASTER!$B:$B,MATCH(S77,MASTER!$A:$A,0))," ")</f>
        <v> </v>
      </c>
      <c r="AE77" s="66" t="str">
        <f t="array" ref="AE77">IFERROR(INDEX(MASTER!$B:$B,MATCH(T77,MASTER!$A:$A,0))," ")</f>
        <v> </v>
      </c>
      <c r="AF77" s="66">
        <f ca="1" t="shared" si="13"/>
        <v>1</v>
      </c>
      <c r="AG77" s="66" t="str">
        <f ca="1" t="shared" si="14"/>
        <v>2023 01</v>
      </c>
      <c r="AH77" s="66" t="str">
        <f ca="1" t="shared" si="15"/>
        <v> </v>
      </c>
      <c r="AI77" s="66" t="str">
        <f ca="1" t="shared" si="16"/>
        <v/>
      </c>
    </row>
    <row r="78" customHeight="1" spans="1:35">
      <c r="A78" s="80">
        <f ca="1">INDIRECT(ADDRESS(2+QUOTIENT(ROW()-2,COUNTA('Form Responses 1'!$1:$1)-4),1,,TRUE,"Form Responses 1"))</f>
        <v>45063.8809621759</v>
      </c>
      <c r="B78" s="66" t="str">
        <f ca="1">INDIRECT(ADDRESS(2+QUOTIENT(ROW()-2,COUNTA('Form Responses 1'!$1:$1)-4),2,,TRUE,"Form Responses 1"))</f>
        <v>dwisuswianto1971@gmail.com</v>
      </c>
      <c r="C78" s="66" t="str">
        <f ca="1">INDIRECT(ADDRESS(2+QUOTIENT(ROW()-2,COUNTA('Form Responses 1'!$1:$1)-4),3,,TRUE,"Form Responses 1"))</f>
        <v>Dwi Suswianto</v>
      </c>
      <c r="D78" s="81">
        <f ca="1">INDIRECT(ADDRESS(2+QUOTIENT(ROW()-2,COUNTA('Form Responses 1'!$1:$1)-4),4,,TRUE,"Form Responses 1"))</f>
        <v>44929</v>
      </c>
      <c r="E78" s="82">
        <f ca="1" t="shared" si="0"/>
        <v>2</v>
      </c>
      <c r="F78" s="66" t="str">
        <f ca="1">IF(ISBLANK(A78)," ",INDIRECT(ADDRESS(1,5+MOD(ROW()-2,COUNTA('Form Responses 1'!$1:$1)-4),,TRUE,"Form Responses 1")))</f>
        <v>Lantai 1 [Ruang Tamu]</v>
      </c>
      <c r="G78" s="66" t="str">
        <f ca="1">IF(ISBLANK(A78)," ",INDIRECT(ADDRESS(MATCH(A78,'Form Responses 1'!A:A,0),5+MOD(ROW()-2,COUNTA('Form Responses 1'!$1:$1)-4),,TRUE,"Form Responses 1")))</f>
        <v>BAIK</v>
      </c>
      <c r="H78" s="83" t="str">
        <f ca="1" t="shared" si="1"/>
        <v>Lantai 1</v>
      </c>
      <c r="I78" s="83" t="str">
        <f ca="1" t="shared" si="76"/>
        <v>Ruang Tamu</v>
      </c>
      <c r="J78" s="83" t="str">
        <f ca="1" t="shared" si="2"/>
        <v>CLEANING SERVICE</v>
      </c>
      <c r="K78" s="83">
        <f ca="1" t="array" ref="K78">IFERROR(INDEX(MASTER!B:B,MATCH(G78,MASTER!A:A,0))/100," ")</f>
        <v>0.95</v>
      </c>
      <c r="L78" s="66">
        <f ca="1" t="shared" si="3"/>
        <v>1</v>
      </c>
      <c r="M78" s="66" t="str">
        <f ca="1" t="shared" si="4"/>
        <v>2023 - WEEK 01</v>
      </c>
      <c r="N78" s="66" t="str">
        <f ca="1" t="shared" si="5"/>
        <v>2023 - MONTH 01</v>
      </c>
      <c r="O78" s="83">
        <f ca="1" t="shared" ref="O78:P78" si="88">IFERROR(AVERAGEIF(M:M,M78,$K:$K)," ")</f>
        <v>0.915</v>
      </c>
      <c r="P78" s="83">
        <f ca="1" t="shared" si="88"/>
        <v>0.919166666666667</v>
      </c>
      <c r="Q78" s="66" t="str">
        <f ca="1">IF(ISBLANK(A78)," ",IF(O78&gt;MASTER!$B$3/100,"SB",IF(O78&gt;MASTER!$B$4/100,"B",IF(O78&gt;MASTER!$B$5/100,"C","K"))))</f>
        <v>B</v>
      </c>
      <c r="R78" s="66" t="str">
        <f ca="1">IF(ISBLANK(B78)," ",IF(P78&gt;MASTER!$B$3/100,"SB",IF(P78&gt;MASTER!$B$4/100,"B",IF(P78&gt;MASTER!$B$5/100,"C","K"))))</f>
        <v>B</v>
      </c>
      <c r="U78" s="66" t="str">
        <f ca="1" t="array" ref="U78">IFERROR(INDEX(MASTER!$B:$B,MATCH(F78,MASTER!$A:$A,0))," ")</f>
        <v> </v>
      </c>
      <c r="W78" s="66" t="str">
        <f ca="1" t="array" ref="W78">IFERROR(INDEX(MASTER!$B:$B,MATCH(K78,MASTER!$A:$A,0))," ")</f>
        <v> </v>
      </c>
      <c r="X78" s="66" t="str">
        <f ca="1" t="array" ref="X78">IFERROR(INDEX(MASTER!$B:$B,MATCH(M78,MASTER!$A:$A,0))," ")</f>
        <v> </v>
      </c>
      <c r="Y78" s="66" t="str">
        <f ca="1" t="array" ref="Y78">IFERROR(INDEX(MASTER!$B:$B,MATCH(N78,MASTER!$A:$A,0))," ")</f>
        <v> </v>
      </c>
      <c r="Z78" s="66" t="str">
        <f ca="1" t="array" ref="Z78">IFERROR(INDEX(MASTER!$B:$B,MATCH(O78,MASTER!$A:$A,0))," ")</f>
        <v> </v>
      </c>
      <c r="AA78" s="66" t="str">
        <f ca="1" t="array" ref="AA78">IFERROR(INDEX(MASTER!$B:$B,MATCH(P78,MASTER!$A:$A,0))," ")</f>
        <v> </v>
      </c>
      <c r="AB78" s="66" t="str">
        <f ca="1" t="array" ref="AB78">IFERROR(INDEX(MASTER!$B:$B,MATCH(Q78,MASTER!$A:$A,0))," ")</f>
        <v> </v>
      </c>
      <c r="AC78" s="66" t="str">
        <f ca="1" t="array" ref="AC78">IFERROR(INDEX(MASTER!$B:$B,MATCH(R78,MASTER!$A:$A,0))," ")</f>
        <v> </v>
      </c>
      <c r="AD78" s="66" t="str">
        <f t="array" ref="AD78">IFERROR(INDEX(MASTER!$B:$B,MATCH(S78,MASTER!$A:$A,0))," ")</f>
        <v> </v>
      </c>
      <c r="AE78" s="66" t="str">
        <f t="array" ref="AE78">IFERROR(INDEX(MASTER!$B:$B,MATCH(T78,MASTER!$A:$A,0))," ")</f>
        <v> </v>
      </c>
      <c r="AF78" s="66">
        <f ca="1" t="shared" si="13"/>
        <v>1</v>
      </c>
      <c r="AG78" s="66" t="str">
        <f ca="1" t="shared" si="14"/>
        <v>2023 01</v>
      </c>
      <c r="AH78" s="66" t="str">
        <f ca="1" t="shared" si="15"/>
        <v> </v>
      </c>
      <c r="AI78" s="66" t="str">
        <f ca="1" t="shared" si="16"/>
        <v/>
      </c>
    </row>
    <row r="79" customHeight="1" spans="1:35">
      <c r="A79" s="80">
        <f ca="1">INDIRECT(ADDRESS(2+QUOTIENT(ROW()-2,COUNTA('Form Responses 1'!$1:$1)-4),1,,TRUE,"Form Responses 1"))</f>
        <v>45063.8809621759</v>
      </c>
      <c r="B79" s="66" t="str">
        <f ca="1">INDIRECT(ADDRESS(2+QUOTIENT(ROW()-2,COUNTA('Form Responses 1'!$1:$1)-4),2,,TRUE,"Form Responses 1"))</f>
        <v>dwisuswianto1971@gmail.com</v>
      </c>
      <c r="C79" s="66" t="str">
        <f ca="1">INDIRECT(ADDRESS(2+QUOTIENT(ROW()-2,COUNTA('Form Responses 1'!$1:$1)-4),3,,TRUE,"Form Responses 1"))</f>
        <v>Dwi Suswianto</v>
      </c>
      <c r="D79" s="81">
        <f ca="1">INDIRECT(ADDRESS(2+QUOTIENT(ROW()-2,COUNTA('Form Responses 1'!$1:$1)-4),4,,TRUE,"Form Responses 1"))</f>
        <v>44929</v>
      </c>
      <c r="E79" s="82">
        <f ca="1" t="shared" si="0"/>
        <v>2</v>
      </c>
      <c r="F79" s="66" t="str">
        <f ca="1">IF(ISBLANK(A79)," ",INDIRECT(ADDRESS(1,5+MOD(ROW()-2,COUNTA('Form Responses 1'!$1:$1)-4),,TRUE,"Form Responses 1")))</f>
        <v>Lantai 1 [Toilet Pria / Wanita]</v>
      </c>
      <c r="G79" s="66" t="str">
        <f ca="1">IF(ISBLANK(A79)," ",INDIRECT(ADDRESS(MATCH(A79,'Form Responses 1'!A:A,0),5+MOD(ROW()-2,COUNTA('Form Responses 1'!$1:$1)-4),,TRUE,"Form Responses 1")))</f>
        <v>CUKUP BAIK</v>
      </c>
      <c r="H79" s="83" t="str">
        <f ca="1" t="shared" si="1"/>
        <v>Lantai 1</v>
      </c>
      <c r="I79" s="83" t="str">
        <f ca="1" t="shared" si="76"/>
        <v>Toilet Pria / Wanita</v>
      </c>
      <c r="J79" s="83" t="str">
        <f ca="1" t="shared" si="2"/>
        <v>CLEANING SERVICE</v>
      </c>
      <c r="K79" s="83">
        <f ca="1" t="array" ref="K79">IFERROR(INDEX(MASTER!B:B,MATCH(G79,MASTER!A:A,0))/100," ")</f>
        <v>0.89</v>
      </c>
      <c r="L79" s="66">
        <f ca="1" t="shared" si="3"/>
        <v>1</v>
      </c>
      <c r="M79" s="66" t="str">
        <f ca="1" t="shared" si="4"/>
        <v>2023 - WEEK 01</v>
      </c>
      <c r="N79" s="66" t="str">
        <f ca="1" t="shared" si="5"/>
        <v>2023 - MONTH 01</v>
      </c>
      <c r="O79" s="83">
        <f ca="1" t="shared" ref="O79:P79" si="89">IFERROR(AVERAGEIF(M:M,M79,$K:$K)," ")</f>
        <v>0.915</v>
      </c>
      <c r="P79" s="83">
        <f ca="1" t="shared" si="89"/>
        <v>0.919166666666667</v>
      </c>
      <c r="Q79" s="66" t="str">
        <f ca="1">IF(ISBLANK(A79)," ",IF(O79&gt;MASTER!$B$3/100,"SB",IF(O79&gt;MASTER!$B$4/100,"B",IF(O79&gt;MASTER!$B$5/100,"C","K"))))</f>
        <v>B</v>
      </c>
      <c r="R79" s="66" t="str">
        <f ca="1">IF(ISBLANK(B79)," ",IF(P79&gt;MASTER!$B$3/100,"SB",IF(P79&gt;MASTER!$B$4/100,"B",IF(P79&gt;MASTER!$B$5/100,"C","K"))))</f>
        <v>B</v>
      </c>
      <c r="U79" s="66" t="str">
        <f ca="1" t="array" ref="U79">IFERROR(INDEX(MASTER!$B:$B,MATCH(F79,MASTER!$A:$A,0))," ")</f>
        <v> </v>
      </c>
      <c r="W79" s="66" t="str">
        <f ca="1" t="array" ref="W79">IFERROR(INDEX(MASTER!$B:$B,MATCH(K79,MASTER!$A:$A,0))," ")</f>
        <v> </v>
      </c>
      <c r="X79" s="66" t="str">
        <f ca="1" t="array" ref="X79">IFERROR(INDEX(MASTER!$B:$B,MATCH(M79,MASTER!$A:$A,0))," ")</f>
        <v> </v>
      </c>
      <c r="Y79" s="66" t="str">
        <f ca="1" t="array" ref="Y79">IFERROR(INDEX(MASTER!$B:$B,MATCH(N79,MASTER!$A:$A,0))," ")</f>
        <v> </v>
      </c>
      <c r="Z79" s="66" t="str">
        <f ca="1" t="array" ref="Z79">IFERROR(INDEX(MASTER!$B:$B,MATCH(O79,MASTER!$A:$A,0))," ")</f>
        <v> </v>
      </c>
      <c r="AA79" s="66" t="str">
        <f ca="1" t="array" ref="AA79">IFERROR(INDEX(MASTER!$B:$B,MATCH(P79,MASTER!$A:$A,0))," ")</f>
        <v> </v>
      </c>
      <c r="AB79" s="66" t="str">
        <f ca="1" t="array" ref="AB79">IFERROR(INDEX(MASTER!$B:$B,MATCH(Q79,MASTER!$A:$A,0))," ")</f>
        <v> </v>
      </c>
      <c r="AC79" s="66" t="str">
        <f ca="1" t="array" ref="AC79">IFERROR(INDEX(MASTER!$B:$B,MATCH(R79,MASTER!$A:$A,0))," ")</f>
        <v> </v>
      </c>
      <c r="AD79" s="66" t="str">
        <f t="array" ref="AD79">IFERROR(INDEX(MASTER!$B:$B,MATCH(S79,MASTER!$A:$A,0))," ")</f>
        <v> </v>
      </c>
      <c r="AE79" s="66" t="str">
        <f t="array" ref="AE79">IFERROR(INDEX(MASTER!$B:$B,MATCH(T79,MASTER!$A:$A,0))," ")</f>
        <v> </v>
      </c>
      <c r="AF79" s="66">
        <f ca="1" t="shared" si="13"/>
        <v>1</v>
      </c>
      <c r="AG79" s="66" t="str">
        <f ca="1" t="shared" si="14"/>
        <v>2023 01</v>
      </c>
      <c r="AH79" s="66" t="str">
        <f ca="1" t="shared" si="15"/>
        <v> </v>
      </c>
      <c r="AI79" s="66" t="str">
        <f ca="1" t="shared" si="16"/>
        <v/>
      </c>
    </row>
    <row r="80" customHeight="1" spans="1:35">
      <c r="A80" s="80">
        <f ca="1">INDIRECT(ADDRESS(2+QUOTIENT(ROW()-2,COUNTA('Form Responses 1'!$1:$1)-4),1,,TRUE,"Form Responses 1"))</f>
        <v>45063.8809621759</v>
      </c>
      <c r="B80" s="66" t="str">
        <f ca="1">INDIRECT(ADDRESS(2+QUOTIENT(ROW()-2,COUNTA('Form Responses 1'!$1:$1)-4),2,,TRUE,"Form Responses 1"))</f>
        <v>dwisuswianto1971@gmail.com</v>
      </c>
      <c r="C80" s="66" t="str">
        <f ca="1">INDIRECT(ADDRESS(2+QUOTIENT(ROW()-2,COUNTA('Form Responses 1'!$1:$1)-4),3,,TRUE,"Form Responses 1"))</f>
        <v>Dwi Suswianto</v>
      </c>
      <c r="D80" s="81">
        <f ca="1">INDIRECT(ADDRESS(2+QUOTIENT(ROW()-2,COUNTA('Form Responses 1'!$1:$1)-4),4,,TRUE,"Form Responses 1"))</f>
        <v>44929</v>
      </c>
      <c r="E80" s="82">
        <f ca="1" t="shared" si="0"/>
        <v>2</v>
      </c>
      <c r="F80" s="66" t="str">
        <f ca="1">IF(ISBLANK(A80)," ",INDIRECT(ADDRESS(1,5+MOD(ROW()-2,COUNTA('Form Responses 1'!$1:$1)-4),,TRUE,"Form Responses 1")))</f>
        <v>Halaman [Taman ]</v>
      </c>
      <c r="G80" s="66" t="str">
        <f ca="1">IF(ISBLANK(A80)," ",INDIRECT(ADDRESS(MATCH(A80,'Form Responses 1'!A:A,0),5+MOD(ROW()-2,COUNTA('Form Responses 1'!$1:$1)-4),,TRUE,"Form Responses 1")))</f>
        <v>CUKUP BAIK</v>
      </c>
      <c r="H80" s="83" t="str">
        <f ca="1" t="shared" si="1"/>
        <v>Halaman</v>
      </c>
      <c r="I80" s="83" t="str">
        <f ca="1" t="shared" si="76"/>
        <v>Taman </v>
      </c>
      <c r="J80" s="83" t="str">
        <f ca="1" t="shared" si="2"/>
        <v>CLEANING SERVICE</v>
      </c>
      <c r="K80" s="83">
        <f ca="1" t="array" ref="K80">IFERROR(INDEX(MASTER!B:B,MATCH(G80,MASTER!A:A,0))/100," ")</f>
        <v>0.89</v>
      </c>
      <c r="L80" s="66">
        <f ca="1" t="shared" si="3"/>
        <v>1</v>
      </c>
      <c r="M80" s="66" t="str">
        <f ca="1" t="shared" si="4"/>
        <v>2023 - WEEK 01</v>
      </c>
      <c r="N80" s="66" t="str">
        <f ca="1" t="shared" si="5"/>
        <v>2023 - MONTH 01</v>
      </c>
      <c r="O80" s="83">
        <f ca="1" t="shared" ref="O80:P80" si="90">IFERROR(AVERAGEIF(M:M,M80,$K:$K)," ")</f>
        <v>0.915</v>
      </c>
      <c r="P80" s="83">
        <f ca="1" t="shared" si="90"/>
        <v>0.919166666666667</v>
      </c>
      <c r="Q80" s="66" t="str">
        <f ca="1">IF(ISBLANK(A80)," ",IF(O80&gt;MASTER!$B$3/100,"SB",IF(O80&gt;MASTER!$B$4/100,"B",IF(O80&gt;MASTER!$B$5/100,"C","K"))))</f>
        <v>B</v>
      </c>
      <c r="R80" s="66" t="str">
        <f ca="1">IF(ISBLANK(B80)," ",IF(P80&gt;MASTER!$B$3/100,"SB",IF(P80&gt;MASTER!$B$4/100,"B",IF(P80&gt;MASTER!$B$5/100,"C","K"))))</f>
        <v>B</v>
      </c>
      <c r="U80" s="66" t="str">
        <f ca="1" t="array" ref="U80">IFERROR(INDEX(MASTER!$B:$B,MATCH(F80,MASTER!$A:$A,0))," ")</f>
        <v> </v>
      </c>
      <c r="W80" s="66" t="str">
        <f ca="1" t="array" ref="W80">IFERROR(INDEX(MASTER!$B:$B,MATCH(K80,MASTER!$A:$A,0))," ")</f>
        <v> </v>
      </c>
      <c r="X80" s="66" t="str">
        <f ca="1" t="array" ref="X80">IFERROR(INDEX(MASTER!$B:$B,MATCH(M80,MASTER!$A:$A,0))," ")</f>
        <v> </v>
      </c>
      <c r="Y80" s="66" t="str">
        <f ca="1" t="array" ref="Y80">IFERROR(INDEX(MASTER!$B:$B,MATCH(N80,MASTER!$A:$A,0))," ")</f>
        <v> </v>
      </c>
      <c r="Z80" s="66" t="str">
        <f ca="1" t="array" ref="Z80">IFERROR(INDEX(MASTER!$B:$B,MATCH(O80,MASTER!$A:$A,0))," ")</f>
        <v> </v>
      </c>
      <c r="AA80" s="66" t="str">
        <f ca="1" t="array" ref="AA80">IFERROR(INDEX(MASTER!$B:$B,MATCH(P80,MASTER!$A:$A,0))," ")</f>
        <v> </v>
      </c>
      <c r="AB80" s="66" t="str">
        <f ca="1" t="array" ref="AB80">IFERROR(INDEX(MASTER!$B:$B,MATCH(Q80,MASTER!$A:$A,0))," ")</f>
        <v> </v>
      </c>
      <c r="AC80" s="66" t="str">
        <f ca="1" t="array" ref="AC80">IFERROR(INDEX(MASTER!$B:$B,MATCH(R80,MASTER!$A:$A,0))," ")</f>
        <v> </v>
      </c>
      <c r="AD80" s="66" t="str">
        <f t="array" ref="AD80">IFERROR(INDEX(MASTER!$B:$B,MATCH(S80,MASTER!$A:$A,0))," ")</f>
        <v> </v>
      </c>
      <c r="AE80" s="66" t="str">
        <f t="array" ref="AE80">IFERROR(INDEX(MASTER!$B:$B,MATCH(T80,MASTER!$A:$A,0))," ")</f>
        <v> </v>
      </c>
      <c r="AF80" s="66">
        <f ca="1" t="shared" si="13"/>
        <v>1</v>
      </c>
      <c r="AG80" s="66" t="str">
        <f ca="1" t="shared" si="14"/>
        <v>2023 01</v>
      </c>
      <c r="AH80" s="66" t="str">
        <f ca="1" t="shared" si="15"/>
        <v> </v>
      </c>
      <c r="AI80" s="66" t="str">
        <f ca="1" t="shared" si="16"/>
        <v/>
      </c>
    </row>
    <row r="81" customHeight="1" spans="1:35">
      <c r="A81" s="80">
        <f ca="1">INDIRECT(ADDRESS(2+QUOTIENT(ROW()-2,COUNTA('Form Responses 1'!$1:$1)-4),1,,TRUE,"Form Responses 1"))</f>
        <v>45063.8809621759</v>
      </c>
      <c r="B81" s="66" t="str">
        <f ca="1">INDIRECT(ADDRESS(2+QUOTIENT(ROW()-2,COUNTA('Form Responses 1'!$1:$1)-4),2,,TRUE,"Form Responses 1"))</f>
        <v>dwisuswianto1971@gmail.com</v>
      </c>
      <c r="C81" s="66" t="str">
        <f ca="1">INDIRECT(ADDRESS(2+QUOTIENT(ROW()-2,COUNTA('Form Responses 1'!$1:$1)-4),3,,TRUE,"Form Responses 1"))</f>
        <v>Dwi Suswianto</v>
      </c>
      <c r="D81" s="81">
        <f ca="1">INDIRECT(ADDRESS(2+QUOTIENT(ROW()-2,COUNTA('Form Responses 1'!$1:$1)-4),4,,TRUE,"Form Responses 1"))</f>
        <v>44929</v>
      </c>
      <c r="E81" s="82">
        <f ca="1" t="shared" si="0"/>
        <v>2</v>
      </c>
      <c r="F81" s="66" t="str">
        <f ca="1">IF(ISBLANK(A81)," ",INDIRECT(ADDRESS(1,5+MOD(ROW()-2,COUNTA('Form Responses 1'!$1:$1)-4),,TRUE,"Form Responses 1")))</f>
        <v>Halaman [Halaman Utama Depan]</v>
      </c>
      <c r="G81" s="66" t="str">
        <f ca="1">IF(ISBLANK(A81)," ",INDIRECT(ADDRESS(MATCH(A81,'Form Responses 1'!A:A,0),5+MOD(ROW()-2,COUNTA('Form Responses 1'!$1:$1)-4),,TRUE,"Form Responses 1")))</f>
        <v>BAIK</v>
      </c>
      <c r="H81" s="83" t="str">
        <f ca="1" t="shared" si="1"/>
        <v>Halaman</v>
      </c>
      <c r="I81" s="83" t="str">
        <f ca="1" t="shared" si="76"/>
        <v>Halaman Utama Depan</v>
      </c>
      <c r="J81" s="83" t="str">
        <f ca="1" t="shared" si="2"/>
        <v>CLEANING SERVICE</v>
      </c>
      <c r="K81" s="83">
        <f ca="1" t="array" ref="K81">IFERROR(INDEX(MASTER!B:B,MATCH(G81,MASTER!A:A,0))/100," ")</f>
        <v>0.95</v>
      </c>
      <c r="L81" s="66">
        <f ca="1" t="shared" si="3"/>
        <v>1</v>
      </c>
      <c r="M81" s="66" t="str">
        <f ca="1" t="shared" si="4"/>
        <v>2023 - WEEK 01</v>
      </c>
      <c r="N81" s="66" t="str">
        <f ca="1" t="shared" si="5"/>
        <v>2023 - MONTH 01</v>
      </c>
      <c r="O81" s="83">
        <f ca="1" t="shared" ref="O81:P81" si="91">IFERROR(AVERAGEIF(M:M,M81,$K:$K)," ")</f>
        <v>0.915</v>
      </c>
      <c r="P81" s="83">
        <f ca="1" t="shared" si="91"/>
        <v>0.919166666666667</v>
      </c>
      <c r="Q81" s="66" t="str">
        <f ca="1">IF(ISBLANK(A81)," ",IF(O81&gt;MASTER!$B$3/100,"SB",IF(O81&gt;MASTER!$B$4/100,"B",IF(O81&gt;MASTER!$B$5/100,"C","K"))))</f>
        <v>B</v>
      </c>
      <c r="R81" s="66" t="str">
        <f ca="1">IF(ISBLANK(B81)," ",IF(P81&gt;MASTER!$B$3/100,"SB",IF(P81&gt;MASTER!$B$4/100,"B",IF(P81&gt;MASTER!$B$5/100,"C","K"))))</f>
        <v>B</v>
      </c>
      <c r="U81" s="66" t="str">
        <f ca="1" t="array" ref="U81">IFERROR(INDEX(MASTER!$B:$B,MATCH(F81,MASTER!$A:$A,0))," ")</f>
        <v> </v>
      </c>
      <c r="W81" s="66" t="str">
        <f ca="1" t="array" ref="W81">IFERROR(INDEX(MASTER!$B:$B,MATCH(K81,MASTER!$A:$A,0))," ")</f>
        <v> </v>
      </c>
      <c r="X81" s="66" t="str">
        <f ca="1" t="array" ref="X81">IFERROR(INDEX(MASTER!$B:$B,MATCH(M81,MASTER!$A:$A,0))," ")</f>
        <v> </v>
      </c>
      <c r="Y81" s="66" t="str">
        <f ca="1" t="array" ref="Y81">IFERROR(INDEX(MASTER!$B:$B,MATCH(N81,MASTER!$A:$A,0))," ")</f>
        <v> </v>
      </c>
      <c r="Z81" s="66" t="str">
        <f ca="1" t="array" ref="Z81">IFERROR(INDEX(MASTER!$B:$B,MATCH(O81,MASTER!$A:$A,0))," ")</f>
        <v> </v>
      </c>
      <c r="AA81" s="66" t="str">
        <f ca="1" t="array" ref="AA81">IFERROR(INDEX(MASTER!$B:$B,MATCH(P81,MASTER!$A:$A,0))," ")</f>
        <v> </v>
      </c>
      <c r="AB81" s="66" t="str">
        <f ca="1" t="array" ref="AB81">IFERROR(INDEX(MASTER!$B:$B,MATCH(Q81,MASTER!$A:$A,0))," ")</f>
        <v> </v>
      </c>
      <c r="AC81" s="66" t="str">
        <f ca="1" t="array" ref="AC81">IFERROR(INDEX(MASTER!$B:$B,MATCH(R81,MASTER!$A:$A,0))," ")</f>
        <v> </v>
      </c>
      <c r="AD81" s="66" t="str">
        <f t="array" ref="AD81">IFERROR(INDEX(MASTER!$B:$B,MATCH(S81,MASTER!$A:$A,0))," ")</f>
        <v> </v>
      </c>
      <c r="AE81" s="66" t="str">
        <f t="array" ref="AE81">IFERROR(INDEX(MASTER!$B:$B,MATCH(T81,MASTER!$A:$A,0))," ")</f>
        <v> </v>
      </c>
      <c r="AF81" s="66">
        <f ca="1" t="shared" si="13"/>
        <v>1</v>
      </c>
      <c r="AG81" s="66" t="str">
        <f ca="1" t="shared" si="14"/>
        <v>2023 01</v>
      </c>
      <c r="AH81" s="66" t="str">
        <f ca="1" t="shared" si="15"/>
        <v> </v>
      </c>
      <c r="AI81" s="66" t="str">
        <f ca="1" t="shared" si="16"/>
        <v/>
      </c>
    </row>
    <row r="82" customHeight="1" spans="1:35">
      <c r="A82" s="80">
        <f ca="1">INDIRECT(ADDRESS(2+QUOTIENT(ROW()-2,COUNTA('Form Responses 1'!$1:$1)-4),1,,TRUE,"Form Responses 1"))</f>
        <v>45063.8809621759</v>
      </c>
      <c r="B82" s="66" t="str">
        <f ca="1">INDIRECT(ADDRESS(2+QUOTIENT(ROW()-2,COUNTA('Form Responses 1'!$1:$1)-4),2,,TRUE,"Form Responses 1"))</f>
        <v>dwisuswianto1971@gmail.com</v>
      </c>
      <c r="C82" s="66" t="str">
        <f ca="1">INDIRECT(ADDRESS(2+QUOTIENT(ROW()-2,COUNTA('Form Responses 1'!$1:$1)-4),3,,TRUE,"Form Responses 1"))</f>
        <v>Dwi Suswianto</v>
      </c>
      <c r="D82" s="81">
        <f ca="1">INDIRECT(ADDRESS(2+QUOTIENT(ROW()-2,COUNTA('Form Responses 1'!$1:$1)-4),4,,TRUE,"Form Responses 1"))</f>
        <v>44929</v>
      </c>
      <c r="E82" s="82">
        <f ca="1" t="shared" si="0"/>
        <v>2</v>
      </c>
      <c r="F82" s="66" t="str">
        <f ca="1">IF(ISBLANK(A82)," ",INDIRECT(ADDRESS(1,5+MOD(ROW()-2,COUNTA('Form Responses 1'!$1:$1)-4),,TRUE,"Form Responses 1")))</f>
        <v>Halaman [Halaman Samping Dan Belakang]</v>
      </c>
      <c r="G82" s="66" t="str">
        <f ca="1">IF(ISBLANK(A82)," ",INDIRECT(ADDRESS(MATCH(A82,'Form Responses 1'!A:A,0),5+MOD(ROW()-2,COUNTA('Form Responses 1'!$1:$1)-4),,TRUE,"Form Responses 1")))</f>
        <v>CUKUP BAIK</v>
      </c>
      <c r="H82" s="83" t="str">
        <f ca="1" t="shared" si="1"/>
        <v>Halaman</v>
      </c>
      <c r="I82" s="83" t="str">
        <f ca="1" t="shared" si="76"/>
        <v>Halaman Samping Dan Belakang</v>
      </c>
      <c r="J82" s="83" t="str">
        <f ca="1" t="shared" si="2"/>
        <v>CLEANING SERVICE</v>
      </c>
      <c r="K82" s="83">
        <f ca="1" t="array" ref="K82">IFERROR(INDEX(MASTER!B:B,MATCH(G82,MASTER!A:A,0))/100," ")</f>
        <v>0.89</v>
      </c>
      <c r="L82" s="66">
        <f ca="1" t="shared" si="3"/>
        <v>1</v>
      </c>
      <c r="M82" s="66" t="str">
        <f ca="1" t="shared" si="4"/>
        <v>2023 - WEEK 01</v>
      </c>
      <c r="N82" s="66" t="str">
        <f ca="1" t="shared" si="5"/>
        <v>2023 - MONTH 01</v>
      </c>
      <c r="O82" s="83">
        <f ca="1" t="shared" ref="O82:P82" si="92">IFERROR(AVERAGEIF(M:M,M82,$K:$K)," ")</f>
        <v>0.915</v>
      </c>
      <c r="P82" s="83">
        <f ca="1" t="shared" si="92"/>
        <v>0.919166666666667</v>
      </c>
      <c r="Q82" s="66" t="str">
        <f ca="1">IF(ISBLANK(A82)," ",IF(O82&gt;MASTER!$B$3/100,"SB",IF(O82&gt;MASTER!$B$4/100,"B",IF(O82&gt;MASTER!$B$5/100,"C","K"))))</f>
        <v>B</v>
      </c>
      <c r="R82" s="66" t="str">
        <f ca="1">IF(ISBLANK(B82)," ",IF(P82&gt;MASTER!$B$3/100,"SB",IF(P82&gt;MASTER!$B$4/100,"B",IF(P82&gt;MASTER!$B$5/100,"C","K"))))</f>
        <v>B</v>
      </c>
      <c r="U82" s="66" t="str">
        <f ca="1" t="array" ref="U82">IFERROR(INDEX(MASTER!$B:$B,MATCH(F82,MASTER!$A:$A,0))," ")</f>
        <v> </v>
      </c>
      <c r="W82" s="66" t="str">
        <f ca="1" t="array" ref="W82">IFERROR(INDEX(MASTER!$B:$B,MATCH(K82,MASTER!$A:$A,0))," ")</f>
        <v> </v>
      </c>
      <c r="X82" s="66" t="str">
        <f ca="1" t="array" ref="X82">IFERROR(INDEX(MASTER!$B:$B,MATCH(M82,MASTER!$A:$A,0))," ")</f>
        <v> </v>
      </c>
      <c r="Y82" s="66" t="str">
        <f ca="1" t="array" ref="Y82">IFERROR(INDEX(MASTER!$B:$B,MATCH(N82,MASTER!$A:$A,0))," ")</f>
        <v> </v>
      </c>
      <c r="Z82" s="66" t="str">
        <f ca="1" t="array" ref="Z82">IFERROR(INDEX(MASTER!$B:$B,MATCH(O82,MASTER!$A:$A,0))," ")</f>
        <v> </v>
      </c>
      <c r="AA82" s="66" t="str">
        <f ca="1" t="array" ref="AA82">IFERROR(INDEX(MASTER!$B:$B,MATCH(P82,MASTER!$A:$A,0))," ")</f>
        <v> </v>
      </c>
      <c r="AB82" s="66" t="str">
        <f ca="1" t="array" ref="AB82">IFERROR(INDEX(MASTER!$B:$B,MATCH(Q82,MASTER!$A:$A,0))," ")</f>
        <v> </v>
      </c>
      <c r="AC82" s="66" t="str">
        <f ca="1" t="array" ref="AC82">IFERROR(INDEX(MASTER!$B:$B,MATCH(R82,MASTER!$A:$A,0))," ")</f>
        <v> </v>
      </c>
      <c r="AD82" s="66" t="str">
        <f t="array" ref="AD82">IFERROR(INDEX(MASTER!$B:$B,MATCH(S82,MASTER!$A:$A,0))," ")</f>
        <v> </v>
      </c>
      <c r="AE82" s="66" t="str">
        <f t="array" ref="AE82">IFERROR(INDEX(MASTER!$B:$B,MATCH(T82,MASTER!$A:$A,0))," ")</f>
        <v> </v>
      </c>
      <c r="AF82" s="66">
        <f ca="1" t="shared" si="13"/>
        <v>1</v>
      </c>
      <c r="AG82" s="66" t="str">
        <f ca="1" t="shared" si="14"/>
        <v>2023 01</v>
      </c>
      <c r="AH82" s="66" t="str">
        <f ca="1" t="shared" si="15"/>
        <v> </v>
      </c>
      <c r="AI82" s="66" t="str">
        <f ca="1" t="shared" si="16"/>
        <v/>
      </c>
    </row>
    <row r="83" customHeight="1" spans="1:35">
      <c r="A83" s="80">
        <f ca="1">INDIRECT(ADDRESS(2+QUOTIENT(ROW()-2,COUNTA('Form Responses 1'!$1:$1)-4),1,,TRUE,"Form Responses 1"))</f>
        <v>45063.8809621759</v>
      </c>
      <c r="B83" s="66" t="str">
        <f ca="1">INDIRECT(ADDRESS(2+QUOTIENT(ROW()-2,COUNTA('Form Responses 1'!$1:$1)-4),2,,TRUE,"Form Responses 1"))</f>
        <v>dwisuswianto1971@gmail.com</v>
      </c>
      <c r="C83" s="66" t="str">
        <f ca="1">INDIRECT(ADDRESS(2+QUOTIENT(ROW()-2,COUNTA('Form Responses 1'!$1:$1)-4),3,,TRUE,"Form Responses 1"))</f>
        <v>Dwi Suswianto</v>
      </c>
      <c r="D83" s="81">
        <f ca="1">INDIRECT(ADDRESS(2+QUOTIENT(ROW()-2,COUNTA('Form Responses 1'!$1:$1)-4),4,,TRUE,"Form Responses 1"))</f>
        <v>44929</v>
      </c>
      <c r="E83" s="82">
        <f ca="1" t="shared" si="0"/>
        <v>2</v>
      </c>
      <c r="F83" s="66" t="str">
        <f ca="1">IF(ISBLANK(A83)," ",INDIRECT(ADDRESS(1,5+MOD(ROW()-2,COUNTA('Form Responses 1'!$1:$1)-4),,TRUE,"Form Responses 1")))</f>
        <v>Halaman [Tps]</v>
      </c>
      <c r="G83" s="66" t="str">
        <f ca="1">IF(ISBLANK(A83)," ",INDIRECT(ADDRESS(MATCH(A83,'Form Responses 1'!A:A,0),5+MOD(ROW()-2,COUNTA('Form Responses 1'!$1:$1)-4),,TRUE,"Form Responses 1")))</f>
        <v>CUKUP BAIK</v>
      </c>
      <c r="H83" s="83" t="str">
        <f ca="1" t="shared" si="1"/>
        <v>Halaman</v>
      </c>
      <c r="I83" s="83" t="str">
        <f ca="1" t="shared" si="76"/>
        <v>Tps</v>
      </c>
      <c r="J83" s="83" t="str">
        <f ca="1" t="shared" si="2"/>
        <v>CLEANING SERVICE</v>
      </c>
      <c r="K83" s="83">
        <f ca="1" t="array" ref="K83">IFERROR(INDEX(MASTER!B:B,MATCH(G83,MASTER!A:A,0))/100," ")</f>
        <v>0.89</v>
      </c>
      <c r="L83" s="66">
        <f ca="1" t="shared" si="3"/>
        <v>1</v>
      </c>
      <c r="M83" s="66" t="str">
        <f ca="1" t="shared" si="4"/>
        <v>2023 - WEEK 01</v>
      </c>
      <c r="N83" s="66" t="str">
        <f ca="1" t="shared" si="5"/>
        <v>2023 - MONTH 01</v>
      </c>
      <c r="O83" s="83">
        <f ca="1" t="shared" ref="O83:P83" si="93">IFERROR(AVERAGEIF(M:M,M83,$K:$K)," ")</f>
        <v>0.915</v>
      </c>
      <c r="P83" s="83">
        <f ca="1" t="shared" si="93"/>
        <v>0.919166666666667</v>
      </c>
      <c r="Q83" s="66" t="str">
        <f ca="1">IF(ISBLANK(A83)," ",IF(O83&gt;MASTER!$B$3/100,"SB",IF(O83&gt;MASTER!$B$4/100,"B",IF(O83&gt;MASTER!$B$5/100,"C","K"))))</f>
        <v>B</v>
      </c>
      <c r="R83" s="66" t="str">
        <f ca="1">IF(ISBLANK(B83)," ",IF(P83&gt;MASTER!$B$3/100,"SB",IF(P83&gt;MASTER!$B$4/100,"B",IF(P83&gt;MASTER!$B$5/100,"C","K"))))</f>
        <v>B</v>
      </c>
      <c r="U83" s="66" t="str">
        <f ca="1" t="array" ref="U83">IFERROR(INDEX(MASTER!$B:$B,MATCH(F83,MASTER!$A:$A,0))," ")</f>
        <v> </v>
      </c>
      <c r="W83" s="66" t="str">
        <f ca="1" t="array" ref="W83">IFERROR(INDEX(MASTER!$B:$B,MATCH(K83,MASTER!$A:$A,0))," ")</f>
        <v> </v>
      </c>
      <c r="X83" s="66" t="str">
        <f ca="1" t="array" ref="X83">IFERROR(INDEX(MASTER!$B:$B,MATCH(M83,MASTER!$A:$A,0))," ")</f>
        <v> </v>
      </c>
      <c r="Y83" s="66" t="str">
        <f ca="1" t="array" ref="Y83">IFERROR(INDEX(MASTER!$B:$B,MATCH(N83,MASTER!$A:$A,0))," ")</f>
        <v> </v>
      </c>
      <c r="Z83" s="66" t="str">
        <f ca="1" t="array" ref="Z83">IFERROR(INDEX(MASTER!$B:$B,MATCH(O83,MASTER!$A:$A,0))," ")</f>
        <v> </v>
      </c>
      <c r="AA83" s="66" t="str">
        <f ca="1" t="array" ref="AA83">IFERROR(INDEX(MASTER!$B:$B,MATCH(P83,MASTER!$A:$A,0))," ")</f>
        <v> </v>
      </c>
      <c r="AB83" s="66" t="str">
        <f ca="1" t="array" ref="AB83">IFERROR(INDEX(MASTER!$B:$B,MATCH(Q83,MASTER!$A:$A,0))," ")</f>
        <v> </v>
      </c>
      <c r="AC83" s="66" t="str">
        <f ca="1" t="array" ref="AC83">IFERROR(INDEX(MASTER!$B:$B,MATCH(R83,MASTER!$A:$A,0))," ")</f>
        <v> </v>
      </c>
      <c r="AD83" s="66" t="str">
        <f t="array" ref="AD83">IFERROR(INDEX(MASTER!$B:$B,MATCH(S83,MASTER!$A:$A,0))," ")</f>
        <v> </v>
      </c>
      <c r="AE83" s="66" t="str">
        <f t="array" ref="AE83">IFERROR(INDEX(MASTER!$B:$B,MATCH(T83,MASTER!$A:$A,0))," ")</f>
        <v> </v>
      </c>
      <c r="AF83" s="66">
        <f ca="1" t="shared" si="13"/>
        <v>1</v>
      </c>
      <c r="AG83" s="66" t="str">
        <f ca="1" t="shared" si="14"/>
        <v>2023 01</v>
      </c>
      <c r="AH83" s="66" t="str">
        <f ca="1" t="shared" si="15"/>
        <v> </v>
      </c>
      <c r="AI83" s="66" t="str">
        <f ca="1" t="shared" si="16"/>
        <v/>
      </c>
    </row>
    <row r="84" customHeight="1" spans="1:35">
      <c r="A84" s="80">
        <f ca="1">INDIRECT(ADDRESS(2+QUOTIENT(ROW()-2,COUNTA('Form Responses 1'!$1:$1)-4),1,,TRUE,"Form Responses 1"))</f>
        <v>45063.8809621759</v>
      </c>
      <c r="B84" s="66" t="str">
        <f ca="1">INDIRECT(ADDRESS(2+QUOTIENT(ROW()-2,COUNTA('Form Responses 1'!$1:$1)-4),2,,TRUE,"Form Responses 1"))</f>
        <v>dwisuswianto1971@gmail.com</v>
      </c>
      <c r="C84" s="66" t="str">
        <f ca="1">INDIRECT(ADDRESS(2+QUOTIENT(ROW()-2,COUNTA('Form Responses 1'!$1:$1)-4),3,,TRUE,"Form Responses 1"))</f>
        <v>Dwi Suswianto</v>
      </c>
      <c r="D84" s="81">
        <f ca="1">INDIRECT(ADDRESS(2+QUOTIENT(ROW()-2,COUNTA('Form Responses 1'!$1:$1)-4),4,,TRUE,"Form Responses 1"))</f>
        <v>44929</v>
      </c>
      <c r="E84" s="82">
        <f ca="1" t="shared" si="0"/>
        <v>2</v>
      </c>
      <c r="F84" s="66" t="str">
        <f ca="1">IF(ISBLANK(A84)," ",INDIRECT(ADDRESS(1,5+MOD(ROW()-2,COUNTA('Form Responses 1'!$1:$1)-4),,TRUE,"Form Responses 1")))</f>
        <v>Wisma [Koridor ]</v>
      </c>
      <c r="G84" s="66" t="str">
        <f ca="1">IF(ISBLANK(A84)," ",INDIRECT(ADDRESS(MATCH(A84,'Form Responses 1'!A:A,0),5+MOD(ROW()-2,COUNTA('Form Responses 1'!$1:$1)-4),,TRUE,"Form Responses 1")))</f>
        <v>CUKUP BAIK</v>
      </c>
      <c r="H84" s="83" t="str">
        <f ca="1" t="shared" si="1"/>
        <v>Wisma</v>
      </c>
      <c r="I84" s="83" t="str">
        <f ca="1" t="shared" si="76"/>
        <v>Koridor </v>
      </c>
      <c r="J84" s="83" t="str">
        <f ca="1" t="shared" si="2"/>
        <v>CLEANING SERVICE</v>
      </c>
      <c r="K84" s="83">
        <f ca="1" t="array" ref="K84">IFERROR(INDEX(MASTER!B:B,MATCH(G84,MASTER!A:A,0))/100," ")</f>
        <v>0.89</v>
      </c>
      <c r="L84" s="66">
        <f ca="1" t="shared" si="3"/>
        <v>1</v>
      </c>
      <c r="M84" s="66" t="str">
        <f ca="1" t="shared" si="4"/>
        <v>2023 - WEEK 01</v>
      </c>
      <c r="N84" s="66" t="str">
        <f ca="1" t="shared" si="5"/>
        <v>2023 - MONTH 01</v>
      </c>
      <c r="O84" s="83">
        <f ca="1" t="shared" ref="O84:P84" si="94">IFERROR(AVERAGEIF(M:M,M84,$K:$K)," ")</f>
        <v>0.915</v>
      </c>
      <c r="P84" s="83">
        <f ca="1" t="shared" si="94"/>
        <v>0.919166666666667</v>
      </c>
      <c r="Q84" s="66" t="str">
        <f ca="1">IF(ISBLANK(A84)," ",IF(O84&gt;MASTER!$B$3/100,"SB",IF(O84&gt;MASTER!$B$4/100,"B",IF(O84&gt;MASTER!$B$5/100,"C","K"))))</f>
        <v>B</v>
      </c>
      <c r="R84" s="66" t="str">
        <f ca="1">IF(ISBLANK(B84)," ",IF(P84&gt;MASTER!$B$3/100,"SB",IF(P84&gt;MASTER!$B$4/100,"B",IF(P84&gt;MASTER!$B$5/100,"C","K"))))</f>
        <v>B</v>
      </c>
      <c r="U84" s="66" t="str">
        <f ca="1" t="array" ref="U84">IFERROR(INDEX(MASTER!$B:$B,MATCH(F84,MASTER!$A:$A,0))," ")</f>
        <v> </v>
      </c>
      <c r="W84" s="66" t="str">
        <f ca="1" t="array" ref="W84">IFERROR(INDEX(MASTER!$B:$B,MATCH(K84,MASTER!$A:$A,0))," ")</f>
        <v> </v>
      </c>
      <c r="X84" s="66" t="str">
        <f ca="1" t="array" ref="X84">IFERROR(INDEX(MASTER!$B:$B,MATCH(M84,MASTER!$A:$A,0))," ")</f>
        <v> </v>
      </c>
      <c r="Y84" s="66" t="str">
        <f ca="1" t="array" ref="Y84">IFERROR(INDEX(MASTER!$B:$B,MATCH(N84,MASTER!$A:$A,0))," ")</f>
        <v> </v>
      </c>
      <c r="Z84" s="66" t="str">
        <f ca="1" t="array" ref="Z84">IFERROR(INDEX(MASTER!$B:$B,MATCH(O84,MASTER!$A:$A,0))," ")</f>
        <v> </v>
      </c>
      <c r="AA84" s="66" t="str">
        <f ca="1" t="array" ref="AA84">IFERROR(INDEX(MASTER!$B:$B,MATCH(P84,MASTER!$A:$A,0))," ")</f>
        <v> </v>
      </c>
      <c r="AB84" s="66" t="str">
        <f ca="1" t="array" ref="AB84">IFERROR(INDEX(MASTER!$B:$B,MATCH(Q84,MASTER!$A:$A,0))," ")</f>
        <v> </v>
      </c>
      <c r="AC84" s="66" t="str">
        <f ca="1" t="array" ref="AC84">IFERROR(INDEX(MASTER!$B:$B,MATCH(R84,MASTER!$A:$A,0))," ")</f>
        <v> </v>
      </c>
      <c r="AD84" s="66" t="str">
        <f t="array" ref="AD84">IFERROR(INDEX(MASTER!$B:$B,MATCH(S84,MASTER!$A:$A,0))," ")</f>
        <v> </v>
      </c>
      <c r="AE84" s="66" t="str">
        <f t="array" ref="AE84">IFERROR(INDEX(MASTER!$B:$B,MATCH(T84,MASTER!$A:$A,0))," ")</f>
        <v> </v>
      </c>
      <c r="AF84" s="66">
        <f ca="1" t="shared" si="13"/>
        <v>1</v>
      </c>
      <c r="AG84" s="66" t="str">
        <f ca="1" t="shared" si="14"/>
        <v>2023 01</v>
      </c>
      <c r="AH84" s="66" t="str">
        <f ca="1" t="shared" si="15"/>
        <v> </v>
      </c>
      <c r="AI84" s="66" t="str">
        <f ca="1" t="shared" si="16"/>
        <v/>
      </c>
    </row>
    <row r="85" customHeight="1" spans="1:35">
      <c r="A85" s="80">
        <f ca="1">INDIRECT(ADDRESS(2+QUOTIENT(ROW()-2,COUNTA('Form Responses 1'!$1:$1)-4),1,,TRUE,"Form Responses 1"))</f>
        <v>45063.8809621759</v>
      </c>
      <c r="B85" s="66" t="str">
        <f ca="1">INDIRECT(ADDRESS(2+QUOTIENT(ROW()-2,COUNTA('Form Responses 1'!$1:$1)-4),2,,TRUE,"Form Responses 1"))</f>
        <v>dwisuswianto1971@gmail.com</v>
      </c>
      <c r="C85" s="66" t="str">
        <f ca="1">INDIRECT(ADDRESS(2+QUOTIENT(ROW()-2,COUNTA('Form Responses 1'!$1:$1)-4),3,,TRUE,"Form Responses 1"))</f>
        <v>Dwi Suswianto</v>
      </c>
      <c r="D85" s="81">
        <f ca="1">INDIRECT(ADDRESS(2+QUOTIENT(ROW()-2,COUNTA('Form Responses 1'!$1:$1)-4),4,,TRUE,"Form Responses 1"))</f>
        <v>44929</v>
      </c>
      <c r="E85" s="82">
        <f ca="1" t="shared" si="0"/>
        <v>2</v>
      </c>
      <c r="F85" s="66" t="str">
        <f ca="1">IF(ISBLANK(A85)," ",INDIRECT(ADDRESS(1,5+MOD(ROW()-2,COUNTA('Form Responses 1'!$1:$1)-4),,TRUE,"Form Responses 1")))</f>
        <v>Wisma [Ruang Rapat/Pendopo]</v>
      </c>
      <c r="G85" s="66" t="str">
        <f ca="1">IF(ISBLANK(A85)," ",INDIRECT(ADDRESS(MATCH(A85,'Form Responses 1'!A:A,0),5+MOD(ROW()-2,COUNTA('Form Responses 1'!$1:$1)-4),,TRUE,"Form Responses 1")))</f>
        <v>CUKUP BAIK</v>
      </c>
      <c r="H85" s="83" t="str">
        <f ca="1" t="shared" si="1"/>
        <v>Wisma</v>
      </c>
      <c r="I85" s="83" t="str">
        <f ca="1" t="shared" si="76"/>
        <v>Ruang Rapat/Pendopo</v>
      </c>
      <c r="J85" s="83" t="str">
        <f ca="1" t="shared" si="2"/>
        <v>CLEANING SERVICE</v>
      </c>
      <c r="K85" s="83">
        <f ca="1" t="array" ref="K85">IFERROR(INDEX(MASTER!B:B,MATCH(G85,MASTER!A:A,0))/100," ")</f>
        <v>0.89</v>
      </c>
      <c r="L85" s="66">
        <f ca="1" t="shared" si="3"/>
        <v>1</v>
      </c>
      <c r="M85" s="66" t="str">
        <f ca="1" t="shared" si="4"/>
        <v>2023 - WEEK 01</v>
      </c>
      <c r="N85" s="66" t="str">
        <f ca="1" t="shared" si="5"/>
        <v>2023 - MONTH 01</v>
      </c>
      <c r="O85" s="83">
        <f ca="1" t="shared" ref="O85:P85" si="95">IFERROR(AVERAGEIF(M:M,M85,$K:$K)," ")</f>
        <v>0.915</v>
      </c>
      <c r="P85" s="83">
        <f ca="1" t="shared" si="95"/>
        <v>0.919166666666667</v>
      </c>
      <c r="Q85" s="66" t="str">
        <f ca="1">IF(ISBLANK(A85)," ",IF(O85&gt;MASTER!$B$3/100,"SB",IF(O85&gt;MASTER!$B$4/100,"B",IF(O85&gt;MASTER!$B$5/100,"C","K"))))</f>
        <v>B</v>
      </c>
      <c r="R85" s="66" t="str">
        <f ca="1">IF(ISBLANK(B85)," ",IF(P85&gt;MASTER!$B$3/100,"SB",IF(P85&gt;MASTER!$B$4/100,"B",IF(P85&gt;MASTER!$B$5/100,"C","K"))))</f>
        <v>B</v>
      </c>
      <c r="U85" s="66" t="str">
        <f ca="1" t="array" ref="U85">IFERROR(INDEX(MASTER!$B:$B,MATCH(F85,MASTER!$A:$A,0))," ")</f>
        <v> </v>
      </c>
      <c r="W85" s="66" t="str">
        <f ca="1" t="array" ref="W85">IFERROR(INDEX(MASTER!$B:$B,MATCH(K85,MASTER!$A:$A,0))," ")</f>
        <v> </v>
      </c>
      <c r="X85" s="66" t="str">
        <f ca="1" t="array" ref="X85">IFERROR(INDEX(MASTER!$B:$B,MATCH(M85,MASTER!$A:$A,0))," ")</f>
        <v> </v>
      </c>
      <c r="Y85" s="66" t="str">
        <f ca="1" t="array" ref="Y85">IFERROR(INDEX(MASTER!$B:$B,MATCH(N85,MASTER!$A:$A,0))," ")</f>
        <v> </v>
      </c>
      <c r="Z85" s="66" t="str">
        <f ca="1" t="array" ref="Z85">IFERROR(INDEX(MASTER!$B:$B,MATCH(O85,MASTER!$A:$A,0))," ")</f>
        <v> </v>
      </c>
      <c r="AA85" s="66" t="str">
        <f ca="1" t="array" ref="AA85">IFERROR(INDEX(MASTER!$B:$B,MATCH(P85,MASTER!$A:$A,0))," ")</f>
        <v> </v>
      </c>
      <c r="AB85" s="66" t="str">
        <f ca="1" t="array" ref="AB85">IFERROR(INDEX(MASTER!$B:$B,MATCH(Q85,MASTER!$A:$A,0))," ")</f>
        <v> </v>
      </c>
      <c r="AC85" s="66" t="str">
        <f ca="1" t="array" ref="AC85">IFERROR(INDEX(MASTER!$B:$B,MATCH(R85,MASTER!$A:$A,0))," ")</f>
        <v> </v>
      </c>
      <c r="AD85" s="66" t="str">
        <f t="array" ref="AD85">IFERROR(INDEX(MASTER!$B:$B,MATCH(S85,MASTER!$A:$A,0))," ")</f>
        <v> </v>
      </c>
      <c r="AE85" s="66" t="str">
        <f t="array" ref="AE85">IFERROR(INDEX(MASTER!$B:$B,MATCH(T85,MASTER!$A:$A,0))," ")</f>
        <v> </v>
      </c>
      <c r="AF85" s="66">
        <f ca="1" t="shared" si="13"/>
        <v>1</v>
      </c>
      <c r="AG85" s="66" t="str">
        <f ca="1" t="shared" si="14"/>
        <v>2023 01</v>
      </c>
      <c r="AH85" s="66" t="str">
        <f ca="1" t="shared" si="15"/>
        <v> </v>
      </c>
      <c r="AI85" s="66" t="str">
        <f ca="1" t="shared" si="16"/>
        <v/>
      </c>
    </row>
    <row r="86" customHeight="1" spans="1:35">
      <c r="A86" s="80">
        <f ca="1">INDIRECT(ADDRESS(2+QUOTIENT(ROW()-2,COUNTA('Form Responses 1'!$1:$1)-4),1,,TRUE,"Form Responses 1"))</f>
        <v>45063.8809621759</v>
      </c>
      <c r="B86" s="66" t="str">
        <f ca="1">INDIRECT(ADDRESS(2+QUOTIENT(ROW()-2,COUNTA('Form Responses 1'!$1:$1)-4),2,,TRUE,"Form Responses 1"))</f>
        <v>dwisuswianto1971@gmail.com</v>
      </c>
      <c r="C86" s="66" t="str">
        <f ca="1">INDIRECT(ADDRESS(2+QUOTIENT(ROW()-2,COUNTA('Form Responses 1'!$1:$1)-4),3,,TRUE,"Form Responses 1"))</f>
        <v>Dwi Suswianto</v>
      </c>
      <c r="D86" s="81">
        <f ca="1">INDIRECT(ADDRESS(2+QUOTIENT(ROW()-2,COUNTA('Form Responses 1'!$1:$1)-4),4,,TRUE,"Form Responses 1"))</f>
        <v>44929</v>
      </c>
      <c r="E86" s="82">
        <f ca="1" t="shared" si="0"/>
        <v>2</v>
      </c>
      <c r="F86" s="66" t="str">
        <f ca="1">IF(ISBLANK(A86)," ",INDIRECT(ADDRESS(1,5+MOD(ROW()-2,COUNTA('Form Responses 1'!$1:$1)-4),,TRUE,"Form Responses 1")))</f>
        <v>Wisma [Gudang]</v>
      </c>
      <c r="G86" s="66" t="str">
        <f ca="1">IF(ISBLANK(A86)," ",INDIRECT(ADDRESS(MATCH(A86,'Form Responses 1'!A:A,0),5+MOD(ROW()-2,COUNTA('Form Responses 1'!$1:$1)-4),,TRUE,"Form Responses 1")))</f>
        <v>CUKUP BAIK</v>
      </c>
      <c r="H86" s="83" t="str">
        <f ca="1" t="shared" si="1"/>
        <v>Wisma</v>
      </c>
      <c r="I86" s="83" t="str">
        <f ca="1" t="shared" si="76"/>
        <v>Gudang</v>
      </c>
      <c r="J86" s="83" t="str">
        <f ca="1" t="shared" si="2"/>
        <v>CLEANING SERVICE</v>
      </c>
      <c r="K86" s="83">
        <f ca="1" t="array" ref="K86">IFERROR(INDEX(MASTER!B:B,MATCH(G86,MASTER!A:A,0))/100," ")</f>
        <v>0.89</v>
      </c>
      <c r="L86" s="66">
        <f ca="1" t="shared" si="3"/>
        <v>1</v>
      </c>
      <c r="M86" s="66" t="str">
        <f ca="1" t="shared" si="4"/>
        <v>2023 - WEEK 01</v>
      </c>
      <c r="N86" s="66" t="str">
        <f ca="1" t="shared" si="5"/>
        <v>2023 - MONTH 01</v>
      </c>
      <c r="O86" s="83">
        <f ca="1" t="shared" ref="O86:P86" si="96">IFERROR(AVERAGEIF(M:M,M86,$K:$K)," ")</f>
        <v>0.915</v>
      </c>
      <c r="P86" s="83">
        <f ca="1" t="shared" si="96"/>
        <v>0.919166666666667</v>
      </c>
      <c r="Q86" s="66" t="str">
        <f ca="1">IF(ISBLANK(A86)," ",IF(O86&gt;MASTER!$B$3/100,"SB",IF(O86&gt;MASTER!$B$4/100,"B",IF(O86&gt;MASTER!$B$5/100,"C","K"))))</f>
        <v>B</v>
      </c>
      <c r="R86" s="66" t="str">
        <f ca="1">IF(ISBLANK(B86)," ",IF(P86&gt;MASTER!$B$3/100,"SB",IF(P86&gt;MASTER!$B$4/100,"B",IF(P86&gt;MASTER!$B$5/100,"C","K"))))</f>
        <v>B</v>
      </c>
      <c r="U86" s="66" t="str">
        <f ca="1" t="array" ref="U86">IFERROR(INDEX(MASTER!$B:$B,MATCH(F86,MASTER!$A:$A,0))," ")</f>
        <v> </v>
      </c>
      <c r="W86" s="66" t="str">
        <f ca="1" t="array" ref="W86">IFERROR(INDEX(MASTER!$B:$B,MATCH(K86,MASTER!$A:$A,0))," ")</f>
        <v> </v>
      </c>
      <c r="X86" s="66" t="str">
        <f ca="1" t="array" ref="X86">IFERROR(INDEX(MASTER!$B:$B,MATCH(M86,MASTER!$A:$A,0))," ")</f>
        <v> </v>
      </c>
      <c r="Y86" s="66" t="str">
        <f ca="1" t="array" ref="Y86">IFERROR(INDEX(MASTER!$B:$B,MATCH(N86,MASTER!$A:$A,0))," ")</f>
        <v> </v>
      </c>
      <c r="Z86" s="66" t="str">
        <f ca="1" t="array" ref="Z86">IFERROR(INDEX(MASTER!$B:$B,MATCH(O86,MASTER!$A:$A,0))," ")</f>
        <v> </v>
      </c>
      <c r="AA86" s="66" t="str">
        <f ca="1" t="array" ref="AA86">IFERROR(INDEX(MASTER!$B:$B,MATCH(P86,MASTER!$A:$A,0))," ")</f>
        <v> </v>
      </c>
      <c r="AB86" s="66" t="str">
        <f ca="1" t="array" ref="AB86">IFERROR(INDEX(MASTER!$B:$B,MATCH(Q86,MASTER!$A:$A,0))," ")</f>
        <v> </v>
      </c>
      <c r="AC86" s="66" t="str">
        <f ca="1" t="array" ref="AC86">IFERROR(INDEX(MASTER!$B:$B,MATCH(R86,MASTER!$A:$A,0))," ")</f>
        <v> </v>
      </c>
      <c r="AD86" s="66" t="str">
        <f t="array" ref="AD86">IFERROR(INDEX(MASTER!$B:$B,MATCH(S86,MASTER!$A:$A,0))," ")</f>
        <v> </v>
      </c>
      <c r="AE86" s="66" t="str">
        <f t="array" ref="AE86">IFERROR(INDEX(MASTER!$B:$B,MATCH(T86,MASTER!$A:$A,0))," ")</f>
        <v> </v>
      </c>
      <c r="AF86" s="66">
        <f ca="1" t="shared" si="13"/>
        <v>1</v>
      </c>
      <c r="AG86" s="66" t="str">
        <f ca="1" t="shared" si="14"/>
        <v>2023 01</v>
      </c>
      <c r="AH86" s="66" t="str">
        <f ca="1" t="shared" si="15"/>
        <v> </v>
      </c>
      <c r="AI86" s="66" t="str">
        <f ca="1" t="shared" si="16"/>
        <v/>
      </c>
    </row>
    <row r="87" customHeight="1" spans="1:35">
      <c r="A87" s="80">
        <f ca="1">INDIRECT(ADDRESS(2+QUOTIENT(ROW()-2,COUNTA('Form Responses 1'!$1:$1)-4),1,,TRUE,"Form Responses 1"))</f>
        <v>45063.8809621759</v>
      </c>
      <c r="B87" s="66" t="str">
        <f ca="1">INDIRECT(ADDRESS(2+QUOTIENT(ROW()-2,COUNTA('Form Responses 1'!$1:$1)-4),2,,TRUE,"Form Responses 1"))</f>
        <v>dwisuswianto1971@gmail.com</v>
      </c>
      <c r="C87" s="66" t="str">
        <f ca="1">INDIRECT(ADDRESS(2+QUOTIENT(ROW()-2,COUNTA('Form Responses 1'!$1:$1)-4),3,,TRUE,"Form Responses 1"))</f>
        <v>Dwi Suswianto</v>
      </c>
      <c r="D87" s="81">
        <f ca="1">INDIRECT(ADDRESS(2+QUOTIENT(ROW()-2,COUNTA('Form Responses 1'!$1:$1)-4),4,,TRUE,"Form Responses 1"))</f>
        <v>44929</v>
      </c>
      <c r="E87" s="82">
        <f ca="1" t="shared" si="0"/>
        <v>2</v>
      </c>
      <c r="F87" s="66" t="str">
        <f ca="1">IF(ISBLANK(A87)," ",INDIRECT(ADDRESS(1,5+MOD(ROW()-2,COUNTA('Form Responses 1'!$1:$1)-4),,TRUE,"Form Responses 1")))</f>
        <v>Wisma [Ruang Genset]</v>
      </c>
      <c r="G87" s="66" t="str">
        <f ca="1">IF(ISBLANK(A87)," ",INDIRECT(ADDRESS(MATCH(A87,'Form Responses 1'!A:A,0),5+MOD(ROW()-2,COUNTA('Form Responses 1'!$1:$1)-4),,TRUE,"Form Responses 1")))</f>
        <v>CUKUP BAIK</v>
      </c>
      <c r="H87" s="83" t="str">
        <f ca="1" t="shared" si="1"/>
        <v>Wisma</v>
      </c>
      <c r="I87" s="83" t="str">
        <f ca="1" t="shared" si="76"/>
        <v>Ruang Genset</v>
      </c>
      <c r="J87" s="83" t="str">
        <f ca="1" t="shared" si="2"/>
        <v>CLEANING SERVICE</v>
      </c>
      <c r="K87" s="83">
        <f ca="1" t="array" ref="K87">IFERROR(INDEX(MASTER!B:B,MATCH(G87,MASTER!A:A,0))/100," ")</f>
        <v>0.89</v>
      </c>
      <c r="L87" s="66">
        <f ca="1" t="shared" si="3"/>
        <v>1</v>
      </c>
      <c r="M87" s="66" t="str">
        <f ca="1" t="shared" si="4"/>
        <v>2023 - WEEK 01</v>
      </c>
      <c r="N87" s="66" t="str">
        <f ca="1" t="shared" si="5"/>
        <v>2023 - MONTH 01</v>
      </c>
      <c r="O87" s="83">
        <f ca="1" t="shared" ref="O87:P87" si="97">IFERROR(AVERAGEIF(M:M,M87,$K:$K)," ")</f>
        <v>0.915</v>
      </c>
      <c r="P87" s="83">
        <f ca="1" t="shared" si="97"/>
        <v>0.919166666666667</v>
      </c>
      <c r="Q87" s="66" t="str">
        <f ca="1">IF(ISBLANK(A87)," ",IF(O87&gt;MASTER!$B$3/100,"SB",IF(O87&gt;MASTER!$B$4/100,"B",IF(O87&gt;MASTER!$B$5/100,"C","K"))))</f>
        <v>B</v>
      </c>
      <c r="R87" s="66" t="str">
        <f ca="1">IF(ISBLANK(B87)," ",IF(P87&gt;MASTER!$B$3/100,"SB",IF(P87&gt;MASTER!$B$4/100,"B",IF(P87&gt;MASTER!$B$5/100,"C","K"))))</f>
        <v>B</v>
      </c>
      <c r="U87" s="66" t="str">
        <f ca="1" t="array" ref="U87">IFERROR(INDEX(MASTER!$B:$B,MATCH(F87,MASTER!$A:$A,0))," ")</f>
        <v> </v>
      </c>
      <c r="W87" s="66" t="str">
        <f ca="1" t="array" ref="W87">IFERROR(INDEX(MASTER!$B:$B,MATCH(K87,MASTER!$A:$A,0))," ")</f>
        <v> </v>
      </c>
      <c r="X87" s="66" t="str">
        <f ca="1" t="array" ref="X87">IFERROR(INDEX(MASTER!$B:$B,MATCH(M87,MASTER!$A:$A,0))," ")</f>
        <v> </v>
      </c>
      <c r="Y87" s="66" t="str">
        <f ca="1" t="array" ref="Y87">IFERROR(INDEX(MASTER!$B:$B,MATCH(N87,MASTER!$A:$A,0))," ")</f>
        <v> </v>
      </c>
      <c r="Z87" s="66" t="str">
        <f ca="1" t="array" ref="Z87">IFERROR(INDEX(MASTER!$B:$B,MATCH(O87,MASTER!$A:$A,0))," ")</f>
        <v> </v>
      </c>
      <c r="AA87" s="66" t="str">
        <f ca="1" t="array" ref="AA87">IFERROR(INDEX(MASTER!$B:$B,MATCH(P87,MASTER!$A:$A,0))," ")</f>
        <v> </v>
      </c>
      <c r="AB87" s="66" t="str">
        <f ca="1" t="array" ref="AB87">IFERROR(INDEX(MASTER!$B:$B,MATCH(Q87,MASTER!$A:$A,0))," ")</f>
        <v> </v>
      </c>
      <c r="AC87" s="66" t="str">
        <f ca="1" t="array" ref="AC87">IFERROR(INDEX(MASTER!$B:$B,MATCH(R87,MASTER!$A:$A,0))," ")</f>
        <v> </v>
      </c>
      <c r="AD87" s="66" t="str">
        <f t="array" ref="AD87">IFERROR(INDEX(MASTER!$B:$B,MATCH(S87,MASTER!$A:$A,0))," ")</f>
        <v> </v>
      </c>
      <c r="AE87" s="66" t="str">
        <f t="array" ref="AE87">IFERROR(INDEX(MASTER!$B:$B,MATCH(T87,MASTER!$A:$A,0))," ")</f>
        <v> </v>
      </c>
      <c r="AF87" s="66">
        <f ca="1" t="shared" si="13"/>
        <v>1</v>
      </c>
      <c r="AG87" s="66" t="str">
        <f ca="1" t="shared" si="14"/>
        <v>2023 01</v>
      </c>
      <c r="AH87" s="66" t="str">
        <f ca="1" t="shared" si="15"/>
        <v> </v>
      </c>
      <c r="AI87" s="66" t="str">
        <f ca="1" t="shared" si="16"/>
        <v/>
      </c>
    </row>
    <row r="88" customHeight="1" spans="1:35">
      <c r="A88" s="80">
        <f ca="1">INDIRECT(ADDRESS(2+QUOTIENT(ROW()-2,COUNTA('Form Responses 1'!$1:$1)-4),1,,TRUE,"Form Responses 1"))</f>
        <v>45063.8809621759</v>
      </c>
      <c r="B88" s="66" t="str">
        <f ca="1">INDIRECT(ADDRESS(2+QUOTIENT(ROW()-2,COUNTA('Form Responses 1'!$1:$1)-4),2,,TRUE,"Form Responses 1"))</f>
        <v>dwisuswianto1971@gmail.com</v>
      </c>
      <c r="C88" s="66" t="str">
        <f ca="1">INDIRECT(ADDRESS(2+QUOTIENT(ROW()-2,COUNTA('Form Responses 1'!$1:$1)-4),3,,TRUE,"Form Responses 1"))</f>
        <v>Dwi Suswianto</v>
      </c>
      <c r="D88" s="81">
        <f ca="1">INDIRECT(ADDRESS(2+QUOTIENT(ROW()-2,COUNTA('Form Responses 1'!$1:$1)-4),4,,TRUE,"Form Responses 1"))</f>
        <v>44929</v>
      </c>
      <c r="E88" s="82">
        <f ca="1" t="shared" si="0"/>
        <v>2</v>
      </c>
      <c r="F88" s="66" t="str">
        <f ca="1">IF(ISBLANK(A88)," ",INDIRECT(ADDRESS(1,5+MOD(ROW()-2,COUNTA('Form Responses 1'!$1:$1)-4),,TRUE,"Form Responses 1")))</f>
        <v>Wisma [Ruang Alat Meteorologi]</v>
      </c>
      <c r="G88" s="66" t="str">
        <f ca="1">IF(ISBLANK(A88)," ",INDIRECT(ADDRESS(MATCH(A88,'Form Responses 1'!A:A,0),5+MOD(ROW()-2,COUNTA('Form Responses 1'!$1:$1)-4),,TRUE,"Form Responses 1")))</f>
        <v>BAIK</v>
      </c>
      <c r="H88" s="83" t="str">
        <f ca="1" t="shared" si="1"/>
        <v>Wisma</v>
      </c>
      <c r="I88" s="83" t="str">
        <f ca="1" t="shared" si="76"/>
        <v>Ruang Alat Meteorologi</v>
      </c>
      <c r="J88" s="83" t="str">
        <f ca="1" t="shared" si="2"/>
        <v>CLEANING SERVICE</v>
      </c>
      <c r="K88" s="83">
        <f ca="1" t="array" ref="K88">IFERROR(INDEX(MASTER!B:B,MATCH(G88,MASTER!A:A,0))/100," ")</f>
        <v>0.95</v>
      </c>
      <c r="L88" s="66">
        <f ca="1" t="shared" si="3"/>
        <v>1</v>
      </c>
      <c r="M88" s="66" t="str">
        <f ca="1" t="shared" si="4"/>
        <v>2023 - WEEK 01</v>
      </c>
      <c r="N88" s="66" t="str">
        <f ca="1" t="shared" si="5"/>
        <v>2023 - MONTH 01</v>
      </c>
      <c r="O88" s="83">
        <f ca="1" t="shared" ref="O88:P88" si="98">IFERROR(AVERAGEIF(M:M,M88,$K:$K)," ")</f>
        <v>0.915</v>
      </c>
      <c r="P88" s="83">
        <f ca="1" t="shared" si="98"/>
        <v>0.919166666666667</v>
      </c>
      <c r="Q88" s="66" t="str">
        <f ca="1">IF(ISBLANK(A88)," ",IF(O88&gt;MASTER!$B$3/100,"SB",IF(O88&gt;MASTER!$B$4/100,"B",IF(O88&gt;MASTER!$B$5/100,"C","K"))))</f>
        <v>B</v>
      </c>
      <c r="R88" s="66" t="str">
        <f ca="1">IF(ISBLANK(B88)," ",IF(P88&gt;MASTER!$B$3/100,"SB",IF(P88&gt;MASTER!$B$4/100,"B",IF(P88&gt;MASTER!$B$5/100,"C","K"))))</f>
        <v>B</v>
      </c>
      <c r="U88" s="66" t="str">
        <f ca="1" t="array" ref="U88">IFERROR(INDEX(MASTER!$B:$B,MATCH(F88,MASTER!$A:$A,0))," ")</f>
        <v> </v>
      </c>
      <c r="W88" s="66" t="str">
        <f ca="1" t="array" ref="W88">IFERROR(INDEX(MASTER!$B:$B,MATCH(K88,MASTER!$A:$A,0))," ")</f>
        <v> </v>
      </c>
      <c r="X88" s="66" t="str">
        <f ca="1" t="array" ref="X88">IFERROR(INDEX(MASTER!$B:$B,MATCH(M88,MASTER!$A:$A,0))," ")</f>
        <v> </v>
      </c>
      <c r="Y88" s="66" t="str">
        <f ca="1" t="array" ref="Y88">IFERROR(INDEX(MASTER!$B:$B,MATCH(N88,MASTER!$A:$A,0))," ")</f>
        <v> </v>
      </c>
      <c r="Z88" s="66" t="str">
        <f ca="1" t="array" ref="Z88">IFERROR(INDEX(MASTER!$B:$B,MATCH(O88,MASTER!$A:$A,0))," ")</f>
        <v> </v>
      </c>
      <c r="AA88" s="66" t="str">
        <f ca="1" t="array" ref="AA88">IFERROR(INDEX(MASTER!$B:$B,MATCH(P88,MASTER!$A:$A,0))," ")</f>
        <v> </v>
      </c>
      <c r="AB88" s="66" t="str">
        <f ca="1" t="array" ref="AB88">IFERROR(INDEX(MASTER!$B:$B,MATCH(Q88,MASTER!$A:$A,0))," ")</f>
        <v> </v>
      </c>
      <c r="AC88" s="66" t="str">
        <f ca="1" t="array" ref="AC88">IFERROR(INDEX(MASTER!$B:$B,MATCH(R88,MASTER!$A:$A,0))," ")</f>
        <v> </v>
      </c>
      <c r="AD88" s="66" t="str">
        <f t="array" ref="AD88">IFERROR(INDEX(MASTER!$B:$B,MATCH(S88,MASTER!$A:$A,0))," ")</f>
        <v> </v>
      </c>
      <c r="AE88" s="66" t="str">
        <f t="array" ref="AE88">IFERROR(INDEX(MASTER!$B:$B,MATCH(T88,MASTER!$A:$A,0))," ")</f>
        <v> </v>
      </c>
      <c r="AF88" s="66">
        <f ca="1" t="shared" si="13"/>
        <v>1</v>
      </c>
      <c r="AG88" s="66" t="str">
        <f ca="1" t="shared" si="14"/>
        <v>2023 01</v>
      </c>
      <c r="AH88" s="66" t="str">
        <f ca="1" t="shared" si="15"/>
        <v> </v>
      </c>
      <c r="AI88" s="66" t="str">
        <f ca="1" t="shared" si="16"/>
        <v/>
      </c>
    </row>
    <row r="89" customHeight="1" spans="1:35">
      <c r="A89" s="80">
        <f ca="1">INDIRECT(ADDRESS(2+QUOTIENT(ROW()-2,COUNTA('Form Responses 1'!$1:$1)-4),1,,TRUE,"Form Responses 1"))</f>
        <v>45063.8809621759</v>
      </c>
      <c r="B89" s="66" t="str">
        <f ca="1">INDIRECT(ADDRESS(2+QUOTIENT(ROW()-2,COUNTA('Form Responses 1'!$1:$1)-4),2,,TRUE,"Form Responses 1"))</f>
        <v>dwisuswianto1971@gmail.com</v>
      </c>
      <c r="C89" s="66" t="str">
        <f ca="1">INDIRECT(ADDRESS(2+QUOTIENT(ROW()-2,COUNTA('Form Responses 1'!$1:$1)-4),3,,TRUE,"Form Responses 1"))</f>
        <v>Dwi Suswianto</v>
      </c>
      <c r="D89" s="81">
        <f ca="1">INDIRECT(ADDRESS(2+QUOTIENT(ROW()-2,COUNTA('Form Responses 1'!$1:$1)-4),4,,TRUE,"Form Responses 1"))</f>
        <v>44929</v>
      </c>
      <c r="E89" s="82">
        <f ca="1" t="shared" si="0"/>
        <v>2</v>
      </c>
      <c r="F89" s="66" t="str">
        <f ca="1">IF(ISBLANK(A89)," ",INDIRECT(ADDRESS(1,5+MOD(ROW()-2,COUNTA('Form Responses 1'!$1:$1)-4),,TRUE,"Form Responses 1")))</f>
        <v>Wisma [Ruang Kerja]</v>
      </c>
      <c r="G89" s="66" t="str">
        <f ca="1">IF(ISBLANK(A89)," ",INDIRECT(ADDRESS(MATCH(A89,'Form Responses 1'!A:A,0),5+MOD(ROW()-2,COUNTA('Form Responses 1'!$1:$1)-4),,TRUE,"Form Responses 1")))</f>
        <v>BAIK</v>
      </c>
      <c r="H89" s="83" t="str">
        <f ca="1" t="shared" si="1"/>
        <v>Wisma</v>
      </c>
      <c r="I89" s="83" t="str">
        <f ca="1" t="shared" si="76"/>
        <v>Ruang Kerja</v>
      </c>
      <c r="J89" s="83" t="str">
        <f ca="1" t="shared" si="2"/>
        <v>CLEANING SERVICE</v>
      </c>
      <c r="K89" s="83">
        <f ca="1" t="array" ref="K89">IFERROR(INDEX(MASTER!B:B,MATCH(G89,MASTER!A:A,0))/100," ")</f>
        <v>0.95</v>
      </c>
      <c r="L89" s="66">
        <f ca="1" t="shared" si="3"/>
        <v>1</v>
      </c>
      <c r="M89" s="66" t="str">
        <f ca="1" t="shared" si="4"/>
        <v>2023 - WEEK 01</v>
      </c>
      <c r="N89" s="66" t="str">
        <f ca="1" t="shared" si="5"/>
        <v>2023 - MONTH 01</v>
      </c>
      <c r="O89" s="83">
        <f ca="1" t="shared" ref="O89:P89" si="99">IFERROR(AVERAGEIF(M:M,M89,$K:$K)," ")</f>
        <v>0.915</v>
      </c>
      <c r="P89" s="83">
        <f ca="1" t="shared" si="99"/>
        <v>0.919166666666667</v>
      </c>
      <c r="Q89" s="66" t="str">
        <f ca="1">IF(ISBLANK(A89)," ",IF(O89&gt;MASTER!$B$3/100,"SB",IF(O89&gt;MASTER!$B$4/100,"B",IF(O89&gt;MASTER!$B$5/100,"C","K"))))</f>
        <v>B</v>
      </c>
      <c r="R89" s="66" t="str">
        <f ca="1">IF(ISBLANK(B89)," ",IF(P89&gt;MASTER!$B$3/100,"SB",IF(P89&gt;MASTER!$B$4/100,"B",IF(P89&gt;MASTER!$B$5/100,"C","K"))))</f>
        <v>B</v>
      </c>
      <c r="U89" s="66" t="str">
        <f ca="1" t="array" ref="U89">IFERROR(INDEX(MASTER!$B:$B,MATCH(F89,MASTER!$A:$A,0))," ")</f>
        <v> </v>
      </c>
      <c r="W89" s="66" t="str">
        <f ca="1" t="array" ref="W89">IFERROR(INDEX(MASTER!$B:$B,MATCH(K89,MASTER!$A:$A,0))," ")</f>
        <v> </v>
      </c>
      <c r="X89" s="66" t="str">
        <f ca="1" t="array" ref="X89">IFERROR(INDEX(MASTER!$B:$B,MATCH(M89,MASTER!$A:$A,0))," ")</f>
        <v> </v>
      </c>
      <c r="Y89" s="66" t="str">
        <f ca="1" t="array" ref="Y89">IFERROR(INDEX(MASTER!$B:$B,MATCH(N89,MASTER!$A:$A,0))," ")</f>
        <v> </v>
      </c>
      <c r="Z89" s="66" t="str">
        <f ca="1" t="array" ref="Z89">IFERROR(INDEX(MASTER!$B:$B,MATCH(O89,MASTER!$A:$A,0))," ")</f>
        <v> </v>
      </c>
      <c r="AA89" s="66" t="str">
        <f ca="1" t="array" ref="AA89">IFERROR(INDEX(MASTER!$B:$B,MATCH(P89,MASTER!$A:$A,0))," ")</f>
        <v> </v>
      </c>
      <c r="AB89" s="66" t="str">
        <f ca="1" t="array" ref="AB89">IFERROR(INDEX(MASTER!$B:$B,MATCH(Q89,MASTER!$A:$A,0))," ")</f>
        <v> </v>
      </c>
      <c r="AC89" s="66" t="str">
        <f ca="1" t="array" ref="AC89">IFERROR(INDEX(MASTER!$B:$B,MATCH(R89,MASTER!$A:$A,0))," ")</f>
        <v> </v>
      </c>
      <c r="AD89" s="66" t="str">
        <f t="array" ref="AD89">IFERROR(INDEX(MASTER!$B:$B,MATCH(S89,MASTER!$A:$A,0))," ")</f>
        <v> </v>
      </c>
      <c r="AE89" s="66" t="str">
        <f t="array" ref="AE89">IFERROR(INDEX(MASTER!$B:$B,MATCH(T89,MASTER!$A:$A,0))," ")</f>
        <v> </v>
      </c>
      <c r="AF89" s="66">
        <f ca="1" t="shared" si="13"/>
        <v>1</v>
      </c>
      <c r="AG89" s="66" t="str">
        <f ca="1" t="shared" si="14"/>
        <v>2023 01</v>
      </c>
      <c r="AH89" s="66" t="str">
        <f ca="1" t="shared" si="15"/>
        <v> </v>
      </c>
      <c r="AI89" s="66" t="str">
        <f ca="1" t="shared" si="16"/>
        <v/>
      </c>
    </row>
    <row r="90" customHeight="1" spans="1:35">
      <c r="A90" s="80">
        <f ca="1">INDIRECT(ADDRESS(2+QUOTIENT(ROW()-2,COUNTA('Form Responses 1'!$1:$1)-4),1,,TRUE,"Form Responses 1"))</f>
        <v>45063.8809621759</v>
      </c>
      <c r="B90" s="66" t="str">
        <f ca="1">INDIRECT(ADDRESS(2+QUOTIENT(ROW()-2,COUNTA('Form Responses 1'!$1:$1)-4),2,,TRUE,"Form Responses 1"))</f>
        <v>dwisuswianto1971@gmail.com</v>
      </c>
      <c r="C90" s="66" t="str">
        <f ca="1">INDIRECT(ADDRESS(2+QUOTIENT(ROW()-2,COUNTA('Form Responses 1'!$1:$1)-4),3,,TRUE,"Form Responses 1"))</f>
        <v>Dwi Suswianto</v>
      </c>
      <c r="D90" s="81">
        <f ca="1">INDIRECT(ADDRESS(2+QUOTIENT(ROW()-2,COUNTA('Form Responses 1'!$1:$1)-4),4,,TRUE,"Form Responses 1"))</f>
        <v>44929</v>
      </c>
      <c r="E90" s="82">
        <f ca="1" t="shared" si="0"/>
        <v>2</v>
      </c>
      <c r="F90" s="66" t="str">
        <f ca="1">IF(ISBLANK(A90)," ",INDIRECT(ADDRESS(1,5+MOD(ROW()-2,COUNTA('Form Responses 1'!$1:$1)-4),,TRUE,"Form Responses 1")))</f>
        <v>Wisma [Pantry]</v>
      </c>
      <c r="G90" s="66" t="str">
        <f ca="1">IF(ISBLANK(A90)," ",INDIRECT(ADDRESS(MATCH(A90,'Form Responses 1'!A:A,0),5+MOD(ROW()-2,COUNTA('Form Responses 1'!$1:$1)-4),,TRUE,"Form Responses 1")))</f>
        <v>CUKUP BAIK</v>
      </c>
      <c r="H90" s="83" t="str">
        <f ca="1" t="shared" si="1"/>
        <v>Wisma</v>
      </c>
      <c r="I90" s="83" t="str">
        <f ca="1" t="shared" si="76"/>
        <v>Pantry</v>
      </c>
      <c r="J90" s="83" t="str">
        <f ca="1" t="shared" si="2"/>
        <v>CLEANING SERVICE</v>
      </c>
      <c r="K90" s="83">
        <f ca="1" t="array" ref="K90">IFERROR(INDEX(MASTER!B:B,MATCH(G90,MASTER!A:A,0))/100," ")</f>
        <v>0.89</v>
      </c>
      <c r="L90" s="66">
        <f ca="1" t="shared" si="3"/>
        <v>1</v>
      </c>
      <c r="M90" s="66" t="str">
        <f ca="1" t="shared" si="4"/>
        <v>2023 - WEEK 01</v>
      </c>
      <c r="N90" s="66" t="str">
        <f ca="1" t="shared" si="5"/>
        <v>2023 - MONTH 01</v>
      </c>
      <c r="O90" s="83">
        <f ca="1" t="shared" ref="O90:P90" si="100">IFERROR(AVERAGEIF(M:M,M90,$K:$K)," ")</f>
        <v>0.915</v>
      </c>
      <c r="P90" s="83">
        <f ca="1" t="shared" si="100"/>
        <v>0.919166666666667</v>
      </c>
      <c r="Q90" s="66" t="str">
        <f ca="1">IF(ISBLANK(A90)," ",IF(O90&gt;MASTER!$B$3/100,"SB",IF(O90&gt;MASTER!$B$4/100,"B",IF(O90&gt;MASTER!$B$5/100,"C","K"))))</f>
        <v>B</v>
      </c>
      <c r="R90" s="66" t="str">
        <f ca="1">IF(ISBLANK(B90)," ",IF(P90&gt;MASTER!$B$3/100,"SB",IF(P90&gt;MASTER!$B$4/100,"B",IF(P90&gt;MASTER!$B$5/100,"C","K"))))</f>
        <v>B</v>
      </c>
      <c r="U90" s="66" t="str">
        <f ca="1" t="array" ref="U90">IFERROR(INDEX(MASTER!$B:$B,MATCH(F90,MASTER!$A:$A,0))," ")</f>
        <v> </v>
      </c>
      <c r="W90" s="66" t="str">
        <f ca="1" t="array" ref="W90">IFERROR(INDEX(MASTER!$B:$B,MATCH(K90,MASTER!$A:$A,0))," ")</f>
        <v> </v>
      </c>
      <c r="X90" s="66" t="str">
        <f ca="1" t="array" ref="X90">IFERROR(INDEX(MASTER!$B:$B,MATCH(M90,MASTER!$A:$A,0))," ")</f>
        <v> </v>
      </c>
      <c r="Y90" s="66" t="str">
        <f ca="1" t="array" ref="Y90">IFERROR(INDEX(MASTER!$B:$B,MATCH(N90,MASTER!$A:$A,0))," ")</f>
        <v> </v>
      </c>
      <c r="Z90" s="66" t="str">
        <f ca="1" t="array" ref="Z90">IFERROR(INDEX(MASTER!$B:$B,MATCH(O90,MASTER!$A:$A,0))," ")</f>
        <v> </v>
      </c>
      <c r="AA90" s="66" t="str">
        <f ca="1" t="array" ref="AA90">IFERROR(INDEX(MASTER!$B:$B,MATCH(P90,MASTER!$A:$A,0))," ")</f>
        <v> </v>
      </c>
      <c r="AB90" s="66" t="str">
        <f ca="1" t="array" ref="AB90">IFERROR(INDEX(MASTER!$B:$B,MATCH(Q90,MASTER!$A:$A,0))," ")</f>
        <v> </v>
      </c>
      <c r="AC90" s="66" t="str">
        <f ca="1" t="array" ref="AC90">IFERROR(INDEX(MASTER!$B:$B,MATCH(R90,MASTER!$A:$A,0))," ")</f>
        <v> </v>
      </c>
      <c r="AD90" s="66" t="str">
        <f t="array" ref="AD90">IFERROR(INDEX(MASTER!$B:$B,MATCH(S90,MASTER!$A:$A,0))," ")</f>
        <v> </v>
      </c>
      <c r="AE90" s="66" t="str">
        <f t="array" ref="AE90">IFERROR(INDEX(MASTER!$B:$B,MATCH(T90,MASTER!$A:$A,0))," ")</f>
        <v> </v>
      </c>
      <c r="AF90" s="66">
        <f ca="1" t="shared" si="13"/>
        <v>1</v>
      </c>
      <c r="AG90" s="66" t="str">
        <f ca="1" t="shared" si="14"/>
        <v>2023 01</v>
      </c>
      <c r="AH90" s="66" t="str">
        <f ca="1" t="shared" si="15"/>
        <v> </v>
      </c>
      <c r="AI90" s="66" t="str">
        <f ca="1" t="shared" si="16"/>
        <v/>
      </c>
    </row>
    <row r="91" customHeight="1" spans="1:35">
      <c r="A91" s="80">
        <f ca="1">INDIRECT(ADDRESS(2+QUOTIENT(ROW()-2,COUNTA('Form Responses 1'!$1:$1)-4),1,,TRUE,"Form Responses 1"))</f>
        <v>45063.8809621759</v>
      </c>
      <c r="B91" s="66" t="str">
        <f ca="1">INDIRECT(ADDRESS(2+QUOTIENT(ROW()-2,COUNTA('Form Responses 1'!$1:$1)-4),2,,TRUE,"Form Responses 1"))</f>
        <v>dwisuswianto1971@gmail.com</v>
      </c>
      <c r="C91" s="66" t="str">
        <f ca="1">INDIRECT(ADDRESS(2+QUOTIENT(ROW()-2,COUNTA('Form Responses 1'!$1:$1)-4),3,,TRUE,"Form Responses 1"))</f>
        <v>Dwi Suswianto</v>
      </c>
      <c r="D91" s="81">
        <f ca="1">INDIRECT(ADDRESS(2+QUOTIENT(ROW()-2,COUNTA('Form Responses 1'!$1:$1)-4),4,,TRUE,"Form Responses 1"))</f>
        <v>44929</v>
      </c>
      <c r="E91" s="82">
        <f ca="1" t="shared" si="0"/>
        <v>2</v>
      </c>
      <c r="F91" s="66" t="str">
        <f ca="1">IF(ISBLANK(A91)," ",INDIRECT(ADDRESS(1,5+MOD(ROW()-2,COUNTA('Form Responses 1'!$1:$1)-4),,TRUE,"Form Responses 1")))</f>
        <v>Wisma [Musholla]</v>
      </c>
      <c r="G91" s="66" t="str">
        <f ca="1">IF(ISBLANK(A91)," ",INDIRECT(ADDRESS(MATCH(A91,'Form Responses 1'!A:A,0),5+MOD(ROW()-2,COUNTA('Form Responses 1'!$1:$1)-4),,TRUE,"Form Responses 1")))</f>
        <v>BAIK</v>
      </c>
      <c r="H91" s="83" t="str">
        <f ca="1" t="shared" si="1"/>
        <v>Wisma</v>
      </c>
      <c r="I91" s="83" t="str">
        <f ca="1" t="shared" si="76"/>
        <v>Musholla</v>
      </c>
      <c r="J91" s="83" t="str">
        <f ca="1" t="shared" si="2"/>
        <v>CLEANING SERVICE</v>
      </c>
      <c r="K91" s="83">
        <f ca="1" t="array" ref="K91">IFERROR(INDEX(MASTER!B:B,MATCH(G91,MASTER!A:A,0))/100," ")</f>
        <v>0.95</v>
      </c>
      <c r="L91" s="66">
        <f ca="1" t="shared" si="3"/>
        <v>1</v>
      </c>
      <c r="M91" s="66" t="str">
        <f ca="1" t="shared" si="4"/>
        <v>2023 - WEEK 01</v>
      </c>
      <c r="N91" s="66" t="str">
        <f ca="1" t="shared" si="5"/>
        <v>2023 - MONTH 01</v>
      </c>
      <c r="O91" s="83">
        <f ca="1" t="shared" ref="O91:P91" si="101">IFERROR(AVERAGEIF(M:M,M91,$K:$K)," ")</f>
        <v>0.915</v>
      </c>
      <c r="P91" s="83">
        <f ca="1" t="shared" si="101"/>
        <v>0.919166666666667</v>
      </c>
      <c r="Q91" s="66" t="str">
        <f ca="1">IF(ISBLANK(A91)," ",IF(O91&gt;MASTER!$B$3/100,"SB",IF(O91&gt;MASTER!$B$4/100,"B",IF(O91&gt;MASTER!$B$5/100,"C","K"))))</f>
        <v>B</v>
      </c>
      <c r="R91" s="66" t="str">
        <f ca="1">IF(ISBLANK(B91)," ",IF(P91&gt;MASTER!$B$3/100,"SB",IF(P91&gt;MASTER!$B$4/100,"B",IF(P91&gt;MASTER!$B$5/100,"C","K"))))</f>
        <v>B</v>
      </c>
      <c r="U91" s="66" t="str">
        <f ca="1" t="array" ref="U91">IFERROR(INDEX(MASTER!$B:$B,MATCH(F91,MASTER!$A:$A,0))," ")</f>
        <v> </v>
      </c>
      <c r="W91" s="66" t="str">
        <f ca="1" t="array" ref="W91">IFERROR(INDEX(MASTER!$B:$B,MATCH(K91,MASTER!$A:$A,0))," ")</f>
        <v> </v>
      </c>
      <c r="X91" s="66" t="str">
        <f ca="1" t="array" ref="X91">IFERROR(INDEX(MASTER!$B:$B,MATCH(M91,MASTER!$A:$A,0))," ")</f>
        <v> </v>
      </c>
      <c r="Y91" s="66" t="str">
        <f ca="1" t="array" ref="Y91">IFERROR(INDEX(MASTER!$B:$B,MATCH(N91,MASTER!$A:$A,0))," ")</f>
        <v> </v>
      </c>
      <c r="Z91" s="66" t="str">
        <f ca="1" t="array" ref="Z91">IFERROR(INDEX(MASTER!$B:$B,MATCH(O91,MASTER!$A:$A,0))," ")</f>
        <v> </v>
      </c>
      <c r="AA91" s="66" t="str">
        <f ca="1" t="array" ref="AA91">IFERROR(INDEX(MASTER!$B:$B,MATCH(P91,MASTER!$A:$A,0))," ")</f>
        <v> </v>
      </c>
      <c r="AB91" s="66" t="str">
        <f ca="1" t="array" ref="AB91">IFERROR(INDEX(MASTER!$B:$B,MATCH(Q91,MASTER!$A:$A,0))," ")</f>
        <v> </v>
      </c>
      <c r="AC91" s="66" t="str">
        <f ca="1" t="array" ref="AC91">IFERROR(INDEX(MASTER!$B:$B,MATCH(R91,MASTER!$A:$A,0))," ")</f>
        <v> </v>
      </c>
      <c r="AD91" s="66" t="str">
        <f t="array" ref="AD91">IFERROR(INDEX(MASTER!$B:$B,MATCH(S91,MASTER!$A:$A,0))," ")</f>
        <v> </v>
      </c>
      <c r="AE91" s="66" t="str">
        <f t="array" ref="AE91">IFERROR(INDEX(MASTER!$B:$B,MATCH(T91,MASTER!$A:$A,0))," ")</f>
        <v> </v>
      </c>
      <c r="AF91" s="66">
        <f ca="1" t="shared" si="13"/>
        <v>1</v>
      </c>
      <c r="AG91" s="66" t="str">
        <f ca="1" t="shared" si="14"/>
        <v>2023 01</v>
      </c>
      <c r="AH91" s="66" t="str">
        <f ca="1" t="shared" si="15"/>
        <v> </v>
      </c>
      <c r="AI91" s="66" t="str">
        <f ca="1" t="shared" si="16"/>
        <v/>
      </c>
    </row>
    <row r="92" customHeight="1" spans="1:35">
      <c r="A92" s="80">
        <f ca="1">INDIRECT(ADDRESS(2+QUOTIENT(ROW()-2,COUNTA('Form Responses 1'!$1:$1)-4),1,,TRUE,"Form Responses 1"))</f>
        <v>45063.8809621759</v>
      </c>
      <c r="B92" s="66" t="str">
        <f ca="1">INDIRECT(ADDRESS(2+QUOTIENT(ROW()-2,COUNTA('Form Responses 1'!$1:$1)-4),2,,TRUE,"Form Responses 1"))</f>
        <v>dwisuswianto1971@gmail.com</v>
      </c>
      <c r="C92" s="66" t="str">
        <f ca="1">INDIRECT(ADDRESS(2+QUOTIENT(ROW()-2,COUNTA('Form Responses 1'!$1:$1)-4),3,,TRUE,"Form Responses 1"))</f>
        <v>Dwi Suswianto</v>
      </c>
      <c r="D92" s="81">
        <f ca="1">INDIRECT(ADDRESS(2+QUOTIENT(ROW()-2,COUNTA('Form Responses 1'!$1:$1)-4),4,,TRUE,"Form Responses 1"))</f>
        <v>44929</v>
      </c>
      <c r="E92" s="82">
        <f ca="1" t="shared" si="0"/>
        <v>2</v>
      </c>
      <c r="F92" s="66" t="str">
        <f ca="1">IF(ISBLANK(A92)," ",INDIRECT(ADDRESS(1,5+MOD(ROW()-2,COUNTA('Form Responses 1'!$1:$1)-4),,TRUE,"Form Responses 1")))</f>
        <v>Wisma [Toilet Pria / Wanita]</v>
      </c>
      <c r="G92" s="66" t="str">
        <f ca="1">IF(ISBLANK(A92)," ",INDIRECT(ADDRESS(MATCH(A92,'Form Responses 1'!A:A,0),5+MOD(ROW()-2,COUNTA('Form Responses 1'!$1:$1)-4),,TRUE,"Form Responses 1")))</f>
        <v>BAIK</v>
      </c>
      <c r="H92" s="83" t="str">
        <f ca="1" t="shared" si="1"/>
        <v>Wisma</v>
      </c>
      <c r="I92" s="83" t="str">
        <f ca="1" t="shared" si="76"/>
        <v>Toilet Pria / Wanita</v>
      </c>
      <c r="J92" s="83" t="str">
        <f ca="1" t="shared" si="2"/>
        <v>CLEANING SERVICE</v>
      </c>
      <c r="K92" s="83">
        <f ca="1" t="array" ref="K92">IFERROR(INDEX(MASTER!B:B,MATCH(G92,MASTER!A:A,0))/100," ")</f>
        <v>0.95</v>
      </c>
      <c r="L92" s="66">
        <f ca="1" t="shared" si="3"/>
        <v>1</v>
      </c>
      <c r="M92" s="66" t="str">
        <f ca="1" t="shared" si="4"/>
        <v>2023 - WEEK 01</v>
      </c>
      <c r="N92" s="66" t="str">
        <f ca="1" t="shared" si="5"/>
        <v>2023 - MONTH 01</v>
      </c>
      <c r="O92" s="83">
        <f ca="1" t="shared" ref="O92:P92" si="102">IFERROR(AVERAGEIF(M:M,M92,$K:$K)," ")</f>
        <v>0.915</v>
      </c>
      <c r="P92" s="83">
        <f ca="1" t="shared" si="102"/>
        <v>0.919166666666667</v>
      </c>
      <c r="Q92" s="66" t="str">
        <f ca="1">IF(ISBLANK(A92)," ",IF(O92&gt;MASTER!$B$3/100,"SB",IF(O92&gt;MASTER!$B$4/100,"B",IF(O92&gt;MASTER!$B$5/100,"C","K"))))</f>
        <v>B</v>
      </c>
      <c r="R92" s="66" t="str">
        <f ca="1">IF(ISBLANK(B92)," ",IF(P92&gt;MASTER!$B$3/100,"SB",IF(P92&gt;MASTER!$B$4/100,"B",IF(P92&gt;MASTER!$B$5/100,"C","K"))))</f>
        <v>B</v>
      </c>
      <c r="U92" s="66" t="str">
        <f ca="1" t="array" ref="U92">IFERROR(INDEX(MASTER!$B:$B,MATCH(F92,MASTER!$A:$A,0))," ")</f>
        <v> </v>
      </c>
      <c r="W92" s="66" t="str">
        <f ca="1" t="array" ref="W92">IFERROR(INDEX(MASTER!$B:$B,MATCH(K92,MASTER!$A:$A,0))," ")</f>
        <v> </v>
      </c>
      <c r="X92" s="66" t="str">
        <f ca="1" t="array" ref="X92">IFERROR(INDEX(MASTER!$B:$B,MATCH(M92,MASTER!$A:$A,0))," ")</f>
        <v> </v>
      </c>
      <c r="Y92" s="66" t="str">
        <f ca="1" t="array" ref="Y92">IFERROR(INDEX(MASTER!$B:$B,MATCH(N92,MASTER!$A:$A,0))," ")</f>
        <v> </v>
      </c>
      <c r="Z92" s="66" t="str">
        <f ca="1" t="array" ref="Z92">IFERROR(INDEX(MASTER!$B:$B,MATCH(O92,MASTER!$A:$A,0))," ")</f>
        <v> </v>
      </c>
      <c r="AA92" s="66" t="str">
        <f ca="1" t="array" ref="AA92">IFERROR(INDEX(MASTER!$B:$B,MATCH(P92,MASTER!$A:$A,0))," ")</f>
        <v> </v>
      </c>
      <c r="AB92" s="66" t="str">
        <f ca="1" t="array" ref="AB92">IFERROR(INDEX(MASTER!$B:$B,MATCH(Q92,MASTER!$A:$A,0))," ")</f>
        <v> </v>
      </c>
      <c r="AC92" s="66" t="str">
        <f ca="1" t="array" ref="AC92">IFERROR(INDEX(MASTER!$B:$B,MATCH(R92,MASTER!$A:$A,0))," ")</f>
        <v> </v>
      </c>
      <c r="AD92" s="66" t="str">
        <f t="array" ref="AD92">IFERROR(INDEX(MASTER!$B:$B,MATCH(S92,MASTER!$A:$A,0))," ")</f>
        <v> </v>
      </c>
      <c r="AE92" s="66" t="str">
        <f t="array" ref="AE92">IFERROR(INDEX(MASTER!$B:$B,MATCH(T92,MASTER!$A:$A,0))," ")</f>
        <v> </v>
      </c>
      <c r="AF92" s="66">
        <f ca="1" t="shared" si="13"/>
        <v>1</v>
      </c>
      <c r="AG92" s="66" t="str">
        <f ca="1" t="shared" si="14"/>
        <v>2023 01</v>
      </c>
      <c r="AH92" s="66" t="str">
        <f ca="1" t="shared" si="15"/>
        <v> </v>
      </c>
      <c r="AI92" s="66" t="str">
        <f ca="1" t="shared" si="16"/>
        <v/>
      </c>
    </row>
    <row r="93" customHeight="1" spans="1:35">
      <c r="A93" s="80">
        <f ca="1">INDIRECT(ADDRESS(2+QUOTIENT(ROW()-2,COUNTA('Form Responses 1'!$1:$1)-4),1,,TRUE,"Form Responses 1"))</f>
        <v>45063.8809621759</v>
      </c>
      <c r="B93" s="66" t="str">
        <f ca="1">INDIRECT(ADDRESS(2+QUOTIENT(ROW()-2,COUNTA('Form Responses 1'!$1:$1)-4),2,,TRUE,"Form Responses 1"))</f>
        <v>dwisuswianto1971@gmail.com</v>
      </c>
      <c r="C93" s="66" t="str">
        <f ca="1">INDIRECT(ADDRESS(2+QUOTIENT(ROW()-2,COUNTA('Form Responses 1'!$1:$1)-4),3,,TRUE,"Form Responses 1"))</f>
        <v>Dwi Suswianto</v>
      </c>
      <c r="D93" s="81">
        <f ca="1">INDIRECT(ADDRESS(2+QUOTIENT(ROW()-2,COUNTA('Form Responses 1'!$1:$1)-4),4,,TRUE,"Form Responses 1"))</f>
        <v>44929</v>
      </c>
      <c r="E93" s="82">
        <f ca="1" t="shared" si="0"/>
        <v>2</v>
      </c>
      <c r="F93" s="66" t="str">
        <f ca="1">IF(ISBLANK(A93)," ",INDIRECT(ADDRESS(1,5+MOD(ROW()-2,COUNTA('Form Responses 1'!$1:$1)-4),,TRUE,"Form Responses 1")))</f>
        <v>Halaman Wisma [Taman ]</v>
      </c>
      <c r="G93" s="66" t="str">
        <f ca="1">IF(ISBLANK(A93)," ",INDIRECT(ADDRESS(MATCH(A93,'Form Responses 1'!A:A,0),5+MOD(ROW()-2,COUNTA('Form Responses 1'!$1:$1)-4),,TRUE,"Form Responses 1")))</f>
        <v>BAIK</v>
      </c>
      <c r="H93" s="83" t="str">
        <f ca="1" t="shared" si="1"/>
        <v>Halaman Wisma</v>
      </c>
      <c r="I93" s="83" t="str">
        <f ca="1" t="shared" si="76"/>
        <v>Taman </v>
      </c>
      <c r="J93" s="83" t="str">
        <f ca="1" t="shared" si="2"/>
        <v>CLEANING SERVICE</v>
      </c>
      <c r="K93" s="83">
        <f ca="1" t="array" ref="K93">IFERROR(INDEX(MASTER!B:B,MATCH(G93,MASTER!A:A,0))/100," ")</f>
        <v>0.95</v>
      </c>
      <c r="L93" s="66">
        <f ca="1" t="shared" si="3"/>
        <v>1</v>
      </c>
      <c r="M93" s="66" t="str">
        <f ca="1" t="shared" si="4"/>
        <v>2023 - WEEK 01</v>
      </c>
      <c r="N93" s="66" t="str">
        <f ca="1" t="shared" si="5"/>
        <v>2023 - MONTH 01</v>
      </c>
      <c r="O93" s="83">
        <f ca="1" t="shared" ref="O93:P93" si="103">IFERROR(AVERAGEIF(M:M,M93,$K:$K)," ")</f>
        <v>0.915</v>
      </c>
      <c r="P93" s="83">
        <f ca="1" t="shared" si="103"/>
        <v>0.919166666666667</v>
      </c>
      <c r="Q93" s="66" t="str">
        <f ca="1">IF(ISBLANK(A93)," ",IF(O93&gt;MASTER!$B$3/100,"SB",IF(O93&gt;MASTER!$B$4/100,"B",IF(O93&gt;MASTER!$B$5/100,"C","K"))))</f>
        <v>B</v>
      </c>
      <c r="R93" s="66" t="str">
        <f ca="1">IF(ISBLANK(B93)," ",IF(P93&gt;MASTER!$B$3/100,"SB",IF(P93&gt;MASTER!$B$4/100,"B",IF(P93&gt;MASTER!$B$5/100,"C","K"))))</f>
        <v>B</v>
      </c>
      <c r="U93" s="66" t="str">
        <f ca="1" t="array" ref="U93">IFERROR(INDEX(MASTER!$B:$B,MATCH(F93,MASTER!$A:$A,0))," ")</f>
        <v> </v>
      </c>
      <c r="W93" s="66" t="str">
        <f ca="1" t="array" ref="W93">IFERROR(INDEX(MASTER!$B:$B,MATCH(K93,MASTER!$A:$A,0))," ")</f>
        <v> </v>
      </c>
      <c r="X93" s="66" t="str">
        <f ca="1" t="array" ref="X93">IFERROR(INDEX(MASTER!$B:$B,MATCH(M93,MASTER!$A:$A,0))," ")</f>
        <v> </v>
      </c>
      <c r="Y93" s="66" t="str">
        <f ca="1" t="array" ref="Y93">IFERROR(INDEX(MASTER!$B:$B,MATCH(N93,MASTER!$A:$A,0))," ")</f>
        <v> </v>
      </c>
      <c r="Z93" s="66" t="str">
        <f ca="1" t="array" ref="Z93">IFERROR(INDEX(MASTER!$B:$B,MATCH(O93,MASTER!$A:$A,0))," ")</f>
        <v> </v>
      </c>
      <c r="AA93" s="66" t="str">
        <f ca="1" t="array" ref="AA93">IFERROR(INDEX(MASTER!$B:$B,MATCH(P93,MASTER!$A:$A,0))," ")</f>
        <v> </v>
      </c>
      <c r="AB93" s="66" t="str">
        <f ca="1" t="array" ref="AB93">IFERROR(INDEX(MASTER!$B:$B,MATCH(Q93,MASTER!$A:$A,0))," ")</f>
        <v> </v>
      </c>
      <c r="AC93" s="66" t="str">
        <f ca="1" t="array" ref="AC93">IFERROR(INDEX(MASTER!$B:$B,MATCH(R93,MASTER!$A:$A,0))," ")</f>
        <v> </v>
      </c>
      <c r="AD93" s="66" t="str">
        <f t="array" ref="AD93">IFERROR(INDEX(MASTER!$B:$B,MATCH(S93,MASTER!$A:$A,0))," ")</f>
        <v> </v>
      </c>
      <c r="AE93" s="66" t="str">
        <f t="array" ref="AE93">IFERROR(INDEX(MASTER!$B:$B,MATCH(T93,MASTER!$A:$A,0))," ")</f>
        <v> </v>
      </c>
      <c r="AF93" s="66">
        <f ca="1" t="shared" si="13"/>
        <v>1</v>
      </c>
      <c r="AG93" s="66" t="str">
        <f ca="1" t="shared" si="14"/>
        <v>2023 01</v>
      </c>
      <c r="AH93" s="66" t="str">
        <f ca="1" t="shared" si="15"/>
        <v> </v>
      </c>
      <c r="AI93" s="66" t="str">
        <f ca="1" t="shared" si="16"/>
        <v/>
      </c>
    </row>
    <row r="94" customHeight="1" spans="1:35">
      <c r="A94" s="80">
        <f ca="1">INDIRECT(ADDRESS(2+QUOTIENT(ROW()-2,COUNTA('Form Responses 1'!$1:$1)-4),1,,TRUE,"Form Responses 1"))</f>
        <v>45063.8809621759</v>
      </c>
      <c r="B94" s="66" t="str">
        <f ca="1">INDIRECT(ADDRESS(2+QUOTIENT(ROW()-2,COUNTA('Form Responses 1'!$1:$1)-4),2,,TRUE,"Form Responses 1"))</f>
        <v>dwisuswianto1971@gmail.com</v>
      </c>
      <c r="C94" s="66" t="str">
        <f ca="1">INDIRECT(ADDRESS(2+QUOTIENT(ROW()-2,COUNTA('Form Responses 1'!$1:$1)-4),3,,TRUE,"Form Responses 1"))</f>
        <v>Dwi Suswianto</v>
      </c>
      <c r="D94" s="81">
        <f ca="1">INDIRECT(ADDRESS(2+QUOTIENT(ROW()-2,COUNTA('Form Responses 1'!$1:$1)-4),4,,TRUE,"Form Responses 1"))</f>
        <v>44929</v>
      </c>
      <c r="E94" s="82">
        <f ca="1" t="shared" si="0"/>
        <v>2</v>
      </c>
      <c r="F94" s="66" t="str">
        <f ca="1">IF(ISBLANK(A94)," ",INDIRECT(ADDRESS(1,5+MOD(ROW()-2,COUNTA('Form Responses 1'!$1:$1)-4),,TRUE,"Form Responses 1")))</f>
        <v>Halaman Wisma [Pos Satpam]</v>
      </c>
      <c r="G94" s="66" t="str">
        <f ca="1">IF(ISBLANK(A94)," ",INDIRECT(ADDRESS(MATCH(A94,'Form Responses 1'!A:A,0),5+MOD(ROW()-2,COUNTA('Form Responses 1'!$1:$1)-4),,TRUE,"Form Responses 1")))</f>
        <v>CUKUP BAIK</v>
      </c>
      <c r="H94" s="83" t="str">
        <f ca="1" t="shared" si="1"/>
        <v>Halaman Wisma</v>
      </c>
      <c r="I94" s="83" t="str">
        <f ca="1" t="shared" si="76"/>
        <v>Pos Satpam</v>
      </c>
      <c r="J94" s="83" t="str">
        <f ca="1" t="shared" si="2"/>
        <v>CLEANING SERVICE</v>
      </c>
      <c r="K94" s="83">
        <f ca="1" t="array" ref="K94">IFERROR(INDEX(MASTER!B:B,MATCH(G94,MASTER!A:A,0))/100," ")</f>
        <v>0.89</v>
      </c>
      <c r="L94" s="66">
        <f ca="1" t="shared" si="3"/>
        <v>1</v>
      </c>
      <c r="M94" s="66" t="str">
        <f ca="1" t="shared" si="4"/>
        <v>2023 - WEEK 01</v>
      </c>
      <c r="N94" s="66" t="str">
        <f ca="1" t="shared" si="5"/>
        <v>2023 - MONTH 01</v>
      </c>
      <c r="O94" s="83">
        <f ca="1" t="shared" ref="O94:P94" si="104">IFERROR(AVERAGEIF(M:M,M94,$K:$K)," ")</f>
        <v>0.915</v>
      </c>
      <c r="P94" s="83">
        <f ca="1" t="shared" si="104"/>
        <v>0.919166666666667</v>
      </c>
      <c r="Q94" s="66" t="str">
        <f ca="1">IF(ISBLANK(A94)," ",IF(O94&gt;MASTER!$B$3/100,"SB",IF(O94&gt;MASTER!$B$4/100,"B",IF(O94&gt;MASTER!$B$5/100,"C","K"))))</f>
        <v>B</v>
      </c>
      <c r="R94" s="66" t="str">
        <f ca="1">IF(ISBLANK(B94)," ",IF(P94&gt;MASTER!$B$3/100,"SB",IF(P94&gt;MASTER!$B$4/100,"B",IF(P94&gt;MASTER!$B$5/100,"C","K"))))</f>
        <v>B</v>
      </c>
      <c r="U94" s="66" t="str">
        <f ca="1" t="array" ref="U94">IFERROR(INDEX(MASTER!$B:$B,MATCH(F94,MASTER!$A:$A,0))," ")</f>
        <v> </v>
      </c>
      <c r="W94" s="66" t="str">
        <f ca="1" t="array" ref="W94">IFERROR(INDEX(MASTER!$B:$B,MATCH(K94,MASTER!$A:$A,0))," ")</f>
        <v> </v>
      </c>
      <c r="X94" s="66" t="str">
        <f ca="1" t="array" ref="X94">IFERROR(INDEX(MASTER!$B:$B,MATCH(M94,MASTER!$A:$A,0))," ")</f>
        <v> </v>
      </c>
      <c r="Y94" s="66" t="str">
        <f ca="1" t="array" ref="Y94">IFERROR(INDEX(MASTER!$B:$B,MATCH(N94,MASTER!$A:$A,0))," ")</f>
        <v> </v>
      </c>
      <c r="Z94" s="66" t="str">
        <f ca="1" t="array" ref="Z94">IFERROR(INDEX(MASTER!$B:$B,MATCH(O94,MASTER!$A:$A,0))," ")</f>
        <v> </v>
      </c>
      <c r="AA94" s="66" t="str">
        <f ca="1" t="array" ref="AA94">IFERROR(INDEX(MASTER!$B:$B,MATCH(P94,MASTER!$A:$A,0))," ")</f>
        <v> </v>
      </c>
      <c r="AB94" s="66" t="str">
        <f ca="1" t="array" ref="AB94">IFERROR(INDEX(MASTER!$B:$B,MATCH(Q94,MASTER!$A:$A,0))," ")</f>
        <v> </v>
      </c>
      <c r="AC94" s="66" t="str">
        <f ca="1" t="array" ref="AC94">IFERROR(INDEX(MASTER!$B:$B,MATCH(R94,MASTER!$A:$A,0))," ")</f>
        <v> </v>
      </c>
      <c r="AD94" s="66" t="str">
        <f t="array" ref="AD94">IFERROR(INDEX(MASTER!$B:$B,MATCH(S94,MASTER!$A:$A,0))," ")</f>
        <v> </v>
      </c>
      <c r="AE94" s="66" t="str">
        <f t="array" ref="AE94">IFERROR(INDEX(MASTER!$B:$B,MATCH(T94,MASTER!$A:$A,0))," ")</f>
        <v> </v>
      </c>
      <c r="AF94" s="66">
        <f ca="1" t="shared" si="13"/>
        <v>1</v>
      </c>
      <c r="AG94" s="66" t="str">
        <f ca="1" t="shared" si="14"/>
        <v>2023 01</v>
      </c>
      <c r="AH94" s="66" t="str">
        <f ca="1" t="shared" si="15"/>
        <v> </v>
      </c>
      <c r="AI94" s="66" t="str">
        <f ca="1" t="shared" si="16"/>
        <v/>
      </c>
    </row>
    <row r="95" customHeight="1" spans="1:35">
      <c r="A95" s="80">
        <f ca="1">INDIRECT(ADDRESS(2+QUOTIENT(ROW()-2,COUNTA('Form Responses 1'!$1:$1)-4),1,,TRUE,"Form Responses 1"))</f>
        <v>45063.8809621759</v>
      </c>
      <c r="B95" s="66" t="str">
        <f ca="1">INDIRECT(ADDRESS(2+QUOTIENT(ROW()-2,COUNTA('Form Responses 1'!$1:$1)-4),2,,TRUE,"Form Responses 1"))</f>
        <v>dwisuswianto1971@gmail.com</v>
      </c>
      <c r="C95" s="66" t="str">
        <f ca="1">INDIRECT(ADDRESS(2+QUOTIENT(ROW()-2,COUNTA('Form Responses 1'!$1:$1)-4),3,,TRUE,"Form Responses 1"))</f>
        <v>Dwi Suswianto</v>
      </c>
      <c r="D95" s="81">
        <f ca="1">INDIRECT(ADDRESS(2+QUOTIENT(ROW()-2,COUNTA('Form Responses 1'!$1:$1)-4),4,,TRUE,"Form Responses 1"))</f>
        <v>44929</v>
      </c>
      <c r="E95" s="82">
        <f ca="1" t="shared" si="0"/>
        <v>2</v>
      </c>
      <c r="F95" s="66" t="str">
        <f ca="1">IF(ISBLANK(A95)," ",INDIRECT(ADDRESS(1,5+MOD(ROW()-2,COUNTA('Form Responses 1'!$1:$1)-4),,TRUE,"Form Responses 1")))</f>
        <v>Halaman Wisma [Halaman Utama Depan]</v>
      </c>
      <c r="G95" s="66" t="str">
        <f ca="1">IF(ISBLANK(A95)," ",INDIRECT(ADDRESS(MATCH(A95,'Form Responses 1'!A:A,0),5+MOD(ROW()-2,COUNTA('Form Responses 1'!$1:$1)-4),,TRUE,"Form Responses 1")))</f>
        <v>BAIK</v>
      </c>
      <c r="H95" s="83" t="str">
        <f ca="1" t="shared" si="1"/>
        <v>Halaman Wisma</v>
      </c>
      <c r="I95" s="83" t="str">
        <f ca="1" t="shared" si="76"/>
        <v>Halaman Utama Depan</v>
      </c>
      <c r="J95" s="83" t="str">
        <f ca="1" t="shared" si="2"/>
        <v>CLEANING SERVICE</v>
      </c>
      <c r="K95" s="83">
        <f ca="1" t="array" ref="K95">IFERROR(INDEX(MASTER!B:B,MATCH(G95,MASTER!A:A,0))/100," ")</f>
        <v>0.95</v>
      </c>
      <c r="L95" s="66">
        <f ca="1" t="shared" si="3"/>
        <v>1</v>
      </c>
      <c r="M95" s="66" t="str">
        <f ca="1" t="shared" si="4"/>
        <v>2023 - WEEK 01</v>
      </c>
      <c r="N95" s="66" t="str">
        <f ca="1" t="shared" si="5"/>
        <v>2023 - MONTH 01</v>
      </c>
      <c r="O95" s="83">
        <f ca="1" t="shared" ref="O95:P95" si="105">IFERROR(AVERAGEIF(M:M,M95,$K:$K)," ")</f>
        <v>0.915</v>
      </c>
      <c r="P95" s="83">
        <f ca="1" t="shared" si="105"/>
        <v>0.919166666666667</v>
      </c>
      <c r="Q95" s="66" t="str">
        <f ca="1">IF(ISBLANK(A95)," ",IF(O95&gt;MASTER!$B$3/100,"SB",IF(O95&gt;MASTER!$B$4/100,"B",IF(O95&gt;MASTER!$B$5/100,"C","K"))))</f>
        <v>B</v>
      </c>
      <c r="R95" s="66" t="str">
        <f ca="1">IF(ISBLANK(B95)," ",IF(P95&gt;MASTER!$B$3/100,"SB",IF(P95&gt;MASTER!$B$4/100,"B",IF(P95&gt;MASTER!$B$5/100,"C","K"))))</f>
        <v>B</v>
      </c>
      <c r="U95" s="66" t="str">
        <f ca="1" t="array" ref="U95">IFERROR(INDEX(MASTER!$B:$B,MATCH(F95,MASTER!$A:$A,0))," ")</f>
        <v> </v>
      </c>
      <c r="W95" s="66" t="str">
        <f ca="1" t="array" ref="W95">IFERROR(INDEX(MASTER!$B:$B,MATCH(K95,MASTER!$A:$A,0))," ")</f>
        <v> </v>
      </c>
      <c r="X95" s="66" t="str">
        <f ca="1" t="array" ref="X95">IFERROR(INDEX(MASTER!$B:$B,MATCH(M95,MASTER!$A:$A,0))," ")</f>
        <v> </v>
      </c>
      <c r="Y95" s="66" t="str">
        <f ca="1" t="array" ref="Y95">IFERROR(INDEX(MASTER!$B:$B,MATCH(N95,MASTER!$A:$A,0))," ")</f>
        <v> </v>
      </c>
      <c r="Z95" s="66" t="str">
        <f ca="1" t="array" ref="Z95">IFERROR(INDEX(MASTER!$B:$B,MATCH(O95,MASTER!$A:$A,0))," ")</f>
        <v> </v>
      </c>
      <c r="AA95" s="66" t="str">
        <f ca="1" t="array" ref="AA95">IFERROR(INDEX(MASTER!$B:$B,MATCH(P95,MASTER!$A:$A,0))," ")</f>
        <v> </v>
      </c>
      <c r="AB95" s="66" t="str">
        <f ca="1" t="array" ref="AB95">IFERROR(INDEX(MASTER!$B:$B,MATCH(Q95,MASTER!$A:$A,0))," ")</f>
        <v> </v>
      </c>
      <c r="AC95" s="66" t="str">
        <f ca="1" t="array" ref="AC95">IFERROR(INDEX(MASTER!$B:$B,MATCH(R95,MASTER!$A:$A,0))," ")</f>
        <v> </v>
      </c>
      <c r="AD95" s="66" t="str">
        <f t="array" ref="AD95">IFERROR(INDEX(MASTER!$B:$B,MATCH(S95,MASTER!$A:$A,0))," ")</f>
        <v> </v>
      </c>
      <c r="AE95" s="66" t="str">
        <f t="array" ref="AE95">IFERROR(INDEX(MASTER!$B:$B,MATCH(T95,MASTER!$A:$A,0))," ")</f>
        <v> </v>
      </c>
      <c r="AF95" s="66">
        <f ca="1" t="shared" si="13"/>
        <v>1</v>
      </c>
      <c r="AG95" s="66" t="str">
        <f ca="1" t="shared" si="14"/>
        <v>2023 01</v>
      </c>
      <c r="AH95" s="66" t="str">
        <f ca="1" t="shared" si="15"/>
        <v> </v>
      </c>
      <c r="AI95" s="66" t="str">
        <f ca="1" t="shared" si="16"/>
        <v/>
      </c>
    </row>
    <row r="96" customHeight="1" spans="1:35">
      <c r="A96" s="80">
        <f ca="1">INDIRECT(ADDRESS(2+QUOTIENT(ROW()-2,COUNTA('Form Responses 1'!$1:$1)-4),1,,TRUE,"Form Responses 1"))</f>
        <v>45063.8809621759</v>
      </c>
      <c r="B96" s="66" t="str">
        <f ca="1">INDIRECT(ADDRESS(2+QUOTIENT(ROW()-2,COUNTA('Form Responses 1'!$1:$1)-4),2,,TRUE,"Form Responses 1"))</f>
        <v>dwisuswianto1971@gmail.com</v>
      </c>
      <c r="C96" s="66" t="str">
        <f ca="1">INDIRECT(ADDRESS(2+QUOTIENT(ROW()-2,COUNTA('Form Responses 1'!$1:$1)-4),3,,TRUE,"Form Responses 1"))</f>
        <v>Dwi Suswianto</v>
      </c>
      <c r="D96" s="81">
        <f ca="1">INDIRECT(ADDRESS(2+QUOTIENT(ROW()-2,COUNTA('Form Responses 1'!$1:$1)-4),4,,TRUE,"Form Responses 1"))</f>
        <v>44929</v>
      </c>
      <c r="E96" s="82">
        <f ca="1" t="shared" si="0"/>
        <v>2</v>
      </c>
      <c r="F96" s="66" t="str">
        <f ca="1">IF(ISBLANK(A96)," ",INDIRECT(ADDRESS(1,5+MOD(ROW()-2,COUNTA('Form Responses 1'!$1:$1)-4),,TRUE,"Form Responses 1")))</f>
        <v>Halaman Wisma [Halaman Samping Dan Belakang]</v>
      </c>
      <c r="G96" s="66" t="str">
        <f ca="1">IF(ISBLANK(A96)," ",INDIRECT(ADDRESS(MATCH(A96,'Form Responses 1'!A:A,0),5+MOD(ROW()-2,COUNTA('Form Responses 1'!$1:$1)-4),,TRUE,"Form Responses 1")))</f>
        <v>CUKUP BAIK</v>
      </c>
      <c r="H96" s="83" t="str">
        <f ca="1" t="shared" si="1"/>
        <v>Halaman Wisma</v>
      </c>
      <c r="I96" s="83" t="str">
        <f ca="1" t="shared" si="76"/>
        <v>Halaman Samping Dan Belakang</v>
      </c>
      <c r="J96" s="83" t="str">
        <f ca="1" t="shared" si="2"/>
        <v>CLEANING SERVICE</v>
      </c>
      <c r="K96" s="83">
        <f ca="1" t="array" ref="K96">IFERROR(INDEX(MASTER!B:B,MATCH(G96,MASTER!A:A,0))/100," ")</f>
        <v>0.89</v>
      </c>
      <c r="L96" s="66">
        <f ca="1" t="shared" si="3"/>
        <v>1</v>
      </c>
      <c r="M96" s="66" t="str">
        <f ca="1" t="shared" si="4"/>
        <v>2023 - WEEK 01</v>
      </c>
      <c r="N96" s="66" t="str">
        <f ca="1" t="shared" si="5"/>
        <v>2023 - MONTH 01</v>
      </c>
      <c r="O96" s="83">
        <f ca="1" t="shared" ref="O96:P96" si="106">IFERROR(AVERAGEIF(M:M,M96,$K:$K)," ")</f>
        <v>0.915</v>
      </c>
      <c r="P96" s="83">
        <f ca="1" t="shared" si="106"/>
        <v>0.919166666666667</v>
      </c>
      <c r="Q96" s="66" t="str">
        <f ca="1">IF(ISBLANK(A96)," ",IF(O96&gt;MASTER!$B$3/100,"SB",IF(O96&gt;MASTER!$B$4/100,"B",IF(O96&gt;MASTER!$B$5/100,"C","K"))))</f>
        <v>B</v>
      </c>
      <c r="R96" s="66" t="str">
        <f ca="1">IF(ISBLANK(B96)," ",IF(P96&gt;MASTER!$B$3/100,"SB",IF(P96&gt;MASTER!$B$4/100,"B",IF(P96&gt;MASTER!$B$5/100,"C","K"))))</f>
        <v>B</v>
      </c>
      <c r="U96" s="66" t="str">
        <f ca="1" t="array" ref="U96">IFERROR(INDEX(MASTER!$B:$B,MATCH(F96,MASTER!$A:$A,0))," ")</f>
        <v> </v>
      </c>
      <c r="W96" s="66" t="str">
        <f ca="1" t="array" ref="W96">IFERROR(INDEX(MASTER!$B:$B,MATCH(K96,MASTER!$A:$A,0))," ")</f>
        <v> </v>
      </c>
      <c r="X96" s="66" t="str">
        <f ca="1" t="array" ref="X96">IFERROR(INDEX(MASTER!$B:$B,MATCH(M96,MASTER!$A:$A,0))," ")</f>
        <v> </v>
      </c>
      <c r="Y96" s="66" t="str">
        <f ca="1" t="array" ref="Y96">IFERROR(INDEX(MASTER!$B:$B,MATCH(N96,MASTER!$A:$A,0))," ")</f>
        <v> </v>
      </c>
      <c r="Z96" s="66" t="str">
        <f ca="1" t="array" ref="Z96">IFERROR(INDEX(MASTER!$B:$B,MATCH(O96,MASTER!$A:$A,0))," ")</f>
        <v> </v>
      </c>
      <c r="AA96" s="66" t="str">
        <f ca="1" t="array" ref="AA96">IFERROR(INDEX(MASTER!$B:$B,MATCH(P96,MASTER!$A:$A,0))," ")</f>
        <v> </v>
      </c>
      <c r="AB96" s="66" t="str">
        <f ca="1" t="array" ref="AB96">IFERROR(INDEX(MASTER!$B:$B,MATCH(Q96,MASTER!$A:$A,0))," ")</f>
        <v> </v>
      </c>
      <c r="AC96" s="66" t="str">
        <f ca="1" t="array" ref="AC96">IFERROR(INDEX(MASTER!$B:$B,MATCH(R96,MASTER!$A:$A,0))," ")</f>
        <v> </v>
      </c>
      <c r="AD96" s="66" t="str">
        <f t="array" ref="AD96">IFERROR(INDEX(MASTER!$B:$B,MATCH(S96,MASTER!$A:$A,0))," ")</f>
        <v> </v>
      </c>
      <c r="AE96" s="66" t="str">
        <f t="array" ref="AE96">IFERROR(INDEX(MASTER!$B:$B,MATCH(T96,MASTER!$A:$A,0))," ")</f>
        <v> </v>
      </c>
      <c r="AF96" s="66">
        <f ca="1" t="shared" si="13"/>
        <v>1</v>
      </c>
      <c r="AG96" s="66" t="str">
        <f ca="1" t="shared" si="14"/>
        <v>2023 01</v>
      </c>
      <c r="AH96" s="66" t="str">
        <f ca="1" t="shared" si="15"/>
        <v> </v>
      </c>
      <c r="AI96" s="66" t="str">
        <f ca="1" t="shared" si="16"/>
        <v/>
      </c>
    </row>
    <row r="97" customHeight="1" spans="1:35">
      <c r="A97" s="80">
        <f ca="1">INDIRECT(ADDRESS(2+QUOTIENT(ROW()-2,COUNTA('Form Responses 1'!$1:$1)-4),1,,TRUE,"Form Responses 1"))</f>
        <v>45063.8809621759</v>
      </c>
      <c r="B97" s="66" t="str">
        <f ca="1">INDIRECT(ADDRESS(2+QUOTIENT(ROW()-2,COUNTA('Form Responses 1'!$1:$1)-4),2,,TRUE,"Form Responses 1"))</f>
        <v>dwisuswianto1971@gmail.com</v>
      </c>
      <c r="C97" s="66" t="str">
        <f ca="1">INDIRECT(ADDRESS(2+QUOTIENT(ROW()-2,COUNTA('Form Responses 1'!$1:$1)-4),3,,TRUE,"Form Responses 1"))</f>
        <v>Dwi Suswianto</v>
      </c>
      <c r="D97" s="81">
        <f ca="1">INDIRECT(ADDRESS(2+QUOTIENT(ROW()-2,COUNTA('Form Responses 1'!$1:$1)-4),4,,TRUE,"Form Responses 1"))</f>
        <v>44929</v>
      </c>
      <c r="E97" s="82">
        <f ca="1" t="shared" si="0"/>
        <v>2</v>
      </c>
      <c r="F97" s="66" t="str">
        <f ca="1">IF(ISBLANK(A97)," ",INDIRECT(ADDRESS(1,5+MOD(ROW()-2,COUNTA('Form Responses 1'!$1:$1)-4),,TRUE,"Form Responses 1")))</f>
        <v>Halaman Wisma [Tps]</v>
      </c>
      <c r="G97" s="66" t="str">
        <f ca="1">IF(ISBLANK(A97)," ",INDIRECT(ADDRESS(MATCH(A97,'Form Responses 1'!A:A,0),5+MOD(ROW()-2,COUNTA('Form Responses 1'!$1:$1)-4),,TRUE,"Form Responses 1")))</f>
        <v>CUKUP BAIK</v>
      </c>
      <c r="H97" s="83" t="str">
        <f ca="1" t="shared" si="1"/>
        <v>Halaman Wisma</v>
      </c>
      <c r="I97" s="83" t="str">
        <f ca="1" t="shared" si="76"/>
        <v>Tps</v>
      </c>
      <c r="J97" s="83" t="str">
        <f ca="1" t="shared" si="2"/>
        <v>CLEANING SERVICE</v>
      </c>
      <c r="K97" s="83">
        <f ca="1" t="array" ref="K97">IFERROR(INDEX(MASTER!B:B,MATCH(G97,MASTER!A:A,0))/100," ")</f>
        <v>0.89</v>
      </c>
      <c r="L97" s="66">
        <f ca="1" t="shared" si="3"/>
        <v>1</v>
      </c>
      <c r="M97" s="66" t="str">
        <f ca="1" t="shared" si="4"/>
        <v>2023 - WEEK 01</v>
      </c>
      <c r="N97" s="66" t="str">
        <f ca="1" t="shared" si="5"/>
        <v>2023 - MONTH 01</v>
      </c>
      <c r="O97" s="83">
        <f ca="1" t="shared" ref="O97:P97" si="107">IFERROR(AVERAGEIF(M:M,M97,$K:$K)," ")</f>
        <v>0.915</v>
      </c>
      <c r="P97" s="83">
        <f ca="1" t="shared" si="107"/>
        <v>0.919166666666667</v>
      </c>
      <c r="Q97" s="66" t="str">
        <f ca="1">IF(ISBLANK(A97)," ",IF(O97&gt;MASTER!$B$3/100,"SB",IF(O97&gt;MASTER!$B$4/100,"B",IF(O97&gt;MASTER!$B$5/100,"C","K"))))</f>
        <v>B</v>
      </c>
      <c r="R97" s="66" t="str">
        <f ca="1">IF(ISBLANK(B97)," ",IF(P97&gt;MASTER!$B$3/100,"SB",IF(P97&gt;MASTER!$B$4/100,"B",IF(P97&gt;MASTER!$B$5/100,"C","K"))))</f>
        <v>B</v>
      </c>
      <c r="U97" s="66" t="str">
        <f ca="1" t="array" ref="U97">IFERROR(INDEX(MASTER!$B:$B,MATCH(F97,MASTER!$A:$A,0))," ")</f>
        <v> </v>
      </c>
      <c r="W97" s="66" t="str">
        <f ca="1" t="array" ref="W97">IFERROR(INDEX(MASTER!$B:$B,MATCH(K97,MASTER!$A:$A,0))," ")</f>
        <v> </v>
      </c>
      <c r="X97" s="66" t="str">
        <f ca="1" t="array" ref="X97">IFERROR(INDEX(MASTER!$B:$B,MATCH(M97,MASTER!$A:$A,0))," ")</f>
        <v> </v>
      </c>
      <c r="Y97" s="66" t="str">
        <f ca="1" t="array" ref="Y97">IFERROR(INDEX(MASTER!$B:$B,MATCH(N97,MASTER!$A:$A,0))," ")</f>
        <v> </v>
      </c>
      <c r="Z97" s="66" t="str">
        <f ca="1" t="array" ref="Z97">IFERROR(INDEX(MASTER!$B:$B,MATCH(O97,MASTER!$A:$A,0))," ")</f>
        <v> </v>
      </c>
      <c r="AA97" s="66" t="str">
        <f ca="1" t="array" ref="AA97">IFERROR(INDEX(MASTER!$B:$B,MATCH(P97,MASTER!$A:$A,0))," ")</f>
        <v> </v>
      </c>
      <c r="AB97" s="66" t="str">
        <f ca="1" t="array" ref="AB97">IFERROR(INDEX(MASTER!$B:$B,MATCH(Q97,MASTER!$A:$A,0))," ")</f>
        <v> </v>
      </c>
      <c r="AC97" s="66" t="str">
        <f ca="1" t="array" ref="AC97">IFERROR(INDEX(MASTER!$B:$B,MATCH(R97,MASTER!$A:$A,0))," ")</f>
        <v> </v>
      </c>
      <c r="AD97" s="66" t="str">
        <f t="array" ref="AD97">IFERROR(INDEX(MASTER!$B:$B,MATCH(S97,MASTER!$A:$A,0))," ")</f>
        <v> </v>
      </c>
      <c r="AE97" s="66" t="str">
        <f t="array" ref="AE97">IFERROR(INDEX(MASTER!$B:$B,MATCH(T97,MASTER!$A:$A,0))," ")</f>
        <v> </v>
      </c>
      <c r="AF97" s="66">
        <f ca="1" t="shared" si="13"/>
        <v>1</v>
      </c>
      <c r="AG97" s="66" t="str">
        <f ca="1" t="shared" si="14"/>
        <v>2023 01</v>
      </c>
      <c r="AH97" s="66" t="str">
        <f ca="1" t="shared" si="15"/>
        <v> </v>
      </c>
      <c r="AI97" s="66" t="str">
        <f ca="1" t="shared" si="16"/>
        <v/>
      </c>
    </row>
    <row r="98" customHeight="1" spans="1:35">
      <c r="A98" s="80">
        <f ca="1">INDIRECT(ADDRESS(2+QUOTIENT(ROW()-2,COUNTA('Form Responses 1'!$1:$1)-4),1,,TRUE,"Form Responses 1"))</f>
        <v>45071.3565059028</v>
      </c>
      <c r="B98" s="66" t="str">
        <f ca="1">INDIRECT(ADDRESS(2+QUOTIENT(ROW()-2,COUNTA('Form Responses 1'!$1:$1)-4),2,,TRUE,"Form Responses 1"))</f>
        <v>dwisuswianto1971@gmail.com</v>
      </c>
      <c r="C98" s="66" t="str">
        <f ca="1">INDIRECT(ADDRESS(2+QUOTIENT(ROW()-2,COUNTA('Form Responses 1'!$1:$1)-4),3,,TRUE,"Form Responses 1"))</f>
        <v>Dwi Suswianto</v>
      </c>
      <c r="D98" s="81">
        <f ca="1">INDIRECT(ADDRESS(2+QUOTIENT(ROW()-2,COUNTA('Form Responses 1'!$1:$1)-4),4,,TRUE,"Form Responses 1"))</f>
        <v>44985</v>
      </c>
      <c r="E98" s="82">
        <f ca="1" t="shared" si="0"/>
        <v>2</v>
      </c>
      <c r="F98" s="66" t="str">
        <f ca="1">IF(ISBLANK(A98)," ",INDIRECT(ADDRESS(1,5+MOD(ROW()-2,COUNTA('Form Responses 1'!$1:$1)-4),,TRUE,"Form Responses 1")))</f>
        <v>Security [Security Functions]</v>
      </c>
      <c r="G98" s="66" t="str">
        <f ca="1">IF(ISBLANK(A98)," ",INDIRECT(ADDRESS(MATCH(A98,'Form Responses 1'!A:A,0),5+MOD(ROW()-2,COUNTA('Form Responses 1'!$1:$1)-4),,TRUE,"Form Responses 1")))</f>
        <v>BAIK</v>
      </c>
      <c r="H98" s="83" t="str">
        <f ca="1" t="shared" si="1"/>
        <v>Security</v>
      </c>
      <c r="I98" s="83" t="str">
        <f ca="1" t="shared" si="76"/>
        <v>Security Functions</v>
      </c>
      <c r="J98" s="83" t="str">
        <f ca="1" t="shared" si="2"/>
        <v>SECURITY SERVICE</v>
      </c>
      <c r="K98" s="83">
        <f ca="1" t="array" ref="K98">IFERROR(INDEX(MASTER!B:B,MATCH(G98,MASTER!A:A,0))/100," ")</f>
        <v>0.95</v>
      </c>
      <c r="L98" s="66">
        <f ca="1" t="shared" si="3"/>
        <v>9</v>
      </c>
      <c r="M98" s="66" t="str">
        <f ca="1" t="shared" si="4"/>
        <v>2023 - WEEK 09</v>
      </c>
      <c r="N98" s="66" t="str">
        <f ca="1" t="shared" si="5"/>
        <v>2023 - MONTH 02</v>
      </c>
      <c r="O98" s="83">
        <f ca="1" t="shared" ref="O98:P98" si="108">IFERROR(AVERAGEIF(M:M,M98,$K:$K)," ")</f>
        <v>0.9125</v>
      </c>
      <c r="P98" s="83">
        <f ca="1" t="shared" si="108"/>
        <v>0.9125</v>
      </c>
      <c r="Q98" s="66" t="str">
        <f ca="1">IF(ISBLANK(A98)," ",IF(O98&gt;MASTER!$B$3/100,"SB",IF(O98&gt;MASTER!$B$4/100,"B",IF(O98&gt;MASTER!$B$5/100,"C","K"))))</f>
        <v>B</v>
      </c>
      <c r="R98" s="66" t="str">
        <f ca="1">IF(ISBLANK(B98)," ",IF(P98&gt;MASTER!$B$3/100,"SB",IF(P98&gt;MASTER!$B$4/100,"B",IF(P98&gt;MASTER!$B$5/100,"C","K"))))</f>
        <v>B</v>
      </c>
      <c r="U98" s="66" t="str">
        <f ca="1" t="array" ref="U98">IFERROR(INDEX(MASTER!$B:$B,MATCH(F98,MASTER!$A:$A,0))," ")</f>
        <v> </v>
      </c>
      <c r="W98" s="66" t="str">
        <f ca="1" t="array" ref="W98">IFERROR(INDEX(MASTER!$B:$B,MATCH(K98,MASTER!$A:$A,0))," ")</f>
        <v> </v>
      </c>
      <c r="X98" s="66" t="str">
        <f ca="1" t="array" ref="X98">IFERROR(INDEX(MASTER!$B:$B,MATCH(M98,MASTER!$A:$A,0))," ")</f>
        <v> </v>
      </c>
      <c r="Y98" s="66" t="str">
        <f ca="1" t="array" ref="Y98">IFERROR(INDEX(MASTER!$B:$B,MATCH(N98,MASTER!$A:$A,0))," ")</f>
        <v> </v>
      </c>
      <c r="Z98" s="66" t="str">
        <f ca="1" t="array" ref="Z98">IFERROR(INDEX(MASTER!$B:$B,MATCH(O98,MASTER!$A:$A,0))," ")</f>
        <v> </v>
      </c>
      <c r="AA98" s="66" t="str">
        <f ca="1" t="array" ref="AA98">IFERROR(INDEX(MASTER!$B:$B,MATCH(P98,MASTER!$A:$A,0))," ")</f>
        <v> </v>
      </c>
      <c r="AB98" s="66" t="str">
        <f ca="1" t="array" ref="AB98">IFERROR(INDEX(MASTER!$B:$B,MATCH(Q98,MASTER!$A:$A,0))," ")</f>
        <v> </v>
      </c>
      <c r="AC98" s="66" t="str">
        <f ca="1" t="array" ref="AC98">IFERROR(INDEX(MASTER!$B:$B,MATCH(R98,MASTER!$A:$A,0))," ")</f>
        <v> </v>
      </c>
      <c r="AD98" s="66" t="str">
        <f t="array" ref="AD98">IFERROR(INDEX(MASTER!$B:$B,MATCH(S98,MASTER!$A:$A,0))," ")</f>
        <v> </v>
      </c>
      <c r="AE98" s="66" t="str">
        <f t="array" ref="AE98">IFERROR(INDEX(MASTER!$B:$B,MATCH(T98,MASTER!$A:$A,0))," ")</f>
        <v> </v>
      </c>
      <c r="AF98" s="66">
        <f ca="1" t="shared" si="13"/>
        <v>9</v>
      </c>
      <c r="AG98" s="66" t="str">
        <f ca="1" t="shared" si="14"/>
        <v>2023 02</v>
      </c>
      <c r="AH98" s="66" t="str">
        <f ca="1" t="shared" si="15"/>
        <v> </v>
      </c>
      <c r="AI98" s="66" t="str">
        <f ca="1" t="shared" si="16"/>
        <v/>
      </c>
    </row>
    <row r="99" customHeight="1" spans="1:35">
      <c r="A99" s="80">
        <f ca="1">INDIRECT(ADDRESS(2+QUOTIENT(ROW()-2,COUNTA('Form Responses 1'!$1:$1)-4),1,,TRUE,"Form Responses 1"))</f>
        <v>45071.3565059028</v>
      </c>
      <c r="B99" s="66" t="str">
        <f ca="1">INDIRECT(ADDRESS(2+QUOTIENT(ROW()-2,COUNTA('Form Responses 1'!$1:$1)-4),2,,TRUE,"Form Responses 1"))</f>
        <v>dwisuswianto1971@gmail.com</v>
      </c>
      <c r="C99" s="66" t="str">
        <f ca="1">INDIRECT(ADDRESS(2+QUOTIENT(ROW()-2,COUNTA('Form Responses 1'!$1:$1)-4),3,,TRUE,"Form Responses 1"))</f>
        <v>Dwi Suswianto</v>
      </c>
      <c r="D99" s="81">
        <f ca="1">INDIRECT(ADDRESS(2+QUOTIENT(ROW()-2,COUNTA('Form Responses 1'!$1:$1)-4),4,,TRUE,"Form Responses 1"))</f>
        <v>44985</v>
      </c>
      <c r="E99" s="82">
        <f ca="1" t="shared" si="0"/>
        <v>2</v>
      </c>
      <c r="F99" s="66" t="str">
        <f ca="1">IF(ISBLANK(A99)," ",INDIRECT(ADDRESS(1,5+MOD(ROW()-2,COUNTA('Form Responses 1'!$1:$1)-4),,TRUE,"Form Responses 1")))</f>
        <v>Lantai 1 [Pantry ]</v>
      </c>
      <c r="G99" s="66" t="str">
        <f ca="1">IF(ISBLANK(A99)," ",INDIRECT(ADDRESS(MATCH(A99,'Form Responses 1'!A:A,0),5+MOD(ROW()-2,COUNTA('Form Responses 1'!$1:$1)-4),,TRUE,"Form Responses 1")))</f>
        <v>CUKUP BAIK</v>
      </c>
      <c r="H99" s="83" t="str">
        <f ca="1" t="shared" si="1"/>
        <v>Lantai 1</v>
      </c>
      <c r="I99" s="83" t="str">
        <f ca="1" t="shared" si="76"/>
        <v>Pantry </v>
      </c>
      <c r="J99" s="83" t="str">
        <f ca="1" t="shared" si="2"/>
        <v>CLEANING SERVICE</v>
      </c>
      <c r="K99" s="83">
        <f ca="1" t="array" ref="K99">IFERROR(INDEX(MASTER!B:B,MATCH(G99,MASTER!A:A,0))/100," ")</f>
        <v>0.89</v>
      </c>
      <c r="L99" s="66">
        <f ca="1" t="shared" si="3"/>
        <v>9</v>
      </c>
      <c r="M99" s="66" t="str">
        <f ca="1" t="shared" si="4"/>
        <v>2023 - WEEK 09</v>
      </c>
      <c r="N99" s="66" t="str">
        <f ca="1" t="shared" si="5"/>
        <v>2023 - MONTH 02</v>
      </c>
      <c r="O99" s="83">
        <f ca="1" t="shared" ref="O99:P99" si="109">IFERROR(AVERAGEIF(M:M,M99,$K:$K)," ")</f>
        <v>0.9125</v>
      </c>
      <c r="P99" s="83">
        <f ca="1" t="shared" si="109"/>
        <v>0.9125</v>
      </c>
      <c r="Q99" s="66" t="str">
        <f ca="1">IF(ISBLANK(A99)," ",IF(O99&gt;MASTER!$B$3/100,"SB",IF(O99&gt;MASTER!$B$4/100,"B",IF(O99&gt;MASTER!$B$5/100,"C","K"))))</f>
        <v>B</v>
      </c>
      <c r="R99" s="66" t="str">
        <f ca="1">IF(ISBLANK(B99)," ",IF(P99&gt;MASTER!$B$3/100,"SB",IF(P99&gt;MASTER!$B$4/100,"B",IF(P99&gt;MASTER!$B$5/100,"C","K"))))</f>
        <v>B</v>
      </c>
      <c r="U99" s="66" t="str">
        <f ca="1" t="array" ref="U99">IFERROR(INDEX(MASTER!$B:$B,MATCH(F99,MASTER!$A:$A,0))," ")</f>
        <v> </v>
      </c>
      <c r="W99" s="66" t="str">
        <f ca="1" t="array" ref="W99">IFERROR(INDEX(MASTER!$B:$B,MATCH(K99,MASTER!$A:$A,0))," ")</f>
        <v> </v>
      </c>
      <c r="X99" s="66" t="str">
        <f ca="1" t="array" ref="X99">IFERROR(INDEX(MASTER!$B:$B,MATCH(M99,MASTER!$A:$A,0))," ")</f>
        <v> </v>
      </c>
      <c r="Y99" s="66" t="str">
        <f ca="1" t="array" ref="Y99">IFERROR(INDEX(MASTER!$B:$B,MATCH(N99,MASTER!$A:$A,0))," ")</f>
        <v> </v>
      </c>
      <c r="Z99" s="66" t="str">
        <f ca="1" t="array" ref="Z99">IFERROR(INDEX(MASTER!$B:$B,MATCH(O99,MASTER!$A:$A,0))," ")</f>
        <v> </v>
      </c>
      <c r="AA99" s="66" t="str">
        <f ca="1" t="array" ref="AA99">IFERROR(INDEX(MASTER!$B:$B,MATCH(P99,MASTER!$A:$A,0))," ")</f>
        <v> </v>
      </c>
      <c r="AB99" s="66" t="str">
        <f ca="1" t="array" ref="AB99">IFERROR(INDEX(MASTER!$B:$B,MATCH(Q99,MASTER!$A:$A,0))," ")</f>
        <v> </v>
      </c>
      <c r="AC99" s="66" t="str">
        <f ca="1" t="array" ref="AC99">IFERROR(INDEX(MASTER!$B:$B,MATCH(R99,MASTER!$A:$A,0))," ")</f>
        <v> </v>
      </c>
      <c r="AD99" s="66" t="str">
        <f t="array" ref="AD99">IFERROR(INDEX(MASTER!$B:$B,MATCH(S99,MASTER!$A:$A,0))," ")</f>
        <v> </v>
      </c>
      <c r="AE99" s="66" t="str">
        <f t="array" ref="AE99">IFERROR(INDEX(MASTER!$B:$B,MATCH(T99,MASTER!$A:$A,0))," ")</f>
        <v> </v>
      </c>
      <c r="AF99" s="66">
        <f ca="1" t="shared" si="13"/>
        <v>9</v>
      </c>
      <c r="AG99" s="66" t="str">
        <f ca="1" t="shared" si="14"/>
        <v>2023 02</v>
      </c>
      <c r="AH99" s="66" t="str">
        <f ca="1" t="shared" si="15"/>
        <v> </v>
      </c>
      <c r="AI99" s="66" t="str">
        <f ca="1" t="shared" si="16"/>
        <v/>
      </c>
    </row>
    <row r="100" customHeight="1" spans="1:35">
      <c r="A100" s="80">
        <f ca="1">INDIRECT(ADDRESS(2+QUOTIENT(ROW()-2,COUNTA('Form Responses 1'!$1:$1)-4),1,,TRUE,"Form Responses 1"))</f>
        <v>45071.3565059028</v>
      </c>
      <c r="B100" s="66" t="str">
        <f ca="1">INDIRECT(ADDRESS(2+QUOTIENT(ROW()-2,COUNTA('Form Responses 1'!$1:$1)-4),2,,TRUE,"Form Responses 1"))</f>
        <v>dwisuswianto1971@gmail.com</v>
      </c>
      <c r="C100" s="66" t="str">
        <f ca="1">INDIRECT(ADDRESS(2+QUOTIENT(ROW()-2,COUNTA('Form Responses 1'!$1:$1)-4),3,,TRUE,"Form Responses 1"))</f>
        <v>Dwi Suswianto</v>
      </c>
      <c r="D100" s="81">
        <f ca="1">INDIRECT(ADDRESS(2+QUOTIENT(ROW()-2,COUNTA('Form Responses 1'!$1:$1)-4),4,,TRUE,"Form Responses 1"))</f>
        <v>44985</v>
      </c>
      <c r="E100" s="82">
        <f ca="1" t="shared" si="0"/>
        <v>2</v>
      </c>
      <c r="F100" s="66" t="str">
        <f ca="1">IF(ISBLANK(A100)," ",INDIRECT(ADDRESS(1,5+MOD(ROW()-2,COUNTA('Form Responses 1'!$1:$1)-4),,TRUE,"Form Responses 1")))</f>
        <v>Lantai 1 [Kamar Depan]</v>
      </c>
      <c r="G100" s="66" t="str">
        <f ca="1">IF(ISBLANK(A100)," ",INDIRECT(ADDRESS(MATCH(A100,'Form Responses 1'!A:A,0),5+MOD(ROW()-2,COUNTA('Form Responses 1'!$1:$1)-4),,TRUE,"Form Responses 1")))</f>
        <v>BAIK</v>
      </c>
      <c r="H100" s="83" t="str">
        <f ca="1" t="shared" si="1"/>
        <v>Lantai 1</v>
      </c>
      <c r="I100" s="83" t="str">
        <f ca="1" t="shared" si="76"/>
        <v>Kamar Depan</v>
      </c>
      <c r="J100" s="83" t="str">
        <f ca="1" t="shared" si="2"/>
        <v>CLEANING SERVICE</v>
      </c>
      <c r="K100" s="83">
        <f ca="1" t="array" ref="K100">IFERROR(INDEX(MASTER!B:B,MATCH(G100,MASTER!A:A,0))/100," ")</f>
        <v>0.95</v>
      </c>
      <c r="L100" s="66">
        <f ca="1" t="shared" si="3"/>
        <v>9</v>
      </c>
      <c r="M100" s="66" t="str">
        <f ca="1" t="shared" si="4"/>
        <v>2023 - WEEK 09</v>
      </c>
      <c r="N100" s="66" t="str">
        <f ca="1" t="shared" si="5"/>
        <v>2023 - MONTH 02</v>
      </c>
      <c r="O100" s="83">
        <f ca="1" t="shared" ref="O100:P100" si="110">IFERROR(AVERAGEIF(M:M,M100,$K:$K)," ")</f>
        <v>0.9125</v>
      </c>
      <c r="P100" s="83">
        <f ca="1" t="shared" si="110"/>
        <v>0.9125</v>
      </c>
      <c r="Q100" s="66" t="str">
        <f ca="1">IF(ISBLANK(A100)," ",IF(O100&gt;MASTER!$B$3/100,"SB",IF(O100&gt;MASTER!$B$4/100,"B",IF(O100&gt;MASTER!$B$5/100,"C","K"))))</f>
        <v>B</v>
      </c>
      <c r="R100" s="66" t="str">
        <f ca="1">IF(ISBLANK(B100)," ",IF(P100&gt;MASTER!$B$3/100,"SB",IF(P100&gt;MASTER!$B$4/100,"B",IF(P100&gt;MASTER!$B$5/100,"C","K"))))</f>
        <v>B</v>
      </c>
      <c r="U100" s="66" t="str">
        <f ca="1" t="array" ref="U100">IFERROR(INDEX(MASTER!$B:$B,MATCH(F100,MASTER!$A:$A,0))," ")</f>
        <v> </v>
      </c>
      <c r="W100" s="66" t="str">
        <f ca="1" t="array" ref="W100">IFERROR(INDEX(MASTER!$B:$B,MATCH(K100,MASTER!$A:$A,0))," ")</f>
        <v> </v>
      </c>
      <c r="X100" s="66" t="str">
        <f ca="1" t="array" ref="X100">IFERROR(INDEX(MASTER!$B:$B,MATCH(M100,MASTER!$A:$A,0))," ")</f>
        <v> </v>
      </c>
      <c r="Y100" s="66" t="str">
        <f ca="1" t="array" ref="Y100">IFERROR(INDEX(MASTER!$B:$B,MATCH(N100,MASTER!$A:$A,0))," ")</f>
        <v> </v>
      </c>
      <c r="Z100" s="66" t="str">
        <f ca="1" t="array" ref="Z100">IFERROR(INDEX(MASTER!$B:$B,MATCH(O100,MASTER!$A:$A,0))," ")</f>
        <v> </v>
      </c>
      <c r="AA100" s="66" t="str">
        <f ca="1" t="array" ref="AA100">IFERROR(INDEX(MASTER!$B:$B,MATCH(P100,MASTER!$A:$A,0))," ")</f>
        <v> </v>
      </c>
      <c r="AB100" s="66" t="str">
        <f ca="1" t="array" ref="AB100">IFERROR(INDEX(MASTER!$B:$B,MATCH(Q100,MASTER!$A:$A,0))," ")</f>
        <v> </v>
      </c>
      <c r="AC100" s="66" t="str">
        <f ca="1" t="array" ref="AC100">IFERROR(INDEX(MASTER!$B:$B,MATCH(R100,MASTER!$A:$A,0))," ")</f>
        <v> </v>
      </c>
      <c r="AD100" s="66" t="str">
        <f t="array" ref="AD100">IFERROR(INDEX(MASTER!$B:$B,MATCH(S100,MASTER!$A:$A,0))," ")</f>
        <v> </v>
      </c>
      <c r="AE100" s="66" t="str">
        <f t="array" ref="AE100">IFERROR(INDEX(MASTER!$B:$B,MATCH(T100,MASTER!$A:$A,0))," ")</f>
        <v> </v>
      </c>
      <c r="AF100" s="66">
        <f ca="1" t="shared" si="13"/>
        <v>9</v>
      </c>
      <c r="AG100" s="66" t="str">
        <f ca="1" t="shared" si="14"/>
        <v>2023 02</v>
      </c>
      <c r="AH100" s="66" t="str">
        <f ca="1" t="shared" si="15"/>
        <v> </v>
      </c>
      <c r="AI100" s="66" t="str">
        <f ca="1" t="shared" si="16"/>
        <v/>
      </c>
    </row>
    <row r="101" customHeight="1" spans="1:35">
      <c r="A101" s="80">
        <f ca="1">INDIRECT(ADDRESS(2+QUOTIENT(ROW()-2,COUNTA('Form Responses 1'!$1:$1)-4),1,,TRUE,"Form Responses 1"))</f>
        <v>45071.3565059028</v>
      </c>
      <c r="B101" s="66" t="str">
        <f ca="1">INDIRECT(ADDRESS(2+QUOTIENT(ROW()-2,COUNTA('Form Responses 1'!$1:$1)-4),2,,TRUE,"Form Responses 1"))</f>
        <v>dwisuswianto1971@gmail.com</v>
      </c>
      <c r="C101" s="66" t="str">
        <f ca="1">INDIRECT(ADDRESS(2+QUOTIENT(ROW()-2,COUNTA('Form Responses 1'!$1:$1)-4),3,,TRUE,"Form Responses 1"))</f>
        <v>Dwi Suswianto</v>
      </c>
      <c r="D101" s="81">
        <f ca="1">INDIRECT(ADDRESS(2+QUOTIENT(ROW()-2,COUNTA('Form Responses 1'!$1:$1)-4),4,,TRUE,"Form Responses 1"))</f>
        <v>44985</v>
      </c>
      <c r="E101" s="82">
        <f ca="1" t="shared" si="0"/>
        <v>2</v>
      </c>
      <c r="F101" s="66" t="str">
        <f ca="1">IF(ISBLANK(A101)," ",INDIRECT(ADDRESS(1,5+MOD(ROW()-2,COUNTA('Form Responses 1'!$1:$1)-4),,TRUE,"Form Responses 1")))</f>
        <v>Lantai 1 [Kamar Belakang]</v>
      </c>
      <c r="G101" s="66" t="str">
        <f ca="1">IF(ISBLANK(A101)," ",INDIRECT(ADDRESS(MATCH(A101,'Form Responses 1'!A:A,0),5+MOD(ROW()-2,COUNTA('Form Responses 1'!$1:$1)-4),,TRUE,"Form Responses 1")))</f>
        <v>CUKUP BAIK</v>
      </c>
      <c r="H101" s="83" t="str">
        <f ca="1" t="shared" si="1"/>
        <v>Lantai 1</v>
      </c>
      <c r="I101" s="83" t="str">
        <f ca="1" t="shared" si="76"/>
        <v>Kamar Belakang</v>
      </c>
      <c r="J101" s="83" t="str">
        <f ca="1" t="shared" si="2"/>
        <v>CLEANING SERVICE</v>
      </c>
      <c r="K101" s="83">
        <f ca="1" t="array" ref="K101">IFERROR(INDEX(MASTER!B:B,MATCH(G101,MASTER!A:A,0))/100," ")</f>
        <v>0.89</v>
      </c>
      <c r="L101" s="66">
        <f ca="1" t="shared" si="3"/>
        <v>9</v>
      </c>
      <c r="M101" s="66" t="str">
        <f ca="1" t="shared" si="4"/>
        <v>2023 - WEEK 09</v>
      </c>
      <c r="N101" s="66" t="str">
        <f ca="1" t="shared" si="5"/>
        <v>2023 - MONTH 02</v>
      </c>
      <c r="O101" s="83">
        <f ca="1" t="shared" ref="O101:P101" si="111">IFERROR(AVERAGEIF(M:M,M101,$K:$K)," ")</f>
        <v>0.9125</v>
      </c>
      <c r="P101" s="83">
        <f ca="1" t="shared" si="111"/>
        <v>0.9125</v>
      </c>
      <c r="Q101" s="66" t="str">
        <f ca="1">IF(ISBLANK(A101)," ",IF(O101&gt;MASTER!$B$3/100,"SB",IF(O101&gt;MASTER!$B$4/100,"B",IF(O101&gt;MASTER!$B$5/100,"C","K"))))</f>
        <v>B</v>
      </c>
      <c r="R101" s="66" t="str">
        <f ca="1">IF(ISBLANK(B101)," ",IF(P101&gt;MASTER!$B$3/100,"SB",IF(P101&gt;MASTER!$B$4/100,"B",IF(P101&gt;MASTER!$B$5/100,"C","K"))))</f>
        <v>B</v>
      </c>
      <c r="U101" s="66" t="str">
        <f ca="1" t="array" ref="U101">IFERROR(INDEX(MASTER!$B:$B,MATCH(F101,MASTER!$A:$A,0))," ")</f>
        <v> </v>
      </c>
      <c r="W101" s="66" t="str">
        <f ca="1" t="array" ref="W101">IFERROR(INDEX(MASTER!$B:$B,MATCH(K101,MASTER!$A:$A,0))," ")</f>
        <v> </v>
      </c>
      <c r="X101" s="66" t="str">
        <f ca="1" t="array" ref="X101">IFERROR(INDEX(MASTER!$B:$B,MATCH(M101,MASTER!$A:$A,0))," ")</f>
        <v> </v>
      </c>
      <c r="Y101" s="66" t="str">
        <f ca="1" t="array" ref="Y101">IFERROR(INDEX(MASTER!$B:$B,MATCH(N101,MASTER!$A:$A,0))," ")</f>
        <v> </v>
      </c>
      <c r="Z101" s="66" t="str">
        <f ca="1" t="array" ref="Z101">IFERROR(INDEX(MASTER!$B:$B,MATCH(O101,MASTER!$A:$A,0))," ")</f>
        <v> </v>
      </c>
      <c r="AA101" s="66" t="str">
        <f ca="1" t="array" ref="AA101">IFERROR(INDEX(MASTER!$B:$B,MATCH(P101,MASTER!$A:$A,0))," ")</f>
        <v> </v>
      </c>
      <c r="AB101" s="66" t="str">
        <f ca="1" t="array" ref="AB101">IFERROR(INDEX(MASTER!$B:$B,MATCH(Q101,MASTER!$A:$A,0))," ")</f>
        <v> </v>
      </c>
      <c r="AC101" s="66" t="str">
        <f ca="1" t="array" ref="AC101">IFERROR(INDEX(MASTER!$B:$B,MATCH(R101,MASTER!$A:$A,0))," ")</f>
        <v> </v>
      </c>
      <c r="AD101" s="66" t="str">
        <f t="array" ref="AD101">IFERROR(INDEX(MASTER!$B:$B,MATCH(S101,MASTER!$A:$A,0))," ")</f>
        <v> </v>
      </c>
      <c r="AE101" s="66" t="str">
        <f t="array" ref="AE101">IFERROR(INDEX(MASTER!$B:$B,MATCH(T101,MASTER!$A:$A,0))," ")</f>
        <v> </v>
      </c>
      <c r="AF101" s="66">
        <f ca="1" t="shared" si="13"/>
        <v>9</v>
      </c>
      <c r="AG101" s="66" t="str">
        <f ca="1" t="shared" si="14"/>
        <v>2023 02</v>
      </c>
      <c r="AH101" s="66" t="str">
        <f ca="1" t="shared" si="15"/>
        <v> </v>
      </c>
      <c r="AI101" s="66" t="str">
        <f ca="1" t="shared" si="16"/>
        <v/>
      </c>
    </row>
    <row r="102" customHeight="1" spans="1:35">
      <c r="A102" s="80">
        <f ca="1">INDIRECT(ADDRESS(2+QUOTIENT(ROW()-2,COUNTA('Form Responses 1'!$1:$1)-4),1,,TRUE,"Form Responses 1"))</f>
        <v>45071.3565059028</v>
      </c>
      <c r="B102" s="66" t="str">
        <f ca="1">INDIRECT(ADDRESS(2+QUOTIENT(ROW()-2,COUNTA('Form Responses 1'!$1:$1)-4),2,,TRUE,"Form Responses 1"))</f>
        <v>dwisuswianto1971@gmail.com</v>
      </c>
      <c r="C102" s="66" t="str">
        <f ca="1">INDIRECT(ADDRESS(2+QUOTIENT(ROW()-2,COUNTA('Form Responses 1'!$1:$1)-4),3,,TRUE,"Form Responses 1"))</f>
        <v>Dwi Suswianto</v>
      </c>
      <c r="D102" s="81">
        <f ca="1">INDIRECT(ADDRESS(2+QUOTIENT(ROW()-2,COUNTA('Form Responses 1'!$1:$1)-4),4,,TRUE,"Form Responses 1"))</f>
        <v>44985</v>
      </c>
      <c r="E102" s="82">
        <f ca="1" t="shared" si="0"/>
        <v>2</v>
      </c>
      <c r="F102" s="66" t="str">
        <f ca="1">IF(ISBLANK(A102)," ",INDIRECT(ADDRESS(1,5+MOD(ROW()-2,COUNTA('Form Responses 1'!$1:$1)-4),,TRUE,"Form Responses 1")))</f>
        <v>Lantai 1 [Ruang Tamu]</v>
      </c>
      <c r="G102" s="66" t="str">
        <f ca="1">IF(ISBLANK(A102)," ",INDIRECT(ADDRESS(MATCH(A102,'Form Responses 1'!A:A,0),5+MOD(ROW()-2,COUNTA('Form Responses 1'!$1:$1)-4),,TRUE,"Form Responses 1")))</f>
        <v>BAIK</v>
      </c>
      <c r="H102" s="83" t="str">
        <f ca="1" t="shared" si="1"/>
        <v>Lantai 1</v>
      </c>
      <c r="I102" s="83" t="str">
        <f ca="1" t="shared" si="76"/>
        <v>Ruang Tamu</v>
      </c>
      <c r="J102" s="83" t="str">
        <f ca="1" t="shared" si="2"/>
        <v>CLEANING SERVICE</v>
      </c>
      <c r="K102" s="83">
        <f ca="1" t="array" ref="K102">IFERROR(INDEX(MASTER!B:B,MATCH(G102,MASTER!A:A,0))/100," ")</f>
        <v>0.95</v>
      </c>
      <c r="L102" s="66">
        <f ca="1" t="shared" si="3"/>
        <v>9</v>
      </c>
      <c r="M102" s="66" t="str">
        <f ca="1" t="shared" si="4"/>
        <v>2023 - WEEK 09</v>
      </c>
      <c r="N102" s="66" t="str">
        <f ca="1" t="shared" si="5"/>
        <v>2023 - MONTH 02</v>
      </c>
      <c r="O102" s="83">
        <f ca="1" t="shared" ref="O102:P102" si="112">IFERROR(AVERAGEIF(M:M,M102,$K:$K)," ")</f>
        <v>0.9125</v>
      </c>
      <c r="P102" s="83">
        <f ca="1" t="shared" si="112"/>
        <v>0.9125</v>
      </c>
      <c r="Q102" s="66" t="str">
        <f ca="1">IF(ISBLANK(A102)," ",IF(O102&gt;MASTER!$B$3/100,"SB",IF(O102&gt;MASTER!$B$4/100,"B",IF(O102&gt;MASTER!$B$5/100,"C","K"))))</f>
        <v>B</v>
      </c>
      <c r="R102" s="66" t="str">
        <f ca="1">IF(ISBLANK(B102)," ",IF(P102&gt;MASTER!$B$3/100,"SB",IF(P102&gt;MASTER!$B$4/100,"B",IF(P102&gt;MASTER!$B$5/100,"C","K"))))</f>
        <v>B</v>
      </c>
      <c r="U102" s="66" t="str">
        <f ca="1" t="array" ref="U102">IFERROR(INDEX(MASTER!$B:$B,MATCH(F102,MASTER!$A:$A,0))," ")</f>
        <v> </v>
      </c>
      <c r="W102" s="66" t="str">
        <f ca="1" t="array" ref="W102">IFERROR(INDEX(MASTER!$B:$B,MATCH(K102,MASTER!$A:$A,0))," ")</f>
        <v> </v>
      </c>
      <c r="X102" s="66" t="str">
        <f ca="1" t="array" ref="X102">IFERROR(INDEX(MASTER!$B:$B,MATCH(M102,MASTER!$A:$A,0))," ")</f>
        <v> </v>
      </c>
      <c r="Y102" s="66" t="str">
        <f ca="1" t="array" ref="Y102">IFERROR(INDEX(MASTER!$B:$B,MATCH(N102,MASTER!$A:$A,0))," ")</f>
        <v> </v>
      </c>
      <c r="Z102" s="66" t="str">
        <f ca="1" t="array" ref="Z102">IFERROR(INDEX(MASTER!$B:$B,MATCH(O102,MASTER!$A:$A,0))," ")</f>
        <v> </v>
      </c>
      <c r="AA102" s="66" t="str">
        <f ca="1" t="array" ref="AA102">IFERROR(INDEX(MASTER!$B:$B,MATCH(P102,MASTER!$A:$A,0))," ")</f>
        <v> </v>
      </c>
      <c r="AB102" s="66" t="str">
        <f ca="1" t="array" ref="AB102">IFERROR(INDEX(MASTER!$B:$B,MATCH(Q102,MASTER!$A:$A,0))," ")</f>
        <v> </v>
      </c>
      <c r="AC102" s="66" t="str">
        <f ca="1" t="array" ref="AC102">IFERROR(INDEX(MASTER!$B:$B,MATCH(R102,MASTER!$A:$A,0))," ")</f>
        <v> </v>
      </c>
      <c r="AD102" s="66" t="str">
        <f t="array" ref="AD102">IFERROR(INDEX(MASTER!$B:$B,MATCH(S102,MASTER!$A:$A,0))," ")</f>
        <v> </v>
      </c>
      <c r="AE102" s="66" t="str">
        <f t="array" ref="AE102">IFERROR(INDEX(MASTER!$B:$B,MATCH(T102,MASTER!$A:$A,0))," ")</f>
        <v> </v>
      </c>
      <c r="AF102" s="66">
        <f ca="1" t="shared" si="13"/>
        <v>9</v>
      </c>
      <c r="AG102" s="66" t="str">
        <f ca="1" t="shared" si="14"/>
        <v>2023 02</v>
      </c>
      <c r="AH102" s="66" t="str">
        <f ca="1" t="shared" si="15"/>
        <v> </v>
      </c>
      <c r="AI102" s="66" t="str">
        <f ca="1" t="shared" si="16"/>
        <v/>
      </c>
    </row>
    <row r="103" customHeight="1" spans="1:35">
      <c r="A103" s="80">
        <f ca="1">INDIRECT(ADDRESS(2+QUOTIENT(ROW()-2,COUNTA('Form Responses 1'!$1:$1)-4),1,,TRUE,"Form Responses 1"))</f>
        <v>45071.3565059028</v>
      </c>
      <c r="B103" s="66" t="str">
        <f ca="1">INDIRECT(ADDRESS(2+QUOTIENT(ROW()-2,COUNTA('Form Responses 1'!$1:$1)-4),2,,TRUE,"Form Responses 1"))</f>
        <v>dwisuswianto1971@gmail.com</v>
      </c>
      <c r="C103" s="66" t="str">
        <f ca="1">INDIRECT(ADDRESS(2+QUOTIENT(ROW()-2,COUNTA('Form Responses 1'!$1:$1)-4),3,,TRUE,"Form Responses 1"))</f>
        <v>Dwi Suswianto</v>
      </c>
      <c r="D103" s="81">
        <f ca="1">INDIRECT(ADDRESS(2+QUOTIENT(ROW()-2,COUNTA('Form Responses 1'!$1:$1)-4),4,,TRUE,"Form Responses 1"))</f>
        <v>44985</v>
      </c>
      <c r="E103" s="82">
        <f ca="1" t="shared" si="0"/>
        <v>2</v>
      </c>
      <c r="F103" s="66" t="str">
        <f ca="1">IF(ISBLANK(A103)," ",INDIRECT(ADDRESS(1,5+MOD(ROW()-2,COUNTA('Form Responses 1'!$1:$1)-4),,TRUE,"Form Responses 1")))</f>
        <v>Lantai 1 [Toilet Pria / Wanita]</v>
      </c>
      <c r="G103" s="66" t="str">
        <f ca="1">IF(ISBLANK(A103)," ",INDIRECT(ADDRESS(MATCH(A103,'Form Responses 1'!A:A,0),5+MOD(ROW()-2,COUNTA('Form Responses 1'!$1:$1)-4),,TRUE,"Form Responses 1")))</f>
        <v>CUKUP BAIK</v>
      </c>
      <c r="H103" s="83" t="str">
        <f ca="1" t="shared" si="1"/>
        <v>Lantai 1</v>
      </c>
      <c r="I103" s="83" t="str">
        <f ca="1" t="shared" si="76"/>
        <v>Toilet Pria / Wanita</v>
      </c>
      <c r="J103" s="83" t="str">
        <f ca="1" t="shared" si="2"/>
        <v>CLEANING SERVICE</v>
      </c>
      <c r="K103" s="83">
        <f ca="1" t="array" ref="K103">IFERROR(INDEX(MASTER!B:B,MATCH(G103,MASTER!A:A,0))/100," ")</f>
        <v>0.89</v>
      </c>
      <c r="L103" s="66">
        <f ca="1" t="shared" si="3"/>
        <v>9</v>
      </c>
      <c r="M103" s="66" t="str">
        <f ca="1" t="shared" si="4"/>
        <v>2023 - WEEK 09</v>
      </c>
      <c r="N103" s="66" t="str">
        <f ca="1" t="shared" si="5"/>
        <v>2023 - MONTH 02</v>
      </c>
      <c r="O103" s="83">
        <f ca="1" t="shared" ref="O103:P103" si="113">IFERROR(AVERAGEIF(M:M,M103,$K:$K)," ")</f>
        <v>0.9125</v>
      </c>
      <c r="P103" s="83">
        <f ca="1" t="shared" si="113"/>
        <v>0.9125</v>
      </c>
      <c r="Q103" s="66" t="str">
        <f ca="1">IF(ISBLANK(A103)," ",IF(O103&gt;MASTER!$B$3/100,"SB",IF(O103&gt;MASTER!$B$4/100,"B",IF(O103&gt;MASTER!$B$5/100,"C","K"))))</f>
        <v>B</v>
      </c>
      <c r="R103" s="66" t="str">
        <f ca="1">IF(ISBLANK(B103)," ",IF(P103&gt;MASTER!$B$3/100,"SB",IF(P103&gt;MASTER!$B$4/100,"B",IF(P103&gt;MASTER!$B$5/100,"C","K"))))</f>
        <v>B</v>
      </c>
      <c r="U103" s="66" t="str">
        <f ca="1" t="array" ref="U103">IFERROR(INDEX(MASTER!$B:$B,MATCH(F103,MASTER!$A:$A,0))," ")</f>
        <v> </v>
      </c>
      <c r="W103" s="66" t="str">
        <f ca="1" t="array" ref="W103">IFERROR(INDEX(MASTER!$B:$B,MATCH(K103,MASTER!$A:$A,0))," ")</f>
        <v> </v>
      </c>
      <c r="X103" s="66" t="str">
        <f ca="1" t="array" ref="X103">IFERROR(INDEX(MASTER!$B:$B,MATCH(M103,MASTER!$A:$A,0))," ")</f>
        <v> </v>
      </c>
      <c r="Y103" s="66" t="str">
        <f ca="1" t="array" ref="Y103">IFERROR(INDEX(MASTER!$B:$B,MATCH(N103,MASTER!$A:$A,0))," ")</f>
        <v> </v>
      </c>
      <c r="Z103" s="66" t="str">
        <f ca="1" t="array" ref="Z103">IFERROR(INDEX(MASTER!$B:$B,MATCH(O103,MASTER!$A:$A,0))," ")</f>
        <v> </v>
      </c>
      <c r="AA103" s="66" t="str">
        <f ca="1" t="array" ref="AA103">IFERROR(INDEX(MASTER!$B:$B,MATCH(P103,MASTER!$A:$A,0))," ")</f>
        <v> </v>
      </c>
      <c r="AB103" s="66" t="str">
        <f ca="1" t="array" ref="AB103">IFERROR(INDEX(MASTER!$B:$B,MATCH(Q103,MASTER!$A:$A,0))," ")</f>
        <v> </v>
      </c>
      <c r="AC103" s="66" t="str">
        <f ca="1" t="array" ref="AC103">IFERROR(INDEX(MASTER!$B:$B,MATCH(R103,MASTER!$A:$A,0))," ")</f>
        <v> </v>
      </c>
      <c r="AD103" s="66" t="str">
        <f t="array" ref="AD103">IFERROR(INDEX(MASTER!$B:$B,MATCH(S103,MASTER!$A:$A,0))," ")</f>
        <v> </v>
      </c>
      <c r="AE103" s="66" t="str">
        <f t="array" ref="AE103">IFERROR(INDEX(MASTER!$B:$B,MATCH(T103,MASTER!$A:$A,0))," ")</f>
        <v> </v>
      </c>
      <c r="AF103" s="66">
        <f ca="1" t="shared" si="13"/>
        <v>9</v>
      </c>
      <c r="AG103" s="66" t="str">
        <f ca="1" t="shared" si="14"/>
        <v>2023 02</v>
      </c>
      <c r="AH103" s="66" t="str">
        <f ca="1" t="shared" si="15"/>
        <v> </v>
      </c>
      <c r="AI103" s="66" t="str">
        <f ca="1" t="shared" si="16"/>
        <v/>
      </c>
    </row>
    <row r="104" customHeight="1" spans="1:35">
      <c r="A104" s="80">
        <f ca="1">INDIRECT(ADDRESS(2+QUOTIENT(ROW()-2,COUNTA('Form Responses 1'!$1:$1)-4),1,,TRUE,"Form Responses 1"))</f>
        <v>45071.3565059028</v>
      </c>
      <c r="B104" s="66" t="str">
        <f ca="1">INDIRECT(ADDRESS(2+QUOTIENT(ROW()-2,COUNTA('Form Responses 1'!$1:$1)-4),2,,TRUE,"Form Responses 1"))</f>
        <v>dwisuswianto1971@gmail.com</v>
      </c>
      <c r="C104" s="66" t="str">
        <f ca="1">INDIRECT(ADDRESS(2+QUOTIENT(ROW()-2,COUNTA('Form Responses 1'!$1:$1)-4),3,,TRUE,"Form Responses 1"))</f>
        <v>Dwi Suswianto</v>
      </c>
      <c r="D104" s="81">
        <f ca="1">INDIRECT(ADDRESS(2+QUOTIENT(ROW()-2,COUNTA('Form Responses 1'!$1:$1)-4),4,,TRUE,"Form Responses 1"))</f>
        <v>44985</v>
      </c>
      <c r="E104" s="82">
        <f ca="1" t="shared" si="0"/>
        <v>2</v>
      </c>
      <c r="F104" s="66" t="str">
        <f ca="1">IF(ISBLANK(A104)," ",INDIRECT(ADDRESS(1,5+MOD(ROW()-2,COUNTA('Form Responses 1'!$1:$1)-4),,TRUE,"Form Responses 1")))</f>
        <v>Halaman [Taman ]</v>
      </c>
      <c r="G104" s="66" t="str">
        <f ca="1">IF(ISBLANK(A104)," ",INDIRECT(ADDRESS(MATCH(A104,'Form Responses 1'!A:A,0),5+MOD(ROW()-2,COUNTA('Form Responses 1'!$1:$1)-4),,TRUE,"Form Responses 1")))</f>
        <v>CUKUP BAIK</v>
      </c>
      <c r="H104" s="83" t="str">
        <f ca="1" t="shared" si="1"/>
        <v>Halaman</v>
      </c>
      <c r="I104" s="83" t="str">
        <f ca="1" t="shared" si="76"/>
        <v>Taman </v>
      </c>
      <c r="J104" s="83" t="str">
        <f ca="1" t="shared" si="2"/>
        <v>CLEANING SERVICE</v>
      </c>
      <c r="K104" s="83">
        <f ca="1" t="array" ref="K104">IFERROR(INDEX(MASTER!B:B,MATCH(G104,MASTER!A:A,0))/100," ")</f>
        <v>0.89</v>
      </c>
      <c r="L104" s="66">
        <f ca="1" t="shared" si="3"/>
        <v>9</v>
      </c>
      <c r="M104" s="66" t="str">
        <f ca="1" t="shared" si="4"/>
        <v>2023 - WEEK 09</v>
      </c>
      <c r="N104" s="66" t="str">
        <f ca="1" t="shared" si="5"/>
        <v>2023 - MONTH 02</v>
      </c>
      <c r="O104" s="83">
        <f ca="1" t="shared" ref="O104:P104" si="114">IFERROR(AVERAGEIF(M:M,M104,$K:$K)," ")</f>
        <v>0.9125</v>
      </c>
      <c r="P104" s="83">
        <f ca="1" t="shared" si="114"/>
        <v>0.9125</v>
      </c>
      <c r="Q104" s="66" t="str">
        <f ca="1">IF(ISBLANK(A104)," ",IF(O104&gt;MASTER!$B$3/100,"SB",IF(O104&gt;MASTER!$B$4/100,"B",IF(O104&gt;MASTER!$B$5/100,"C","K"))))</f>
        <v>B</v>
      </c>
      <c r="R104" s="66" t="str">
        <f ca="1">IF(ISBLANK(B104)," ",IF(P104&gt;MASTER!$B$3/100,"SB",IF(P104&gt;MASTER!$B$4/100,"B",IF(P104&gt;MASTER!$B$5/100,"C","K"))))</f>
        <v>B</v>
      </c>
      <c r="U104" s="66" t="str">
        <f ca="1" t="array" ref="U104">IFERROR(INDEX(MASTER!$B:$B,MATCH(F104,MASTER!$A:$A,0))," ")</f>
        <v> </v>
      </c>
      <c r="W104" s="66" t="str">
        <f ca="1" t="array" ref="W104">IFERROR(INDEX(MASTER!$B:$B,MATCH(K104,MASTER!$A:$A,0))," ")</f>
        <v> </v>
      </c>
      <c r="X104" s="66" t="str">
        <f ca="1" t="array" ref="X104">IFERROR(INDEX(MASTER!$B:$B,MATCH(M104,MASTER!$A:$A,0))," ")</f>
        <v> </v>
      </c>
      <c r="Y104" s="66" t="str">
        <f ca="1" t="array" ref="Y104">IFERROR(INDEX(MASTER!$B:$B,MATCH(N104,MASTER!$A:$A,0))," ")</f>
        <v> </v>
      </c>
      <c r="Z104" s="66" t="str">
        <f ca="1" t="array" ref="Z104">IFERROR(INDEX(MASTER!$B:$B,MATCH(O104,MASTER!$A:$A,0))," ")</f>
        <v> </v>
      </c>
      <c r="AA104" s="66" t="str">
        <f ca="1" t="array" ref="AA104">IFERROR(INDEX(MASTER!$B:$B,MATCH(P104,MASTER!$A:$A,0))," ")</f>
        <v> </v>
      </c>
      <c r="AB104" s="66" t="str">
        <f ca="1" t="array" ref="AB104">IFERROR(INDEX(MASTER!$B:$B,MATCH(Q104,MASTER!$A:$A,0))," ")</f>
        <v> </v>
      </c>
      <c r="AC104" s="66" t="str">
        <f ca="1" t="array" ref="AC104">IFERROR(INDEX(MASTER!$B:$B,MATCH(R104,MASTER!$A:$A,0))," ")</f>
        <v> </v>
      </c>
      <c r="AD104" s="66" t="str">
        <f t="array" ref="AD104">IFERROR(INDEX(MASTER!$B:$B,MATCH(S104,MASTER!$A:$A,0))," ")</f>
        <v> </v>
      </c>
      <c r="AE104" s="66" t="str">
        <f t="array" ref="AE104">IFERROR(INDEX(MASTER!$B:$B,MATCH(T104,MASTER!$A:$A,0))," ")</f>
        <v> </v>
      </c>
      <c r="AF104" s="66">
        <f ca="1" t="shared" si="13"/>
        <v>9</v>
      </c>
      <c r="AG104" s="66" t="str">
        <f ca="1" t="shared" si="14"/>
        <v>2023 02</v>
      </c>
      <c r="AH104" s="66" t="str">
        <f ca="1" t="shared" si="15"/>
        <v> </v>
      </c>
      <c r="AI104" s="66" t="str">
        <f ca="1" t="shared" si="16"/>
        <v/>
      </c>
    </row>
    <row r="105" customHeight="1" spans="1:35">
      <c r="A105" s="80">
        <f ca="1">INDIRECT(ADDRESS(2+QUOTIENT(ROW()-2,COUNTA('Form Responses 1'!$1:$1)-4),1,,TRUE,"Form Responses 1"))</f>
        <v>45071.3565059028</v>
      </c>
      <c r="B105" s="66" t="str">
        <f ca="1">INDIRECT(ADDRESS(2+QUOTIENT(ROW()-2,COUNTA('Form Responses 1'!$1:$1)-4),2,,TRUE,"Form Responses 1"))</f>
        <v>dwisuswianto1971@gmail.com</v>
      </c>
      <c r="C105" s="66" t="str">
        <f ca="1">INDIRECT(ADDRESS(2+QUOTIENT(ROW()-2,COUNTA('Form Responses 1'!$1:$1)-4),3,,TRUE,"Form Responses 1"))</f>
        <v>Dwi Suswianto</v>
      </c>
      <c r="D105" s="81">
        <f ca="1">INDIRECT(ADDRESS(2+QUOTIENT(ROW()-2,COUNTA('Form Responses 1'!$1:$1)-4),4,,TRUE,"Form Responses 1"))</f>
        <v>44985</v>
      </c>
      <c r="E105" s="82">
        <f ca="1" t="shared" si="0"/>
        <v>2</v>
      </c>
      <c r="F105" s="66" t="str">
        <f ca="1">IF(ISBLANK(A105)," ",INDIRECT(ADDRESS(1,5+MOD(ROW()-2,COUNTA('Form Responses 1'!$1:$1)-4),,TRUE,"Form Responses 1")))</f>
        <v>Halaman [Halaman Utama Depan]</v>
      </c>
      <c r="G105" s="66" t="str">
        <f ca="1">IF(ISBLANK(A105)," ",INDIRECT(ADDRESS(MATCH(A105,'Form Responses 1'!A:A,0),5+MOD(ROW()-2,COUNTA('Form Responses 1'!$1:$1)-4),,TRUE,"Form Responses 1")))</f>
        <v>BAIK</v>
      </c>
      <c r="H105" s="83" t="str">
        <f ca="1" t="shared" si="1"/>
        <v>Halaman</v>
      </c>
      <c r="I105" s="83" t="str">
        <f ca="1" t="shared" si="76"/>
        <v>Halaman Utama Depan</v>
      </c>
      <c r="J105" s="83" t="str">
        <f ca="1" t="shared" si="2"/>
        <v>CLEANING SERVICE</v>
      </c>
      <c r="K105" s="83">
        <f ca="1" t="array" ref="K105">IFERROR(INDEX(MASTER!B:B,MATCH(G105,MASTER!A:A,0))/100," ")</f>
        <v>0.95</v>
      </c>
      <c r="L105" s="66">
        <f ca="1" t="shared" si="3"/>
        <v>9</v>
      </c>
      <c r="M105" s="66" t="str">
        <f ca="1" t="shared" si="4"/>
        <v>2023 - WEEK 09</v>
      </c>
      <c r="N105" s="66" t="str">
        <f ca="1" t="shared" si="5"/>
        <v>2023 - MONTH 02</v>
      </c>
      <c r="O105" s="83">
        <f ca="1" t="shared" ref="O105:P105" si="115">IFERROR(AVERAGEIF(M:M,M105,$K:$K)," ")</f>
        <v>0.9125</v>
      </c>
      <c r="P105" s="83">
        <f ca="1" t="shared" si="115"/>
        <v>0.9125</v>
      </c>
      <c r="Q105" s="66" t="str">
        <f ca="1">IF(ISBLANK(A105)," ",IF(O105&gt;MASTER!$B$3/100,"SB",IF(O105&gt;MASTER!$B$4/100,"B",IF(O105&gt;MASTER!$B$5/100,"C","K"))))</f>
        <v>B</v>
      </c>
      <c r="R105" s="66" t="str">
        <f ca="1">IF(ISBLANK(B105)," ",IF(P105&gt;MASTER!$B$3/100,"SB",IF(P105&gt;MASTER!$B$4/100,"B",IF(P105&gt;MASTER!$B$5/100,"C","K"))))</f>
        <v>B</v>
      </c>
      <c r="U105" s="66" t="str">
        <f ca="1" t="array" ref="U105">IFERROR(INDEX(MASTER!$B:$B,MATCH(F105,MASTER!$A:$A,0))," ")</f>
        <v> </v>
      </c>
      <c r="W105" s="66" t="str">
        <f ca="1" t="array" ref="W105">IFERROR(INDEX(MASTER!$B:$B,MATCH(K105,MASTER!$A:$A,0))," ")</f>
        <v> </v>
      </c>
      <c r="X105" s="66" t="str">
        <f ca="1" t="array" ref="X105">IFERROR(INDEX(MASTER!$B:$B,MATCH(M105,MASTER!$A:$A,0))," ")</f>
        <v> </v>
      </c>
      <c r="Y105" s="66" t="str">
        <f ca="1" t="array" ref="Y105">IFERROR(INDEX(MASTER!$B:$B,MATCH(N105,MASTER!$A:$A,0))," ")</f>
        <v> </v>
      </c>
      <c r="Z105" s="66" t="str">
        <f ca="1" t="array" ref="Z105">IFERROR(INDEX(MASTER!$B:$B,MATCH(O105,MASTER!$A:$A,0))," ")</f>
        <v> </v>
      </c>
      <c r="AA105" s="66" t="str">
        <f ca="1" t="array" ref="AA105">IFERROR(INDEX(MASTER!$B:$B,MATCH(P105,MASTER!$A:$A,0))," ")</f>
        <v> </v>
      </c>
      <c r="AB105" s="66" t="str">
        <f ca="1" t="array" ref="AB105">IFERROR(INDEX(MASTER!$B:$B,MATCH(Q105,MASTER!$A:$A,0))," ")</f>
        <v> </v>
      </c>
      <c r="AC105" s="66" t="str">
        <f ca="1" t="array" ref="AC105">IFERROR(INDEX(MASTER!$B:$B,MATCH(R105,MASTER!$A:$A,0))," ")</f>
        <v> </v>
      </c>
      <c r="AD105" s="66" t="str">
        <f t="array" ref="AD105">IFERROR(INDEX(MASTER!$B:$B,MATCH(S105,MASTER!$A:$A,0))," ")</f>
        <v> </v>
      </c>
      <c r="AE105" s="66" t="str">
        <f t="array" ref="AE105">IFERROR(INDEX(MASTER!$B:$B,MATCH(T105,MASTER!$A:$A,0))," ")</f>
        <v> </v>
      </c>
      <c r="AF105" s="66">
        <f ca="1" t="shared" si="13"/>
        <v>9</v>
      </c>
      <c r="AG105" s="66" t="str">
        <f ca="1" t="shared" si="14"/>
        <v>2023 02</v>
      </c>
      <c r="AH105" s="66" t="str">
        <f ca="1" t="shared" si="15"/>
        <v> </v>
      </c>
      <c r="AI105" s="66" t="str">
        <f ca="1" t="shared" si="16"/>
        <v/>
      </c>
    </row>
    <row r="106" customHeight="1" spans="1:35">
      <c r="A106" s="80">
        <f ca="1">INDIRECT(ADDRESS(2+QUOTIENT(ROW()-2,COUNTA('Form Responses 1'!$1:$1)-4),1,,TRUE,"Form Responses 1"))</f>
        <v>45071.3565059028</v>
      </c>
      <c r="B106" s="66" t="str">
        <f ca="1">INDIRECT(ADDRESS(2+QUOTIENT(ROW()-2,COUNTA('Form Responses 1'!$1:$1)-4),2,,TRUE,"Form Responses 1"))</f>
        <v>dwisuswianto1971@gmail.com</v>
      </c>
      <c r="C106" s="66" t="str">
        <f ca="1">INDIRECT(ADDRESS(2+QUOTIENT(ROW()-2,COUNTA('Form Responses 1'!$1:$1)-4),3,,TRUE,"Form Responses 1"))</f>
        <v>Dwi Suswianto</v>
      </c>
      <c r="D106" s="81">
        <f ca="1">INDIRECT(ADDRESS(2+QUOTIENT(ROW()-2,COUNTA('Form Responses 1'!$1:$1)-4),4,,TRUE,"Form Responses 1"))</f>
        <v>44985</v>
      </c>
      <c r="E106" s="82">
        <f ca="1" t="shared" si="0"/>
        <v>2</v>
      </c>
      <c r="F106" s="66" t="str">
        <f ca="1">IF(ISBLANK(A106)," ",INDIRECT(ADDRESS(1,5+MOD(ROW()-2,COUNTA('Form Responses 1'!$1:$1)-4),,TRUE,"Form Responses 1")))</f>
        <v>Halaman [Halaman Samping Dan Belakang]</v>
      </c>
      <c r="G106" s="66" t="str">
        <f ca="1">IF(ISBLANK(A106)," ",INDIRECT(ADDRESS(MATCH(A106,'Form Responses 1'!A:A,0),5+MOD(ROW()-2,COUNTA('Form Responses 1'!$1:$1)-4),,TRUE,"Form Responses 1")))</f>
        <v>CUKUP BAIK</v>
      </c>
      <c r="H106" s="83" t="str">
        <f ca="1" t="shared" si="1"/>
        <v>Halaman</v>
      </c>
      <c r="I106" s="83" t="str">
        <f ca="1" t="shared" si="76"/>
        <v>Halaman Samping Dan Belakang</v>
      </c>
      <c r="J106" s="83" t="str">
        <f ca="1" t="shared" si="2"/>
        <v>CLEANING SERVICE</v>
      </c>
      <c r="K106" s="83">
        <f ca="1" t="array" ref="K106">IFERROR(INDEX(MASTER!B:B,MATCH(G106,MASTER!A:A,0))/100," ")</f>
        <v>0.89</v>
      </c>
      <c r="L106" s="66">
        <f ca="1" t="shared" si="3"/>
        <v>9</v>
      </c>
      <c r="M106" s="66" t="str">
        <f ca="1" t="shared" si="4"/>
        <v>2023 - WEEK 09</v>
      </c>
      <c r="N106" s="66" t="str">
        <f ca="1" t="shared" si="5"/>
        <v>2023 - MONTH 02</v>
      </c>
      <c r="O106" s="83">
        <f ca="1" t="shared" ref="O106:P106" si="116">IFERROR(AVERAGEIF(M:M,M106,$K:$K)," ")</f>
        <v>0.9125</v>
      </c>
      <c r="P106" s="83">
        <f ca="1" t="shared" si="116"/>
        <v>0.9125</v>
      </c>
      <c r="Q106" s="66" t="str">
        <f ca="1">IF(ISBLANK(A106)," ",IF(O106&gt;MASTER!$B$3/100,"SB",IF(O106&gt;MASTER!$B$4/100,"B",IF(O106&gt;MASTER!$B$5/100,"C","K"))))</f>
        <v>B</v>
      </c>
      <c r="R106" s="66" t="str">
        <f ca="1">IF(ISBLANK(B106)," ",IF(P106&gt;MASTER!$B$3/100,"SB",IF(P106&gt;MASTER!$B$4/100,"B",IF(P106&gt;MASTER!$B$5/100,"C","K"))))</f>
        <v>B</v>
      </c>
      <c r="U106" s="66" t="str">
        <f ca="1" t="array" ref="U106">IFERROR(INDEX(MASTER!$B:$B,MATCH(F106,MASTER!$A:$A,0))," ")</f>
        <v> </v>
      </c>
      <c r="W106" s="66" t="str">
        <f ca="1" t="array" ref="W106">IFERROR(INDEX(MASTER!$B:$B,MATCH(K106,MASTER!$A:$A,0))," ")</f>
        <v> </v>
      </c>
      <c r="X106" s="66" t="str">
        <f ca="1" t="array" ref="X106">IFERROR(INDEX(MASTER!$B:$B,MATCH(M106,MASTER!$A:$A,0))," ")</f>
        <v> </v>
      </c>
      <c r="Y106" s="66" t="str">
        <f ca="1" t="array" ref="Y106">IFERROR(INDEX(MASTER!$B:$B,MATCH(N106,MASTER!$A:$A,0))," ")</f>
        <v> </v>
      </c>
      <c r="Z106" s="66" t="str">
        <f ca="1" t="array" ref="Z106">IFERROR(INDEX(MASTER!$B:$B,MATCH(O106,MASTER!$A:$A,0))," ")</f>
        <v> </v>
      </c>
      <c r="AA106" s="66" t="str">
        <f ca="1" t="array" ref="AA106">IFERROR(INDEX(MASTER!$B:$B,MATCH(P106,MASTER!$A:$A,0))," ")</f>
        <v> </v>
      </c>
      <c r="AB106" s="66" t="str">
        <f ca="1" t="array" ref="AB106">IFERROR(INDEX(MASTER!$B:$B,MATCH(Q106,MASTER!$A:$A,0))," ")</f>
        <v> </v>
      </c>
      <c r="AC106" s="66" t="str">
        <f ca="1" t="array" ref="AC106">IFERROR(INDEX(MASTER!$B:$B,MATCH(R106,MASTER!$A:$A,0))," ")</f>
        <v> </v>
      </c>
      <c r="AD106" s="66" t="str">
        <f t="array" ref="AD106">IFERROR(INDEX(MASTER!$B:$B,MATCH(S106,MASTER!$A:$A,0))," ")</f>
        <v> </v>
      </c>
      <c r="AE106" s="66" t="str">
        <f t="array" ref="AE106">IFERROR(INDEX(MASTER!$B:$B,MATCH(T106,MASTER!$A:$A,0))," ")</f>
        <v> </v>
      </c>
      <c r="AF106" s="66">
        <f ca="1" t="shared" si="13"/>
        <v>9</v>
      </c>
      <c r="AG106" s="66" t="str">
        <f ca="1" t="shared" si="14"/>
        <v>2023 02</v>
      </c>
      <c r="AH106" s="66" t="str">
        <f ca="1" t="shared" si="15"/>
        <v> </v>
      </c>
      <c r="AI106" s="66" t="str">
        <f ca="1" t="shared" si="16"/>
        <v/>
      </c>
    </row>
    <row r="107" customHeight="1" spans="1:18">
      <c r="A107" s="80">
        <f ca="1">INDIRECT(ADDRESS(2+QUOTIENT(ROW()-2,COUNTA('Form Responses 1'!$1:$1)-4),1,,TRUE,"Form Responses 1"))</f>
        <v>45071.3565059028</v>
      </c>
      <c r="B107" s="66" t="str">
        <f ca="1">INDIRECT(ADDRESS(2+QUOTIENT(ROW()-2,COUNTA('Form Responses 1'!$1:$1)-4),2,,TRUE,"Form Responses 1"))</f>
        <v>dwisuswianto1971@gmail.com</v>
      </c>
      <c r="C107" s="66" t="str">
        <f ca="1">INDIRECT(ADDRESS(2+QUOTIENT(ROW()-2,COUNTA('Form Responses 1'!$1:$1)-4),3,,TRUE,"Form Responses 1"))</f>
        <v>Dwi Suswianto</v>
      </c>
      <c r="D107" s="81">
        <f ca="1">INDIRECT(ADDRESS(2+QUOTIENT(ROW()-2,COUNTA('Form Responses 1'!$1:$1)-4),4,,TRUE,"Form Responses 1"))</f>
        <v>44985</v>
      </c>
      <c r="E107" s="82">
        <f ca="1" t="shared" si="0"/>
        <v>2</v>
      </c>
      <c r="F107" s="66" t="str">
        <f ca="1">IF(ISBLANK(A107)," ",INDIRECT(ADDRESS(1,5+MOD(ROW()-2,COUNTA('Form Responses 1'!$1:$1)-4),,TRUE,"Form Responses 1")))</f>
        <v>Halaman [Tps]</v>
      </c>
      <c r="G107" s="66" t="str">
        <f ca="1">IF(ISBLANK(A107)," ",INDIRECT(ADDRESS(MATCH(A107,'Form Responses 1'!A:A,0),5+MOD(ROW()-2,COUNTA('Form Responses 1'!$1:$1)-4),,TRUE,"Form Responses 1")))</f>
        <v>CUKUP BAIK</v>
      </c>
      <c r="H107" s="83" t="str">
        <f ca="1" t="shared" si="1"/>
        <v>Halaman</v>
      </c>
      <c r="I107" s="83" t="str">
        <f ca="1" t="shared" si="76"/>
        <v>Tps</v>
      </c>
      <c r="J107" s="83" t="str">
        <f ca="1" t="shared" si="2"/>
        <v>CLEANING SERVICE</v>
      </c>
      <c r="K107" s="83">
        <f ca="1" t="array" ref="K107">IFERROR(INDEX(MASTER!B:B,MATCH(G107,MASTER!A:A,0))/100," ")</f>
        <v>0.89</v>
      </c>
      <c r="L107" s="66">
        <f ca="1" t="shared" si="3"/>
        <v>9</v>
      </c>
      <c r="M107" s="66" t="str">
        <f ca="1" t="shared" si="4"/>
        <v>2023 - WEEK 09</v>
      </c>
      <c r="N107" s="66" t="str">
        <f ca="1" t="shared" si="5"/>
        <v>2023 - MONTH 02</v>
      </c>
      <c r="O107" s="83">
        <f ca="1" t="shared" ref="O107:P107" si="117">IFERROR(AVERAGEIF(M:M,M107,$K:$K)," ")</f>
        <v>0.9125</v>
      </c>
      <c r="P107" s="83">
        <f ca="1" t="shared" si="117"/>
        <v>0.9125</v>
      </c>
      <c r="Q107" s="66" t="str">
        <f ca="1">IF(ISBLANK(A107)," ",IF(O107&gt;MASTER!$B$3/100,"SB",IF(O107&gt;MASTER!$B$4/100,"B",IF(O107&gt;MASTER!$B$5/100,"C","K"))))</f>
        <v>B</v>
      </c>
      <c r="R107" s="66" t="str">
        <f ca="1">IF(ISBLANK(B107)," ",IF(P107&gt;MASTER!$B$3/100,"SB",IF(P107&gt;MASTER!$B$4/100,"B",IF(P107&gt;MASTER!$B$5/100,"C","K"))))</f>
        <v>B</v>
      </c>
    </row>
    <row r="108" customHeight="1" spans="1:18">
      <c r="A108" s="80">
        <f ca="1">INDIRECT(ADDRESS(2+QUOTIENT(ROW()-2,COUNTA('Form Responses 1'!$1:$1)-4),1,,TRUE,"Form Responses 1"))</f>
        <v>45071.3565059028</v>
      </c>
      <c r="B108" s="66" t="str">
        <f ca="1">INDIRECT(ADDRESS(2+QUOTIENT(ROW()-2,COUNTA('Form Responses 1'!$1:$1)-4),2,,TRUE,"Form Responses 1"))</f>
        <v>dwisuswianto1971@gmail.com</v>
      </c>
      <c r="C108" s="66" t="str">
        <f ca="1">INDIRECT(ADDRESS(2+QUOTIENT(ROW()-2,COUNTA('Form Responses 1'!$1:$1)-4),3,,TRUE,"Form Responses 1"))</f>
        <v>Dwi Suswianto</v>
      </c>
      <c r="D108" s="81">
        <f ca="1">INDIRECT(ADDRESS(2+QUOTIENT(ROW()-2,COUNTA('Form Responses 1'!$1:$1)-4),4,,TRUE,"Form Responses 1"))</f>
        <v>44985</v>
      </c>
      <c r="E108" s="82">
        <f ca="1" t="shared" si="0"/>
        <v>2</v>
      </c>
      <c r="F108" s="66" t="str">
        <f ca="1">IF(ISBLANK(A108)," ",INDIRECT(ADDRESS(1,5+MOD(ROW()-2,COUNTA('Form Responses 1'!$1:$1)-4),,TRUE,"Form Responses 1")))</f>
        <v>Wisma [Koridor ]</v>
      </c>
      <c r="G108" s="66" t="str">
        <f ca="1">IF(ISBLANK(A108)," ",INDIRECT(ADDRESS(MATCH(A108,'Form Responses 1'!A:A,0),5+MOD(ROW()-2,COUNTA('Form Responses 1'!$1:$1)-4),,TRUE,"Form Responses 1")))</f>
        <v>CUKUP BAIK</v>
      </c>
      <c r="H108" s="83" t="str">
        <f ca="1" t="shared" si="1"/>
        <v>Wisma</v>
      </c>
      <c r="I108" s="83" t="str">
        <f ca="1" t="shared" si="76"/>
        <v>Koridor </v>
      </c>
      <c r="J108" s="83" t="str">
        <f ca="1" t="shared" si="2"/>
        <v>CLEANING SERVICE</v>
      </c>
      <c r="K108" s="83">
        <f ca="1" t="array" ref="K108">IFERROR(INDEX(MASTER!B:B,MATCH(G108,MASTER!A:A,0))/100," ")</f>
        <v>0.89</v>
      </c>
      <c r="L108" s="66">
        <f ca="1" t="shared" si="3"/>
        <v>9</v>
      </c>
      <c r="M108" s="66" t="str">
        <f ca="1" t="shared" si="4"/>
        <v>2023 - WEEK 09</v>
      </c>
      <c r="N108" s="66" t="str">
        <f ca="1" t="shared" si="5"/>
        <v>2023 - MONTH 02</v>
      </c>
      <c r="O108" s="83">
        <f ca="1" t="shared" ref="O108:P108" si="118">IFERROR(AVERAGEIF(M:M,M108,$K:$K)," ")</f>
        <v>0.9125</v>
      </c>
      <c r="P108" s="83">
        <f ca="1" t="shared" si="118"/>
        <v>0.9125</v>
      </c>
      <c r="Q108" s="66" t="str">
        <f ca="1">IF(ISBLANK(A108)," ",IF(O108&gt;MASTER!$B$3/100,"SB",IF(O108&gt;MASTER!$B$4/100,"B",IF(O108&gt;MASTER!$B$5/100,"C","K"))))</f>
        <v>B</v>
      </c>
      <c r="R108" s="66" t="str">
        <f ca="1">IF(ISBLANK(B108)," ",IF(P108&gt;MASTER!$B$3/100,"SB",IF(P108&gt;MASTER!$B$4/100,"B",IF(P108&gt;MASTER!$B$5/100,"C","K"))))</f>
        <v>B</v>
      </c>
    </row>
    <row r="109" customHeight="1" spans="1:18">
      <c r="A109" s="80">
        <f ca="1">INDIRECT(ADDRESS(2+QUOTIENT(ROW()-2,COUNTA('Form Responses 1'!$1:$1)-4),1,,TRUE,"Form Responses 1"))</f>
        <v>45071.3565059028</v>
      </c>
      <c r="B109" s="66" t="str">
        <f ca="1">INDIRECT(ADDRESS(2+QUOTIENT(ROW()-2,COUNTA('Form Responses 1'!$1:$1)-4),2,,TRUE,"Form Responses 1"))</f>
        <v>dwisuswianto1971@gmail.com</v>
      </c>
      <c r="C109" s="66" t="str">
        <f ca="1">INDIRECT(ADDRESS(2+QUOTIENT(ROW()-2,COUNTA('Form Responses 1'!$1:$1)-4),3,,TRUE,"Form Responses 1"))</f>
        <v>Dwi Suswianto</v>
      </c>
      <c r="D109" s="81">
        <f ca="1">INDIRECT(ADDRESS(2+QUOTIENT(ROW()-2,COUNTA('Form Responses 1'!$1:$1)-4),4,,TRUE,"Form Responses 1"))</f>
        <v>44985</v>
      </c>
      <c r="E109" s="82">
        <f ca="1" t="shared" si="0"/>
        <v>2</v>
      </c>
      <c r="F109" s="66" t="str">
        <f ca="1">IF(ISBLANK(A109)," ",INDIRECT(ADDRESS(1,5+MOD(ROW()-2,COUNTA('Form Responses 1'!$1:$1)-4),,TRUE,"Form Responses 1")))</f>
        <v>Wisma [Ruang Rapat/Pendopo]</v>
      </c>
      <c r="G109" s="66" t="str">
        <f ca="1">IF(ISBLANK(A109)," ",INDIRECT(ADDRESS(MATCH(A109,'Form Responses 1'!A:A,0),5+MOD(ROW()-2,COUNTA('Form Responses 1'!$1:$1)-4),,TRUE,"Form Responses 1")))</f>
        <v>BAIK</v>
      </c>
      <c r="H109" s="83" t="str">
        <f ca="1" t="shared" si="1"/>
        <v>Wisma</v>
      </c>
      <c r="I109" s="83" t="str">
        <f ca="1" t="shared" si="76"/>
        <v>Ruang Rapat/Pendopo</v>
      </c>
      <c r="J109" s="83" t="str">
        <f ca="1" t="shared" si="2"/>
        <v>CLEANING SERVICE</v>
      </c>
      <c r="K109" s="83">
        <f ca="1" t="array" ref="K109">IFERROR(INDEX(MASTER!B:B,MATCH(G109,MASTER!A:A,0))/100," ")</f>
        <v>0.95</v>
      </c>
      <c r="L109" s="66">
        <f ca="1" t="shared" si="3"/>
        <v>9</v>
      </c>
      <c r="M109" s="66" t="str">
        <f ca="1" t="shared" si="4"/>
        <v>2023 - WEEK 09</v>
      </c>
      <c r="N109" s="66" t="str">
        <f ca="1" t="shared" si="5"/>
        <v>2023 - MONTH 02</v>
      </c>
      <c r="O109" s="83">
        <f ca="1" t="shared" ref="O109:P109" si="119">IFERROR(AVERAGEIF(M:M,M109,$K:$K)," ")</f>
        <v>0.9125</v>
      </c>
      <c r="P109" s="83">
        <f ca="1" t="shared" si="119"/>
        <v>0.9125</v>
      </c>
      <c r="Q109" s="66" t="str">
        <f ca="1">IF(ISBLANK(A109)," ",IF(O109&gt;MASTER!$B$3/100,"SB",IF(O109&gt;MASTER!$B$4/100,"B",IF(O109&gt;MASTER!$B$5/100,"C","K"))))</f>
        <v>B</v>
      </c>
      <c r="R109" s="66" t="str">
        <f ca="1">IF(ISBLANK(B109)," ",IF(P109&gt;MASTER!$B$3/100,"SB",IF(P109&gt;MASTER!$B$4/100,"B",IF(P109&gt;MASTER!$B$5/100,"C","K"))))</f>
        <v>B</v>
      </c>
    </row>
    <row r="110" customHeight="1" spans="1:18">
      <c r="A110" s="80">
        <f ca="1">INDIRECT(ADDRESS(2+QUOTIENT(ROW()-2,COUNTA('Form Responses 1'!$1:$1)-4),1,,TRUE,"Form Responses 1"))</f>
        <v>45071.3565059028</v>
      </c>
      <c r="B110" s="66" t="str">
        <f ca="1">INDIRECT(ADDRESS(2+QUOTIENT(ROW()-2,COUNTA('Form Responses 1'!$1:$1)-4),2,,TRUE,"Form Responses 1"))</f>
        <v>dwisuswianto1971@gmail.com</v>
      </c>
      <c r="C110" s="66" t="str">
        <f ca="1">INDIRECT(ADDRESS(2+QUOTIENT(ROW()-2,COUNTA('Form Responses 1'!$1:$1)-4),3,,TRUE,"Form Responses 1"))</f>
        <v>Dwi Suswianto</v>
      </c>
      <c r="D110" s="81">
        <f ca="1">INDIRECT(ADDRESS(2+QUOTIENT(ROW()-2,COUNTA('Form Responses 1'!$1:$1)-4),4,,TRUE,"Form Responses 1"))</f>
        <v>44985</v>
      </c>
      <c r="E110" s="82">
        <f ca="1" t="shared" si="0"/>
        <v>2</v>
      </c>
      <c r="F110" s="66" t="str">
        <f ca="1">IF(ISBLANK(A110)," ",INDIRECT(ADDRESS(1,5+MOD(ROW()-2,COUNTA('Form Responses 1'!$1:$1)-4),,TRUE,"Form Responses 1")))</f>
        <v>Wisma [Gudang]</v>
      </c>
      <c r="G110" s="66" t="str">
        <f ca="1">IF(ISBLANK(A110)," ",INDIRECT(ADDRESS(MATCH(A110,'Form Responses 1'!A:A,0),5+MOD(ROW()-2,COUNTA('Form Responses 1'!$1:$1)-4),,TRUE,"Form Responses 1")))</f>
        <v>CUKUP BAIK</v>
      </c>
      <c r="H110" s="83" t="str">
        <f ca="1" t="shared" si="1"/>
        <v>Wisma</v>
      </c>
      <c r="I110" s="83" t="str">
        <f ca="1" t="shared" si="76"/>
        <v>Gudang</v>
      </c>
      <c r="J110" s="83" t="str">
        <f ca="1" t="shared" si="2"/>
        <v>CLEANING SERVICE</v>
      </c>
      <c r="K110" s="83">
        <f ca="1" t="array" ref="K110">IFERROR(INDEX(MASTER!B:B,MATCH(G110,MASTER!A:A,0))/100," ")</f>
        <v>0.89</v>
      </c>
      <c r="L110" s="66">
        <f ca="1" t="shared" si="3"/>
        <v>9</v>
      </c>
      <c r="M110" s="66" t="str">
        <f ca="1" t="shared" si="4"/>
        <v>2023 - WEEK 09</v>
      </c>
      <c r="N110" s="66" t="str">
        <f ca="1" t="shared" si="5"/>
        <v>2023 - MONTH 02</v>
      </c>
      <c r="O110" s="83">
        <f ca="1" t="shared" ref="O110:P110" si="120">IFERROR(AVERAGEIF(M:M,M110,$K:$K)," ")</f>
        <v>0.9125</v>
      </c>
      <c r="P110" s="83">
        <f ca="1" t="shared" si="120"/>
        <v>0.9125</v>
      </c>
      <c r="Q110" s="66" t="str">
        <f ca="1">IF(ISBLANK(A110)," ",IF(O110&gt;MASTER!$B$3/100,"SB",IF(O110&gt;MASTER!$B$4/100,"B",IF(O110&gt;MASTER!$B$5/100,"C","K"))))</f>
        <v>B</v>
      </c>
      <c r="R110" s="66" t="str">
        <f ca="1">IF(ISBLANK(B110)," ",IF(P110&gt;MASTER!$B$3/100,"SB",IF(P110&gt;MASTER!$B$4/100,"B",IF(P110&gt;MASTER!$B$5/100,"C","K"))))</f>
        <v>B</v>
      </c>
    </row>
    <row r="111" customHeight="1" spans="1:18">
      <c r="A111" s="80">
        <f ca="1">INDIRECT(ADDRESS(2+QUOTIENT(ROW()-2,COUNTA('Form Responses 1'!$1:$1)-4),1,,TRUE,"Form Responses 1"))</f>
        <v>45071.3565059028</v>
      </c>
      <c r="B111" s="66" t="str">
        <f ca="1">INDIRECT(ADDRESS(2+QUOTIENT(ROW()-2,COUNTA('Form Responses 1'!$1:$1)-4),2,,TRUE,"Form Responses 1"))</f>
        <v>dwisuswianto1971@gmail.com</v>
      </c>
      <c r="C111" s="66" t="str">
        <f ca="1">INDIRECT(ADDRESS(2+QUOTIENT(ROW()-2,COUNTA('Form Responses 1'!$1:$1)-4),3,,TRUE,"Form Responses 1"))</f>
        <v>Dwi Suswianto</v>
      </c>
      <c r="D111" s="81">
        <f ca="1">INDIRECT(ADDRESS(2+QUOTIENT(ROW()-2,COUNTA('Form Responses 1'!$1:$1)-4),4,,TRUE,"Form Responses 1"))</f>
        <v>44985</v>
      </c>
      <c r="E111" s="82">
        <f ca="1" t="shared" si="0"/>
        <v>2</v>
      </c>
      <c r="F111" s="66" t="str">
        <f ca="1">IF(ISBLANK(A111)," ",INDIRECT(ADDRESS(1,5+MOD(ROW()-2,COUNTA('Form Responses 1'!$1:$1)-4),,TRUE,"Form Responses 1")))</f>
        <v>Wisma [Ruang Genset]</v>
      </c>
      <c r="G111" s="66" t="str">
        <f ca="1">IF(ISBLANK(A111)," ",INDIRECT(ADDRESS(MATCH(A111,'Form Responses 1'!A:A,0),5+MOD(ROW()-2,COUNTA('Form Responses 1'!$1:$1)-4),,TRUE,"Form Responses 1")))</f>
        <v>CUKUP BAIK</v>
      </c>
      <c r="H111" s="83" t="str">
        <f ca="1" t="shared" si="1"/>
        <v>Wisma</v>
      </c>
      <c r="I111" s="83" t="str">
        <f ca="1" t="shared" si="76"/>
        <v>Ruang Genset</v>
      </c>
      <c r="J111" s="83" t="str">
        <f ca="1" t="shared" si="2"/>
        <v>CLEANING SERVICE</v>
      </c>
      <c r="K111" s="83">
        <f ca="1" t="array" ref="K111">IFERROR(INDEX(MASTER!B:B,MATCH(G111,MASTER!A:A,0))/100," ")</f>
        <v>0.89</v>
      </c>
      <c r="L111" s="66">
        <f ca="1" t="shared" si="3"/>
        <v>9</v>
      </c>
      <c r="M111" s="66" t="str">
        <f ca="1" t="shared" si="4"/>
        <v>2023 - WEEK 09</v>
      </c>
      <c r="N111" s="66" t="str">
        <f ca="1" t="shared" si="5"/>
        <v>2023 - MONTH 02</v>
      </c>
      <c r="O111" s="83">
        <f ca="1" t="shared" ref="O111:P111" si="121">IFERROR(AVERAGEIF(M:M,M111,$K:$K)," ")</f>
        <v>0.9125</v>
      </c>
      <c r="P111" s="83">
        <f ca="1" t="shared" si="121"/>
        <v>0.9125</v>
      </c>
      <c r="Q111" s="66" t="str">
        <f ca="1">IF(ISBLANK(A111)," ",IF(O111&gt;MASTER!$B$3/100,"SB",IF(O111&gt;MASTER!$B$4/100,"B",IF(O111&gt;MASTER!$B$5/100,"C","K"))))</f>
        <v>B</v>
      </c>
      <c r="R111" s="66" t="str">
        <f ca="1">IF(ISBLANK(B111)," ",IF(P111&gt;MASTER!$B$3/100,"SB",IF(P111&gt;MASTER!$B$4/100,"B",IF(P111&gt;MASTER!$B$5/100,"C","K"))))</f>
        <v>B</v>
      </c>
    </row>
    <row r="112" customHeight="1" spans="1:18">
      <c r="A112" s="80">
        <f ca="1">INDIRECT(ADDRESS(2+QUOTIENT(ROW()-2,COUNTA('Form Responses 1'!$1:$1)-4),1,,TRUE,"Form Responses 1"))</f>
        <v>45071.3565059028</v>
      </c>
      <c r="B112" s="66" t="str">
        <f ca="1">INDIRECT(ADDRESS(2+QUOTIENT(ROW()-2,COUNTA('Form Responses 1'!$1:$1)-4),2,,TRUE,"Form Responses 1"))</f>
        <v>dwisuswianto1971@gmail.com</v>
      </c>
      <c r="C112" s="66" t="str">
        <f ca="1">INDIRECT(ADDRESS(2+QUOTIENT(ROW()-2,COUNTA('Form Responses 1'!$1:$1)-4),3,,TRUE,"Form Responses 1"))</f>
        <v>Dwi Suswianto</v>
      </c>
      <c r="D112" s="81">
        <f ca="1">INDIRECT(ADDRESS(2+QUOTIENT(ROW()-2,COUNTA('Form Responses 1'!$1:$1)-4),4,,TRUE,"Form Responses 1"))</f>
        <v>44985</v>
      </c>
      <c r="E112" s="82">
        <f ca="1" t="shared" si="0"/>
        <v>2</v>
      </c>
      <c r="F112" s="66" t="str">
        <f ca="1">IF(ISBLANK(A112)," ",INDIRECT(ADDRESS(1,5+MOD(ROW()-2,COUNTA('Form Responses 1'!$1:$1)-4),,TRUE,"Form Responses 1")))</f>
        <v>Wisma [Ruang Alat Meteorologi]</v>
      </c>
      <c r="G112" s="66" t="str">
        <f ca="1">IF(ISBLANK(A112)," ",INDIRECT(ADDRESS(MATCH(A112,'Form Responses 1'!A:A,0),5+MOD(ROW()-2,COUNTA('Form Responses 1'!$1:$1)-4),,TRUE,"Form Responses 1")))</f>
        <v>BAIK</v>
      </c>
      <c r="H112" s="83" t="str">
        <f ca="1" t="shared" si="1"/>
        <v>Wisma</v>
      </c>
      <c r="I112" s="83" t="str">
        <f ca="1" t="shared" si="76"/>
        <v>Ruang Alat Meteorologi</v>
      </c>
      <c r="J112" s="83" t="str">
        <f ca="1" t="shared" si="2"/>
        <v>CLEANING SERVICE</v>
      </c>
      <c r="K112" s="83">
        <f ca="1" t="array" ref="K112">IFERROR(INDEX(MASTER!B:B,MATCH(G112,MASTER!A:A,0))/100," ")</f>
        <v>0.95</v>
      </c>
      <c r="L112" s="66">
        <f ca="1" t="shared" si="3"/>
        <v>9</v>
      </c>
      <c r="M112" s="66" t="str">
        <f ca="1" t="shared" si="4"/>
        <v>2023 - WEEK 09</v>
      </c>
      <c r="N112" s="66" t="str">
        <f ca="1" t="shared" si="5"/>
        <v>2023 - MONTH 02</v>
      </c>
      <c r="O112" s="83">
        <f ca="1" t="shared" ref="O112:P112" si="122">IFERROR(AVERAGEIF(M:M,M112,$K:$K)," ")</f>
        <v>0.9125</v>
      </c>
      <c r="P112" s="83">
        <f ca="1" t="shared" si="122"/>
        <v>0.9125</v>
      </c>
      <c r="Q112" s="66" t="str">
        <f ca="1">IF(ISBLANK(A112)," ",IF(O112&gt;MASTER!$B$3/100,"SB",IF(O112&gt;MASTER!$B$4/100,"B",IF(O112&gt;MASTER!$B$5/100,"C","K"))))</f>
        <v>B</v>
      </c>
      <c r="R112" s="66" t="str">
        <f ca="1">IF(ISBLANK(B112)," ",IF(P112&gt;MASTER!$B$3/100,"SB",IF(P112&gt;MASTER!$B$4/100,"B",IF(P112&gt;MASTER!$B$5/100,"C","K"))))</f>
        <v>B</v>
      </c>
    </row>
    <row r="113" customHeight="1" spans="1:18">
      <c r="A113" s="80">
        <f ca="1">INDIRECT(ADDRESS(2+QUOTIENT(ROW()-2,COUNTA('Form Responses 1'!$1:$1)-4),1,,TRUE,"Form Responses 1"))</f>
        <v>45071.3565059028</v>
      </c>
      <c r="B113" s="66" t="str">
        <f ca="1">INDIRECT(ADDRESS(2+QUOTIENT(ROW()-2,COUNTA('Form Responses 1'!$1:$1)-4),2,,TRUE,"Form Responses 1"))</f>
        <v>dwisuswianto1971@gmail.com</v>
      </c>
      <c r="C113" s="66" t="str">
        <f ca="1">INDIRECT(ADDRESS(2+QUOTIENT(ROW()-2,COUNTA('Form Responses 1'!$1:$1)-4),3,,TRUE,"Form Responses 1"))</f>
        <v>Dwi Suswianto</v>
      </c>
      <c r="D113" s="81">
        <f ca="1">INDIRECT(ADDRESS(2+QUOTIENT(ROW()-2,COUNTA('Form Responses 1'!$1:$1)-4),4,,TRUE,"Form Responses 1"))</f>
        <v>44985</v>
      </c>
      <c r="E113" s="82">
        <f ca="1" t="shared" si="0"/>
        <v>2</v>
      </c>
      <c r="F113" s="66" t="str">
        <f ca="1">IF(ISBLANK(A113)," ",INDIRECT(ADDRESS(1,5+MOD(ROW()-2,COUNTA('Form Responses 1'!$1:$1)-4),,TRUE,"Form Responses 1")))</f>
        <v>Wisma [Ruang Kerja]</v>
      </c>
      <c r="G113" s="66" t="str">
        <f ca="1">IF(ISBLANK(A113)," ",INDIRECT(ADDRESS(MATCH(A113,'Form Responses 1'!A:A,0),5+MOD(ROW()-2,COUNTA('Form Responses 1'!$1:$1)-4),,TRUE,"Form Responses 1")))</f>
        <v>BAIK</v>
      </c>
      <c r="H113" s="83" t="str">
        <f ca="1" t="shared" si="1"/>
        <v>Wisma</v>
      </c>
      <c r="I113" s="83" t="str">
        <f ca="1" t="shared" si="76"/>
        <v>Ruang Kerja</v>
      </c>
      <c r="J113" s="83" t="str">
        <f ca="1" t="shared" si="2"/>
        <v>CLEANING SERVICE</v>
      </c>
      <c r="K113" s="83">
        <f ca="1" t="array" ref="K113">IFERROR(INDEX(MASTER!B:B,MATCH(G113,MASTER!A:A,0))/100," ")</f>
        <v>0.95</v>
      </c>
      <c r="L113" s="66">
        <f ca="1" t="shared" si="3"/>
        <v>9</v>
      </c>
      <c r="M113" s="66" t="str">
        <f ca="1" t="shared" si="4"/>
        <v>2023 - WEEK 09</v>
      </c>
      <c r="N113" s="66" t="str">
        <f ca="1" t="shared" si="5"/>
        <v>2023 - MONTH 02</v>
      </c>
      <c r="O113" s="83">
        <f ca="1" t="shared" ref="O113:P113" si="123">IFERROR(AVERAGEIF(M:M,M113,$K:$K)," ")</f>
        <v>0.9125</v>
      </c>
      <c r="P113" s="83">
        <f ca="1" t="shared" si="123"/>
        <v>0.9125</v>
      </c>
      <c r="Q113" s="66" t="str">
        <f ca="1">IF(ISBLANK(A113)," ",IF(O113&gt;MASTER!$B$3/100,"SB",IF(O113&gt;MASTER!$B$4/100,"B",IF(O113&gt;MASTER!$B$5/100,"C","K"))))</f>
        <v>B</v>
      </c>
      <c r="R113" s="66" t="str">
        <f ca="1">IF(ISBLANK(B113)," ",IF(P113&gt;MASTER!$B$3/100,"SB",IF(P113&gt;MASTER!$B$4/100,"B",IF(P113&gt;MASTER!$B$5/100,"C","K"))))</f>
        <v>B</v>
      </c>
    </row>
    <row r="114" customHeight="1" spans="1:18">
      <c r="A114" s="80">
        <f ca="1">INDIRECT(ADDRESS(2+QUOTIENT(ROW()-2,COUNTA('Form Responses 1'!$1:$1)-4),1,,TRUE,"Form Responses 1"))</f>
        <v>45071.3565059028</v>
      </c>
      <c r="B114" s="66" t="str">
        <f ca="1">INDIRECT(ADDRESS(2+QUOTIENT(ROW()-2,COUNTA('Form Responses 1'!$1:$1)-4),2,,TRUE,"Form Responses 1"))</f>
        <v>dwisuswianto1971@gmail.com</v>
      </c>
      <c r="C114" s="66" t="str">
        <f ca="1">INDIRECT(ADDRESS(2+QUOTIENT(ROW()-2,COUNTA('Form Responses 1'!$1:$1)-4),3,,TRUE,"Form Responses 1"))</f>
        <v>Dwi Suswianto</v>
      </c>
      <c r="D114" s="81">
        <f ca="1">INDIRECT(ADDRESS(2+QUOTIENT(ROW()-2,COUNTA('Form Responses 1'!$1:$1)-4),4,,TRUE,"Form Responses 1"))</f>
        <v>44985</v>
      </c>
      <c r="E114" s="82">
        <f ca="1" t="shared" si="0"/>
        <v>2</v>
      </c>
      <c r="F114" s="66" t="str">
        <f ca="1">IF(ISBLANK(A114)," ",INDIRECT(ADDRESS(1,5+MOD(ROW()-2,COUNTA('Form Responses 1'!$1:$1)-4),,TRUE,"Form Responses 1")))</f>
        <v>Wisma [Pantry]</v>
      </c>
      <c r="G114" s="66" t="str">
        <f ca="1">IF(ISBLANK(A114)," ",INDIRECT(ADDRESS(MATCH(A114,'Form Responses 1'!A:A,0),5+MOD(ROW()-2,COUNTA('Form Responses 1'!$1:$1)-4),,TRUE,"Form Responses 1")))</f>
        <v>CUKUP BAIK</v>
      </c>
      <c r="H114" s="83" t="str">
        <f ca="1" t="shared" si="1"/>
        <v>Wisma</v>
      </c>
      <c r="I114" s="83" t="str">
        <f ca="1" t="shared" si="76"/>
        <v>Pantry</v>
      </c>
      <c r="J114" s="83" t="str">
        <f ca="1" t="shared" si="2"/>
        <v>CLEANING SERVICE</v>
      </c>
      <c r="K114" s="83">
        <f ca="1" t="array" ref="K114">IFERROR(INDEX(MASTER!B:B,MATCH(G114,MASTER!A:A,0))/100," ")</f>
        <v>0.89</v>
      </c>
      <c r="L114" s="66">
        <f ca="1" t="shared" si="3"/>
        <v>9</v>
      </c>
      <c r="M114" s="66" t="str">
        <f ca="1" t="shared" si="4"/>
        <v>2023 - WEEK 09</v>
      </c>
      <c r="N114" s="66" t="str">
        <f ca="1" t="shared" si="5"/>
        <v>2023 - MONTH 02</v>
      </c>
      <c r="O114" s="83">
        <f ca="1" t="shared" ref="O114:P114" si="124">IFERROR(AVERAGEIF(M:M,M114,$K:$K)," ")</f>
        <v>0.9125</v>
      </c>
      <c r="P114" s="83">
        <f ca="1" t="shared" si="124"/>
        <v>0.9125</v>
      </c>
      <c r="Q114" s="66" t="str">
        <f ca="1">IF(ISBLANK(A114)," ",IF(O114&gt;MASTER!$B$3/100,"SB",IF(O114&gt;MASTER!$B$4/100,"B",IF(O114&gt;MASTER!$B$5/100,"C","K"))))</f>
        <v>B</v>
      </c>
      <c r="R114" s="66" t="str">
        <f ca="1">IF(ISBLANK(B114)," ",IF(P114&gt;MASTER!$B$3/100,"SB",IF(P114&gt;MASTER!$B$4/100,"B",IF(P114&gt;MASTER!$B$5/100,"C","K"))))</f>
        <v>B</v>
      </c>
    </row>
    <row r="115" customHeight="1" spans="1:18">
      <c r="A115" s="80">
        <f ca="1">INDIRECT(ADDRESS(2+QUOTIENT(ROW()-2,COUNTA('Form Responses 1'!$1:$1)-4),1,,TRUE,"Form Responses 1"))</f>
        <v>45071.3565059028</v>
      </c>
      <c r="B115" s="66" t="str">
        <f ca="1">INDIRECT(ADDRESS(2+QUOTIENT(ROW()-2,COUNTA('Form Responses 1'!$1:$1)-4),2,,TRUE,"Form Responses 1"))</f>
        <v>dwisuswianto1971@gmail.com</v>
      </c>
      <c r="C115" s="66" t="str">
        <f ca="1">INDIRECT(ADDRESS(2+QUOTIENT(ROW()-2,COUNTA('Form Responses 1'!$1:$1)-4),3,,TRUE,"Form Responses 1"))</f>
        <v>Dwi Suswianto</v>
      </c>
      <c r="D115" s="81">
        <f ca="1">INDIRECT(ADDRESS(2+QUOTIENT(ROW()-2,COUNTA('Form Responses 1'!$1:$1)-4),4,,TRUE,"Form Responses 1"))</f>
        <v>44985</v>
      </c>
      <c r="E115" s="82">
        <f ca="1" t="shared" si="0"/>
        <v>2</v>
      </c>
      <c r="F115" s="66" t="str">
        <f ca="1">IF(ISBLANK(A115)," ",INDIRECT(ADDRESS(1,5+MOD(ROW()-2,COUNTA('Form Responses 1'!$1:$1)-4),,TRUE,"Form Responses 1")))</f>
        <v>Wisma [Musholla]</v>
      </c>
      <c r="G115" s="66" t="str">
        <f ca="1">IF(ISBLANK(A115)," ",INDIRECT(ADDRESS(MATCH(A115,'Form Responses 1'!A:A,0),5+MOD(ROW()-2,COUNTA('Form Responses 1'!$1:$1)-4),,TRUE,"Form Responses 1")))</f>
        <v>BAIK</v>
      </c>
      <c r="H115" s="83" t="str">
        <f ca="1" t="shared" si="1"/>
        <v>Wisma</v>
      </c>
      <c r="I115" s="83" t="str">
        <f ca="1" t="shared" si="76"/>
        <v>Musholla</v>
      </c>
      <c r="J115" s="83" t="str">
        <f ca="1" t="shared" si="2"/>
        <v>CLEANING SERVICE</v>
      </c>
      <c r="K115" s="83">
        <f ca="1" t="array" ref="K115">IFERROR(INDEX(MASTER!B:B,MATCH(G115,MASTER!A:A,0))/100," ")</f>
        <v>0.95</v>
      </c>
      <c r="L115" s="66">
        <f ca="1" t="shared" si="3"/>
        <v>9</v>
      </c>
      <c r="M115" s="66" t="str">
        <f ca="1" t="shared" si="4"/>
        <v>2023 - WEEK 09</v>
      </c>
      <c r="N115" s="66" t="str">
        <f ca="1" t="shared" si="5"/>
        <v>2023 - MONTH 02</v>
      </c>
      <c r="O115" s="83">
        <f ca="1" t="shared" ref="O115:P115" si="125">IFERROR(AVERAGEIF(M:M,M115,$K:$K)," ")</f>
        <v>0.9125</v>
      </c>
      <c r="P115" s="83">
        <f ca="1" t="shared" si="125"/>
        <v>0.9125</v>
      </c>
      <c r="Q115" s="66" t="str">
        <f ca="1">IF(ISBLANK(A115)," ",IF(O115&gt;MASTER!$B$3/100,"SB",IF(O115&gt;MASTER!$B$4/100,"B",IF(O115&gt;MASTER!$B$5/100,"C","K"))))</f>
        <v>B</v>
      </c>
      <c r="R115" s="66" t="str">
        <f ca="1">IF(ISBLANK(B115)," ",IF(P115&gt;MASTER!$B$3/100,"SB",IF(P115&gt;MASTER!$B$4/100,"B",IF(P115&gt;MASTER!$B$5/100,"C","K"))))</f>
        <v>B</v>
      </c>
    </row>
    <row r="116" customHeight="1" spans="1:18">
      <c r="A116" s="80">
        <f ca="1">INDIRECT(ADDRESS(2+QUOTIENT(ROW()-2,COUNTA('Form Responses 1'!$1:$1)-4),1,,TRUE,"Form Responses 1"))</f>
        <v>45071.3565059028</v>
      </c>
      <c r="B116" s="66" t="str">
        <f ca="1">INDIRECT(ADDRESS(2+QUOTIENT(ROW()-2,COUNTA('Form Responses 1'!$1:$1)-4),2,,TRUE,"Form Responses 1"))</f>
        <v>dwisuswianto1971@gmail.com</v>
      </c>
      <c r="C116" s="66" t="str">
        <f ca="1">INDIRECT(ADDRESS(2+QUOTIENT(ROW()-2,COUNTA('Form Responses 1'!$1:$1)-4),3,,TRUE,"Form Responses 1"))</f>
        <v>Dwi Suswianto</v>
      </c>
      <c r="D116" s="81">
        <f ca="1">INDIRECT(ADDRESS(2+QUOTIENT(ROW()-2,COUNTA('Form Responses 1'!$1:$1)-4),4,,TRUE,"Form Responses 1"))</f>
        <v>44985</v>
      </c>
      <c r="E116" s="82">
        <f ca="1" t="shared" si="0"/>
        <v>2</v>
      </c>
      <c r="F116" s="66" t="str">
        <f ca="1">IF(ISBLANK(A116)," ",INDIRECT(ADDRESS(1,5+MOD(ROW()-2,COUNTA('Form Responses 1'!$1:$1)-4),,TRUE,"Form Responses 1")))</f>
        <v>Wisma [Toilet Pria / Wanita]</v>
      </c>
      <c r="G116" s="66" t="str">
        <f ca="1">IF(ISBLANK(A116)," ",INDIRECT(ADDRESS(MATCH(A116,'Form Responses 1'!A:A,0),5+MOD(ROW()-2,COUNTA('Form Responses 1'!$1:$1)-4),,TRUE,"Form Responses 1")))</f>
        <v>CUKUP BAIK</v>
      </c>
      <c r="H116" s="83" t="str">
        <f ca="1" t="shared" si="1"/>
        <v>Wisma</v>
      </c>
      <c r="I116" s="83" t="str">
        <f ca="1" t="shared" si="76"/>
        <v>Toilet Pria / Wanita</v>
      </c>
      <c r="J116" s="83" t="str">
        <f ca="1" t="shared" si="2"/>
        <v>CLEANING SERVICE</v>
      </c>
      <c r="K116" s="83">
        <f ca="1" t="array" ref="K116">IFERROR(INDEX(MASTER!B:B,MATCH(G116,MASTER!A:A,0))/100," ")</f>
        <v>0.89</v>
      </c>
      <c r="L116" s="66">
        <f ca="1" t="shared" si="3"/>
        <v>9</v>
      </c>
      <c r="M116" s="66" t="str">
        <f ca="1" t="shared" si="4"/>
        <v>2023 - WEEK 09</v>
      </c>
      <c r="N116" s="66" t="str">
        <f ca="1" t="shared" si="5"/>
        <v>2023 - MONTH 02</v>
      </c>
      <c r="O116" s="83">
        <f ca="1" t="shared" ref="O116:P116" si="126">IFERROR(AVERAGEIF(M:M,M116,$K:$K)," ")</f>
        <v>0.9125</v>
      </c>
      <c r="P116" s="83">
        <f ca="1" t="shared" si="126"/>
        <v>0.9125</v>
      </c>
      <c r="Q116" s="66" t="str">
        <f ca="1">IF(ISBLANK(A116)," ",IF(O116&gt;MASTER!$B$3/100,"SB",IF(O116&gt;MASTER!$B$4/100,"B",IF(O116&gt;MASTER!$B$5/100,"C","K"))))</f>
        <v>B</v>
      </c>
      <c r="R116" s="66" t="str">
        <f ca="1">IF(ISBLANK(B116)," ",IF(P116&gt;MASTER!$B$3/100,"SB",IF(P116&gt;MASTER!$B$4/100,"B",IF(P116&gt;MASTER!$B$5/100,"C","K"))))</f>
        <v>B</v>
      </c>
    </row>
    <row r="117" customHeight="1" spans="1:18">
      <c r="A117" s="80">
        <f ca="1">INDIRECT(ADDRESS(2+QUOTIENT(ROW()-2,COUNTA('Form Responses 1'!$1:$1)-4),1,,TRUE,"Form Responses 1"))</f>
        <v>45071.3565059028</v>
      </c>
      <c r="B117" s="66" t="str">
        <f ca="1">INDIRECT(ADDRESS(2+QUOTIENT(ROW()-2,COUNTA('Form Responses 1'!$1:$1)-4),2,,TRUE,"Form Responses 1"))</f>
        <v>dwisuswianto1971@gmail.com</v>
      </c>
      <c r="C117" s="66" t="str">
        <f ca="1">INDIRECT(ADDRESS(2+QUOTIENT(ROW()-2,COUNTA('Form Responses 1'!$1:$1)-4),3,,TRUE,"Form Responses 1"))</f>
        <v>Dwi Suswianto</v>
      </c>
      <c r="D117" s="81">
        <f ca="1">INDIRECT(ADDRESS(2+QUOTIENT(ROW()-2,COUNTA('Form Responses 1'!$1:$1)-4),4,,TRUE,"Form Responses 1"))</f>
        <v>44985</v>
      </c>
      <c r="E117" s="82">
        <f ca="1" t="shared" si="0"/>
        <v>2</v>
      </c>
      <c r="F117" s="66" t="str">
        <f ca="1">IF(ISBLANK(A117)," ",INDIRECT(ADDRESS(1,5+MOD(ROW()-2,COUNTA('Form Responses 1'!$1:$1)-4),,TRUE,"Form Responses 1")))</f>
        <v>Halaman Wisma [Taman ]</v>
      </c>
      <c r="G117" s="66" t="str">
        <f ca="1">IF(ISBLANK(A117)," ",INDIRECT(ADDRESS(MATCH(A117,'Form Responses 1'!A:A,0),5+MOD(ROW()-2,COUNTA('Form Responses 1'!$1:$1)-4),,TRUE,"Form Responses 1")))</f>
        <v>CUKUP BAIK</v>
      </c>
      <c r="H117" s="83" t="str">
        <f ca="1" t="shared" si="1"/>
        <v>Halaman Wisma</v>
      </c>
      <c r="I117" s="83" t="str">
        <f ca="1" t="shared" si="76"/>
        <v>Taman </v>
      </c>
      <c r="J117" s="83" t="str">
        <f ca="1" t="shared" si="2"/>
        <v>CLEANING SERVICE</v>
      </c>
      <c r="K117" s="83">
        <f ca="1" t="array" ref="K117">IFERROR(INDEX(MASTER!B:B,MATCH(G117,MASTER!A:A,0))/100," ")</f>
        <v>0.89</v>
      </c>
      <c r="L117" s="66">
        <f ca="1" t="shared" si="3"/>
        <v>9</v>
      </c>
      <c r="M117" s="66" t="str">
        <f ca="1" t="shared" si="4"/>
        <v>2023 - WEEK 09</v>
      </c>
      <c r="N117" s="66" t="str">
        <f ca="1" t="shared" si="5"/>
        <v>2023 - MONTH 02</v>
      </c>
      <c r="O117" s="83">
        <f ca="1" t="shared" ref="O117:P117" si="127">IFERROR(AVERAGEIF(M:M,M117,$K:$K)," ")</f>
        <v>0.9125</v>
      </c>
      <c r="P117" s="83">
        <f ca="1" t="shared" si="127"/>
        <v>0.9125</v>
      </c>
      <c r="Q117" s="66" t="str">
        <f ca="1">IF(ISBLANK(A117)," ",IF(O117&gt;MASTER!$B$3/100,"SB",IF(O117&gt;MASTER!$B$4/100,"B",IF(O117&gt;MASTER!$B$5/100,"C","K"))))</f>
        <v>B</v>
      </c>
      <c r="R117" s="66" t="str">
        <f ca="1">IF(ISBLANK(B117)," ",IF(P117&gt;MASTER!$B$3/100,"SB",IF(P117&gt;MASTER!$B$4/100,"B",IF(P117&gt;MASTER!$B$5/100,"C","K"))))</f>
        <v>B</v>
      </c>
    </row>
    <row r="118" customHeight="1" spans="1:18">
      <c r="A118" s="80">
        <f ca="1">INDIRECT(ADDRESS(2+QUOTIENT(ROW()-2,COUNTA('Form Responses 1'!$1:$1)-4),1,,TRUE,"Form Responses 1"))</f>
        <v>45071.3565059028</v>
      </c>
      <c r="B118" s="66" t="str">
        <f ca="1">INDIRECT(ADDRESS(2+QUOTIENT(ROW()-2,COUNTA('Form Responses 1'!$1:$1)-4),2,,TRUE,"Form Responses 1"))</f>
        <v>dwisuswianto1971@gmail.com</v>
      </c>
      <c r="C118" s="66" t="str">
        <f ca="1">INDIRECT(ADDRESS(2+QUOTIENT(ROW()-2,COUNTA('Form Responses 1'!$1:$1)-4),3,,TRUE,"Form Responses 1"))</f>
        <v>Dwi Suswianto</v>
      </c>
      <c r="D118" s="81">
        <f ca="1">INDIRECT(ADDRESS(2+QUOTIENT(ROW()-2,COUNTA('Form Responses 1'!$1:$1)-4),4,,TRUE,"Form Responses 1"))</f>
        <v>44985</v>
      </c>
      <c r="E118" s="82">
        <f ca="1" t="shared" si="0"/>
        <v>2</v>
      </c>
      <c r="F118" s="66" t="str">
        <f ca="1">IF(ISBLANK(A118)," ",INDIRECT(ADDRESS(1,5+MOD(ROW()-2,COUNTA('Form Responses 1'!$1:$1)-4),,TRUE,"Form Responses 1")))</f>
        <v>Halaman Wisma [Pos Satpam]</v>
      </c>
      <c r="G118" s="66" t="str">
        <f ca="1">IF(ISBLANK(A118)," ",INDIRECT(ADDRESS(MATCH(A118,'Form Responses 1'!A:A,0),5+MOD(ROW()-2,COUNTA('Form Responses 1'!$1:$1)-4),,TRUE,"Form Responses 1")))</f>
        <v>CUKUP BAIK</v>
      </c>
      <c r="H118" s="83" t="str">
        <f ca="1" t="shared" si="1"/>
        <v>Halaman Wisma</v>
      </c>
      <c r="I118" s="83" t="str">
        <f ca="1" t="shared" si="76"/>
        <v>Pos Satpam</v>
      </c>
      <c r="J118" s="83" t="str">
        <f ca="1" t="shared" si="2"/>
        <v>CLEANING SERVICE</v>
      </c>
      <c r="K118" s="83">
        <f ca="1" t="array" ref="K118">IFERROR(INDEX(MASTER!B:B,MATCH(G118,MASTER!A:A,0))/100," ")</f>
        <v>0.89</v>
      </c>
      <c r="L118" s="66">
        <f ca="1" t="shared" si="3"/>
        <v>9</v>
      </c>
      <c r="M118" s="66" t="str">
        <f ca="1" t="shared" si="4"/>
        <v>2023 - WEEK 09</v>
      </c>
      <c r="N118" s="66" t="str">
        <f ca="1" t="shared" si="5"/>
        <v>2023 - MONTH 02</v>
      </c>
      <c r="O118" s="83">
        <f ca="1" t="shared" ref="O118:P118" si="128">IFERROR(AVERAGEIF(M:M,M118,$K:$K)," ")</f>
        <v>0.9125</v>
      </c>
      <c r="P118" s="83">
        <f ca="1" t="shared" si="128"/>
        <v>0.9125</v>
      </c>
      <c r="Q118" s="66" t="str">
        <f ca="1">IF(ISBLANK(A118)," ",IF(O118&gt;MASTER!$B$3/100,"SB",IF(O118&gt;MASTER!$B$4/100,"B",IF(O118&gt;MASTER!$B$5/100,"C","K"))))</f>
        <v>B</v>
      </c>
      <c r="R118" s="66" t="str">
        <f ca="1">IF(ISBLANK(B118)," ",IF(P118&gt;MASTER!$B$3/100,"SB",IF(P118&gt;MASTER!$B$4/100,"B",IF(P118&gt;MASTER!$B$5/100,"C","K"))))</f>
        <v>B</v>
      </c>
    </row>
    <row r="119" customHeight="1" spans="1:18">
      <c r="A119" s="80">
        <f ca="1">INDIRECT(ADDRESS(2+QUOTIENT(ROW()-2,COUNTA('Form Responses 1'!$1:$1)-4),1,,TRUE,"Form Responses 1"))</f>
        <v>45071.3565059028</v>
      </c>
      <c r="B119" s="66" t="str">
        <f ca="1">INDIRECT(ADDRESS(2+QUOTIENT(ROW()-2,COUNTA('Form Responses 1'!$1:$1)-4),2,,TRUE,"Form Responses 1"))</f>
        <v>dwisuswianto1971@gmail.com</v>
      </c>
      <c r="C119" s="66" t="str">
        <f ca="1">INDIRECT(ADDRESS(2+QUOTIENT(ROW()-2,COUNTA('Form Responses 1'!$1:$1)-4),3,,TRUE,"Form Responses 1"))</f>
        <v>Dwi Suswianto</v>
      </c>
      <c r="D119" s="81">
        <f ca="1">INDIRECT(ADDRESS(2+QUOTIENT(ROW()-2,COUNTA('Form Responses 1'!$1:$1)-4),4,,TRUE,"Form Responses 1"))</f>
        <v>44985</v>
      </c>
      <c r="E119" s="82">
        <f ca="1" t="shared" si="0"/>
        <v>2</v>
      </c>
      <c r="F119" s="66" t="str">
        <f ca="1">IF(ISBLANK(A119)," ",INDIRECT(ADDRESS(1,5+MOD(ROW()-2,COUNTA('Form Responses 1'!$1:$1)-4),,TRUE,"Form Responses 1")))</f>
        <v>Halaman Wisma [Halaman Utama Depan]</v>
      </c>
      <c r="G119" s="66" t="str">
        <f ca="1">IF(ISBLANK(A119)," ",INDIRECT(ADDRESS(MATCH(A119,'Form Responses 1'!A:A,0),5+MOD(ROW()-2,COUNTA('Form Responses 1'!$1:$1)-4),,TRUE,"Form Responses 1")))</f>
        <v>BAIK</v>
      </c>
      <c r="H119" s="83" t="str">
        <f ca="1" t="shared" si="1"/>
        <v>Halaman Wisma</v>
      </c>
      <c r="I119" s="83" t="str">
        <f ca="1" t="shared" si="76"/>
        <v>Halaman Utama Depan</v>
      </c>
      <c r="J119" s="83" t="str">
        <f ca="1" t="shared" si="2"/>
        <v>CLEANING SERVICE</v>
      </c>
      <c r="K119" s="83">
        <f ca="1" t="array" ref="K119">IFERROR(INDEX(MASTER!B:B,MATCH(G119,MASTER!A:A,0))/100," ")</f>
        <v>0.95</v>
      </c>
      <c r="L119" s="66">
        <f ca="1" t="shared" si="3"/>
        <v>9</v>
      </c>
      <c r="M119" s="66" t="str">
        <f ca="1" t="shared" si="4"/>
        <v>2023 - WEEK 09</v>
      </c>
      <c r="N119" s="66" t="str">
        <f ca="1" t="shared" si="5"/>
        <v>2023 - MONTH 02</v>
      </c>
      <c r="O119" s="83">
        <f ca="1" t="shared" ref="O119:P119" si="129">IFERROR(AVERAGEIF(M:M,M119,$K:$K)," ")</f>
        <v>0.9125</v>
      </c>
      <c r="P119" s="83">
        <f ca="1" t="shared" si="129"/>
        <v>0.9125</v>
      </c>
      <c r="Q119" s="66" t="str">
        <f ca="1">IF(ISBLANK(A119)," ",IF(O119&gt;MASTER!$B$3/100,"SB",IF(O119&gt;MASTER!$B$4/100,"B",IF(O119&gt;MASTER!$B$5/100,"C","K"))))</f>
        <v>B</v>
      </c>
      <c r="R119" s="66" t="str">
        <f ca="1">IF(ISBLANK(B119)," ",IF(P119&gt;MASTER!$B$3/100,"SB",IF(P119&gt;MASTER!$B$4/100,"B",IF(P119&gt;MASTER!$B$5/100,"C","K"))))</f>
        <v>B</v>
      </c>
    </row>
    <row r="120" customHeight="1" spans="1:18">
      <c r="A120" s="80">
        <f ca="1">INDIRECT(ADDRESS(2+QUOTIENT(ROW()-2,COUNTA('Form Responses 1'!$1:$1)-4),1,,TRUE,"Form Responses 1"))</f>
        <v>45071.3565059028</v>
      </c>
      <c r="B120" s="66" t="str">
        <f ca="1">INDIRECT(ADDRESS(2+QUOTIENT(ROW()-2,COUNTA('Form Responses 1'!$1:$1)-4),2,,TRUE,"Form Responses 1"))</f>
        <v>dwisuswianto1971@gmail.com</v>
      </c>
      <c r="C120" s="66" t="str">
        <f ca="1">INDIRECT(ADDRESS(2+QUOTIENT(ROW()-2,COUNTA('Form Responses 1'!$1:$1)-4),3,,TRUE,"Form Responses 1"))</f>
        <v>Dwi Suswianto</v>
      </c>
      <c r="D120" s="81">
        <f ca="1">INDIRECT(ADDRESS(2+QUOTIENT(ROW()-2,COUNTA('Form Responses 1'!$1:$1)-4),4,,TRUE,"Form Responses 1"))</f>
        <v>44985</v>
      </c>
      <c r="E120" s="82">
        <f ca="1" t="shared" si="0"/>
        <v>2</v>
      </c>
      <c r="F120" s="66" t="str">
        <f ca="1">IF(ISBLANK(A120)," ",INDIRECT(ADDRESS(1,5+MOD(ROW()-2,COUNTA('Form Responses 1'!$1:$1)-4),,TRUE,"Form Responses 1")))</f>
        <v>Halaman Wisma [Halaman Samping Dan Belakang]</v>
      </c>
      <c r="G120" s="66" t="str">
        <f ca="1">IF(ISBLANK(A120)," ",INDIRECT(ADDRESS(MATCH(A120,'Form Responses 1'!A:A,0),5+MOD(ROW()-2,COUNTA('Form Responses 1'!$1:$1)-4),,TRUE,"Form Responses 1")))</f>
        <v>CUKUP BAIK</v>
      </c>
      <c r="H120" s="83" t="str">
        <f ca="1" t="shared" si="1"/>
        <v>Halaman Wisma</v>
      </c>
      <c r="I120" s="83" t="str">
        <f ca="1" t="shared" si="76"/>
        <v>Halaman Samping Dan Belakang</v>
      </c>
      <c r="J120" s="83" t="str">
        <f ca="1" t="shared" si="2"/>
        <v>CLEANING SERVICE</v>
      </c>
      <c r="K120" s="83">
        <f ca="1" t="array" ref="K120">IFERROR(INDEX(MASTER!B:B,MATCH(G120,MASTER!A:A,0))/100," ")</f>
        <v>0.89</v>
      </c>
      <c r="L120" s="66">
        <f ca="1" t="shared" si="3"/>
        <v>9</v>
      </c>
      <c r="M120" s="66" t="str">
        <f ca="1" t="shared" si="4"/>
        <v>2023 - WEEK 09</v>
      </c>
      <c r="N120" s="66" t="str">
        <f ca="1" t="shared" si="5"/>
        <v>2023 - MONTH 02</v>
      </c>
      <c r="O120" s="83">
        <f ca="1" t="shared" ref="O120:P120" si="130">IFERROR(AVERAGEIF(M:M,M120,$K:$K)," ")</f>
        <v>0.9125</v>
      </c>
      <c r="P120" s="83">
        <f ca="1" t="shared" si="130"/>
        <v>0.9125</v>
      </c>
      <c r="Q120" s="66" t="str">
        <f ca="1">IF(ISBLANK(A120)," ",IF(O120&gt;MASTER!$B$3/100,"SB",IF(O120&gt;MASTER!$B$4/100,"B",IF(O120&gt;MASTER!$B$5/100,"C","K"))))</f>
        <v>B</v>
      </c>
      <c r="R120" s="66" t="str">
        <f ca="1">IF(ISBLANK(B120)," ",IF(P120&gt;MASTER!$B$3/100,"SB",IF(P120&gt;MASTER!$B$4/100,"B",IF(P120&gt;MASTER!$B$5/100,"C","K"))))</f>
        <v>B</v>
      </c>
    </row>
    <row r="121" customHeight="1" spans="1:18">
      <c r="A121" s="80">
        <f ca="1">INDIRECT(ADDRESS(2+QUOTIENT(ROW()-2,COUNTA('Form Responses 1'!$1:$1)-4),1,,TRUE,"Form Responses 1"))</f>
        <v>45071.3565059028</v>
      </c>
      <c r="B121" s="66" t="str">
        <f ca="1">INDIRECT(ADDRESS(2+QUOTIENT(ROW()-2,COUNTA('Form Responses 1'!$1:$1)-4),2,,TRUE,"Form Responses 1"))</f>
        <v>dwisuswianto1971@gmail.com</v>
      </c>
      <c r="C121" s="66" t="str">
        <f ca="1">INDIRECT(ADDRESS(2+QUOTIENT(ROW()-2,COUNTA('Form Responses 1'!$1:$1)-4),3,,TRUE,"Form Responses 1"))</f>
        <v>Dwi Suswianto</v>
      </c>
      <c r="D121" s="81">
        <f ca="1">INDIRECT(ADDRESS(2+QUOTIENT(ROW()-2,COUNTA('Form Responses 1'!$1:$1)-4),4,,TRUE,"Form Responses 1"))</f>
        <v>44985</v>
      </c>
      <c r="E121" s="82">
        <f ca="1" t="shared" si="0"/>
        <v>2</v>
      </c>
      <c r="F121" s="66" t="str">
        <f ca="1">IF(ISBLANK(A121)," ",INDIRECT(ADDRESS(1,5+MOD(ROW()-2,COUNTA('Form Responses 1'!$1:$1)-4),,TRUE,"Form Responses 1")))</f>
        <v>Halaman Wisma [Tps]</v>
      </c>
      <c r="G121" s="66" t="str">
        <f ca="1">IF(ISBLANK(A121)," ",INDIRECT(ADDRESS(MATCH(A121,'Form Responses 1'!A:A,0),5+MOD(ROW()-2,COUNTA('Form Responses 1'!$1:$1)-4),,TRUE,"Form Responses 1")))</f>
        <v>CUKUP BAIK</v>
      </c>
      <c r="H121" s="83" t="str">
        <f ca="1" t="shared" si="1"/>
        <v>Halaman Wisma</v>
      </c>
      <c r="I121" s="83" t="str">
        <f ca="1" t="shared" si="76"/>
        <v>Tps</v>
      </c>
      <c r="J121" s="83" t="str">
        <f ca="1" t="shared" si="2"/>
        <v>CLEANING SERVICE</v>
      </c>
      <c r="K121" s="83">
        <f ca="1" t="array" ref="K121">IFERROR(INDEX(MASTER!B:B,MATCH(G121,MASTER!A:A,0))/100," ")</f>
        <v>0.89</v>
      </c>
      <c r="L121" s="66">
        <f ca="1" t="shared" si="3"/>
        <v>9</v>
      </c>
      <c r="M121" s="66" t="str">
        <f ca="1" t="shared" si="4"/>
        <v>2023 - WEEK 09</v>
      </c>
      <c r="N121" s="66" t="str">
        <f ca="1" t="shared" si="5"/>
        <v>2023 - MONTH 02</v>
      </c>
      <c r="O121" s="83">
        <f ca="1" t="shared" ref="O121:P121" si="131">IFERROR(AVERAGEIF(M:M,M121,$K:$K)," ")</f>
        <v>0.9125</v>
      </c>
      <c r="P121" s="83">
        <f ca="1" t="shared" si="131"/>
        <v>0.9125</v>
      </c>
      <c r="Q121" s="66" t="str">
        <f ca="1">IF(ISBLANK(A121)," ",IF(O121&gt;MASTER!$B$3/100,"SB",IF(O121&gt;MASTER!$B$4/100,"B",IF(O121&gt;MASTER!$B$5/100,"C","K"))))</f>
        <v>B</v>
      </c>
      <c r="R121" s="66" t="str">
        <f ca="1">IF(ISBLANK(B121)," ",IF(P121&gt;MASTER!$B$3/100,"SB",IF(P121&gt;MASTER!$B$4/100,"B",IF(P121&gt;MASTER!$B$5/100,"C","K"))))</f>
        <v>B</v>
      </c>
    </row>
    <row r="122" customHeight="1" spans="1:18">
      <c r="A122" s="80">
        <f ca="1">INDIRECT(ADDRESS(2+QUOTIENT(ROW()-2,COUNTA('Form Responses 1'!$1:$1)-4),1,,TRUE,"Form Responses 1"))</f>
        <v>45071.3584560185</v>
      </c>
      <c r="B122" s="66" t="str">
        <f ca="1">INDIRECT(ADDRESS(2+QUOTIENT(ROW()-2,COUNTA('Form Responses 1'!$1:$1)-4),2,,TRUE,"Form Responses 1"))</f>
        <v>dwisuswianto1971@gmail.com</v>
      </c>
      <c r="C122" s="66" t="str">
        <f ca="1">INDIRECT(ADDRESS(2+QUOTIENT(ROW()-2,COUNTA('Form Responses 1'!$1:$1)-4),3,,TRUE,"Form Responses 1"))</f>
        <v>Dwi Suswianto</v>
      </c>
      <c r="D122" s="81">
        <f ca="1">INDIRECT(ADDRESS(2+QUOTIENT(ROW()-2,COUNTA('Form Responses 1'!$1:$1)-4),4,,TRUE,"Form Responses 1"))</f>
        <v>45016</v>
      </c>
      <c r="E122" s="82">
        <f ca="1" t="shared" si="0"/>
        <v>5</v>
      </c>
      <c r="F122" s="66" t="str">
        <f ca="1">IF(ISBLANK(A122)," ",INDIRECT(ADDRESS(1,5+MOD(ROW()-2,COUNTA('Form Responses 1'!$1:$1)-4),,TRUE,"Form Responses 1")))</f>
        <v>Security [Security Functions]</v>
      </c>
      <c r="G122" s="66" t="str">
        <f ca="1">IF(ISBLANK(A122)," ",INDIRECT(ADDRESS(MATCH(A122,'Form Responses 1'!A:A,0),5+MOD(ROW()-2,COUNTA('Form Responses 1'!$1:$1)-4),,TRUE,"Form Responses 1")))</f>
        <v>CUKUP BAIK</v>
      </c>
      <c r="H122" s="83" t="str">
        <f ca="1" t="shared" si="1"/>
        <v>Security</v>
      </c>
      <c r="I122" s="83" t="str">
        <f ca="1" t="shared" si="76"/>
        <v>Security Functions</v>
      </c>
      <c r="J122" s="83" t="str">
        <f ca="1" t="shared" si="2"/>
        <v>SECURITY SERVICE</v>
      </c>
      <c r="K122" s="83">
        <f ca="1" t="array" ref="K122">IFERROR(INDEX(MASTER!B:B,MATCH(G122,MASTER!A:A,0))/100," ")</f>
        <v>0.89</v>
      </c>
      <c r="L122" s="66">
        <f ca="1" t="shared" si="3"/>
        <v>13</v>
      </c>
      <c r="M122" s="66" t="str">
        <f ca="1" t="shared" si="4"/>
        <v>2023 - WEEK 13</v>
      </c>
      <c r="N122" s="66" t="str">
        <f ca="1" t="shared" si="5"/>
        <v>2023 - MONTH 03</v>
      </c>
      <c r="O122" s="83">
        <f ca="1" t="shared" ref="O122:P122" si="132">IFERROR(AVERAGEIF(M:M,M122,$K:$K)," ")</f>
        <v>0.90875</v>
      </c>
      <c r="P122" s="83">
        <f ca="1" t="shared" si="132"/>
        <v>0.91</v>
      </c>
      <c r="Q122" s="66" t="str">
        <f ca="1">IF(ISBLANK(A122)," ",IF(O122&gt;MASTER!$B$3/100,"SB",IF(O122&gt;MASTER!$B$4/100,"B",IF(O122&gt;MASTER!$B$5/100,"C","K"))))</f>
        <v>B</v>
      </c>
      <c r="R122" s="66" t="str">
        <f ca="1">IF(ISBLANK(B122)," ",IF(P122&gt;MASTER!$B$3/100,"SB",IF(P122&gt;MASTER!$B$4/100,"B",IF(P122&gt;MASTER!$B$5/100,"C","K"))))</f>
        <v>B</v>
      </c>
    </row>
    <row r="123" customHeight="1" spans="1:18">
      <c r="A123" s="80">
        <f ca="1">INDIRECT(ADDRESS(2+QUOTIENT(ROW()-2,COUNTA('Form Responses 1'!$1:$1)-4),1,,TRUE,"Form Responses 1"))</f>
        <v>45071.3584560185</v>
      </c>
      <c r="B123" s="66" t="str">
        <f ca="1">INDIRECT(ADDRESS(2+QUOTIENT(ROW()-2,COUNTA('Form Responses 1'!$1:$1)-4),2,,TRUE,"Form Responses 1"))</f>
        <v>dwisuswianto1971@gmail.com</v>
      </c>
      <c r="C123" s="66" t="str">
        <f ca="1">INDIRECT(ADDRESS(2+QUOTIENT(ROW()-2,COUNTA('Form Responses 1'!$1:$1)-4),3,,TRUE,"Form Responses 1"))</f>
        <v>Dwi Suswianto</v>
      </c>
      <c r="D123" s="81">
        <f ca="1">INDIRECT(ADDRESS(2+QUOTIENT(ROW()-2,COUNTA('Form Responses 1'!$1:$1)-4),4,,TRUE,"Form Responses 1"))</f>
        <v>45016</v>
      </c>
      <c r="E123" s="82">
        <f ca="1" t="shared" si="0"/>
        <v>5</v>
      </c>
      <c r="F123" s="66" t="str">
        <f ca="1">IF(ISBLANK(A123)," ",INDIRECT(ADDRESS(1,5+MOD(ROW()-2,COUNTA('Form Responses 1'!$1:$1)-4),,TRUE,"Form Responses 1")))</f>
        <v>Lantai 1 [Pantry ]</v>
      </c>
      <c r="G123" s="66" t="str">
        <f ca="1">IF(ISBLANK(A123)," ",INDIRECT(ADDRESS(MATCH(A123,'Form Responses 1'!A:A,0),5+MOD(ROW()-2,COUNTA('Form Responses 1'!$1:$1)-4),,TRUE,"Form Responses 1")))</f>
        <v>CUKUP BAIK</v>
      </c>
      <c r="H123" s="83" t="str">
        <f ca="1" t="shared" si="1"/>
        <v>Lantai 1</v>
      </c>
      <c r="I123" s="83" t="str">
        <f ca="1" t="shared" si="76"/>
        <v>Pantry </v>
      </c>
      <c r="J123" s="83" t="str">
        <f ca="1" t="shared" si="2"/>
        <v>CLEANING SERVICE</v>
      </c>
      <c r="K123" s="83">
        <f ca="1" t="array" ref="K123">IFERROR(INDEX(MASTER!B:B,MATCH(G123,MASTER!A:A,0))/100," ")</f>
        <v>0.89</v>
      </c>
      <c r="L123" s="66">
        <f ca="1" t="shared" si="3"/>
        <v>13</v>
      </c>
      <c r="M123" s="66" t="str">
        <f ca="1" t="shared" si="4"/>
        <v>2023 - WEEK 13</v>
      </c>
      <c r="N123" s="66" t="str">
        <f ca="1" t="shared" si="5"/>
        <v>2023 - MONTH 03</v>
      </c>
      <c r="O123" s="83">
        <f ca="1" t="shared" ref="O123:P123" si="133">IFERROR(AVERAGEIF(M:M,M123,$K:$K)," ")</f>
        <v>0.90875</v>
      </c>
      <c r="P123" s="83">
        <f ca="1" t="shared" si="133"/>
        <v>0.91</v>
      </c>
      <c r="Q123" s="66" t="str">
        <f ca="1">IF(ISBLANK(A123)," ",IF(O123&gt;MASTER!$B$3/100,"SB",IF(O123&gt;MASTER!$B$4/100,"B",IF(O123&gt;MASTER!$B$5/100,"C","K"))))</f>
        <v>B</v>
      </c>
      <c r="R123" s="66" t="str">
        <f ca="1">IF(ISBLANK(B123)," ",IF(P123&gt;MASTER!$B$3/100,"SB",IF(P123&gt;MASTER!$B$4/100,"B",IF(P123&gt;MASTER!$B$5/100,"C","K"))))</f>
        <v>B</v>
      </c>
    </row>
    <row r="124" customHeight="1" spans="1:18">
      <c r="A124" s="80">
        <f ca="1">INDIRECT(ADDRESS(2+QUOTIENT(ROW()-2,COUNTA('Form Responses 1'!$1:$1)-4),1,,TRUE,"Form Responses 1"))</f>
        <v>45071.3584560185</v>
      </c>
      <c r="B124" s="66" t="str">
        <f ca="1">INDIRECT(ADDRESS(2+QUOTIENT(ROW()-2,COUNTA('Form Responses 1'!$1:$1)-4),2,,TRUE,"Form Responses 1"))</f>
        <v>dwisuswianto1971@gmail.com</v>
      </c>
      <c r="C124" s="66" t="str">
        <f ca="1">INDIRECT(ADDRESS(2+QUOTIENT(ROW()-2,COUNTA('Form Responses 1'!$1:$1)-4),3,,TRUE,"Form Responses 1"))</f>
        <v>Dwi Suswianto</v>
      </c>
      <c r="D124" s="81">
        <f ca="1">INDIRECT(ADDRESS(2+QUOTIENT(ROW()-2,COUNTA('Form Responses 1'!$1:$1)-4),4,,TRUE,"Form Responses 1"))</f>
        <v>45016</v>
      </c>
      <c r="E124" s="82">
        <f ca="1" t="shared" si="0"/>
        <v>5</v>
      </c>
      <c r="F124" s="66" t="str">
        <f ca="1">IF(ISBLANK(A124)," ",INDIRECT(ADDRESS(1,5+MOD(ROW()-2,COUNTA('Form Responses 1'!$1:$1)-4),,TRUE,"Form Responses 1")))</f>
        <v>Lantai 1 [Kamar Depan]</v>
      </c>
      <c r="G124" s="66" t="str">
        <f ca="1">IF(ISBLANK(A124)," ",INDIRECT(ADDRESS(MATCH(A124,'Form Responses 1'!A:A,0),5+MOD(ROW()-2,COUNTA('Form Responses 1'!$1:$1)-4),,TRUE,"Form Responses 1")))</f>
        <v>BAIK</v>
      </c>
      <c r="H124" s="83" t="str">
        <f ca="1" t="shared" si="1"/>
        <v>Lantai 1</v>
      </c>
      <c r="I124" s="83" t="str">
        <f ca="1" t="shared" si="76"/>
        <v>Kamar Depan</v>
      </c>
      <c r="J124" s="83" t="str">
        <f ca="1" t="shared" si="2"/>
        <v>CLEANING SERVICE</v>
      </c>
      <c r="K124" s="83">
        <f ca="1" t="array" ref="K124">IFERROR(INDEX(MASTER!B:B,MATCH(G124,MASTER!A:A,0))/100," ")</f>
        <v>0.95</v>
      </c>
      <c r="L124" s="66">
        <f ca="1" t="shared" si="3"/>
        <v>13</v>
      </c>
      <c r="M124" s="66" t="str">
        <f ca="1" t="shared" si="4"/>
        <v>2023 - WEEK 13</v>
      </c>
      <c r="N124" s="66" t="str">
        <f ca="1" t="shared" si="5"/>
        <v>2023 - MONTH 03</v>
      </c>
      <c r="O124" s="83">
        <f ca="1" t="shared" ref="O124:P124" si="134">IFERROR(AVERAGEIF(M:M,M124,$K:$K)," ")</f>
        <v>0.90875</v>
      </c>
      <c r="P124" s="83">
        <f ca="1" t="shared" si="134"/>
        <v>0.91</v>
      </c>
      <c r="Q124" s="66" t="str">
        <f ca="1">IF(ISBLANK(A124)," ",IF(O124&gt;MASTER!$B$3/100,"SB",IF(O124&gt;MASTER!$B$4/100,"B",IF(O124&gt;MASTER!$B$5/100,"C","K"))))</f>
        <v>B</v>
      </c>
      <c r="R124" s="66" t="str">
        <f ca="1">IF(ISBLANK(B124)," ",IF(P124&gt;MASTER!$B$3/100,"SB",IF(P124&gt;MASTER!$B$4/100,"B",IF(P124&gt;MASTER!$B$5/100,"C","K"))))</f>
        <v>B</v>
      </c>
    </row>
    <row r="125" customHeight="1" spans="1:18">
      <c r="A125" s="80">
        <f ca="1">INDIRECT(ADDRESS(2+QUOTIENT(ROW()-2,COUNTA('Form Responses 1'!$1:$1)-4),1,,TRUE,"Form Responses 1"))</f>
        <v>45071.3584560185</v>
      </c>
      <c r="B125" s="66" t="str">
        <f ca="1">INDIRECT(ADDRESS(2+QUOTIENT(ROW()-2,COUNTA('Form Responses 1'!$1:$1)-4),2,,TRUE,"Form Responses 1"))</f>
        <v>dwisuswianto1971@gmail.com</v>
      </c>
      <c r="C125" s="66" t="str">
        <f ca="1">INDIRECT(ADDRESS(2+QUOTIENT(ROW()-2,COUNTA('Form Responses 1'!$1:$1)-4),3,,TRUE,"Form Responses 1"))</f>
        <v>Dwi Suswianto</v>
      </c>
      <c r="D125" s="81">
        <f ca="1">INDIRECT(ADDRESS(2+QUOTIENT(ROW()-2,COUNTA('Form Responses 1'!$1:$1)-4),4,,TRUE,"Form Responses 1"))</f>
        <v>45016</v>
      </c>
      <c r="E125" s="82">
        <f ca="1" t="shared" si="0"/>
        <v>5</v>
      </c>
      <c r="F125" s="66" t="str">
        <f ca="1">IF(ISBLANK(A125)," ",INDIRECT(ADDRESS(1,5+MOD(ROW()-2,COUNTA('Form Responses 1'!$1:$1)-4),,TRUE,"Form Responses 1")))</f>
        <v>Lantai 1 [Kamar Belakang]</v>
      </c>
      <c r="G125" s="66" t="str">
        <f ca="1">IF(ISBLANK(A125)," ",INDIRECT(ADDRESS(MATCH(A125,'Form Responses 1'!A:A,0),5+MOD(ROW()-2,COUNTA('Form Responses 1'!$1:$1)-4),,TRUE,"Form Responses 1")))</f>
        <v>CUKUP BAIK</v>
      </c>
      <c r="H125" s="83" t="str">
        <f ca="1" t="shared" si="1"/>
        <v>Lantai 1</v>
      </c>
      <c r="I125" s="83" t="str">
        <f ca="1" t="shared" si="76"/>
        <v>Kamar Belakang</v>
      </c>
      <c r="J125" s="83" t="str">
        <f ca="1" t="shared" si="2"/>
        <v>CLEANING SERVICE</v>
      </c>
      <c r="K125" s="83">
        <f ca="1" t="array" ref="K125">IFERROR(INDEX(MASTER!B:B,MATCH(G125,MASTER!A:A,0))/100," ")</f>
        <v>0.89</v>
      </c>
      <c r="L125" s="66">
        <f ca="1" t="shared" si="3"/>
        <v>13</v>
      </c>
      <c r="M125" s="66" t="str">
        <f ca="1" t="shared" si="4"/>
        <v>2023 - WEEK 13</v>
      </c>
      <c r="N125" s="66" t="str">
        <f ca="1" t="shared" si="5"/>
        <v>2023 - MONTH 03</v>
      </c>
      <c r="O125" s="83">
        <f ca="1" t="shared" ref="O125:P125" si="135">IFERROR(AVERAGEIF(M:M,M125,$K:$K)," ")</f>
        <v>0.90875</v>
      </c>
      <c r="P125" s="83">
        <f ca="1" t="shared" si="135"/>
        <v>0.91</v>
      </c>
      <c r="Q125" s="66" t="str">
        <f ca="1">IF(ISBLANK(A125)," ",IF(O125&gt;MASTER!$B$3/100,"SB",IF(O125&gt;MASTER!$B$4/100,"B",IF(O125&gt;MASTER!$B$5/100,"C","K"))))</f>
        <v>B</v>
      </c>
      <c r="R125" s="66" t="str">
        <f ca="1">IF(ISBLANK(B125)," ",IF(P125&gt;MASTER!$B$3/100,"SB",IF(P125&gt;MASTER!$B$4/100,"B",IF(P125&gt;MASTER!$B$5/100,"C","K"))))</f>
        <v>B</v>
      </c>
    </row>
    <row r="126" customHeight="1" spans="1:18">
      <c r="A126" s="80">
        <f ca="1">INDIRECT(ADDRESS(2+QUOTIENT(ROW()-2,COUNTA('Form Responses 1'!$1:$1)-4),1,,TRUE,"Form Responses 1"))</f>
        <v>45071.3584560185</v>
      </c>
      <c r="B126" s="66" t="str">
        <f ca="1">INDIRECT(ADDRESS(2+QUOTIENT(ROW()-2,COUNTA('Form Responses 1'!$1:$1)-4),2,,TRUE,"Form Responses 1"))</f>
        <v>dwisuswianto1971@gmail.com</v>
      </c>
      <c r="C126" s="66" t="str">
        <f ca="1">INDIRECT(ADDRESS(2+QUOTIENT(ROW()-2,COUNTA('Form Responses 1'!$1:$1)-4),3,,TRUE,"Form Responses 1"))</f>
        <v>Dwi Suswianto</v>
      </c>
      <c r="D126" s="81">
        <f ca="1">INDIRECT(ADDRESS(2+QUOTIENT(ROW()-2,COUNTA('Form Responses 1'!$1:$1)-4),4,,TRUE,"Form Responses 1"))</f>
        <v>45016</v>
      </c>
      <c r="E126" s="82">
        <f ca="1" t="shared" si="0"/>
        <v>5</v>
      </c>
      <c r="F126" s="66" t="str">
        <f ca="1">IF(ISBLANK(A126)," ",INDIRECT(ADDRESS(1,5+MOD(ROW()-2,COUNTA('Form Responses 1'!$1:$1)-4),,TRUE,"Form Responses 1")))</f>
        <v>Lantai 1 [Ruang Tamu]</v>
      </c>
      <c r="G126" s="66" t="str">
        <f ca="1">IF(ISBLANK(A126)," ",INDIRECT(ADDRESS(MATCH(A126,'Form Responses 1'!A:A,0),5+MOD(ROW()-2,COUNTA('Form Responses 1'!$1:$1)-4),,TRUE,"Form Responses 1")))</f>
        <v>BAIK</v>
      </c>
      <c r="H126" s="83" t="str">
        <f ca="1" t="shared" si="1"/>
        <v>Lantai 1</v>
      </c>
      <c r="I126" s="83" t="str">
        <f ca="1" t="shared" si="76"/>
        <v>Ruang Tamu</v>
      </c>
      <c r="J126" s="83" t="str">
        <f ca="1" t="shared" si="2"/>
        <v>CLEANING SERVICE</v>
      </c>
      <c r="K126" s="83">
        <f ca="1" t="array" ref="K126">IFERROR(INDEX(MASTER!B:B,MATCH(G126,MASTER!A:A,0))/100," ")</f>
        <v>0.95</v>
      </c>
      <c r="L126" s="66">
        <f ca="1" t="shared" si="3"/>
        <v>13</v>
      </c>
      <c r="M126" s="66" t="str">
        <f ca="1" t="shared" si="4"/>
        <v>2023 - WEEK 13</v>
      </c>
      <c r="N126" s="66" t="str">
        <f ca="1" t="shared" si="5"/>
        <v>2023 - MONTH 03</v>
      </c>
      <c r="O126" s="83">
        <f ca="1" t="shared" ref="O126:P126" si="136">IFERROR(AVERAGEIF(M:M,M126,$K:$K)," ")</f>
        <v>0.90875</v>
      </c>
      <c r="P126" s="83">
        <f ca="1" t="shared" si="136"/>
        <v>0.91</v>
      </c>
      <c r="Q126" s="66" t="str">
        <f ca="1">IF(ISBLANK(A126)," ",IF(O126&gt;MASTER!$B$3/100,"SB",IF(O126&gt;MASTER!$B$4/100,"B",IF(O126&gt;MASTER!$B$5/100,"C","K"))))</f>
        <v>B</v>
      </c>
      <c r="R126" s="66" t="str">
        <f ca="1">IF(ISBLANK(B126)," ",IF(P126&gt;MASTER!$B$3/100,"SB",IF(P126&gt;MASTER!$B$4/100,"B",IF(P126&gt;MASTER!$B$5/100,"C","K"))))</f>
        <v>B</v>
      </c>
    </row>
    <row r="127" customHeight="1" spans="1:18">
      <c r="A127" s="80">
        <f ca="1">INDIRECT(ADDRESS(2+QUOTIENT(ROW()-2,COUNTA('Form Responses 1'!$1:$1)-4),1,,TRUE,"Form Responses 1"))</f>
        <v>45071.3584560185</v>
      </c>
      <c r="B127" s="66" t="str">
        <f ca="1">INDIRECT(ADDRESS(2+QUOTIENT(ROW()-2,COUNTA('Form Responses 1'!$1:$1)-4),2,,TRUE,"Form Responses 1"))</f>
        <v>dwisuswianto1971@gmail.com</v>
      </c>
      <c r="C127" s="66" t="str">
        <f ca="1">INDIRECT(ADDRESS(2+QUOTIENT(ROW()-2,COUNTA('Form Responses 1'!$1:$1)-4),3,,TRUE,"Form Responses 1"))</f>
        <v>Dwi Suswianto</v>
      </c>
      <c r="D127" s="81">
        <f ca="1">INDIRECT(ADDRESS(2+QUOTIENT(ROW()-2,COUNTA('Form Responses 1'!$1:$1)-4),4,,TRUE,"Form Responses 1"))</f>
        <v>45016</v>
      </c>
      <c r="E127" s="82">
        <f ca="1" t="shared" si="0"/>
        <v>5</v>
      </c>
      <c r="F127" s="66" t="str">
        <f ca="1">IF(ISBLANK(A127)," ",INDIRECT(ADDRESS(1,5+MOD(ROW()-2,COUNTA('Form Responses 1'!$1:$1)-4),,TRUE,"Form Responses 1")))</f>
        <v>Lantai 1 [Toilet Pria / Wanita]</v>
      </c>
      <c r="G127" s="66" t="str">
        <f ca="1">IF(ISBLANK(A127)," ",INDIRECT(ADDRESS(MATCH(A127,'Form Responses 1'!A:A,0),5+MOD(ROW()-2,COUNTA('Form Responses 1'!$1:$1)-4),,TRUE,"Form Responses 1")))</f>
        <v>CUKUP BAIK</v>
      </c>
      <c r="H127" s="83" t="str">
        <f ca="1" t="shared" si="1"/>
        <v>Lantai 1</v>
      </c>
      <c r="I127" s="83" t="str">
        <f ca="1" t="shared" si="76"/>
        <v>Toilet Pria / Wanita</v>
      </c>
      <c r="J127" s="83" t="str">
        <f ca="1" t="shared" si="2"/>
        <v>CLEANING SERVICE</v>
      </c>
      <c r="K127" s="83">
        <f ca="1" t="array" ref="K127">IFERROR(INDEX(MASTER!B:B,MATCH(G127,MASTER!A:A,0))/100," ")</f>
        <v>0.89</v>
      </c>
      <c r="L127" s="66">
        <f ca="1" t="shared" si="3"/>
        <v>13</v>
      </c>
      <c r="M127" s="66" t="str">
        <f ca="1" t="shared" si="4"/>
        <v>2023 - WEEK 13</v>
      </c>
      <c r="N127" s="66" t="str">
        <f ca="1" t="shared" si="5"/>
        <v>2023 - MONTH 03</v>
      </c>
      <c r="O127" s="83">
        <f ca="1" t="shared" ref="O127:P127" si="137">IFERROR(AVERAGEIF(M:M,M127,$K:$K)," ")</f>
        <v>0.90875</v>
      </c>
      <c r="P127" s="83">
        <f ca="1" t="shared" si="137"/>
        <v>0.91</v>
      </c>
      <c r="Q127" s="66" t="str">
        <f ca="1">IF(ISBLANK(A127)," ",IF(O127&gt;MASTER!$B$3/100,"SB",IF(O127&gt;MASTER!$B$4/100,"B",IF(O127&gt;MASTER!$B$5/100,"C","K"))))</f>
        <v>B</v>
      </c>
      <c r="R127" s="66" t="str">
        <f ca="1">IF(ISBLANK(B127)," ",IF(P127&gt;MASTER!$B$3/100,"SB",IF(P127&gt;MASTER!$B$4/100,"B",IF(P127&gt;MASTER!$B$5/100,"C","K"))))</f>
        <v>B</v>
      </c>
    </row>
    <row r="128" customHeight="1" spans="1:18">
      <c r="A128" s="80">
        <f ca="1">INDIRECT(ADDRESS(2+QUOTIENT(ROW()-2,COUNTA('Form Responses 1'!$1:$1)-4),1,,TRUE,"Form Responses 1"))</f>
        <v>45071.3584560185</v>
      </c>
      <c r="B128" s="66" t="str">
        <f ca="1">INDIRECT(ADDRESS(2+QUOTIENT(ROW()-2,COUNTA('Form Responses 1'!$1:$1)-4),2,,TRUE,"Form Responses 1"))</f>
        <v>dwisuswianto1971@gmail.com</v>
      </c>
      <c r="C128" s="66" t="str">
        <f ca="1">INDIRECT(ADDRESS(2+QUOTIENT(ROW()-2,COUNTA('Form Responses 1'!$1:$1)-4),3,,TRUE,"Form Responses 1"))</f>
        <v>Dwi Suswianto</v>
      </c>
      <c r="D128" s="81">
        <f ca="1">INDIRECT(ADDRESS(2+QUOTIENT(ROW()-2,COUNTA('Form Responses 1'!$1:$1)-4),4,,TRUE,"Form Responses 1"))</f>
        <v>45016</v>
      </c>
      <c r="E128" s="82">
        <f ca="1" t="shared" si="0"/>
        <v>5</v>
      </c>
      <c r="F128" s="66" t="str">
        <f ca="1">IF(ISBLANK(A128)," ",INDIRECT(ADDRESS(1,5+MOD(ROW()-2,COUNTA('Form Responses 1'!$1:$1)-4),,TRUE,"Form Responses 1")))</f>
        <v>Halaman [Taman ]</v>
      </c>
      <c r="G128" s="66" t="str">
        <f ca="1">IF(ISBLANK(A128)," ",INDIRECT(ADDRESS(MATCH(A128,'Form Responses 1'!A:A,0),5+MOD(ROW()-2,COUNTA('Form Responses 1'!$1:$1)-4),,TRUE,"Form Responses 1")))</f>
        <v>CUKUP BAIK</v>
      </c>
      <c r="H128" s="83" t="str">
        <f ca="1" t="shared" si="1"/>
        <v>Halaman</v>
      </c>
      <c r="I128" s="83" t="str">
        <f ca="1" t="shared" si="76"/>
        <v>Taman </v>
      </c>
      <c r="J128" s="83" t="str">
        <f ca="1" t="shared" si="2"/>
        <v>CLEANING SERVICE</v>
      </c>
      <c r="K128" s="83">
        <f ca="1" t="array" ref="K128">IFERROR(INDEX(MASTER!B:B,MATCH(G128,MASTER!A:A,0))/100," ")</f>
        <v>0.89</v>
      </c>
      <c r="L128" s="66">
        <f ca="1" t="shared" si="3"/>
        <v>13</v>
      </c>
      <c r="M128" s="66" t="str">
        <f ca="1" t="shared" si="4"/>
        <v>2023 - WEEK 13</v>
      </c>
      <c r="N128" s="66" t="str">
        <f ca="1" t="shared" si="5"/>
        <v>2023 - MONTH 03</v>
      </c>
      <c r="O128" s="83">
        <f ca="1" t="shared" ref="O128:P128" si="138">IFERROR(AVERAGEIF(M:M,M128,$K:$K)," ")</f>
        <v>0.90875</v>
      </c>
      <c r="P128" s="83">
        <f ca="1" t="shared" si="138"/>
        <v>0.91</v>
      </c>
      <c r="Q128" s="66" t="str">
        <f ca="1">IF(ISBLANK(A128)," ",IF(O128&gt;MASTER!$B$3/100,"SB",IF(O128&gt;MASTER!$B$4/100,"B",IF(O128&gt;MASTER!$B$5/100,"C","K"))))</f>
        <v>B</v>
      </c>
      <c r="R128" s="66" t="str">
        <f ca="1">IF(ISBLANK(B128)," ",IF(P128&gt;MASTER!$B$3/100,"SB",IF(P128&gt;MASTER!$B$4/100,"B",IF(P128&gt;MASTER!$B$5/100,"C","K"))))</f>
        <v>B</v>
      </c>
    </row>
    <row r="129" customHeight="1" spans="1:18">
      <c r="A129" s="80">
        <f ca="1">INDIRECT(ADDRESS(2+QUOTIENT(ROW()-2,COUNTA('Form Responses 1'!$1:$1)-4),1,,TRUE,"Form Responses 1"))</f>
        <v>45071.3584560185</v>
      </c>
      <c r="B129" s="66" t="str">
        <f ca="1">INDIRECT(ADDRESS(2+QUOTIENT(ROW()-2,COUNTA('Form Responses 1'!$1:$1)-4),2,,TRUE,"Form Responses 1"))</f>
        <v>dwisuswianto1971@gmail.com</v>
      </c>
      <c r="C129" s="66" t="str">
        <f ca="1">INDIRECT(ADDRESS(2+QUOTIENT(ROW()-2,COUNTA('Form Responses 1'!$1:$1)-4),3,,TRUE,"Form Responses 1"))</f>
        <v>Dwi Suswianto</v>
      </c>
      <c r="D129" s="81">
        <f ca="1">INDIRECT(ADDRESS(2+QUOTIENT(ROW()-2,COUNTA('Form Responses 1'!$1:$1)-4),4,,TRUE,"Form Responses 1"))</f>
        <v>45016</v>
      </c>
      <c r="E129" s="82">
        <f ca="1" t="shared" si="0"/>
        <v>5</v>
      </c>
      <c r="F129" s="66" t="str">
        <f ca="1">IF(ISBLANK(A129)," ",INDIRECT(ADDRESS(1,5+MOD(ROW()-2,COUNTA('Form Responses 1'!$1:$1)-4),,TRUE,"Form Responses 1")))</f>
        <v>Halaman [Halaman Utama Depan]</v>
      </c>
      <c r="G129" s="66" t="str">
        <f ca="1">IF(ISBLANK(A129)," ",INDIRECT(ADDRESS(MATCH(A129,'Form Responses 1'!A:A,0),5+MOD(ROW()-2,COUNTA('Form Responses 1'!$1:$1)-4),,TRUE,"Form Responses 1")))</f>
        <v>BAIK</v>
      </c>
      <c r="H129" s="83" t="str">
        <f ca="1" t="shared" si="1"/>
        <v>Halaman</v>
      </c>
      <c r="I129" s="83" t="str">
        <f ca="1" t="shared" si="76"/>
        <v>Halaman Utama Depan</v>
      </c>
      <c r="J129" s="83" t="str">
        <f ca="1" t="shared" si="2"/>
        <v>CLEANING SERVICE</v>
      </c>
      <c r="K129" s="83">
        <f ca="1" t="array" ref="K129">IFERROR(INDEX(MASTER!B:B,MATCH(G129,MASTER!A:A,0))/100," ")</f>
        <v>0.95</v>
      </c>
      <c r="L129" s="66">
        <f ca="1" t="shared" si="3"/>
        <v>13</v>
      </c>
      <c r="M129" s="66" t="str">
        <f ca="1" t="shared" si="4"/>
        <v>2023 - WEEK 13</v>
      </c>
      <c r="N129" s="66" t="str">
        <f ca="1" t="shared" si="5"/>
        <v>2023 - MONTH 03</v>
      </c>
      <c r="O129" s="83">
        <f ca="1" t="shared" ref="O129:P129" si="139">IFERROR(AVERAGEIF(M:M,M129,$K:$K)," ")</f>
        <v>0.90875</v>
      </c>
      <c r="P129" s="83">
        <f ca="1" t="shared" si="139"/>
        <v>0.91</v>
      </c>
      <c r="Q129" s="66" t="str">
        <f ca="1">IF(ISBLANK(A129)," ",IF(O129&gt;MASTER!$B$3/100,"SB",IF(O129&gt;MASTER!$B$4/100,"B",IF(O129&gt;MASTER!$B$5/100,"C","K"))))</f>
        <v>B</v>
      </c>
      <c r="R129" s="66" t="str">
        <f ca="1">IF(ISBLANK(B129)," ",IF(P129&gt;MASTER!$B$3/100,"SB",IF(P129&gt;MASTER!$B$4/100,"B",IF(P129&gt;MASTER!$B$5/100,"C","K"))))</f>
        <v>B</v>
      </c>
    </row>
    <row r="130" customHeight="1" spans="1:18">
      <c r="A130" s="80">
        <f ca="1">INDIRECT(ADDRESS(2+QUOTIENT(ROW()-2,COUNTA('Form Responses 1'!$1:$1)-4),1,,TRUE,"Form Responses 1"))</f>
        <v>45071.3584560185</v>
      </c>
      <c r="B130" s="66" t="str">
        <f ca="1">INDIRECT(ADDRESS(2+QUOTIENT(ROW()-2,COUNTA('Form Responses 1'!$1:$1)-4),2,,TRUE,"Form Responses 1"))</f>
        <v>dwisuswianto1971@gmail.com</v>
      </c>
      <c r="C130" s="66" t="str">
        <f ca="1">INDIRECT(ADDRESS(2+QUOTIENT(ROW()-2,COUNTA('Form Responses 1'!$1:$1)-4),3,,TRUE,"Form Responses 1"))</f>
        <v>Dwi Suswianto</v>
      </c>
      <c r="D130" s="81">
        <f ca="1">INDIRECT(ADDRESS(2+QUOTIENT(ROW()-2,COUNTA('Form Responses 1'!$1:$1)-4),4,,TRUE,"Form Responses 1"))</f>
        <v>45016</v>
      </c>
      <c r="E130" s="82">
        <f ca="1" t="shared" si="0"/>
        <v>5</v>
      </c>
      <c r="F130" s="66" t="str">
        <f ca="1">IF(ISBLANK(A130)," ",INDIRECT(ADDRESS(1,5+MOD(ROW()-2,COUNTA('Form Responses 1'!$1:$1)-4),,TRUE,"Form Responses 1")))</f>
        <v>Halaman [Halaman Samping Dan Belakang]</v>
      </c>
      <c r="G130" s="66" t="str">
        <f ca="1">IF(ISBLANK(A130)," ",INDIRECT(ADDRESS(MATCH(A130,'Form Responses 1'!A:A,0),5+MOD(ROW()-2,COUNTA('Form Responses 1'!$1:$1)-4),,TRUE,"Form Responses 1")))</f>
        <v>CUKUP BAIK</v>
      </c>
      <c r="H130" s="83" t="str">
        <f ca="1" t="shared" si="1"/>
        <v>Halaman</v>
      </c>
      <c r="I130" s="83" t="str">
        <f ca="1" t="shared" si="76"/>
        <v>Halaman Samping Dan Belakang</v>
      </c>
      <c r="J130" s="83" t="str">
        <f ca="1" t="shared" si="2"/>
        <v>CLEANING SERVICE</v>
      </c>
      <c r="K130" s="83">
        <f ca="1" t="array" ref="K130">IFERROR(INDEX(MASTER!B:B,MATCH(G130,MASTER!A:A,0))/100," ")</f>
        <v>0.89</v>
      </c>
      <c r="L130" s="66">
        <f ca="1" t="shared" si="3"/>
        <v>13</v>
      </c>
      <c r="M130" s="66" t="str">
        <f ca="1" t="shared" si="4"/>
        <v>2023 - WEEK 13</v>
      </c>
      <c r="N130" s="66" t="str">
        <f ca="1" t="shared" si="5"/>
        <v>2023 - MONTH 03</v>
      </c>
      <c r="O130" s="83">
        <f ca="1" t="shared" ref="O130:P130" si="140">IFERROR(AVERAGEIF(M:M,M130,$K:$K)," ")</f>
        <v>0.90875</v>
      </c>
      <c r="P130" s="83">
        <f ca="1" t="shared" si="140"/>
        <v>0.91</v>
      </c>
      <c r="Q130" s="66" t="str">
        <f ca="1">IF(ISBLANK(A130)," ",IF(O130&gt;MASTER!$B$3/100,"SB",IF(O130&gt;MASTER!$B$4/100,"B",IF(O130&gt;MASTER!$B$5/100,"C","K"))))</f>
        <v>B</v>
      </c>
      <c r="R130" s="66" t="str">
        <f ca="1">IF(ISBLANK(B130)," ",IF(P130&gt;MASTER!$B$3/100,"SB",IF(P130&gt;MASTER!$B$4/100,"B",IF(P130&gt;MASTER!$B$5/100,"C","K"))))</f>
        <v>B</v>
      </c>
    </row>
    <row r="131" customHeight="1" spans="1:18">
      <c r="A131" s="80">
        <f ca="1">INDIRECT(ADDRESS(2+QUOTIENT(ROW()-2,COUNTA('Form Responses 1'!$1:$1)-4),1,,TRUE,"Form Responses 1"))</f>
        <v>45071.3584560185</v>
      </c>
      <c r="B131" s="66" t="str">
        <f ca="1">INDIRECT(ADDRESS(2+QUOTIENT(ROW()-2,COUNTA('Form Responses 1'!$1:$1)-4),2,,TRUE,"Form Responses 1"))</f>
        <v>dwisuswianto1971@gmail.com</v>
      </c>
      <c r="C131" s="66" t="str">
        <f ca="1">INDIRECT(ADDRESS(2+QUOTIENT(ROW()-2,COUNTA('Form Responses 1'!$1:$1)-4),3,,TRUE,"Form Responses 1"))</f>
        <v>Dwi Suswianto</v>
      </c>
      <c r="D131" s="81">
        <f ca="1">INDIRECT(ADDRESS(2+QUOTIENT(ROW()-2,COUNTA('Form Responses 1'!$1:$1)-4),4,,TRUE,"Form Responses 1"))</f>
        <v>45016</v>
      </c>
      <c r="E131" s="82">
        <f ca="1" t="shared" si="0"/>
        <v>5</v>
      </c>
      <c r="F131" s="66" t="str">
        <f ca="1">IF(ISBLANK(A131)," ",INDIRECT(ADDRESS(1,5+MOD(ROW()-2,COUNTA('Form Responses 1'!$1:$1)-4),,TRUE,"Form Responses 1")))</f>
        <v>Halaman [Tps]</v>
      </c>
      <c r="G131" s="66" t="str">
        <f ca="1">IF(ISBLANK(A131)," ",INDIRECT(ADDRESS(MATCH(A131,'Form Responses 1'!A:A,0),5+MOD(ROW()-2,COUNTA('Form Responses 1'!$1:$1)-4),,TRUE,"Form Responses 1")))</f>
        <v>CUKUP BAIK</v>
      </c>
      <c r="H131" s="83" t="str">
        <f ca="1" t="shared" si="1"/>
        <v>Halaman</v>
      </c>
      <c r="I131" s="83" t="str">
        <f ca="1" t="shared" ref="I131:I194" si="141">MID(F131,FIND("[",F131)+1,LEN(F131)-FIND("[",F131)-1)</f>
        <v>Tps</v>
      </c>
      <c r="J131" s="83" t="str">
        <f ca="1" t="shared" si="2"/>
        <v>CLEANING SERVICE</v>
      </c>
      <c r="K131" s="83">
        <f ca="1" t="array" ref="K131">IFERROR(INDEX(MASTER!B:B,MATCH(G131,MASTER!A:A,0))/100," ")</f>
        <v>0.89</v>
      </c>
      <c r="L131" s="66">
        <f ca="1" t="shared" si="3"/>
        <v>13</v>
      </c>
      <c r="M131" s="66" t="str">
        <f ca="1" t="shared" si="4"/>
        <v>2023 - WEEK 13</v>
      </c>
      <c r="N131" s="66" t="str">
        <f ca="1" t="shared" si="5"/>
        <v>2023 - MONTH 03</v>
      </c>
      <c r="O131" s="83">
        <f ca="1" t="shared" ref="O131:P131" si="142">IFERROR(AVERAGEIF(M:M,M131,$K:$K)," ")</f>
        <v>0.90875</v>
      </c>
      <c r="P131" s="83">
        <f ca="1" t="shared" si="142"/>
        <v>0.91</v>
      </c>
      <c r="Q131" s="66" t="str">
        <f ca="1">IF(ISBLANK(A131)," ",IF(O131&gt;MASTER!$B$3/100,"SB",IF(O131&gt;MASTER!$B$4/100,"B",IF(O131&gt;MASTER!$B$5/100,"C","K"))))</f>
        <v>B</v>
      </c>
      <c r="R131" s="66" t="str">
        <f ca="1">IF(ISBLANK(B131)," ",IF(P131&gt;MASTER!$B$3/100,"SB",IF(P131&gt;MASTER!$B$4/100,"B",IF(P131&gt;MASTER!$B$5/100,"C","K"))))</f>
        <v>B</v>
      </c>
    </row>
    <row r="132" customHeight="1" spans="1:18">
      <c r="A132" s="80">
        <f ca="1">INDIRECT(ADDRESS(2+QUOTIENT(ROW()-2,COUNTA('Form Responses 1'!$1:$1)-4),1,,TRUE,"Form Responses 1"))</f>
        <v>45071.3584560185</v>
      </c>
      <c r="B132" s="66" t="str">
        <f ca="1">INDIRECT(ADDRESS(2+QUOTIENT(ROW()-2,COUNTA('Form Responses 1'!$1:$1)-4),2,,TRUE,"Form Responses 1"))</f>
        <v>dwisuswianto1971@gmail.com</v>
      </c>
      <c r="C132" s="66" t="str">
        <f ca="1">INDIRECT(ADDRESS(2+QUOTIENT(ROW()-2,COUNTA('Form Responses 1'!$1:$1)-4),3,,TRUE,"Form Responses 1"))</f>
        <v>Dwi Suswianto</v>
      </c>
      <c r="D132" s="81">
        <f ca="1">INDIRECT(ADDRESS(2+QUOTIENT(ROW()-2,COUNTA('Form Responses 1'!$1:$1)-4),4,,TRUE,"Form Responses 1"))</f>
        <v>45016</v>
      </c>
      <c r="E132" s="82">
        <f ca="1" t="shared" si="0"/>
        <v>5</v>
      </c>
      <c r="F132" s="66" t="str">
        <f ca="1">IF(ISBLANK(A132)," ",INDIRECT(ADDRESS(1,5+MOD(ROW()-2,COUNTA('Form Responses 1'!$1:$1)-4),,TRUE,"Form Responses 1")))</f>
        <v>Wisma [Koridor ]</v>
      </c>
      <c r="G132" s="66" t="str">
        <f ca="1">IF(ISBLANK(A132)," ",INDIRECT(ADDRESS(MATCH(A132,'Form Responses 1'!A:A,0),5+MOD(ROW()-2,COUNTA('Form Responses 1'!$1:$1)-4),,TRUE,"Form Responses 1")))</f>
        <v>CUKUP BAIK</v>
      </c>
      <c r="H132" s="83" t="str">
        <f ca="1" t="shared" si="1"/>
        <v>Wisma</v>
      </c>
      <c r="I132" s="83" t="str">
        <f ca="1" t="shared" si="141"/>
        <v>Koridor </v>
      </c>
      <c r="J132" s="83" t="str">
        <f ca="1" t="shared" si="2"/>
        <v>CLEANING SERVICE</v>
      </c>
      <c r="K132" s="83">
        <f ca="1" t="array" ref="K132">IFERROR(INDEX(MASTER!B:B,MATCH(G132,MASTER!A:A,0))/100," ")</f>
        <v>0.89</v>
      </c>
      <c r="L132" s="66">
        <f ca="1" t="shared" si="3"/>
        <v>13</v>
      </c>
      <c r="M132" s="66" t="str">
        <f ca="1" t="shared" si="4"/>
        <v>2023 - WEEK 13</v>
      </c>
      <c r="N132" s="66" t="str">
        <f ca="1" t="shared" si="5"/>
        <v>2023 - MONTH 03</v>
      </c>
      <c r="O132" s="83">
        <f ca="1" t="shared" ref="O132:P132" si="143">IFERROR(AVERAGEIF(M:M,M132,$K:$K)," ")</f>
        <v>0.90875</v>
      </c>
      <c r="P132" s="83">
        <f ca="1" t="shared" si="143"/>
        <v>0.91</v>
      </c>
      <c r="Q132" s="66" t="str">
        <f ca="1">IF(ISBLANK(A132)," ",IF(O132&gt;MASTER!$B$3/100,"SB",IF(O132&gt;MASTER!$B$4/100,"B",IF(O132&gt;MASTER!$B$5/100,"C","K"))))</f>
        <v>B</v>
      </c>
      <c r="R132" s="66" t="str">
        <f ca="1">IF(ISBLANK(B132)," ",IF(P132&gt;MASTER!$B$3/100,"SB",IF(P132&gt;MASTER!$B$4/100,"B",IF(P132&gt;MASTER!$B$5/100,"C","K"))))</f>
        <v>B</v>
      </c>
    </row>
    <row r="133" customHeight="1" spans="1:18">
      <c r="A133" s="80">
        <f ca="1">INDIRECT(ADDRESS(2+QUOTIENT(ROW()-2,COUNTA('Form Responses 1'!$1:$1)-4),1,,TRUE,"Form Responses 1"))</f>
        <v>45071.3584560185</v>
      </c>
      <c r="B133" s="66" t="str">
        <f ca="1">INDIRECT(ADDRESS(2+QUOTIENT(ROW()-2,COUNTA('Form Responses 1'!$1:$1)-4),2,,TRUE,"Form Responses 1"))</f>
        <v>dwisuswianto1971@gmail.com</v>
      </c>
      <c r="C133" s="66" t="str">
        <f ca="1">INDIRECT(ADDRESS(2+QUOTIENT(ROW()-2,COUNTA('Form Responses 1'!$1:$1)-4),3,,TRUE,"Form Responses 1"))</f>
        <v>Dwi Suswianto</v>
      </c>
      <c r="D133" s="81">
        <f ca="1">INDIRECT(ADDRESS(2+QUOTIENT(ROW()-2,COUNTA('Form Responses 1'!$1:$1)-4),4,,TRUE,"Form Responses 1"))</f>
        <v>45016</v>
      </c>
      <c r="E133" s="82">
        <f ca="1" t="shared" si="0"/>
        <v>5</v>
      </c>
      <c r="F133" s="66" t="str">
        <f ca="1">IF(ISBLANK(A133)," ",INDIRECT(ADDRESS(1,5+MOD(ROW()-2,COUNTA('Form Responses 1'!$1:$1)-4),,TRUE,"Form Responses 1")))</f>
        <v>Wisma [Ruang Rapat/Pendopo]</v>
      </c>
      <c r="G133" s="66" t="str">
        <f ca="1">IF(ISBLANK(A133)," ",INDIRECT(ADDRESS(MATCH(A133,'Form Responses 1'!A:A,0),5+MOD(ROW()-2,COUNTA('Form Responses 1'!$1:$1)-4),,TRUE,"Form Responses 1")))</f>
        <v>BAIK</v>
      </c>
      <c r="H133" s="83" t="str">
        <f ca="1" t="shared" si="1"/>
        <v>Wisma</v>
      </c>
      <c r="I133" s="83" t="str">
        <f ca="1" t="shared" si="141"/>
        <v>Ruang Rapat/Pendopo</v>
      </c>
      <c r="J133" s="83" t="str">
        <f ca="1" t="shared" si="2"/>
        <v>CLEANING SERVICE</v>
      </c>
      <c r="K133" s="83">
        <f ca="1" t="array" ref="K133">IFERROR(INDEX(MASTER!B:B,MATCH(G133,MASTER!A:A,0))/100," ")</f>
        <v>0.95</v>
      </c>
      <c r="L133" s="66">
        <f ca="1" t="shared" si="3"/>
        <v>13</v>
      </c>
      <c r="M133" s="66" t="str">
        <f ca="1" t="shared" si="4"/>
        <v>2023 - WEEK 13</v>
      </c>
      <c r="N133" s="66" t="str">
        <f ca="1" t="shared" si="5"/>
        <v>2023 - MONTH 03</v>
      </c>
      <c r="O133" s="83">
        <f ca="1" t="shared" ref="O133:P133" si="144">IFERROR(AVERAGEIF(M:M,M133,$K:$K)," ")</f>
        <v>0.90875</v>
      </c>
      <c r="P133" s="83">
        <f ca="1" t="shared" si="144"/>
        <v>0.91</v>
      </c>
      <c r="Q133" s="66" t="str">
        <f ca="1">IF(ISBLANK(A133)," ",IF(O133&gt;MASTER!$B$3/100,"SB",IF(O133&gt;MASTER!$B$4/100,"B",IF(O133&gt;MASTER!$B$5/100,"C","K"))))</f>
        <v>B</v>
      </c>
      <c r="R133" s="66" t="str">
        <f ca="1">IF(ISBLANK(B133)," ",IF(P133&gt;MASTER!$B$3/100,"SB",IF(P133&gt;MASTER!$B$4/100,"B",IF(P133&gt;MASTER!$B$5/100,"C","K"))))</f>
        <v>B</v>
      </c>
    </row>
    <row r="134" customHeight="1" spans="1:18">
      <c r="A134" s="80">
        <f ca="1">INDIRECT(ADDRESS(2+QUOTIENT(ROW()-2,COUNTA('Form Responses 1'!$1:$1)-4),1,,TRUE,"Form Responses 1"))</f>
        <v>45071.3584560185</v>
      </c>
      <c r="B134" s="66" t="str">
        <f ca="1">INDIRECT(ADDRESS(2+QUOTIENT(ROW()-2,COUNTA('Form Responses 1'!$1:$1)-4),2,,TRUE,"Form Responses 1"))</f>
        <v>dwisuswianto1971@gmail.com</v>
      </c>
      <c r="C134" s="66" t="str">
        <f ca="1">INDIRECT(ADDRESS(2+QUOTIENT(ROW()-2,COUNTA('Form Responses 1'!$1:$1)-4),3,,TRUE,"Form Responses 1"))</f>
        <v>Dwi Suswianto</v>
      </c>
      <c r="D134" s="81">
        <f ca="1">INDIRECT(ADDRESS(2+QUOTIENT(ROW()-2,COUNTA('Form Responses 1'!$1:$1)-4),4,,TRUE,"Form Responses 1"))</f>
        <v>45016</v>
      </c>
      <c r="E134" s="82">
        <f ca="1" t="shared" si="0"/>
        <v>5</v>
      </c>
      <c r="F134" s="66" t="str">
        <f ca="1">IF(ISBLANK(A134)," ",INDIRECT(ADDRESS(1,5+MOD(ROW()-2,COUNTA('Form Responses 1'!$1:$1)-4),,TRUE,"Form Responses 1")))</f>
        <v>Wisma [Gudang]</v>
      </c>
      <c r="G134" s="66" t="str">
        <f ca="1">IF(ISBLANK(A134)," ",INDIRECT(ADDRESS(MATCH(A134,'Form Responses 1'!A:A,0),5+MOD(ROW()-2,COUNTA('Form Responses 1'!$1:$1)-4),,TRUE,"Form Responses 1")))</f>
        <v>CUKUP BAIK</v>
      </c>
      <c r="H134" s="83" t="str">
        <f ca="1" t="shared" si="1"/>
        <v>Wisma</v>
      </c>
      <c r="I134" s="83" t="str">
        <f ca="1" t="shared" si="141"/>
        <v>Gudang</v>
      </c>
      <c r="J134" s="83" t="str">
        <f ca="1" t="shared" si="2"/>
        <v>CLEANING SERVICE</v>
      </c>
      <c r="K134" s="83">
        <f ca="1" t="array" ref="K134">IFERROR(INDEX(MASTER!B:B,MATCH(G134,MASTER!A:A,0))/100," ")</f>
        <v>0.89</v>
      </c>
      <c r="L134" s="66">
        <f ca="1" t="shared" si="3"/>
        <v>13</v>
      </c>
      <c r="M134" s="66" t="str">
        <f ca="1" t="shared" si="4"/>
        <v>2023 - WEEK 13</v>
      </c>
      <c r="N134" s="66" t="str">
        <f ca="1" t="shared" si="5"/>
        <v>2023 - MONTH 03</v>
      </c>
      <c r="O134" s="83">
        <f ca="1" t="shared" ref="O134:P134" si="145">IFERROR(AVERAGEIF(M:M,M134,$K:$K)," ")</f>
        <v>0.90875</v>
      </c>
      <c r="P134" s="83">
        <f ca="1" t="shared" si="145"/>
        <v>0.91</v>
      </c>
      <c r="Q134" s="66" t="str">
        <f ca="1">IF(ISBLANK(A134)," ",IF(O134&gt;MASTER!$B$3/100,"SB",IF(O134&gt;MASTER!$B$4/100,"B",IF(O134&gt;MASTER!$B$5/100,"C","K"))))</f>
        <v>B</v>
      </c>
      <c r="R134" s="66" t="str">
        <f ca="1">IF(ISBLANK(B134)," ",IF(P134&gt;MASTER!$B$3/100,"SB",IF(P134&gt;MASTER!$B$4/100,"B",IF(P134&gt;MASTER!$B$5/100,"C","K"))))</f>
        <v>B</v>
      </c>
    </row>
    <row r="135" customHeight="1" spans="1:18">
      <c r="A135" s="80">
        <f ca="1">INDIRECT(ADDRESS(2+QUOTIENT(ROW()-2,COUNTA('Form Responses 1'!$1:$1)-4),1,,TRUE,"Form Responses 1"))</f>
        <v>45071.3584560185</v>
      </c>
      <c r="B135" s="66" t="str">
        <f ca="1">INDIRECT(ADDRESS(2+QUOTIENT(ROW()-2,COUNTA('Form Responses 1'!$1:$1)-4),2,,TRUE,"Form Responses 1"))</f>
        <v>dwisuswianto1971@gmail.com</v>
      </c>
      <c r="C135" s="66" t="str">
        <f ca="1">INDIRECT(ADDRESS(2+QUOTIENT(ROW()-2,COUNTA('Form Responses 1'!$1:$1)-4),3,,TRUE,"Form Responses 1"))</f>
        <v>Dwi Suswianto</v>
      </c>
      <c r="D135" s="81">
        <f ca="1">INDIRECT(ADDRESS(2+QUOTIENT(ROW()-2,COUNTA('Form Responses 1'!$1:$1)-4),4,,TRUE,"Form Responses 1"))</f>
        <v>45016</v>
      </c>
      <c r="E135" s="82">
        <f ca="1" t="shared" si="0"/>
        <v>5</v>
      </c>
      <c r="F135" s="66" t="str">
        <f ca="1">IF(ISBLANK(A135)," ",INDIRECT(ADDRESS(1,5+MOD(ROW()-2,COUNTA('Form Responses 1'!$1:$1)-4),,TRUE,"Form Responses 1")))</f>
        <v>Wisma [Ruang Genset]</v>
      </c>
      <c r="G135" s="66" t="str">
        <f ca="1">IF(ISBLANK(A135)," ",INDIRECT(ADDRESS(MATCH(A135,'Form Responses 1'!A:A,0),5+MOD(ROW()-2,COUNTA('Form Responses 1'!$1:$1)-4),,TRUE,"Form Responses 1")))</f>
        <v>CUKUP BAIK</v>
      </c>
      <c r="H135" s="83" t="str">
        <f ca="1" t="shared" si="1"/>
        <v>Wisma</v>
      </c>
      <c r="I135" s="83" t="str">
        <f ca="1" t="shared" si="141"/>
        <v>Ruang Genset</v>
      </c>
      <c r="J135" s="83" t="str">
        <f ca="1" t="shared" si="2"/>
        <v>CLEANING SERVICE</v>
      </c>
      <c r="K135" s="83">
        <f ca="1" t="array" ref="K135">IFERROR(INDEX(MASTER!B:B,MATCH(G135,MASTER!A:A,0))/100," ")</f>
        <v>0.89</v>
      </c>
      <c r="L135" s="66">
        <f ca="1" t="shared" si="3"/>
        <v>13</v>
      </c>
      <c r="M135" s="66" t="str">
        <f ca="1" t="shared" si="4"/>
        <v>2023 - WEEK 13</v>
      </c>
      <c r="N135" s="66" t="str">
        <f ca="1" t="shared" si="5"/>
        <v>2023 - MONTH 03</v>
      </c>
      <c r="O135" s="83">
        <f ca="1" t="shared" ref="O135:P135" si="146">IFERROR(AVERAGEIF(M:M,M135,$K:$K)," ")</f>
        <v>0.90875</v>
      </c>
      <c r="P135" s="83">
        <f ca="1" t="shared" si="146"/>
        <v>0.91</v>
      </c>
      <c r="Q135" s="66" t="str">
        <f ca="1">IF(ISBLANK(A135)," ",IF(O135&gt;MASTER!$B$3/100,"SB",IF(O135&gt;MASTER!$B$4/100,"B",IF(O135&gt;MASTER!$B$5/100,"C","K"))))</f>
        <v>B</v>
      </c>
      <c r="R135" s="66" t="str">
        <f ca="1">IF(ISBLANK(B135)," ",IF(P135&gt;MASTER!$B$3/100,"SB",IF(P135&gt;MASTER!$B$4/100,"B",IF(P135&gt;MASTER!$B$5/100,"C","K"))))</f>
        <v>B</v>
      </c>
    </row>
    <row r="136" customHeight="1" spans="1:18">
      <c r="A136" s="80">
        <f ca="1">INDIRECT(ADDRESS(2+QUOTIENT(ROW()-2,COUNTA('Form Responses 1'!$1:$1)-4),1,,TRUE,"Form Responses 1"))</f>
        <v>45071.3584560185</v>
      </c>
      <c r="B136" s="66" t="str">
        <f ca="1">INDIRECT(ADDRESS(2+QUOTIENT(ROW()-2,COUNTA('Form Responses 1'!$1:$1)-4),2,,TRUE,"Form Responses 1"))</f>
        <v>dwisuswianto1971@gmail.com</v>
      </c>
      <c r="C136" s="66" t="str">
        <f ca="1">INDIRECT(ADDRESS(2+QUOTIENT(ROW()-2,COUNTA('Form Responses 1'!$1:$1)-4),3,,TRUE,"Form Responses 1"))</f>
        <v>Dwi Suswianto</v>
      </c>
      <c r="D136" s="81">
        <f ca="1">INDIRECT(ADDRESS(2+QUOTIENT(ROW()-2,COUNTA('Form Responses 1'!$1:$1)-4),4,,TRUE,"Form Responses 1"))</f>
        <v>45016</v>
      </c>
      <c r="E136" s="82">
        <f ca="1" t="shared" si="0"/>
        <v>5</v>
      </c>
      <c r="F136" s="66" t="str">
        <f ca="1">IF(ISBLANK(A136)," ",INDIRECT(ADDRESS(1,5+MOD(ROW()-2,COUNTA('Form Responses 1'!$1:$1)-4),,TRUE,"Form Responses 1")))</f>
        <v>Wisma [Ruang Alat Meteorologi]</v>
      </c>
      <c r="G136" s="66" t="str">
        <f ca="1">IF(ISBLANK(A136)," ",INDIRECT(ADDRESS(MATCH(A136,'Form Responses 1'!A:A,0),5+MOD(ROW()-2,COUNTA('Form Responses 1'!$1:$1)-4),,TRUE,"Form Responses 1")))</f>
        <v>BAIK</v>
      </c>
      <c r="H136" s="83" t="str">
        <f ca="1" t="shared" si="1"/>
        <v>Wisma</v>
      </c>
      <c r="I136" s="83" t="str">
        <f ca="1" t="shared" si="141"/>
        <v>Ruang Alat Meteorologi</v>
      </c>
      <c r="J136" s="83" t="str">
        <f ca="1" t="shared" si="2"/>
        <v>CLEANING SERVICE</v>
      </c>
      <c r="K136" s="83">
        <f ca="1" t="array" ref="K136">IFERROR(INDEX(MASTER!B:B,MATCH(G136,MASTER!A:A,0))/100," ")</f>
        <v>0.95</v>
      </c>
      <c r="L136" s="66">
        <f ca="1" t="shared" si="3"/>
        <v>13</v>
      </c>
      <c r="M136" s="66" t="str">
        <f ca="1" t="shared" si="4"/>
        <v>2023 - WEEK 13</v>
      </c>
      <c r="N136" s="66" t="str">
        <f ca="1" t="shared" si="5"/>
        <v>2023 - MONTH 03</v>
      </c>
      <c r="O136" s="83">
        <f ca="1" t="shared" ref="O136:P136" si="147">IFERROR(AVERAGEIF(M:M,M136,$K:$K)," ")</f>
        <v>0.90875</v>
      </c>
      <c r="P136" s="83">
        <f ca="1" t="shared" si="147"/>
        <v>0.91</v>
      </c>
      <c r="Q136" s="66" t="str">
        <f ca="1">IF(ISBLANK(A136)," ",IF(O136&gt;MASTER!$B$3/100,"SB",IF(O136&gt;MASTER!$B$4/100,"B",IF(O136&gt;MASTER!$B$5/100,"C","K"))))</f>
        <v>B</v>
      </c>
      <c r="R136" s="66" t="str">
        <f ca="1">IF(ISBLANK(B136)," ",IF(P136&gt;MASTER!$B$3/100,"SB",IF(P136&gt;MASTER!$B$4/100,"B",IF(P136&gt;MASTER!$B$5/100,"C","K"))))</f>
        <v>B</v>
      </c>
    </row>
    <row r="137" customHeight="1" spans="1:18">
      <c r="A137" s="80">
        <f ca="1">INDIRECT(ADDRESS(2+QUOTIENT(ROW()-2,COUNTA('Form Responses 1'!$1:$1)-4),1,,TRUE,"Form Responses 1"))</f>
        <v>45071.3584560185</v>
      </c>
      <c r="B137" s="66" t="str">
        <f ca="1">INDIRECT(ADDRESS(2+QUOTIENT(ROW()-2,COUNTA('Form Responses 1'!$1:$1)-4),2,,TRUE,"Form Responses 1"))</f>
        <v>dwisuswianto1971@gmail.com</v>
      </c>
      <c r="C137" s="66" t="str">
        <f ca="1">INDIRECT(ADDRESS(2+QUOTIENT(ROW()-2,COUNTA('Form Responses 1'!$1:$1)-4),3,,TRUE,"Form Responses 1"))</f>
        <v>Dwi Suswianto</v>
      </c>
      <c r="D137" s="81">
        <f ca="1">INDIRECT(ADDRESS(2+QUOTIENT(ROW()-2,COUNTA('Form Responses 1'!$1:$1)-4),4,,TRUE,"Form Responses 1"))</f>
        <v>45016</v>
      </c>
      <c r="E137" s="82">
        <f ca="1" t="shared" si="0"/>
        <v>5</v>
      </c>
      <c r="F137" s="66" t="str">
        <f ca="1">IF(ISBLANK(A137)," ",INDIRECT(ADDRESS(1,5+MOD(ROW()-2,COUNTA('Form Responses 1'!$1:$1)-4),,TRUE,"Form Responses 1")))</f>
        <v>Wisma [Ruang Kerja]</v>
      </c>
      <c r="G137" s="66" t="str">
        <f ca="1">IF(ISBLANK(A137)," ",INDIRECT(ADDRESS(MATCH(A137,'Form Responses 1'!A:A,0),5+MOD(ROW()-2,COUNTA('Form Responses 1'!$1:$1)-4),,TRUE,"Form Responses 1")))</f>
        <v>BAIK</v>
      </c>
      <c r="H137" s="83" t="str">
        <f ca="1" t="shared" si="1"/>
        <v>Wisma</v>
      </c>
      <c r="I137" s="83" t="str">
        <f ca="1" t="shared" si="141"/>
        <v>Ruang Kerja</v>
      </c>
      <c r="J137" s="83" t="str">
        <f ca="1" t="shared" si="2"/>
        <v>CLEANING SERVICE</v>
      </c>
      <c r="K137" s="83">
        <f ca="1" t="array" ref="K137">IFERROR(INDEX(MASTER!B:B,MATCH(G137,MASTER!A:A,0))/100," ")</f>
        <v>0.95</v>
      </c>
      <c r="L137" s="66">
        <f ca="1" t="shared" si="3"/>
        <v>13</v>
      </c>
      <c r="M137" s="66" t="str">
        <f ca="1" t="shared" si="4"/>
        <v>2023 - WEEK 13</v>
      </c>
      <c r="N137" s="66" t="str">
        <f ca="1" t="shared" si="5"/>
        <v>2023 - MONTH 03</v>
      </c>
      <c r="O137" s="83">
        <f ca="1" t="shared" ref="O137:P137" si="148">IFERROR(AVERAGEIF(M:M,M137,$K:$K)," ")</f>
        <v>0.90875</v>
      </c>
      <c r="P137" s="83">
        <f ca="1" t="shared" si="148"/>
        <v>0.91</v>
      </c>
      <c r="Q137" s="66" t="str">
        <f ca="1">IF(ISBLANK(A137)," ",IF(O137&gt;MASTER!$B$3/100,"SB",IF(O137&gt;MASTER!$B$4/100,"B",IF(O137&gt;MASTER!$B$5/100,"C","K"))))</f>
        <v>B</v>
      </c>
      <c r="R137" s="66" t="str">
        <f ca="1">IF(ISBLANK(B137)," ",IF(P137&gt;MASTER!$B$3/100,"SB",IF(P137&gt;MASTER!$B$4/100,"B",IF(P137&gt;MASTER!$B$5/100,"C","K"))))</f>
        <v>B</v>
      </c>
    </row>
    <row r="138" customHeight="1" spans="1:18">
      <c r="A138" s="80">
        <f ca="1">INDIRECT(ADDRESS(2+QUOTIENT(ROW()-2,COUNTA('Form Responses 1'!$1:$1)-4),1,,TRUE,"Form Responses 1"))</f>
        <v>45071.3584560185</v>
      </c>
      <c r="B138" s="66" t="str">
        <f ca="1">INDIRECT(ADDRESS(2+QUOTIENT(ROW()-2,COUNTA('Form Responses 1'!$1:$1)-4),2,,TRUE,"Form Responses 1"))</f>
        <v>dwisuswianto1971@gmail.com</v>
      </c>
      <c r="C138" s="66" t="str">
        <f ca="1">INDIRECT(ADDRESS(2+QUOTIENT(ROW()-2,COUNTA('Form Responses 1'!$1:$1)-4),3,,TRUE,"Form Responses 1"))</f>
        <v>Dwi Suswianto</v>
      </c>
      <c r="D138" s="81">
        <f ca="1">INDIRECT(ADDRESS(2+QUOTIENT(ROW()-2,COUNTA('Form Responses 1'!$1:$1)-4),4,,TRUE,"Form Responses 1"))</f>
        <v>45016</v>
      </c>
      <c r="E138" s="82">
        <f ca="1" t="shared" si="0"/>
        <v>5</v>
      </c>
      <c r="F138" s="66" t="str">
        <f ca="1">IF(ISBLANK(A138)," ",INDIRECT(ADDRESS(1,5+MOD(ROW()-2,COUNTA('Form Responses 1'!$1:$1)-4),,TRUE,"Form Responses 1")))</f>
        <v>Wisma [Pantry]</v>
      </c>
      <c r="G138" s="66" t="str">
        <f ca="1">IF(ISBLANK(A138)," ",INDIRECT(ADDRESS(MATCH(A138,'Form Responses 1'!A:A,0),5+MOD(ROW()-2,COUNTA('Form Responses 1'!$1:$1)-4),,TRUE,"Form Responses 1")))</f>
        <v>CUKUP BAIK</v>
      </c>
      <c r="H138" s="83" t="str">
        <f ca="1" t="shared" si="1"/>
        <v>Wisma</v>
      </c>
      <c r="I138" s="83" t="str">
        <f ca="1" t="shared" si="141"/>
        <v>Pantry</v>
      </c>
      <c r="J138" s="83" t="str">
        <f ca="1" t="shared" si="2"/>
        <v>CLEANING SERVICE</v>
      </c>
      <c r="K138" s="83">
        <f ca="1" t="array" ref="K138">IFERROR(INDEX(MASTER!B:B,MATCH(G138,MASTER!A:A,0))/100," ")</f>
        <v>0.89</v>
      </c>
      <c r="L138" s="66">
        <f ca="1" t="shared" si="3"/>
        <v>13</v>
      </c>
      <c r="M138" s="66" t="str">
        <f ca="1" t="shared" si="4"/>
        <v>2023 - WEEK 13</v>
      </c>
      <c r="N138" s="66" t="str">
        <f ca="1" t="shared" si="5"/>
        <v>2023 - MONTH 03</v>
      </c>
      <c r="O138" s="83">
        <f ca="1" t="shared" ref="O138:P138" si="149">IFERROR(AVERAGEIF(M:M,M138,$K:$K)," ")</f>
        <v>0.90875</v>
      </c>
      <c r="P138" s="83">
        <f ca="1" t="shared" si="149"/>
        <v>0.91</v>
      </c>
      <c r="Q138" s="66" t="str">
        <f ca="1">IF(ISBLANK(A138)," ",IF(O138&gt;MASTER!$B$3/100,"SB",IF(O138&gt;MASTER!$B$4/100,"B",IF(O138&gt;MASTER!$B$5/100,"C","K"))))</f>
        <v>B</v>
      </c>
      <c r="R138" s="66" t="str">
        <f ca="1">IF(ISBLANK(B138)," ",IF(P138&gt;MASTER!$B$3/100,"SB",IF(P138&gt;MASTER!$B$4/100,"B",IF(P138&gt;MASTER!$B$5/100,"C","K"))))</f>
        <v>B</v>
      </c>
    </row>
    <row r="139" customHeight="1" spans="1:18">
      <c r="A139" s="80">
        <f ca="1">INDIRECT(ADDRESS(2+QUOTIENT(ROW()-2,COUNTA('Form Responses 1'!$1:$1)-4),1,,TRUE,"Form Responses 1"))</f>
        <v>45071.3584560185</v>
      </c>
      <c r="B139" s="66" t="str">
        <f ca="1">INDIRECT(ADDRESS(2+QUOTIENT(ROW()-2,COUNTA('Form Responses 1'!$1:$1)-4),2,,TRUE,"Form Responses 1"))</f>
        <v>dwisuswianto1971@gmail.com</v>
      </c>
      <c r="C139" s="66" t="str">
        <f ca="1">INDIRECT(ADDRESS(2+QUOTIENT(ROW()-2,COUNTA('Form Responses 1'!$1:$1)-4),3,,TRUE,"Form Responses 1"))</f>
        <v>Dwi Suswianto</v>
      </c>
      <c r="D139" s="81">
        <f ca="1">INDIRECT(ADDRESS(2+QUOTIENT(ROW()-2,COUNTA('Form Responses 1'!$1:$1)-4),4,,TRUE,"Form Responses 1"))</f>
        <v>45016</v>
      </c>
      <c r="E139" s="82">
        <f ca="1" t="shared" si="0"/>
        <v>5</v>
      </c>
      <c r="F139" s="66" t="str">
        <f ca="1">IF(ISBLANK(A139)," ",INDIRECT(ADDRESS(1,5+MOD(ROW()-2,COUNTA('Form Responses 1'!$1:$1)-4),,TRUE,"Form Responses 1")))</f>
        <v>Wisma [Musholla]</v>
      </c>
      <c r="G139" s="66" t="str">
        <f ca="1">IF(ISBLANK(A139)," ",INDIRECT(ADDRESS(MATCH(A139,'Form Responses 1'!A:A,0),5+MOD(ROW()-2,COUNTA('Form Responses 1'!$1:$1)-4),,TRUE,"Form Responses 1")))</f>
        <v>BAIK</v>
      </c>
      <c r="H139" s="83" t="str">
        <f ca="1" t="shared" si="1"/>
        <v>Wisma</v>
      </c>
      <c r="I139" s="83" t="str">
        <f ca="1" t="shared" si="141"/>
        <v>Musholla</v>
      </c>
      <c r="J139" s="83" t="str">
        <f ca="1" t="shared" si="2"/>
        <v>CLEANING SERVICE</v>
      </c>
      <c r="K139" s="83">
        <f ca="1" t="array" ref="K139">IFERROR(INDEX(MASTER!B:B,MATCH(G139,MASTER!A:A,0))/100," ")</f>
        <v>0.95</v>
      </c>
      <c r="L139" s="66">
        <f ca="1" t="shared" si="3"/>
        <v>13</v>
      </c>
      <c r="M139" s="66" t="str">
        <f ca="1" t="shared" si="4"/>
        <v>2023 - WEEK 13</v>
      </c>
      <c r="N139" s="66" t="str">
        <f ca="1" t="shared" si="5"/>
        <v>2023 - MONTH 03</v>
      </c>
      <c r="O139" s="83">
        <f ca="1" t="shared" ref="O139:P139" si="150">IFERROR(AVERAGEIF(M:M,M139,$K:$K)," ")</f>
        <v>0.90875</v>
      </c>
      <c r="P139" s="83">
        <f ca="1" t="shared" si="150"/>
        <v>0.91</v>
      </c>
      <c r="Q139" s="66" t="str">
        <f ca="1">IF(ISBLANK(A139)," ",IF(O139&gt;MASTER!$B$3/100,"SB",IF(O139&gt;MASTER!$B$4/100,"B",IF(O139&gt;MASTER!$B$5/100,"C","K"))))</f>
        <v>B</v>
      </c>
      <c r="R139" s="66" t="str">
        <f ca="1">IF(ISBLANK(B139)," ",IF(P139&gt;MASTER!$B$3/100,"SB",IF(P139&gt;MASTER!$B$4/100,"B",IF(P139&gt;MASTER!$B$5/100,"C","K"))))</f>
        <v>B</v>
      </c>
    </row>
    <row r="140" customHeight="1" spans="1:18">
      <c r="A140" s="80">
        <f ca="1">INDIRECT(ADDRESS(2+QUOTIENT(ROW()-2,COUNTA('Form Responses 1'!$1:$1)-4),1,,TRUE,"Form Responses 1"))</f>
        <v>45071.3584560185</v>
      </c>
      <c r="B140" s="66" t="str">
        <f ca="1">INDIRECT(ADDRESS(2+QUOTIENT(ROW()-2,COUNTA('Form Responses 1'!$1:$1)-4),2,,TRUE,"Form Responses 1"))</f>
        <v>dwisuswianto1971@gmail.com</v>
      </c>
      <c r="C140" s="66" t="str">
        <f ca="1">INDIRECT(ADDRESS(2+QUOTIENT(ROW()-2,COUNTA('Form Responses 1'!$1:$1)-4),3,,TRUE,"Form Responses 1"))</f>
        <v>Dwi Suswianto</v>
      </c>
      <c r="D140" s="81">
        <f ca="1">INDIRECT(ADDRESS(2+QUOTIENT(ROW()-2,COUNTA('Form Responses 1'!$1:$1)-4),4,,TRUE,"Form Responses 1"))</f>
        <v>45016</v>
      </c>
      <c r="E140" s="82">
        <f ca="1" t="shared" si="0"/>
        <v>5</v>
      </c>
      <c r="F140" s="66" t="str">
        <f ca="1">IF(ISBLANK(A140)," ",INDIRECT(ADDRESS(1,5+MOD(ROW()-2,COUNTA('Form Responses 1'!$1:$1)-4),,TRUE,"Form Responses 1")))</f>
        <v>Wisma [Toilet Pria / Wanita]</v>
      </c>
      <c r="G140" s="66" t="str">
        <f ca="1">IF(ISBLANK(A140)," ",INDIRECT(ADDRESS(MATCH(A140,'Form Responses 1'!A:A,0),5+MOD(ROW()-2,COUNTA('Form Responses 1'!$1:$1)-4),,TRUE,"Form Responses 1")))</f>
        <v>CUKUP BAIK</v>
      </c>
      <c r="H140" s="83" t="str">
        <f ca="1" t="shared" si="1"/>
        <v>Wisma</v>
      </c>
      <c r="I140" s="83" t="str">
        <f ca="1" t="shared" si="141"/>
        <v>Toilet Pria / Wanita</v>
      </c>
      <c r="J140" s="83" t="str">
        <f ca="1" t="shared" si="2"/>
        <v>CLEANING SERVICE</v>
      </c>
      <c r="K140" s="83">
        <f ca="1" t="array" ref="K140">IFERROR(INDEX(MASTER!B:B,MATCH(G140,MASTER!A:A,0))/100," ")</f>
        <v>0.89</v>
      </c>
      <c r="L140" s="66">
        <f ca="1" t="shared" si="3"/>
        <v>13</v>
      </c>
      <c r="M140" s="66" t="str">
        <f ca="1" t="shared" si="4"/>
        <v>2023 - WEEK 13</v>
      </c>
      <c r="N140" s="66" t="str">
        <f ca="1" t="shared" si="5"/>
        <v>2023 - MONTH 03</v>
      </c>
      <c r="O140" s="83">
        <f ca="1" t="shared" ref="O140:P140" si="151">IFERROR(AVERAGEIF(M:M,M140,$K:$K)," ")</f>
        <v>0.90875</v>
      </c>
      <c r="P140" s="83">
        <f ca="1" t="shared" si="151"/>
        <v>0.91</v>
      </c>
      <c r="Q140" s="66" t="str">
        <f ca="1">IF(ISBLANK(A140)," ",IF(O140&gt;MASTER!$B$3/100,"SB",IF(O140&gt;MASTER!$B$4/100,"B",IF(O140&gt;MASTER!$B$5/100,"C","K"))))</f>
        <v>B</v>
      </c>
      <c r="R140" s="66" t="str">
        <f ca="1">IF(ISBLANK(B140)," ",IF(P140&gt;MASTER!$B$3/100,"SB",IF(P140&gt;MASTER!$B$4/100,"B",IF(P140&gt;MASTER!$B$5/100,"C","K"))))</f>
        <v>B</v>
      </c>
    </row>
    <row r="141" customHeight="1" spans="1:18">
      <c r="A141" s="80">
        <f ca="1">INDIRECT(ADDRESS(2+QUOTIENT(ROW()-2,COUNTA('Form Responses 1'!$1:$1)-4),1,,TRUE,"Form Responses 1"))</f>
        <v>45071.3584560185</v>
      </c>
      <c r="B141" s="66" t="str">
        <f ca="1">INDIRECT(ADDRESS(2+QUOTIENT(ROW()-2,COUNTA('Form Responses 1'!$1:$1)-4),2,,TRUE,"Form Responses 1"))</f>
        <v>dwisuswianto1971@gmail.com</v>
      </c>
      <c r="C141" s="66" t="str">
        <f ca="1">INDIRECT(ADDRESS(2+QUOTIENT(ROW()-2,COUNTA('Form Responses 1'!$1:$1)-4),3,,TRUE,"Form Responses 1"))</f>
        <v>Dwi Suswianto</v>
      </c>
      <c r="D141" s="81">
        <f ca="1">INDIRECT(ADDRESS(2+QUOTIENT(ROW()-2,COUNTA('Form Responses 1'!$1:$1)-4),4,,TRUE,"Form Responses 1"))</f>
        <v>45016</v>
      </c>
      <c r="E141" s="82">
        <f ca="1" t="shared" si="0"/>
        <v>5</v>
      </c>
      <c r="F141" s="66" t="str">
        <f ca="1">IF(ISBLANK(A141)," ",INDIRECT(ADDRESS(1,5+MOD(ROW()-2,COUNTA('Form Responses 1'!$1:$1)-4),,TRUE,"Form Responses 1")))</f>
        <v>Halaman Wisma [Taman ]</v>
      </c>
      <c r="G141" s="66" t="str">
        <f ca="1">IF(ISBLANK(A141)," ",INDIRECT(ADDRESS(MATCH(A141,'Form Responses 1'!A:A,0),5+MOD(ROW()-2,COUNTA('Form Responses 1'!$1:$1)-4),,TRUE,"Form Responses 1")))</f>
        <v>CUKUP BAIK</v>
      </c>
      <c r="H141" s="83" t="str">
        <f ca="1" t="shared" si="1"/>
        <v>Halaman Wisma</v>
      </c>
      <c r="I141" s="83" t="str">
        <f ca="1" t="shared" si="141"/>
        <v>Taman </v>
      </c>
      <c r="J141" s="83" t="str">
        <f ca="1" t="shared" si="2"/>
        <v>CLEANING SERVICE</v>
      </c>
      <c r="K141" s="83">
        <f ca="1" t="array" ref="K141">IFERROR(INDEX(MASTER!B:B,MATCH(G141,MASTER!A:A,0))/100," ")</f>
        <v>0.89</v>
      </c>
      <c r="L141" s="66">
        <f ca="1" t="shared" si="3"/>
        <v>13</v>
      </c>
      <c r="M141" s="66" t="str">
        <f ca="1" t="shared" si="4"/>
        <v>2023 - WEEK 13</v>
      </c>
      <c r="N141" s="66" t="str">
        <f ca="1" t="shared" si="5"/>
        <v>2023 - MONTH 03</v>
      </c>
      <c r="O141" s="83">
        <f ca="1" t="shared" ref="O141:P141" si="152">IFERROR(AVERAGEIF(M:M,M141,$K:$K)," ")</f>
        <v>0.90875</v>
      </c>
      <c r="P141" s="83">
        <f ca="1" t="shared" si="152"/>
        <v>0.91</v>
      </c>
      <c r="Q141" s="66" t="str">
        <f ca="1">IF(ISBLANK(A141)," ",IF(O141&gt;MASTER!$B$3/100,"SB",IF(O141&gt;MASTER!$B$4/100,"B",IF(O141&gt;MASTER!$B$5/100,"C","K"))))</f>
        <v>B</v>
      </c>
      <c r="R141" s="66" t="str">
        <f ca="1">IF(ISBLANK(B141)," ",IF(P141&gt;MASTER!$B$3/100,"SB",IF(P141&gt;MASTER!$B$4/100,"B",IF(P141&gt;MASTER!$B$5/100,"C","K"))))</f>
        <v>B</v>
      </c>
    </row>
    <row r="142" customHeight="1" spans="1:18">
      <c r="A142" s="80">
        <f ca="1">INDIRECT(ADDRESS(2+QUOTIENT(ROW()-2,COUNTA('Form Responses 1'!$1:$1)-4),1,,TRUE,"Form Responses 1"))</f>
        <v>45071.3584560185</v>
      </c>
      <c r="B142" s="66" t="str">
        <f ca="1">INDIRECT(ADDRESS(2+QUOTIENT(ROW()-2,COUNTA('Form Responses 1'!$1:$1)-4),2,,TRUE,"Form Responses 1"))</f>
        <v>dwisuswianto1971@gmail.com</v>
      </c>
      <c r="C142" s="66" t="str">
        <f ca="1">INDIRECT(ADDRESS(2+QUOTIENT(ROW()-2,COUNTA('Form Responses 1'!$1:$1)-4),3,,TRUE,"Form Responses 1"))</f>
        <v>Dwi Suswianto</v>
      </c>
      <c r="D142" s="81">
        <f ca="1">INDIRECT(ADDRESS(2+QUOTIENT(ROW()-2,COUNTA('Form Responses 1'!$1:$1)-4),4,,TRUE,"Form Responses 1"))</f>
        <v>45016</v>
      </c>
      <c r="E142" s="82">
        <f ca="1" t="shared" si="0"/>
        <v>5</v>
      </c>
      <c r="F142" s="66" t="str">
        <f ca="1">IF(ISBLANK(A142)," ",INDIRECT(ADDRESS(1,5+MOD(ROW()-2,COUNTA('Form Responses 1'!$1:$1)-4),,TRUE,"Form Responses 1")))</f>
        <v>Halaman Wisma [Pos Satpam]</v>
      </c>
      <c r="G142" s="66" t="str">
        <f ca="1">IF(ISBLANK(A142)," ",INDIRECT(ADDRESS(MATCH(A142,'Form Responses 1'!A:A,0),5+MOD(ROW()-2,COUNTA('Form Responses 1'!$1:$1)-4),,TRUE,"Form Responses 1")))</f>
        <v>CUKUP BAIK</v>
      </c>
      <c r="H142" s="83" t="str">
        <f ca="1" t="shared" si="1"/>
        <v>Halaman Wisma</v>
      </c>
      <c r="I142" s="83" t="str">
        <f ca="1" t="shared" si="141"/>
        <v>Pos Satpam</v>
      </c>
      <c r="J142" s="83" t="str">
        <f ca="1" t="shared" si="2"/>
        <v>CLEANING SERVICE</v>
      </c>
      <c r="K142" s="83">
        <f ca="1" t="array" ref="K142">IFERROR(INDEX(MASTER!B:B,MATCH(G142,MASTER!A:A,0))/100," ")</f>
        <v>0.89</v>
      </c>
      <c r="L142" s="66">
        <f ca="1" t="shared" si="3"/>
        <v>13</v>
      </c>
      <c r="M142" s="66" t="str">
        <f ca="1" t="shared" si="4"/>
        <v>2023 - WEEK 13</v>
      </c>
      <c r="N142" s="66" t="str">
        <f ca="1" t="shared" si="5"/>
        <v>2023 - MONTH 03</v>
      </c>
      <c r="O142" s="83">
        <f ca="1" t="shared" ref="O142:P142" si="153">IFERROR(AVERAGEIF(M:M,M142,$K:$K)," ")</f>
        <v>0.90875</v>
      </c>
      <c r="P142" s="83">
        <f ca="1" t="shared" si="153"/>
        <v>0.91</v>
      </c>
      <c r="Q142" s="66" t="str">
        <f ca="1">IF(ISBLANK(A142)," ",IF(O142&gt;MASTER!$B$3/100,"SB",IF(O142&gt;MASTER!$B$4/100,"B",IF(O142&gt;MASTER!$B$5/100,"C","K"))))</f>
        <v>B</v>
      </c>
      <c r="R142" s="66" t="str">
        <f ca="1">IF(ISBLANK(B142)," ",IF(P142&gt;MASTER!$B$3/100,"SB",IF(P142&gt;MASTER!$B$4/100,"B",IF(P142&gt;MASTER!$B$5/100,"C","K"))))</f>
        <v>B</v>
      </c>
    </row>
    <row r="143" customHeight="1" spans="1:18">
      <c r="A143" s="80">
        <f ca="1">INDIRECT(ADDRESS(2+QUOTIENT(ROW()-2,COUNTA('Form Responses 1'!$1:$1)-4),1,,TRUE,"Form Responses 1"))</f>
        <v>45071.3584560185</v>
      </c>
      <c r="B143" s="66" t="str">
        <f ca="1">INDIRECT(ADDRESS(2+QUOTIENT(ROW()-2,COUNTA('Form Responses 1'!$1:$1)-4),2,,TRUE,"Form Responses 1"))</f>
        <v>dwisuswianto1971@gmail.com</v>
      </c>
      <c r="C143" s="66" t="str">
        <f ca="1">INDIRECT(ADDRESS(2+QUOTIENT(ROW()-2,COUNTA('Form Responses 1'!$1:$1)-4),3,,TRUE,"Form Responses 1"))</f>
        <v>Dwi Suswianto</v>
      </c>
      <c r="D143" s="81">
        <f ca="1">INDIRECT(ADDRESS(2+QUOTIENT(ROW()-2,COUNTA('Form Responses 1'!$1:$1)-4),4,,TRUE,"Form Responses 1"))</f>
        <v>45016</v>
      </c>
      <c r="E143" s="82">
        <f ca="1" t="shared" si="0"/>
        <v>5</v>
      </c>
      <c r="F143" s="66" t="str">
        <f ca="1">IF(ISBLANK(A143)," ",INDIRECT(ADDRESS(1,5+MOD(ROW()-2,COUNTA('Form Responses 1'!$1:$1)-4),,TRUE,"Form Responses 1")))</f>
        <v>Halaman Wisma [Halaman Utama Depan]</v>
      </c>
      <c r="G143" s="66" t="str">
        <f ca="1">IF(ISBLANK(A143)," ",INDIRECT(ADDRESS(MATCH(A143,'Form Responses 1'!A:A,0),5+MOD(ROW()-2,COUNTA('Form Responses 1'!$1:$1)-4),,TRUE,"Form Responses 1")))</f>
        <v>BAIK</v>
      </c>
      <c r="H143" s="83" t="str">
        <f ca="1" t="shared" si="1"/>
        <v>Halaman Wisma</v>
      </c>
      <c r="I143" s="83" t="str">
        <f ca="1" t="shared" si="141"/>
        <v>Halaman Utama Depan</v>
      </c>
      <c r="J143" s="83" t="str">
        <f ca="1" t="shared" si="2"/>
        <v>CLEANING SERVICE</v>
      </c>
      <c r="K143" s="83">
        <f ca="1" t="array" ref="K143">IFERROR(INDEX(MASTER!B:B,MATCH(G143,MASTER!A:A,0))/100," ")</f>
        <v>0.95</v>
      </c>
      <c r="L143" s="66">
        <f ca="1" t="shared" si="3"/>
        <v>13</v>
      </c>
      <c r="M143" s="66" t="str">
        <f ca="1" t="shared" si="4"/>
        <v>2023 - WEEK 13</v>
      </c>
      <c r="N143" s="66" t="str">
        <f ca="1" t="shared" si="5"/>
        <v>2023 - MONTH 03</v>
      </c>
      <c r="O143" s="83">
        <f ca="1" t="shared" ref="O143:P143" si="154">IFERROR(AVERAGEIF(M:M,M143,$K:$K)," ")</f>
        <v>0.90875</v>
      </c>
      <c r="P143" s="83">
        <f ca="1" t="shared" si="154"/>
        <v>0.91</v>
      </c>
      <c r="Q143" s="66" t="str">
        <f ca="1">IF(ISBLANK(A143)," ",IF(O143&gt;MASTER!$B$3/100,"SB",IF(O143&gt;MASTER!$B$4/100,"B",IF(O143&gt;MASTER!$B$5/100,"C","K"))))</f>
        <v>B</v>
      </c>
      <c r="R143" s="66" t="str">
        <f ca="1">IF(ISBLANK(B143)," ",IF(P143&gt;MASTER!$B$3/100,"SB",IF(P143&gt;MASTER!$B$4/100,"B",IF(P143&gt;MASTER!$B$5/100,"C","K"))))</f>
        <v>B</v>
      </c>
    </row>
    <row r="144" customHeight="1" spans="1:18">
      <c r="A144" s="80">
        <f ca="1">INDIRECT(ADDRESS(2+QUOTIENT(ROW()-2,COUNTA('Form Responses 1'!$1:$1)-4),1,,TRUE,"Form Responses 1"))</f>
        <v>45071.3584560185</v>
      </c>
      <c r="B144" s="66" t="str">
        <f ca="1">INDIRECT(ADDRESS(2+QUOTIENT(ROW()-2,COUNTA('Form Responses 1'!$1:$1)-4),2,,TRUE,"Form Responses 1"))</f>
        <v>dwisuswianto1971@gmail.com</v>
      </c>
      <c r="C144" s="66" t="str">
        <f ca="1">INDIRECT(ADDRESS(2+QUOTIENT(ROW()-2,COUNTA('Form Responses 1'!$1:$1)-4),3,,TRUE,"Form Responses 1"))</f>
        <v>Dwi Suswianto</v>
      </c>
      <c r="D144" s="81">
        <f ca="1">INDIRECT(ADDRESS(2+QUOTIENT(ROW()-2,COUNTA('Form Responses 1'!$1:$1)-4),4,,TRUE,"Form Responses 1"))</f>
        <v>45016</v>
      </c>
      <c r="E144" s="82">
        <f ca="1" t="shared" si="0"/>
        <v>5</v>
      </c>
      <c r="F144" s="66" t="str">
        <f ca="1">IF(ISBLANK(A144)," ",INDIRECT(ADDRESS(1,5+MOD(ROW()-2,COUNTA('Form Responses 1'!$1:$1)-4),,TRUE,"Form Responses 1")))</f>
        <v>Halaman Wisma [Halaman Samping Dan Belakang]</v>
      </c>
      <c r="G144" s="66" t="str">
        <f ca="1">IF(ISBLANK(A144)," ",INDIRECT(ADDRESS(MATCH(A144,'Form Responses 1'!A:A,0),5+MOD(ROW()-2,COUNTA('Form Responses 1'!$1:$1)-4),,TRUE,"Form Responses 1")))</f>
        <v>CUKUP BAIK</v>
      </c>
      <c r="H144" s="83" t="str">
        <f ca="1" t="shared" si="1"/>
        <v>Halaman Wisma</v>
      </c>
      <c r="I144" s="83" t="str">
        <f ca="1" t="shared" si="141"/>
        <v>Halaman Samping Dan Belakang</v>
      </c>
      <c r="J144" s="83" t="str">
        <f ca="1" t="shared" si="2"/>
        <v>CLEANING SERVICE</v>
      </c>
      <c r="K144" s="83">
        <f ca="1" t="array" ref="K144">IFERROR(INDEX(MASTER!B:B,MATCH(G144,MASTER!A:A,0))/100," ")</f>
        <v>0.89</v>
      </c>
      <c r="L144" s="66">
        <f ca="1" t="shared" si="3"/>
        <v>13</v>
      </c>
      <c r="M144" s="66" t="str">
        <f ca="1" t="shared" si="4"/>
        <v>2023 - WEEK 13</v>
      </c>
      <c r="N144" s="66" t="str">
        <f ca="1" t="shared" si="5"/>
        <v>2023 - MONTH 03</v>
      </c>
      <c r="O144" s="83">
        <f ca="1" t="shared" ref="O144:P144" si="155">IFERROR(AVERAGEIF(M:M,M144,$K:$K)," ")</f>
        <v>0.90875</v>
      </c>
      <c r="P144" s="83">
        <f ca="1" t="shared" si="155"/>
        <v>0.91</v>
      </c>
      <c r="Q144" s="66" t="str">
        <f ca="1">IF(ISBLANK(A144)," ",IF(O144&gt;MASTER!$B$3/100,"SB",IF(O144&gt;MASTER!$B$4/100,"B",IF(O144&gt;MASTER!$B$5/100,"C","K"))))</f>
        <v>B</v>
      </c>
      <c r="R144" s="66" t="str">
        <f ca="1">IF(ISBLANK(B144)," ",IF(P144&gt;MASTER!$B$3/100,"SB",IF(P144&gt;MASTER!$B$4/100,"B",IF(P144&gt;MASTER!$B$5/100,"C","K"))))</f>
        <v>B</v>
      </c>
    </row>
    <row r="145" customHeight="1" spans="1:18">
      <c r="A145" s="80">
        <f ca="1">INDIRECT(ADDRESS(2+QUOTIENT(ROW()-2,COUNTA('Form Responses 1'!$1:$1)-4),1,,TRUE,"Form Responses 1"))</f>
        <v>45071.3584560185</v>
      </c>
      <c r="B145" s="66" t="str">
        <f ca="1">INDIRECT(ADDRESS(2+QUOTIENT(ROW()-2,COUNTA('Form Responses 1'!$1:$1)-4),2,,TRUE,"Form Responses 1"))</f>
        <v>dwisuswianto1971@gmail.com</v>
      </c>
      <c r="C145" s="66" t="str">
        <f ca="1">INDIRECT(ADDRESS(2+QUOTIENT(ROW()-2,COUNTA('Form Responses 1'!$1:$1)-4),3,,TRUE,"Form Responses 1"))</f>
        <v>Dwi Suswianto</v>
      </c>
      <c r="D145" s="81">
        <f ca="1">INDIRECT(ADDRESS(2+QUOTIENT(ROW()-2,COUNTA('Form Responses 1'!$1:$1)-4),4,,TRUE,"Form Responses 1"))</f>
        <v>45016</v>
      </c>
      <c r="E145" s="82">
        <f ca="1" t="shared" si="0"/>
        <v>5</v>
      </c>
      <c r="F145" s="66" t="str">
        <f ca="1">IF(ISBLANK(A145)," ",INDIRECT(ADDRESS(1,5+MOD(ROW()-2,COUNTA('Form Responses 1'!$1:$1)-4),,TRUE,"Form Responses 1")))</f>
        <v>Halaman Wisma [Tps]</v>
      </c>
      <c r="G145" s="66" t="str">
        <f ca="1">IF(ISBLANK(A145)," ",INDIRECT(ADDRESS(MATCH(A145,'Form Responses 1'!A:A,0),5+MOD(ROW()-2,COUNTA('Form Responses 1'!$1:$1)-4),,TRUE,"Form Responses 1")))</f>
        <v>CUKUP BAIK</v>
      </c>
      <c r="H145" s="83" t="str">
        <f ca="1" t="shared" si="1"/>
        <v>Halaman Wisma</v>
      </c>
      <c r="I145" s="83" t="str">
        <f ca="1" t="shared" si="141"/>
        <v>Tps</v>
      </c>
      <c r="J145" s="83" t="str">
        <f ca="1" t="shared" si="2"/>
        <v>CLEANING SERVICE</v>
      </c>
      <c r="K145" s="83">
        <f ca="1" t="array" ref="K145">IFERROR(INDEX(MASTER!B:B,MATCH(G145,MASTER!A:A,0))/100," ")</f>
        <v>0.89</v>
      </c>
      <c r="L145" s="66">
        <f ca="1" t="shared" si="3"/>
        <v>13</v>
      </c>
      <c r="M145" s="66" t="str">
        <f ca="1" t="shared" si="4"/>
        <v>2023 - WEEK 13</v>
      </c>
      <c r="N145" s="66" t="str">
        <f ca="1" t="shared" si="5"/>
        <v>2023 - MONTH 03</v>
      </c>
      <c r="O145" s="83">
        <f ca="1" t="shared" ref="O145:P145" si="156">IFERROR(AVERAGEIF(M:M,M145,$K:$K)," ")</f>
        <v>0.90875</v>
      </c>
      <c r="P145" s="83">
        <f ca="1" t="shared" si="156"/>
        <v>0.91</v>
      </c>
      <c r="Q145" s="66" t="str">
        <f ca="1">IF(ISBLANK(A145)," ",IF(O145&gt;MASTER!$B$3/100,"SB",IF(O145&gt;MASTER!$B$4/100,"B",IF(O145&gt;MASTER!$B$5/100,"C","K"))))</f>
        <v>B</v>
      </c>
      <c r="R145" s="66" t="str">
        <f ca="1">IF(ISBLANK(B145)," ",IF(P145&gt;MASTER!$B$3/100,"SB",IF(P145&gt;MASTER!$B$4/100,"B",IF(P145&gt;MASTER!$B$5/100,"C","K"))))</f>
        <v>B</v>
      </c>
    </row>
    <row r="146" customHeight="1" spans="1:18">
      <c r="A146" s="66">
        <f ca="1">INDIRECT(ADDRESS(2+QUOTIENT(ROW()-2,COUNTA('Form Responses 1'!$1:$1)-4),1,,TRUE,"Form Responses 1"))</f>
        <v>0</v>
      </c>
      <c r="B146" s="66">
        <f ca="1">INDIRECT(ADDRESS(2+QUOTIENT(ROW()-2,COUNTA('Form Responses 1'!$1:$1)-4),2,,TRUE,"Form Responses 1"))</f>
        <v>0</v>
      </c>
      <c r="C146" s="66">
        <f ca="1">INDIRECT(ADDRESS(2+QUOTIENT(ROW()-2,COUNTA('Form Responses 1'!$1:$1)-4),3,,TRUE,"Form Responses 1"))</f>
        <v>0</v>
      </c>
      <c r="D146" s="66">
        <f ca="1">INDIRECT(ADDRESS(2+QUOTIENT(ROW()-2,COUNTA('Form Responses 1'!$1:$1)-4),4,,TRUE,"Form Responses 1"))</f>
        <v>0</v>
      </c>
      <c r="E146" s="82">
        <f ca="1" t="shared" si="0"/>
        <v>6</v>
      </c>
      <c r="F146" s="66" t="str">
        <f ca="1">IF(ISBLANK(A146)," ",INDIRECT(ADDRESS(1,5+MOD(ROW()-2,COUNTA('Form Responses 1'!$1:$1)-4),,TRUE,"Form Responses 1")))</f>
        <v>Security [Security Functions]</v>
      </c>
      <c r="G146" s="66" t="e">
        <f ca="1">IF(ISBLANK(A146)," ",INDIRECT(ADDRESS(MATCH(A146,'Form Responses 1'!A:A,0),5+MOD(ROW()-2,COUNTA('Form Responses 1'!$1:$1)-4),,TRUE,"Form Responses 1")))</f>
        <v>#N/A</v>
      </c>
      <c r="H146" s="83" t="str">
        <f ca="1" t="shared" si="1"/>
        <v>Security</v>
      </c>
      <c r="I146" s="83" t="str">
        <f ca="1" t="shared" si="141"/>
        <v>Security Functions</v>
      </c>
      <c r="J146" s="83" t="str">
        <f ca="1" t="shared" si="2"/>
        <v>SECURITY SERVICE</v>
      </c>
      <c r="K146" s="83" t="str">
        <f ca="1" t="array" ref="K146">IFERROR(INDEX(MASTER!B:B,MATCH(G146,MASTER!A:A,0))/100," ")</f>
        <v> </v>
      </c>
      <c r="L146" s="66">
        <f ca="1" t="shared" si="3"/>
        <v>0</v>
      </c>
      <c r="M146" s="66" t="str">
        <f ca="1" t="shared" si="4"/>
        <v>1900 - WEEK 00</v>
      </c>
      <c r="N146" s="66" t="str">
        <f ca="1" t="shared" si="5"/>
        <v>1900 - MONTH 01</v>
      </c>
      <c r="O146" s="83" t="str">
        <f ca="1" t="shared" ref="O146:P146" si="157">IFERROR(AVERAGEIF(M:M,M146,$K:$K)," ")</f>
        <v> </v>
      </c>
      <c r="P146" s="83" t="str">
        <f ca="1" t="shared" si="157"/>
        <v> </v>
      </c>
      <c r="Q146" s="66" t="str">
        <f ca="1">IF(ISBLANK(A146)," ",IF(O146&gt;MASTER!$B$3/100,"SB",IF(O146&gt;MASTER!$B$4/100,"B",IF(O146&gt;MASTER!$B$5/100,"C","K"))))</f>
        <v>SB</v>
      </c>
      <c r="R146" s="66" t="str">
        <f ca="1">IF(ISBLANK(B146)," ",IF(P146&gt;MASTER!$B$3/100,"SB",IF(P146&gt;MASTER!$B$4/100,"B",IF(P146&gt;MASTER!$B$5/100,"C","K"))))</f>
        <v>SB</v>
      </c>
    </row>
    <row r="147" customHeight="1" spans="1:18">
      <c r="A147" s="66">
        <f ca="1">INDIRECT(ADDRESS(2+QUOTIENT(ROW()-2,COUNTA('Form Responses 1'!$1:$1)-4),1,,TRUE,"Form Responses 1"))</f>
        <v>0</v>
      </c>
      <c r="B147" s="66">
        <f ca="1">INDIRECT(ADDRESS(2+QUOTIENT(ROW()-2,COUNTA('Form Responses 1'!$1:$1)-4),2,,TRUE,"Form Responses 1"))</f>
        <v>0</v>
      </c>
      <c r="C147" s="66">
        <f ca="1">INDIRECT(ADDRESS(2+QUOTIENT(ROW()-2,COUNTA('Form Responses 1'!$1:$1)-4),3,,TRUE,"Form Responses 1"))</f>
        <v>0</v>
      </c>
      <c r="D147" s="66">
        <f ca="1">INDIRECT(ADDRESS(2+QUOTIENT(ROW()-2,COUNTA('Form Responses 1'!$1:$1)-4),4,,TRUE,"Form Responses 1"))</f>
        <v>0</v>
      </c>
      <c r="E147" s="82">
        <f ca="1" t="shared" si="0"/>
        <v>6</v>
      </c>
      <c r="F147" s="66" t="str">
        <f ca="1">IF(ISBLANK(A147)," ",INDIRECT(ADDRESS(1,5+MOD(ROW()-2,COUNTA('Form Responses 1'!$1:$1)-4),,TRUE,"Form Responses 1")))</f>
        <v>Lantai 1 [Pantry ]</v>
      </c>
      <c r="G147" s="66" t="e">
        <f ca="1">IF(ISBLANK(A147)," ",INDIRECT(ADDRESS(MATCH(A147,'Form Responses 1'!A:A,0),5+MOD(ROW()-2,COUNTA('Form Responses 1'!$1:$1)-4),,TRUE,"Form Responses 1")))</f>
        <v>#N/A</v>
      </c>
      <c r="H147" s="83" t="str">
        <f ca="1" t="shared" si="1"/>
        <v>Lantai 1</v>
      </c>
      <c r="I147" s="83" t="str">
        <f ca="1" t="shared" si="141"/>
        <v>Pantry </v>
      </c>
      <c r="J147" s="83" t="str">
        <f ca="1" t="shared" si="2"/>
        <v>CLEANING SERVICE</v>
      </c>
      <c r="K147" s="83" t="str">
        <f ca="1" t="array" ref="K147">IFERROR(INDEX(MASTER!B:B,MATCH(G147,MASTER!A:A,0))/100," ")</f>
        <v> </v>
      </c>
      <c r="L147" s="66">
        <f ca="1" t="shared" si="3"/>
        <v>0</v>
      </c>
      <c r="M147" s="66" t="str">
        <f ca="1" t="shared" si="4"/>
        <v>1900 - WEEK 00</v>
      </c>
      <c r="N147" s="66" t="str">
        <f ca="1" t="shared" si="5"/>
        <v>1900 - MONTH 01</v>
      </c>
      <c r="O147" s="83" t="str">
        <f ca="1" t="shared" ref="O147:P147" si="158">IFERROR(AVERAGEIF(M:M,M147,$K:$K)," ")</f>
        <v> </v>
      </c>
      <c r="P147" s="83" t="str">
        <f ca="1" t="shared" si="158"/>
        <v> </v>
      </c>
      <c r="Q147" s="66" t="str">
        <f ca="1">IF(ISBLANK(A147)," ",IF(O147&gt;MASTER!$B$3/100,"SB",IF(O147&gt;MASTER!$B$4/100,"B",IF(O147&gt;MASTER!$B$5/100,"C","K"))))</f>
        <v>SB</v>
      </c>
      <c r="R147" s="66" t="str">
        <f ca="1">IF(ISBLANK(B147)," ",IF(P147&gt;MASTER!$B$3/100,"SB",IF(P147&gt;MASTER!$B$4/100,"B",IF(P147&gt;MASTER!$B$5/100,"C","K"))))</f>
        <v>SB</v>
      </c>
    </row>
    <row r="148" customHeight="1" spans="1:18">
      <c r="A148" s="66">
        <f ca="1">INDIRECT(ADDRESS(2+QUOTIENT(ROW()-2,COUNTA('Form Responses 1'!$1:$1)-4),1,,TRUE,"Form Responses 1"))</f>
        <v>0</v>
      </c>
      <c r="B148" s="66">
        <f ca="1">INDIRECT(ADDRESS(2+QUOTIENT(ROW()-2,COUNTA('Form Responses 1'!$1:$1)-4),2,,TRUE,"Form Responses 1"))</f>
        <v>0</v>
      </c>
      <c r="C148" s="66">
        <f ca="1">INDIRECT(ADDRESS(2+QUOTIENT(ROW()-2,COUNTA('Form Responses 1'!$1:$1)-4),3,,TRUE,"Form Responses 1"))</f>
        <v>0</v>
      </c>
      <c r="D148" s="66">
        <f ca="1">INDIRECT(ADDRESS(2+QUOTIENT(ROW()-2,COUNTA('Form Responses 1'!$1:$1)-4),4,,TRUE,"Form Responses 1"))</f>
        <v>0</v>
      </c>
      <c r="E148" s="82">
        <f ca="1" t="shared" si="0"/>
        <v>6</v>
      </c>
      <c r="F148" s="66" t="str">
        <f ca="1">IF(ISBLANK(A148)," ",INDIRECT(ADDRESS(1,5+MOD(ROW()-2,COUNTA('Form Responses 1'!$1:$1)-4),,TRUE,"Form Responses 1")))</f>
        <v>Lantai 1 [Kamar Depan]</v>
      </c>
      <c r="G148" s="66" t="e">
        <f ca="1">IF(ISBLANK(A148)," ",INDIRECT(ADDRESS(MATCH(A148,'Form Responses 1'!A:A,0),5+MOD(ROW()-2,COUNTA('Form Responses 1'!$1:$1)-4),,TRUE,"Form Responses 1")))</f>
        <v>#N/A</v>
      </c>
      <c r="H148" s="83" t="str">
        <f ca="1" t="shared" si="1"/>
        <v>Lantai 1</v>
      </c>
      <c r="I148" s="83" t="str">
        <f ca="1" t="shared" si="141"/>
        <v>Kamar Depan</v>
      </c>
      <c r="J148" s="83" t="str">
        <f ca="1" t="shared" si="2"/>
        <v>CLEANING SERVICE</v>
      </c>
      <c r="K148" s="83" t="str">
        <f ca="1" t="array" ref="K148">IFERROR(INDEX(MASTER!B:B,MATCH(G148,MASTER!A:A,0))/100," ")</f>
        <v> </v>
      </c>
      <c r="L148" s="66">
        <f ca="1" t="shared" si="3"/>
        <v>0</v>
      </c>
      <c r="M148" s="66" t="str">
        <f ca="1" t="shared" si="4"/>
        <v>1900 - WEEK 00</v>
      </c>
      <c r="N148" s="66" t="str">
        <f ca="1" t="shared" si="5"/>
        <v>1900 - MONTH 01</v>
      </c>
      <c r="O148" s="83" t="str">
        <f ca="1" t="shared" ref="O148:P148" si="159">IFERROR(AVERAGEIF(M:M,M148,$K:$K)," ")</f>
        <v> </v>
      </c>
      <c r="P148" s="83" t="str">
        <f ca="1" t="shared" si="159"/>
        <v> </v>
      </c>
      <c r="Q148" s="66" t="str">
        <f ca="1">IF(ISBLANK(A148)," ",IF(O148&gt;MASTER!$B$3/100,"SB",IF(O148&gt;MASTER!$B$4/100,"B",IF(O148&gt;MASTER!$B$5/100,"C","K"))))</f>
        <v>SB</v>
      </c>
      <c r="R148" s="66" t="str">
        <f ca="1">IF(ISBLANK(B148)," ",IF(P148&gt;MASTER!$B$3/100,"SB",IF(P148&gt;MASTER!$B$4/100,"B",IF(P148&gt;MASTER!$B$5/100,"C","K"))))</f>
        <v>SB</v>
      </c>
    </row>
    <row r="149" customHeight="1" spans="1:18">
      <c r="A149" s="66">
        <f ca="1">INDIRECT(ADDRESS(2+QUOTIENT(ROW()-2,COUNTA('Form Responses 1'!$1:$1)-4),1,,TRUE,"Form Responses 1"))</f>
        <v>0</v>
      </c>
      <c r="B149" s="66">
        <f ca="1">INDIRECT(ADDRESS(2+QUOTIENT(ROW()-2,COUNTA('Form Responses 1'!$1:$1)-4),2,,TRUE,"Form Responses 1"))</f>
        <v>0</v>
      </c>
      <c r="C149" s="66">
        <f ca="1">INDIRECT(ADDRESS(2+QUOTIENT(ROW()-2,COUNTA('Form Responses 1'!$1:$1)-4),3,,TRUE,"Form Responses 1"))</f>
        <v>0</v>
      </c>
      <c r="D149" s="66">
        <f ca="1">INDIRECT(ADDRESS(2+QUOTIENT(ROW()-2,COUNTA('Form Responses 1'!$1:$1)-4),4,,TRUE,"Form Responses 1"))</f>
        <v>0</v>
      </c>
      <c r="E149" s="82">
        <f ca="1" t="shared" si="0"/>
        <v>6</v>
      </c>
      <c r="F149" s="66" t="str">
        <f ca="1">IF(ISBLANK(A149)," ",INDIRECT(ADDRESS(1,5+MOD(ROW()-2,COUNTA('Form Responses 1'!$1:$1)-4),,TRUE,"Form Responses 1")))</f>
        <v>Lantai 1 [Kamar Belakang]</v>
      </c>
      <c r="G149" s="66" t="e">
        <f ca="1">IF(ISBLANK(A149)," ",INDIRECT(ADDRESS(MATCH(A149,'Form Responses 1'!A:A,0),5+MOD(ROW()-2,COUNTA('Form Responses 1'!$1:$1)-4),,TRUE,"Form Responses 1")))</f>
        <v>#N/A</v>
      </c>
      <c r="H149" s="83" t="str">
        <f ca="1" t="shared" si="1"/>
        <v>Lantai 1</v>
      </c>
      <c r="I149" s="83" t="str">
        <f ca="1" t="shared" si="141"/>
        <v>Kamar Belakang</v>
      </c>
      <c r="J149" s="83" t="str">
        <f ca="1" t="shared" si="2"/>
        <v>CLEANING SERVICE</v>
      </c>
      <c r="K149" s="83" t="str">
        <f ca="1" t="array" ref="K149">IFERROR(INDEX(MASTER!B:B,MATCH(G149,MASTER!A:A,0))/100," ")</f>
        <v> </v>
      </c>
      <c r="L149" s="66">
        <f ca="1" t="shared" si="3"/>
        <v>0</v>
      </c>
      <c r="M149" s="66" t="str">
        <f ca="1" t="shared" si="4"/>
        <v>1900 - WEEK 00</v>
      </c>
      <c r="N149" s="66" t="str">
        <f ca="1" t="shared" si="5"/>
        <v>1900 - MONTH 01</v>
      </c>
      <c r="O149" s="83" t="str">
        <f ca="1" t="shared" ref="O149:P149" si="160">IFERROR(AVERAGEIF(M:M,M149,$K:$K)," ")</f>
        <v> </v>
      </c>
      <c r="P149" s="83" t="str">
        <f ca="1" t="shared" si="160"/>
        <v> </v>
      </c>
      <c r="Q149" s="66" t="str">
        <f ca="1">IF(ISBLANK(A149)," ",IF(O149&gt;MASTER!$B$3/100,"SB",IF(O149&gt;MASTER!$B$4/100,"B",IF(O149&gt;MASTER!$B$5/100,"C","K"))))</f>
        <v>SB</v>
      </c>
      <c r="R149" s="66" t="str">
        <f ca="1">IF(ISBLANK(B149)," ",IF(P149&gt;MASTER!$B$3/100,"SB",IF(P149&gt;MASTER!$B$4/100,"B",IF(P149&gt;MASTER!$B$5/100,"C","K"))))</f>
        <v>SB</v>
      </c>
    </row>
    <row r="150" customHeight="1" spans="1:18">
      <c r="A150" s="66">
        <f ca="1">INDIRECT(ADDRESS(2+QUOTIENT(ROW()-2,COUNTA('Form Responses 1'!$1:$1)-4),1,,TRUE,"Form Responses 1"))</f>
        <v>0</v>
      </c>
      <c r="B150" s="66">
        <f ca="1">INDIRECT(ADDRESS(2+QUOTIENT(ROW()-2,COUNTA('Form Responses 1'!$1:$1)-4),2,,TRUE,"Form Responses 1"))</f>
        <v>0</v>
      </c>
      <c r="C150" s="66">
        <f ca="1">INDIRECT(ADDRESS(2+QUOTIENT(ROW()-2,COUNTA('Form Responses 1'!$1:$1)-4),3,,TRUE,"Form Responses 1"))</f>
        <v>0</v>
      </c>
      <c r="D150" s="66">
        <f ca="1">INDIRECT(ADDRESS(2+QUOTIENT(ROW()-2,COUNTA('Form Responses 1'!$1:$1)-4),4,,TRUE,"Form Responses 1"))</f>
        <v>0</v>
      </c>
      <c r="E150" s="82">
        <f ca="1" t="shared" si="0"/>
        <v>6</v>
      </c>
      <c r="F150" s="66" t="str">
        <f ca="1">IF(ISBLANK(A150)," ",INDIRECT(ADDRESS(1,5+MOD(ROW()-2,COUNTA('Form Responses 1'!$1:$1)-4),,TRUE,"Form Responses 1")))</f>
        <v>Lantai 1 [Ruang Tamu]</v>
      </c>
      <c r="G150" s="66" t="e">
        <f ca="1">IF(ISBLANK(A150)," ",INDIRECT(ADDRESS(MATCH(A150,'Form Responses 1'!A:A,0),5+MOD(ROW()-2,COUNTA('Form Responses 1'!$1:$1)-4),,TRUE,"Form Responses 1")))</f>
        <v>#N/A</v>
      </c>
      <c r="H150" s="83" t="str">
        <f ca="1" t="shared" si="1"/>
        <v>Lantai 1</v>
      </c>
      <c r="I150" s="83" t="str">
        <f ca="1" t="shared" si="141"/>
        <v>Ruang Tamu</v>
      </c>
      <c r="J150" s="83" t="str">
        <f ca="1" t="shared" si="2"/>
        <v>CLEANING SERVICE</v>
      </c>
      <c r="K150" s="83" t="str">
        <f ca="1" t="array" ref="K150">IFERROR(INDEX(MASTER!B:B,MATCH(G150,MASTER!A:A,0))/100," ")</f>
        <v> </v>
      </c>
      <c r="L150" s="66">
        <f ca="1" t="shared" si="3"/>
        <v>0</v>
      </c>
      <c r="M150" s="66" t="str">
        <f ca="1" t="shared" si="4"/>
        <v>1900 - WEEK 00</v>
      </c>
      <c r="N150" s="66" t="str">
        <f ca="1" t="shared" si="5"/>
        <v>1900 - MONTH 01</v>
      </c>
      <c r="O150" s="83" t="str">
        <f ca="1" t="shared" ref="O150:P150" si="161">IFERROR(AVERAGEIF(M:M,M150,$K:$K)," ")</f>
        <v> </v>
      </c>
      <c r="P150" s="83" t="str">
        <f ca="1" t="shared" si="161"/>
        <v> </v>
      </c>
      <c r="Q150" s="66" t="str">
        <f ca="1">IF(ISBLANK(A150)," ",IF(O150&gt;MASTER!$B$3/100,"SB",IF(O150&gt;MASTER!$B$4/100,"B",IF(O150&gt;MASTER!$B$5/100,"C","K"))))</f>
        <v>SB</v>
      </c>
      <c r="R150" s="66" t="str">
        <f ca="1">IF(ISBLANK(B150)," ",IF(P150&gt;MASTER!$B$3/100,"SB",IF(P150&gt;MASTER!$B$4/100,"B",IF(P150&gt;MASTER!$B$5/100,"C","K"))))</f>
        <v>SB</v>
      </c>
    </row>
    <row r="151" customHeight="1" spans="1:18">
      <c r="A151" s="66">
        <f ca="1">INDIRECT(ADDRESS(2+QUOTIENT(ROW()-2,COUNTA('Form Responses 1'!$1:$1)-4),1,,TRUE,"Form Responses 1"))</f>
        <v>0</v>
      </c>
      <c r="B151" s="66">
        <f ca="1">INDIRECT(ADDRESS(2+QUOTIENT(ROW()-2,COUNTA('Form Responses 1'!$1:$1)-4),2,,TRUE,"Form Responses 1"))</f>
        <v>0</v>
      </c>
      <c r="C151" s="66">
        <f ca="1">INDIRECT(ADDRESS(2+QUOTIENT(ROW()-2,COUNTA('Form Responses 1'!$1:$1)-4),3,,TRUE,"Form Responses 1"))</f>
        <v>0</v>
      </c>
      <c r="D151" s="66">
        <f ca="1">INDIRECT(ADDRESS(2+QUOTIENT(ROW()-2,COUNTA('Form Responses 1'!$1:$1)-4),4,,TRUE,"Form Responses 1"))</f>
        <v>0</v>
      </c>
      <c r="E151" s="82">
        <f ca="1" t="shared" si="0"/>
        <v>6</v>
      </c>
      <c r="F151" s="66" t="str">
        <f ca="1">IF(ISBLANK(A151)," ",INDIRECT(ADDRESS(1,5+MOD(ROW()-2,COUNTA('Form Responses 1'!$1:$1)-4),,TRUE,"Form Responses 1")))</f>
        <v>Lantai 1 [Toilet Pria / Wanita]</v>
      </c>
      <c r="G151" s="66" t="e">
        <f ca="1">IF(ISBLANK(A151)," ",INDIRECT(ADDRESS(MATCH(A151,'Form Responses 1'!A:A,0),5+MOD(ROW()-2,COUNTA('Form Responses 1'!$1:$1)-4),,TRUE,"Form Responses 1")))</f>
        <v>#N/A</v>
      </c>
      <c r="H151" s="83" t="str">
        <f ca="1" t="shared" si="1"/>
        <v>Lantai 1</v>
      </c>
      <c r="I151" s="83" t="str">
        <f ca="1" t="shared" si="141"/>
        <v>Toilet Pria / Wanita</v>
      </c>
      <c r="J151" s="83" t="str">
        <f ca="1" t="shared" si="2"/>
        <v>CLEANING SERVICE</v>
      </c>
      <c r="K151" s="83" t="str">
        <f ca="1" t="array" ref="K151">IFERROR(INDEX(MASTER!B:B,MATCH(G151,MASTER!A:A,0))/100," ")</f>
        <v> </v>
      </c>
      <c r="L151" s="66">
        <f ca="1" t="shared" si="3"/>
        <v>0</v>
      </c>
      <c r="M151" s="66" t="str">
        <f ca="1" t="shared" si="4"/>
        <v>1900 - WEEK 00</v>
      </c>
      <c r="N151" s="66" t="str">
        <f ca="1" t="shared" si="5"/>
        <v>1900 - MONTH 01</v>
      </c>
      <c r="O151" s="83" t="str">
        <f ca="1" t="shared" ref="O151:P151" si="162">IFERROR(AVERAGEIF(M:M,M151,$K:$K)," ")</f>
        <v> </v>
      </c>
      <c r="P151" s="83" t="str">
        <f ca="1" t="shared" si="162"/>
        <v> </v>
      </c>
      <c r="Q151" s="66" t="str">
        <f ca="1">IF(ISBLANK(A151)," ",IF(O151&gt;MASTER!$B$3/100,"SB",IF(O151&gt;MASTER!$B$4/100,"B",IF(O151&gt;MASTER!$B$5/100,"C","K"))))</f>
        <v>SB</v>
      </c>
      <c r="R151" s="66" t="str">
        <f ca="1">IF(ISBLANK(B151)," ",IF(P151&gt;MASTER!$B$3/100,"SB",IF(P151&gt;MASTER!$B$4/100,"B",IF(P151&gt;MASTER!$B$5/100,"C","K"))))</f>
        <v>SB</v>
      </c>
    </row>
    <row r="152" customHeight="1" spans="1:18">
      <c r="A152" s="66">
        <f ca="1">INDIRECT(ADDRESS(2+QUOTIENT(ROW()-2,COUNTA('Form Responses 1'!$1:$1)-4),1,,TRUE,"Form Responses 1"))</f>
        <v>0</v>
      </c>
      <c r="B152" s="66">
        <f ca="1">INDIRECT(ADDRESS(2+QUOTIENT(ROW()-2,COUNTA('Form Responses 1'!$1:$1)-4),2,,TRUE,"Form Responses 1"))</f>
        <v>0</v>
      </c>
      <c r="C152" s="66">
        <f ca="1">INDIRECT(ADDRESS(2+QUOTIENT(ROW()-2,COUNTA('Form Responses 1'!$1:$1)-4),3,,TRUE,"Form Responses 1"))</f>
        <v>0</v>
      </c>
      <c r="D152" s="66">
        <f ca="1">INDIRECT(ADDRESS(2+QUOTIENT(ROW()-2,COUNTA('Form Responses 1'!$1:$1)-4),4,,TRUE,"Form Responses 1"))</f>
        <v>0</v>
      </c>
      <c r="E152" s="82">
        <f ca="1" t="shared" si="0"/>
        <v>6</v>
      </c>
      <c r="F152" s="66" t="str">
        <f ca="1">IF(ISBLANK(A152)," ",INDIRECT(ADDRESS(1,5+MOD(ROW()-2,COUNTA('Form Responses 1'!$1:$1)-4),,TRUE,"Form Responses 1")))</f>
        <v>Halaman [Taman ]</v>
      </c>
      <c r="G152" s="66" t="e">
        <f ca="1">IF(ISBLANK(A152)," ",INDIRECT(ADDRESS(MATCH(A152,'Form Responses 1'!A:A,0),5+MOD(ROW()-2,COUNTA('Form Responses 1'!$1:$1)-4),,TRUE,"Form Responses 1")))</f>
        <v>#N/A</v>
      </c>
      <c r="H152" s="83" t="str">
        <f ca="1" t="shared" si="1"/>
        <v>Halaman</v>
      </c>
      <c r="I152" s="83" t="str">
        <f ca="1" t="shared" si="141"/>
        <v>Taman </v>
      </c>
      <c r="J152" s="83" t="str">
        <f ca="1" t="shared" si="2"/>
        <v>CLEANING SERVICE</v>
      </c>
      <c r="K152" s="83" t="str">
        <f ca="1" t="array" ref="K152">IFERROR(INDEX(MASTER!B:B,MATCH(G152,MASTER!A:A,0))/100," ")</f>
        <v> </v>
      </c>
      <c r="L152" s="66">
        <f ca="1" t="shared" si="3"/>
        <v>0</v>
      </c>
      <c r="M152" s="66" t="str">
        <f ca="1" t="shared" si="4"/>
        <v>1900 - WEEK 00</v>
      </c>
      <c r="N152" s="66" t="str">
        <f ca="1" t="shared" si="5"/>
        <v>1900 - MONTH 01</v>
      </c>
      <c r="O152" s="83" t="str">
        <f ca="1" t="shared" ref="O152:P152" si="163">IFERROR(AVERAGEIF(M:M,M152,$K:$K)," ")</f>
        <v> </v>
      </c>
      <c r="P152" s="83" t="str">
        <f ca="1" t="shared" si="163"/>
        <v> </v>
      </c>
      <c r="Q152" s="66" t="str">
        <f ca="1">IF(ISBLANK(A152)," ",IF(O152&gt;MASTER!$B$3/100,"SB",IF(O152&gt;MASTER!$B$4/100,"B",IF(O152&gt;MASTER!$B$5/100,"C","K"))))</f>
        <v>SB</v>
      </c>
      <c r="R152" s="66" t="str">
        <f ca="1">IF(ISBLANK(B152)," ",IF(P152&gt;MASTER!$B$3/100,"SB",IF(P152&gt;MASTER!$B$4/100,"B",IF(P152&gt;MASTER!$B$5/100,"C","K"))))</f>
        <v>SB</v>
      </c>
    </row>
    <row r="153" customHeight="1" spans="1:18">
      <c r="A153" s="66">
        <f ca="1">INDIRECT(ADDRESS(2+QUOTIENT(ROW()-2,COUNTA('Form Responses 1'!$1:$1)-4),1,,TRUE,"Form Responses 1"))</f>
        <v>0</v>
      </c>
      <c r="B153" s="66">
        <f ca="1">INDIRECT(ADDRESS(2+QUOTIENT(ROW()-2,COUNTA('Form Responses 1'!$1:$1)-4),2,,TRUE,"Form Responses 1"))</f>
        <v>0</v>
      </c>
      <c r="C153" s="66">
        <f ca="1">INDIRECT(ADDRESS(2+QUOTIENT(ROW()-2,COUNTA('Form Responses 1'!$1:$1)-4),3,,TRUE,"Form Responses 1"))</f>
        <v>0</v>
      </c>
      <c r="D153" s="66">
        <f ca="1">INDIRECT(ADDRESS(2+QUOTIENT(ROW()-2,COUNTA('Form Responses 1'!$1:$1)-4),4,,TRUE,"Form Responses 1"))</f>
        <v>0</v>
      </c>
      <c r="E153" s="82">
        <f ca="1" t="shared" si="0"/>
        <v>6</v>
      </c>
      <c r="F153" s="66" t="str">
        <f ca="1">IF(ISBLANK(A153)," ",INDIRECT(ADDRESS(1,5+MOD(ROW()-2,COUNTA('Form Responses 1'!$1:$1)-4),,TRUE,"Form Responses 1")))</f>
        <v>Halaman [Halaman Utama Depan]</v>
      </c>
      <c r="G153" s="66" t="e">
        <f ca="1">IF(ISBLANK(A153)," ",INDIRECT(ADDRESS(MATCH(A153,'Form Responses 1'!A:A,0),5+MOD(ROW()-2,COUNTA('Form Responses 1'!$1:$1)-4),,TRUE,"Form Responses 1")))</f>
        <v>#N/A</v>
      </c>
      <c r="H153" s="83" t="str">
        <f ca="1" t="shared" si="1"/>
        <v>Halaman</v>
      </c>
      <c r="I153" s="83" t="str">
        <f ca="1" t="shared" si="141"/>
        <v>Halaman Utama Depan</v>
      </c>
      <c r="J153" s="83" t="str">
        <f ca="1" t="shared" si="2"/>
        <v>CLEANING SERVICE</v>
      </c>
      <c r="K153" s="83" t="str">
        <f ca="1" t="array" ref="K153">IFERROR(INDEX(MASTER!B:B,MATCH(G153,MASTER!A:A,0))/100," ")</f>
        <v> </v>
      </c>
      <c r="L153" s="66">
        <f ca="1" t="shared" si="3"/>
        <v>0</v>
      </c>
      <c r="M153" s="66" t="str">
        <f ca="1" t="shared" si="4"/>
        <v>1900 - WEEK 00</v>
      </c>
      <c r="N153" s="66" t="str">
        <f ca="1" t="shared" si="5"/>
        <v>1900 - MONTH 01</v>
      </c>
      <c r="O153" s="83" t="str">
        <f ca="1" t="shared" ref="O153:P153" si="164">IFERROR(AVERAGEIF(M:M,M153,$K:$K)," ")</f>
        <v> </v>
      </c>
      <c r="P153" s="83" t="str">
        <f ca="1" t="shared" si="164"/>
        <v> </v>
      </c>
      <c r="Q153" s="66" t="str">
        <f ca="1">IF(ISBLANK(A153)," ",IF(O153&gt;MASTER!$B$3/100,"SB",IF(O153&gt;MASTER!$B$4/100,"B",IF(O153&gt;MASTER!$B$5/100,"C","K"))))</f>
        <v>SB</v>
      </c>
      <c r="R153" s="66" t="str">
        <f ca="1">IF(ISBLANK(B153)," ",IF(P153&gt;MASTER!$B$3/100,"SB",IF(P153&gt;MASTER!$B$4/100,"B",IF(P153&gt;MASTER!$B$5/100,"C","K"))))</f>
        <v>SB</v>
      </c>
    </row>
    <row r="154" customHeight="1" spans="1:18">
      <c r="A154" s="66">
        <f ca="1">INDIRECT(ADDRESS(2+QUOTIENT(ROW()-2,COUNTA('Form Responses 1'!$1:$1)-4),1,,TRUE,"Form Responses 1"))</f>
        <v>0</v>
      </c>
      <c r="B154" s="66">
        <f ca="1">INDIRECT(ADDRESS(2+QUOTIENT(ROW()-2,COUNTA('Form Responses 1'!$1:$1)-4),2,,TRUE,"Form Responses 1"))</f>
        <v>0</v>
      </c>
      <c r="C154" s="66">
        <f ca="1">INDIRECT(ADDRESS(2+QUOTIENT(ROW()-2,COUNTA('Form Responses 1'!$1:$1)-4),3,,TRUE,"Form Responses 1"))</f>
        <v>0</v>
      </c>
      <c r="D154" s="66">
        <f ca="1">INDIRECT(ADDRESS(2+QUOTIENT(ROW()-2,COUNTA('Form Responses 1'!$1:$1)-4),4,,TRUE,"Form Responses 1"))</f>
        <v>0</v>
      </c>
      <c r="E154" s="82">
        <f ca="1" t="shared" si="0"/>
        <v>6</v>
      </c>
      <c r="F154" s="66" t="str">
        <f ca="1">IF(ISBLANK(A154)," ",INDIRECT(ADDRESS(1,5+MOD(ROW()-2,COUNTA('Form Responses 1'!$1:$1)-4),,TRUE,"Form Responses 1")))</f>
        <v>Halaman [Halaman Samping Dan Belakang]</v>
      </c>
      <c r="G154" s="66" t="e">
        <f ca="1">IF(ISBLANK(A154)," ",INDIRECT(ADDRESS(MATCH(A154,'Form Responses 1'!A:A,0),5+MOD(ROW()-2,COUNTA('Form Responses 1'!$1:$1)-4),,TRUE,"Form Responses 1")))</f>
        <v>#N/A</v>
      </c>
      <c r="H154" s="83" t="str">
        <f ca="1" t="shared" si="1"/>
        <v>Halaman</v>
      </c>
      <c r="I154" s="83" t="str">
        <f ca="1" t="shared" si="141"/>
        <v>Halaman Samping Dan Belakang</v>
      </c>
      <c r="J154" s="83" t="str">
        <f ca="1" t="shared" si="2"/>
        <v>CLEANING SERVICE</v>
      </c>
      <c r="K154" s="83" t="str">
        <f ca="1" t="array" ref="K154">IFERROR(INDEX(MASTER!B:B,MATCH(G154,MASTER!A:A,0))/100," ")</f>
        <v> </v>
      </c>
      <c r="L154" s="66">
        <f ca="1" t="shared" si="3"/>
        <v>0</v>
      </c>
      <c r="M154" s="66" t="str">
        <f ca="1" t="shared" si="4"/>
        <v>1900 - WEEK 00</v>
      </c>
      <c r="N154" s="66" t="str">
        <f ca="1" t="shared" si="5"/>
        <v>1900 - MONTH 01</v>
      </c>
      <c r="O154" s="83" t="str">
        <f ca="1" t="shared" ref="O154:P154" si="165">IFERROR(AVERAGEIF(M:M,M154,$K:$K)," ")</f>
        <v> </v>
      </c>
      <c r="P154" s="83" t="str">
        <f ca="1" t="shared" si="165"/>
        <v> </v>
      </c>
      <c r="Q154" s="66" t="str">
        <f ca="1">IF(ISBLANK(A154)," ",IF(O154&gt;MASTER!$B$3/100,"SB",IF(O154&gt;MASTER!$B$4/100,"B",IF(O154&gt;MASTER!$B$5/100,"C","K"))))</f>
        <v>SB</v>
      </c>
      <c r="R154" s="66" t="str">
        <f ca="1">IF(ISBLANK(B154)," ",IF(P154&gt;MASTER!$B$3/100,"SB",IF(P154&gt;MASTER!$B$4/100,"B",IF(P154&gt;MASTER!$B$5/100,"C","K"))))</f>
        <v>SB</v>
      </c>
    </row>
    <row r="155" customHeight="1" spans="1:18">
      <c r="A155" s="66">
        <f ca="1">INDIRECT(ADDRESS(2+QUOTIENT(ROW()-2,COUNTA('Form Responses 1'!$1:$1)-4),1,,TRUE,"Form Responses 1"))</f>
        <v>0</v>
      </c>
      <c r="B155" s="66">
        <f ca="1">INDIRECT(ADDRESS(2+QUOTIENT(ROW()-2,COUNTA('Form Responses 1'!$1:$1)-4),2,,TRUE,"Form Responses 1"))</f>
        <v>0</v>
      </c>
      <c r="C155" s="66">
        <f ca="1">INDIRECT(ADDRESS(2+QUOTIENT(ROW()-2,COUNTA('Form Responses 1'!$1:$1)-4),3,,TRUE,"Form Responses 1"))</f>
        <v>0</v>
      </c>
      <c r="D155" s="66">
        <f ca="1">INDIRECT(ADDRESS(2+QUOTIENT(ROW()-2,COUNTA('Form Responses 1'!$1:$1)-4),4,,TRUE,"Form Responses 1"))</f>
        <v>0</v>
      </c>
      <c r="E155" s="82">
        <f ca="1" t="shared" si="0"/>
        <v>6</v>
      </c>
      <c r="F155" s="66" t="str">
        <f ca="1">IF(ISBLANK(A155)," ",INDIRECT(ADDRESS(1,5+MOD(ROW()-2,COUNTA('Form Responses 1'!$1:$1)-4),,TRUE,"Form Responses 1")))</f>
        <v>Halaman [Tps]</v>
      </c>
      <c r="G155" s="66" t="e">
        <f ca="1">IF(ISBLANK(A155)," ",INDIRECT(ADDRESS(MATCH(A155,'Form Responses 1'!A:A,0),5+MOD(ROW()-2,COUNTA('Form Responses 1'!$1:$1)-4),,TRUE,"Form Responses 1")))</f>
        <v>#N/A</v>
      </c>
      <c r="H155" s="83" t="str">
        <f ca="1" t="shared" si="1"/>
        <v>Halaman</v>
      </c>
      <c r="I155" s="83" t="str">
        <f ca="1" t="shared" si="141"/>
        <v>Tps</v>
      </c>
      <c r="J155" s="83" t="str">
        <f ca="1" t="shared" si="2"/>
        <v>CLEANING SERVICE</v>
      </c>
      <c r="K155" s="83" t="str">
        <f ca="1" t="array" ref="K155">IFERROR(INDEX(MASTER!B:B,MATCH(G155,MASTER!A:A,0))/100," ")</f>
        <v> </v>
      </c>
      <c r="L155" s="66">
        <f ca="1" t="shared" si="3"/>
        <v>0</v>
      </c>
      <c r="M155" s="66" t="str">
        <f ca="1" t="shared" si="4"/>
        <v>1900 - WEEK 00</v>
      </c>
      <c r="N155" s="66" t="str">
        <f ca="1" t="shared" si="5"/>
        <v>1900 - MONTH 01</v>
      </c>
      <c r="O155" s="83" t="str">
        <f ca="1" t="shared" ref="O155:P155" si="166">IFERROR(AVERAGEIF(M:M,M155,$K:$K)," ")</f>
        <v> </v>
      </c>
      <c r="P155" s="83" t="str">
        <f ca="1" t="shared" si="166"/>
        <v> </v>
      </c>
      <c r="Q155" s="66" t="str">
        <f ca="1">IF(ISBLANK(A155)," ",IF(O155&gt;MASTER!$B$3/100,"SB",IF(O155&gt;MASTER!$B$4/100,"B",IF(O155&gt;MASTER!$B$5/100,"C","K"))))</f>
        <v>SB</v>
      </c>
      <c r="R155" s="66" t="str">
        <f ca="1">IF(ISBLANK(B155)," ",IF(P155&gt;MASTER!$B$3/100,"SB",IF(P155&gt;MASTER!$B$4/100,"B",IF(P155&gt;MASTER!$B$5/100,"C","K"))))</f>
        <v>SB</v>
      </c>
    </row>
    <row r="156" customHeight="1" spans="1:18">
      <c r="A156" s="66">
        <f ca="1">INDIRECT(ADDRESS(2+QUOTIENT(ROW()-2,COUNTA('Form Responses 1'!$1:$1)-4),1,,TRUE,"Form Responses 1"))</f>
        <v>0</v>
      </c>
      <c r="B156" s="66">
        <f ca="1">INDIRECT(ADDRESS(2+QUOTIENT(ROW()-2,COUNTA('Form Responses 1'!$1:$1)-4),2,,TRUE,"Form Responses 1"))</f>
        <v>0</v>
      </c>
      <c r="C156" s="66">
        <f ca="1">INDIRECT(ADDRESS(2+QUOTIENT(ROW()-2,COUNTA('Form Responses 1'!$1:$1)-4),3,,TRUE,"Form Responses 1"))</f>
        <v>0</v>
      </c>
      <c r="D156" s="66">
        <f ca="1">INDIRECT(ADDRESS(2+QUOTIENT(ROW()-2,COUNTA('Form Responses 1'!$1:$1)-4),4,,TRUE,"Form Responses 1"))</f>
        <v>0</v>
      </c>
      <c r="E156" s="82">
        <f ca="1" t="shared" si="0"/>
        <v>6</v>
      </c>
      <c r="F156" s="66" t="str">
        <f ca="1">IF(ISBLANK(A156)," ",INDIRECT(ADDRESS(1,5+MOD(ROW()-2,COUNTA('Form Responses 1'!$1:$1)-4),,TRUE,"Form Responses 1")))</f>
        <v>Wisma [Koridor ]</v>
      </c>
      <c r="G156" s="66" t="e">
        <f ca="1">IF(ISBLANK(A156)," ",INDIRECT(ADDRESS(MATCH(A156,'Form Responses 1'!A:A,0),5+MOD(ROW()-2,COUNTA('Form Responses 1'!$1:$1)-4),,TRUE,"Form Responses 1")))</f>
        <v>#N/A</v>
      </c>
      <c r="H156" s="83" t="str">
        <f ca="1" t="shared" si="1"/>
        <v>Wisma</v>
      </c>
      <c r="I156" s="83" t="str">
        <f ca="1" t="shared" si="141"/>
        <v>Koridor </v>
      </c>
      <c r="J156" s="83" t="str">
        <f ca="1" t="shared" si="2"/>
        <v>CLEANING SERVICE</v>
      </c>
      <c r="K156" s="83" t="str">
        <f ca="1" t="array" ref="K156">IFERROR(INDEX(MASTER!B:B,MATCH(G156,MASTER!A:A,0))/100," ")</f>
        <v> </v>
      </c>
      <c r="L156" s="66">
        <f ca="1" t="shared" si="3"/>
        <v>0</v>
      </c>
      <c r="M156" s="66" t="str">
        <f ca="1" t="shared" si="4"/>
        <v>1900 - WEEK 00</v>
      </c>
      <c r="N156" s="66" t="str">
        <f ca="1" t="shared" si="5"/>
        <v>1900 - MONTH 01</v>
      </c>
      <c r="O156" s="83" t="str">
        <f ca="1" t="shared" ref="O156:P156" si="167">IFERROR(AVERAGEIF(M:M,M156,$K:$K)," ")</f>
        <v> </v>
      </c>
      <c r="P156" s="83" t="str">
        <f ca="1" t="shared" si="167"/>
        <v> </v>
      </c>
      <c r="Q156" s="66" t="str">
        <f ca="1">IF(ISBLANK(A156)," ",IF(O156&gt;MASTER!$B$3/100,"SB",IF(O156&gt;MASTER!$B$4/100,"B",IF(O156&gt;MASTER!$B$5/100,"C","K"))))</f>
        <v>SB</v>
      </c>
      <c r="R156" s="66" t="str">
        <f ca="1">IF(ISBLANK(B156)," ",IF(P156&gt;MASTER!$B$3/100,"SB",IF(P156&gt;MASTER!$B$4/100,"B",IF(P156&gt;MASTER!$B$5/100,"C","K"))))</f>
        <v>SB</v>
      </c>
    </row>
    <row r="157" customHeight="1" spans="1:18">
      <c r="A157" s="66">
        <f ca="1">INDIRECT(ADDRESS(2+QUOTIENT(ROW()-2,COUNTA('Form Responses 1'!$1:$1)-4),1,,TRUE,"Form Responses 1"))</f>
        <v>0</v>
      </c>
      <c r="B157" s="66">
        <f ca="1">INDIRECT(ADDRESS(2+QUOTIENT(ROW()-2,COUNTA('Form Responses 1'!$1:$1)-4),2,,TRUE,"Form Responses 1"))</f>
        <v>0</v>
      </c>
      <c r="C157" s="66">
        <f ca="1">INDIRECT(ADDRESS(2+QUOTIENT(ROW()-2,COUNTA('Form Responses 1'!$1:$1)-4),3,,TRUE,"Form Responses 1"))</f>
        <v>0</v>
      </c>
      <c r="D157" s="66">
        <f ca="1">INDIRECT(ADDRESS(2+QUOTIENT(ROW()-2,COUNTA('Form Responses 1'!$1:$1)-4),4,,TRUE,"Form Responses 1"))</f>
        <v>0</v>
      </c>
      <c r="E157" s="82">
        <f ca="1" t="shared" si="0"/>
        <v>6</v>
      </c>
      <c r="F157" s="66" t="str">
        <f ca="1">IF(ISBLANK(A157)," ",INDIRECT(ADDRESS(1,5+MOD(ROW()-2,COUNTA('Form Responses 1'!$1:$1)-4),,TRUE,"Form Responses 1")))</f>
        <v>Wisma [Ruang Rapat/Pendopo]</v>
      </c>
      <c r="G157" s="66" t="e">
        <f ca="1">IF(ISBLANK(A157)," ",INDIRECT(ADDRESS(MATCH(A157,'Form Responses 1'!A:A,0),5+MOD(ROW()-2,COUNTA('Form Responses 1'!$1:$1)-4),,TRUE,"Form Responses 1")))</f>
        <v>#N/A</v>
      </c>
      <c r="H157" s="83" t="str">
        <f ca="1" t="shared" si="1"/>
        <v>Wisma</v>
      </c>
      <c r="I157" s="83" t="str">
        <f ca="1" t="shared" si="141"/>
        <v>Ruang Rapat/Pendopo</v>
      </c>
      <c r="J157" s="83" t="str">
        <f ca="1" t="shared" si="2"/>
        <v>CLEANING SERVICE</v>
      </c>
      <c r="K157" s="83" t="str">
        <f ca="1" t="array" ref="K157">IFERROR(INDEX(MASTER!B:B,MATCH(G157,MASTER!A:A,0))/100," ")</f>
        <v> </v>
      </c>
      <c r="L157" s="66">
        <f ca="1" t="shared" si="3"/>
        <v>0</v>
      </c>
      <c r="M157" s="66" t="str">
        <f ca="1" t="shared" si="4"/>
        <v>1900 - WEEK 00</v>
      </c>
      <c r="N157" s="66" t="str">
        <f ca="1" t="shared" si="5"/>
        <v>1900 - MONTH 01</v>
      </c>
      <c r="O157" s="83" t="str">
        <f ca="1" t="shared" ref="O157:P157" si="168">IFERROR(AVERAGEIF(M:M,M157,$K:$K)," ")</f>
        <v> </v>
      </c>
      <c r="P157" s="83" t="str">
        <f ca="1" t="shared" si="168"/>
        <v> </v>
      </c>
      <c r="Q157" s="66" t="str">
        <f ca="1">IF(ISBLANK(A157)," ",IF(O157&gt;MASTER!$B$3/100,"SB",IF(O157&gt;MASTER!$B$4/100,"B",IF(O157&gt;MASTER!$B$5/100,"C","K"))))</f>
        <v>SB</v>
      </c>
      <c r="R157" s="66" t="str">
        <f ca="1">IF(ISBLANK(B157)," ",IF(P157&gt;MASTER!$B$3/100,"SB",IF(P157&gt;MASTER!$B$4/100,"B",IF(P157&gt;MASTER!$B$5/100,"C","K"))))</f>
        <v>SB</v>
      </c>
    </row>
    <row r="158" customHeight="1" spans="1:18">
      <c r="A158" s="66">
        <f ca="1">INDIRECT(ADDRESS(2+QUOTIENT(ROW()-2,COUNTA('Form Responses 1'!$1:$1)-4),1,,TRUE,"Form Responses 1"))</f>
        <v>0</v>
      </c>
      <c r="B158" s="66">
        <f ca="1">INDIRECT(ADDRESS(2+QUOTIENT(ROW()-2,COUNTA('Form Responses 1'!$1:$1)-4),2,,TRUE,"Form Responses 1"))</f>
        <v>0</v>
      </c>
      <c r="C158" s="66">
        <f ca="1">INDIRECT(ADDRESS(2+QUOTIENT(ROW()-2,COUNTA('Form Responses 1'!$1:$1)-4),3,,TRUE,"Form Responses 1"))</f>
        <v>0</v>
      </c>
      <c r="D158" s="66">
        <f ca="1">INDIRECT(ADDRESS(2+QUOTIENT(ROW()-2,COUNTA('Form Responses 1'!$1:$1)-4),4,,TRUE,"Form Responses 1"))</f>
        <v>0</v>
      </c>
      <c r="E158" s="82">
        <f ca="1" t="shared" si="0"/>
        <v>6</v>
      </c>
      <c r="F158" s="66" t="str">
        <f ca="1">IF(ISBLANK(A158)," ",INDIRECT(ADDRESS(1,5+MOD(ROW()-2,COUNTA('Form Responses 1'!$1:$1)-4),,TRUE,"Form Responses 1")))</f>
        <v>Wisma [Gudang]</v>
      </c>
      <c r="G158" s="66" t="e">
        <f ca="1">IF(ISBLANK(A158)," ",INDIRECT(ADDRESS(MATCH(A158,'Form Responses 1'!A:A,0),5+MOD(ROW()-2,COUNTA('Form Responses 1'!$1:$1)-4),,TRUE,"Form Responses 1")))</f>
        <v>#N/A</v>
      </c>
      <c r="H158" s="83" t="str">
        <f ca="1" t="shared" si="1"/>
        <v>Wisma</v>
      </c>
      <c r="I158" s="83" t="str">
        <f ca="1" t="shared" si="141"/>
        <v>Gudang</v>
      </c>
      <c r="J158" s="83" t="str">
        <f ca="1" t="shared" si="2"/>
        <v>CLEANING SERVICE</v>
      </c>
      <c r="K158" s="83" t="str">
        <f ca="1" t="array" ref="K158">IFERROR(INDEX(MASTER!B:B,MATCH(G158,MASTER!A:A,0))/100," ")</f>
        <v> </v>
      </c>
      <c r="L158" s="66">
        <f ca="1" t="shared" si="3"/>
        <v>0</v>
      </c>
      <c r="M158" s="66" t="str">
        <f ca="1" t="shared" si="4"/>
        <v>1900 - WEEK 00</v>
      </c>
      <c r="N158" s="66" t="str">
        <f ca="1" t="shared" si="5"/>
        <v>1900 - MONTH 01</v>
      </c>
      <c r="O158" s="83" t="str">
        <f ca="1" t="shared" ref="O158:P158" si="169">IFERROR(AVERAGEIF(M:M,M158,$K:$K)," ")</f>
        <v> </v>
      </c>
      <c r="P158" s="83" t="str">
        <f ca="1" t="shared" si="169"/>
        <v> </v>
      </c>
      <c r="Q158" s="66" t="str">
        <f ca="1">IF(ISBLANK(A158)," ",IF(O158&gt;MASTER!$B$3/100,"SB",IF(O158&gt;MASTER!$B$4/100,"B",IF(O158&gt;MASTER!$B$5/100,"C","K"))))</f>
        <v>SB</v>
      </c>
      <c r="R158" s="66" t="str">
        <f ca="1">IF(ISBLANK(B158)," ",IF(P158&gt;MASTER!$B$3/100,"SB",IF(P158&gt;MASTER!$B$4/100,"B",IF(P158&gt;MASTER!$B$5/100,"C","K"))))</f>
        <v>SB</v>
      </c>
    </row>
    <row r="159" customHeight="1" spans="1:18">
      <c r="A159" s="66">
        <f ca="1">INDIRECT(ADDRESS(2+QUOTIENT(ROW()-2,COUNTA('Form Responses 1'!$1:$1)-4),1,,TRUE,"Form Responses 1"))</f>
        <v>0</v>
      </c>
      <c r="B159" s="66">
        <f ca="1">INDIRECT(ADDRESS(2+QUOTIENT(ROW()-2,COUNTA('Form Responses 1'!$1:$1)-4),2,,TRUE,"Form Responses 1"))</f>
        <v>0</v>
      </c>
      <c r="C159" s="66">
        <f ca="1">INDIRECT(ADDRESS(2+QUOTIENT(ROW()-2,COUNTA('Form Responses 1'!$1:$1)-4),3,,TRUE,"Form Responses 1"))</f>
        <v>0</v>
      </c>
      <c r="D159" s="66">
        <f ca="1">INDIRECT(ADDRESS(2+QUOTIENT(ROW()-2,COUNTA('Form Responses 1'!$1:$1)-4),4,,TRUE,"Form Responses 1"))</f>
        <v>0</v>
      </c>
      <c r="E159" s="82">
        <f ca="1" t="shared" si="0"/>
        <v>6</v>
      </c>
      <c r="F159" s="66" t="str">
        <f ca="1">IF(ISBLANK(A159)," ",INDIRECT(ADDRESS(1,5+MOD(ROW()-2,COUNTA('Form Responses 1'!$1:$1)-4),,TRUE,"Form Responses 1")))</f>
        <v>Wisma [Ruang Genset]</v>
      </c>
      <c r="G159" s="66" t="e">
        <f ca="1">IF(ISBLANK(A159)," ",INDIRECT(ADDRESS(MATCH(A159,'Form Responses 1'!A:A,0),5+MOD(ROW()-2,COUNTA('Form Responses 1'!$1:$1)-4),,TRUE,"Form Responses 1")))</f>
        <v>#N/A</v>
      </c>
      <c r="H159" s="83" t="str">
        <f ca="1" t="shared" si="1"/>
        <v>Wisma</v>
      </c>
      <c r="I159" s="83" t="str">
        <f ca="1" t="shared" si="141"/>
        <v>Ruang Genset</v>
      </c>
      <c r="J159" s="83" t="str">
        <f ca="1" t="shared" si="2"/>
        <v>CLEANING SERVICE</v>
      </c>
      <c r="K159" s="83" t="str">
        <f ca="1" t="array" ref="K159">IFERROR(INDEX(MASTER!B:B,MATCH(G159,MASTER!A:A,0))/100," ")</f>
        <v> </v>
      </c>
      <c r="L159" s="66">
        <f ca="1" t="shared" si="3"/>
        <v>0</v>
      </c>
      <c r="M159" s="66" t="str">
        <f ca="1" t="shared" si="4"/>
        <v>1900 - WEEK 00</v>
      </c>
      <c r="N159" s="66" t="str">
        <f ca="1" t="shared" si="5"/>
        <v>1900 - MONTH 01</v>
      </c>
      <c r="O159" s="83" t="str">
        <f ca="1" t="shared" ref="O159:P159" si="170">IFERROR(AVERAGEIF(M:M,M159,$K:$K)," ")</f>
        <v> </v>
      </c>
      <c r="P159" s="83" t="str">
        <f ca="1" t="shared" si="170"/>
        <v> </v>
      </c>
      <c r="Q159" s="66" t="str">
        <f ca="1">IF(ISBLANK(A159)," ",IF(O159&gt;MASTER!$B$3/100,"SB",IF(O159&gt;MASTER!$B$4/100,"B",IF(O159&gt;MASTER!$B$5/100,"C","K"))))</f>
        <v>SB</v>
      </c>
      <c r="R159" s="66" t="str">
        <f ca="1">IF(ISBLANK(B159)," ",IF(P159&gt;MASTER!$B$3/100,"SB",IF(P159&gt;MASTER!$B$4/100,"B",IF(P159&gt;MASTER!$B$5/100,"C","K"))))</f>
        <v>SB</v>
      </c>
    </row>
    <row r="160" customHeight="1" spans="1:18">
      <c r="A160" s="66">
        <f ca="1">INDIRECT(ADDRESS(2+QUOTIENT(ROW()-2,COUNTA('Form Responses 1'!$1:$1)-4),1,,TRUE,"Form Responses 1"))</f>
        <v>0</v>
      </c>
      <c r="B160" s="66">
        <f ca="1">INDIRECT(ADDRESS(2+QUOTIENT(ROW()-2,COUNTA('Form Responses 1'!$1:$1)-4),2,,TRUE,"Form Responses 1"))</f>
        <v>0</v>
      </c>
      <c r="C160" s="66">
        <f ca="1">INDIRECT(ADDRESS(2+QUOTIENT(ROW()-2,COUNTA('Form Responses 1'!$1:$1)-4),3,,TRUE,"Form Responses 1"))</f>
        <v>0</v>
      </c>
      <c r="D160" s="66">
        <f ca="1">INDIRECT(ADDRESS(2+QUOTIENT(ROW()-2,COUNTA('Form Responses 1'!$1:$1)-4),4,,TRUE,"Form Responses 1"))</f>
        <v>0</v>
      </c>
      <c r="E160" s="82">
        <f ca="1" t="shared" si="0"/>
        <v>6</v>
      </c>
      <c r="F160" s="66" t="str">
        <f ca="1">IF(ISBLANK(A160)," ",INDIRECT(ADDRESS(1,5+MOD(ROW()-2,COUNTA('Form Responses 1'!$1:$1)-4),,TRUE,"Form Responses 1")))</f>
        <v>Wisma [Ruang Alat Meteorologi]</v>
      </c>
      <c r="G160" s="66" t="e">
        <f ca="1">IF(ISBLANK(A160)," ",INDIRECT(ADDRESS(MATCH(A160,'Form Responses 1'!A:A,0),5+MOD(ROW()-2,COUNTA('Form Responses 1'!$1:$1)-4),,TRUE,"Form Responses 1")))</f>
        <v>#N/A</v>
      </c>
      <c r="H160" s="83" t="str">
        <f ca="1" t="shared" si="1"/>
        <v>Wisma</v>
      </c>
      <c r="I160" s="83" t="str">
        <f ca="1" t="shared" si="141"/>
        <v>Ruang Alat Meteorologi</v>
      </c>
      <c r="J160" s="83" t="str">
        <f ca="1" t="shared" si="2"/>
        <v>CLEANING SERVICE</v>
      </c>
      <c r="K160" s="83" t="str">
        <f ca="1" t="array" ref="K160">IFERROR(INDEX(MASTER!B:B,MATCH(G160,MASTER!A:A,0))/100," ")</f>
        <v> </v>
      </c>
      <c r="L160" s="66">
        <f ca="1" t="shared" si="3"/>
        <v>0</v>
      </c>
      <c r="M160" s="66" t="str">
        <f ca="1" t="shared" si="4"/>
        <v>1900 - WEEK 00</v>
      </c>
      <c r="N160" s="66" t="str">
        <f ca="1" t="shared" si="5"/>
        <v>1900 - MONTH 01</v>
      </c>
      <c r="O160" s="83" t="str">
        <f ca="1" t="shared" ref="O160:P160" si="171">IFERROR(AVERAGEIF(M:M,M160,$K:$K)," ")</f>
        <v> </v>
      </c>
      <c r="P160" s="83" t="str">
        <f ca="1" t="shared" si="171"/>
        <v> </v>
      </c>
      <c r="Q160" s="66" t="str">
        <f ca="1">IF(ISBLANK(A160)," ",IF(O160&gt;MASTER!$B$3/100,"SB",IF(O160&gt;MASTER!$B$4/100,"B",IF(O160&gt;MASTER!$B$5/100,"C","K"))))</f>
        <v>SB</v>
      </c>
      <c r="R160" s="66" t="str">
        <f ca="1">IF(ISBLANK(B160)," ",IF(P160&gt;MASTER!$B$3/100,"SB",IF(P160&gt;MASTER!$B$4/100,"B",IF(P160&gt;MASTER!$B$5/100,"C","K"))))</f>
        <v>SB</v>
      </c>
    </row>
    <row r="161" customHeight="1" spans="1:18">
      <c r="A161" s="66">
        <f ca="1">INDIRECT(ADDRESS(2+QUOTIENT(ROW()-2,COUNTA('Form Responses 1'!$1:$1)-4),1,,TRUE,"Form Responses 1"))</f>
        <v>0</v>
      </c>
      <c r="B161" s="66">
        <f ca="1">INDIRECT(ADDRESS(2+QUOTIENT(ROW()-2,COUNTA('Form Responses 1'!$1:$1)-4),2,,TRUE,"Form Responses 1"))</f>
        <v>0</v>
      </c>
      <c r="C161" s="66">
        <f ca="1">INDIRECT(ADDRESS(2+QUOTIENT(ROW()-2,COUNTA('Form Responses 1'!$1:$1)-4),3,,TRUE,"Form Responses 1"))</f>
        <v>0</v>
      </c>
      <c r="D161" s="66">
        <f ca="1">INDIRECT(ADDRESS(2+QUOTIENT(ROW()-2,COUNTA('Form Responses 1'!$1:$1)-4),4,,TRUE,"Form Responses 1"))</f>
        <v>0</v>
      </c>
      <c r="E161" s="82">
        <f ca="1" t="shared" si="0"/>
        <v>6</v>
      </c>
      <c r="F161" s="66" t="str">
        <f ca="1">IF(ISBLANK(A161)," ",INDIRECT(ADDRESS(1,5+MOD(ROW()-2,COUNTA('Form Responses 1'!$1:$1)-4),,TRUE,"Form Responses 1")))</f>
        <v>Wisma [Ruang Kerja]</v>
      </c>
      <c r="G161" s="66" t="e">
        <f ca="1">IF(ISBLANK(A161)," ",INDIRECT(ADDRESS(MATCH(A161,'Form Responses 1'!A:A,0),5+MOD(ROW()-2,COUNTA('Form Responses 1'!$1:$1)-4),,TRUE,"Form Responses 1")))</f>
        <v>#N/A</v>
      </c>
      <c r="H161" s="83" t="str">
        <f ca="1" t="shared" si="1"/>
        <v>Wisma</v>
      </c>
      <c r="I161" s="83" t="str">
        <f ca="1" t="shared" si="141"/>
        <v>Ruang Kerja</v>
      </c>
      <c r="J161" s="83" t="str">
        <f ca="1" t="shared" si="2"/>
        <v>CLEANING SERVICE</v>
      </c>
      <c r="K161" s="83" t="str">
        <f ca="1" t="array" ref="K161">IFERROR(INDEX(MASTER!B:B,MATCH(G161,MASTER!A:A,0))/100," ")</f>
        <v> </v>
      </c>
      <c r="L161" s="66">
        <f ca="1" t="shared" si="3"/>
        <v>0</v>
      </c>
      <c r="M161" s="66" t="str">
        <f ca="1" t="shared" si="4"/>
        <v>1900 - WEEK 00</v>
      </c>
      <c r="N161" s="66" t="str">
        <f ca="1" t="shared" si="5"/>
        <v>1900 - MONTH 01</v>
      </c>
      <c r="O161" s="83" t="str">
        <f ca="1" t="shared" ref="O161:P161" si="172">IFERROR(AVERAGEIF(M:M,M161,$K:$K)," ")</f>
        <v> </v>
      </c>
      <c r="P161" s="83" t="str">
        <f ca="1" t="shared" si="172"/>
        <v> </v>
      </c>
      <c r="Q161" s="66" t="str">
        <f ca="1">IF(ISBLANK(A161)," ",IF(O161&gt;MASTER!$B$3/100,"SB",IF(O161&gt;MASTER!$B$4/100,"B",IF(O161&gt;MASTER!$B$5/100,"C","K"))))</f>
        <v>SB</v>
      </c>
      <c r="R161" s="66" t="str">
        <f ca="1">IF(ISBLANK(B161)," ",IF(P161&gt;MASTER!$B$3/100,"SB",IF(P161&gt;MASTER!$B$4/100,"B",IF(P161&gt;MASTER!$B$5/100,"C","K"))))</f>
        <v>SB</v>
      </c>
    </row>
    <row r="162" customHeight="1" spans="1:18">
      <c r="A162" s="66">
        <f ca="1">INDIRECT(ADDRESS(2+QUOTIENT(ROW()-2,COUNTA('Form Responses 1'!$1:$1)-4),1,,TRUE,"Form Responses 1"))</f>
        <v>0</v>
      </c>
      <c r="B162" s="66">
        <f ca="1">INDIRECT(ADDRESS(2+QUOTIENT(ROW()-2,COUNTA('Form Responses 1'!$1:$1)-4),2,,TRUE,"Form Responses 1"))</f>
        <v>0</v>
      </c>
      <c r="C162" s="66">
        <f ca="1">INDIRECT(ADDRESS(2+QUOTIENT(ROW()-2,COUNTA('Form Responses 1'!$1:$1)-4),3,,TRUE,"Form Responses 1"))</f>
        <v>0</v>
      </c>
      <c r="D162" s="66">
        <f ca="1">INDIRECT(ADDRESS(2+QUOTIENT(ROW()-2,COUNTA('Form Responses 1'!$1:$1)-4),4,,TRUE,"Form Responses 1"))</f>
        <v>0</v>
      </c>
      <c r="E162" s="82">
        <f ca="1" t="shared" si="0"/>
        <v>6</v>
      </c>
      <c r="F162" s="66" t="str">
        <f ca="1">IF(ISBLANK(A162)," ",INDIRECT(ADDRESS(1,5+MOD(ROW()-2,COUNTA('Form Responses 1'!$1:$1)-4),,TRUE,"Form Responses 1")))</f>
        <v>Wisma [Pantry]</v>
      </c>
      <c r="G162" s="66" t="e">
        <f ca="1">IF(ISBLANK(A162)," ",INDIRECT(ADDRESS(MATCH(A162,'Form Responses 1'!A:A,0),5+MOD(ROW()-2,COUNTA('Form Responses 1'!$1:$1)-4),,TRUE,"Form Responses 1")))</f>
        <v>#N/A</v>
      </c>
      <c r="H162" s="83" t="str">
        <f ca="1" t="shared" si="1"/>
        <v>Wisma</v>
      </c>
      <c r="I162" s="83" t="str">
        <f ca="1" t="shared" si="141"/>
        <v>Pantry</v>
      </c>
      <c r="J162" s="83" t="str">
        <f ca="1" t="shared" si="2"/>
        <v>CLEANING SERVICE</v>
      </c>
      <c r="K162" s="83" t="str">
        <f ca="1" t="array" ref="K162">IFERROR(INDEX(MASTER!B:B,MATCH(G162,MASTER!A:A,0))/100," ")</f>
        <v> </v>
      </c>
      <c r="L162" s="66">
        <f ca="1" t="shared" si="3"/>
        <v>0</v>
      </c>
      <c r="M162" s="66" t="str">
        <f ca="1" t="shared" si="4"/>
        <v>1900 - WEEK 00</v>
      </c>
      <c r="N162" s="66" t="str">
        <f ca="1" t="shared" si="5"/>
        <v>1900 - MONTH 01</v>
      </c>
      <c r="O162" s="83" t="str">
        <f ca="1" t="shared" ref="O162:P162" si="173">IFERROR(AVERAGEIF(M:M,M162,$K:$K)," ")</f>
        <v> </v>
      </c>
      <c r="P162" s="83" t="str">
        <f ca="1" t="shared" si="173"/>
        <v> </v>
      </c>
      <c r="Q162" s="66" t="str">
        <f ca="1">IF(ISBLANK(A162)," ",IF(O162&gt;MASTER!$B$3/100,"SB",IF(O162&gt;MASTER!$B$4/100,"B",IF(O162&gt;MASTER!$B$5/100,"C","K"))))</f>
        <v>SB</v>
      </c>
      <c r="R162" s="66" t="str">
        <f ca="1">IF(ISBLANK(B162)," ",IF(P162&gt;MASTER!$B$3/100,"SB",IF(P162&gt;MASTER!$B$4/100,"B",IF(P162&gt;MASTER!$B$5/100,"C","K"))))</f>
        <v>SB</v>
      </c>
    </row>
    <row r="163" customHeight="1" spans="1:18">
      <c r="A163" s="66">
        <f ca="1">INDIRECT(ADDRESS(2+QUOTIENT(ROW()-2,COUNTA('Form Responses 1'!$1:$1)-4),1,,TRUE,"Form Responses 1"))</f>
        <v>0</v>
      </c>
      <c r="B163" s="66">
        <f ca="1">INDIRECT(ADDRESS(2+QUOTIENT(ROW()-2,COUNTA('Form Responses 1'!$1:$1)-4),2,,TRUE,"Form Responses 1"))</f>
        <v>0</v>
      </c>
      <c r="C163" s="66">
        <f ca="1">INDIRECT(ADDRESS(2+QUOTIENT(ROW()-2,COUNTA('Form Responses 1'!$1:$1)-4),3,,TRUE,"Form Responses 1"))</f>
        <v>0</v>
      </c>
      <c r="D163" s="66">
        <f ca="1">INDIRECT(ADDRESS(2+QUOTIENT(ROW()-2,COUNTA('Form Responses 1'!$1:$1)-4),4,,TRUE,"Form Responses 1"))</f>
        <v>0</v>
      </c>
      <c r="E163" s="82">
        <f ca="1" t="shared" si="0"/>
        <v>6</v>
      </c>
      <c r="F163" s="66" t="str">
        <f ca="1">IF(ISBLANK(A163)," ",INDIRECT(ADDRESS(1,5+MOD(ROW()-2,COUNTA('Form Responses 1'!$1:$1)-4),,TRUE,"Form Responses 1")))</f>
        <v>Wisma [Musholla]</v>
      </c>
      <c r="G163" s="66" t="e">
        <f ca="1">IF(ISBLANK(A163)," ",INDIRECT(ADDRESS(MATCH(A163,'Form Responses 1'!A:A,0),5+MOD(ROW()-2,COUNTA('Form Responses 1'!$1:$1)-4),,TRUE,"Form Responses 1")))</f>
        <v>#N/A</v>
      </c>
      <c r="H163" s="83" t="str">
        <f ca="1" t="shared" si="1"/>
        <v>Wisma</v>
      </c>
      <c r="I163" s="83" t="str">
        <f ca="1" t="shared" si="141"/>
        <v>Musholla</v>
      </c>
      <c r="J163" s="83" t="str">
        <f ca="1" t="shared" si="2"/>
        <v>CLEANING SERVICE</v>
      </c>
      <c r="K163" s="83" t="str">
        <f ca="1" t="array" ref="K163">IFERROR(INDEX(MASTER!B:B,MATCH(G163,MASTER!A:A,0))/100," ")</f>
        <v> </v>
      </c>
      <c r="L163" s="66">
        <f ca="1" t="shared" si="3"/>
        <v>0</v>
      </c>
      <c r="M163" s="66" t="str">
        <f ca="1" t="shared" si="4"/>
        <v>1900 - WEEK 00</v>
      </c>
      <c r="N163" s="66" t="str">
        <f ca="1" t="shared" si="5"/>
        <v>1900 - MONTH 01</v>
      </c>
      <c r="O163" s="83" t="str">
        <f ca="1" t="shared" ref="O163:P163" si="174">IFERROR(AVERAGEIF(M:M,M163,$K:$K)," ")</f>
        <v> </v>
      </c>
      <c r="P163" s="83" t="str">
        <f ca="1" t="shared" si="174"/>
        <v> </v>
      </c>
      <c r="Q163" s="66" t="str">
        <f ca="1">IF(ISBLANK(A163)," ",IF(O163&gt;MASTER!$B$3/100,"SB",IF(O163&gt;MASTER!$B$4/100,"B",IF(O163&gt;MASTER!$B$5/100,"C","K"))))</f>
        <v>SB</v>
      </c>
      <c r="R163" s="66" t="str">
        <f ca="1">IF(ISBLANK(B163)," ",IF(P163&gt;MASTER!$B$3/100,"SB",IF(P163&gt;MASTER!$B$4/100,"B",IF(P163&gt;MASTER!$B$5/100,"C","K"))))</f>
        <v>SB</v>
      </c>
    </row>
    <row r="164" customHeight="1" spans="1:18">
      <c r="A164" s="66">
        <f ca="1">INDIRECT(ADDRESS(2+QUOTIENT(ROW()-2,COUNTA('Form Responses 1'!$1:$1)-4),1,,TRUE,"Form Responses 1"))</f>
        <v>0</v>
      </c>
      <c r="B164" s="66">
        <f ca="1">INDIRECT(ADDRESS(2+QUOTIENT(ROW()-2,COUNTA('Form Responses 1'!$1:$1)-4),2,,TRUE,"Form Responses 1"))</f>
        <v>0</v>
      </c>
      <c r="C164" s="66">
        <f ca="1">INDIRECT(ADDRESS(2+QUOTIENT(ROW()-2,COUNTA('Form Responses 1'!$1:$1)-4),3,,TRUE,"Form Responses 1"))</f>
        <v>0</v>
      </c>
      <c r="D164" s="66">
        <f ca="1">INDIRECT(ADDRESS(2+QUOTIENT(ROW()-2,COUNTA('Form Responses 1'!$1:$1)-4),4,,TRUE,"Form Responses 1"))</f>
        <v>0</v>
      </c>
      <c r="E164" s="82">
        <f ca="1" t="shared" si="0"/>
        <v>6</v>
      </c>
      <c r="F164" s="66" t="str">
        <f ca="1">IF(ISBLANK(A164)," ",INDIRECT(ADDRESS(1,5+MOD(ROW()-2,COUNTA('Form Responses 1'!$1:$1)-4),,TRUE,"Form Responses 1")))</f>
        <v>Wisma [Toilet Pria / Wanita]</v>
      </c>
      <c r="G164" s="66" t="e">
        <f ca="1">IF(ISBLANK(A164)," ",INDIRECT(ADDRESS(MATCH(A164,'Form Responses 1'!A:A,0),5+MOD(ROW()-2,COUNTA('Form Responses 1'!$1:$1)-4),,TRUE,"Form Responses 1")))</f>
        <v>#N/A</v>
      </c>
      <c r="H164" s="83" t="str">
        <f ca="1" t="shared" si="1"/>
        <v>Wisma</v>
      </c>
      <c r="I164" s="83" t="str">
        <f ca="1" t="shared" si="141"/>
        <v>Toilet Pria / Wanita</v>
      </c>
      <c r="J164" s="83" t="str">
        <f ca="1" t="shared" si="2"/>
        <v>CLEANING SERVICE</v>
      </c>
      <c r="K164" s="83" t="str">
        <f ca="1" t="array" ref="K164">IFERROR(INDEX(MASTER!B:B,MATCH(G164,MASTER!A:A,0))/100," ")</f>
        <v> </v>
      </c>
      <c r="L164" s="66">
        <f ca="1" t="shared" si="3"/>
        <v>0</v>
      </c>
      <c r="M164" s="66" t="str">
        <f ca="1" t="shared" si="4"/>
        <v>1900 - WEEK 00</v>
      </c>
      <c r="N164" s="66" t="str">
        <f ca="1" t="shared" si="5"/>
        <v>1900 - MONTH 01</v>
      </c>
      <c r="O164" s="83" t="str">
        <f ca="1" t="shared" ref="O164:P164" si="175">IFERROR(AVERAGEIF(M:M,M164,$K:$K)," ")</f>
        <v> </v>
      </c>
      <c r="P164" s="83" t="str">
        <f ca="1" t="shared" si="175"/>
        <v> </v>
      </c>
      <c r="Q164" s="66" t="str">
        <f ca="1">IF(ISBLANK(A164)," ",IF(O164&gt;MASTER!$B$3/100,"SB",IF(O164&gt;MASTER!$B$4/100,"B",IF(O164&gt;MASTER!$B$5/100,"C","K"))))</f>
        <v>SB</v>
      </c>
      <c r="R164" s="66" t="str">
        <f ca="1">IF(ISBLANK(B164)," ",IF(P164&gt;MASTER!$B$3/100,"SB",IF(P164&gt;MASTER!$B$4/100,"B",IF(P164&gt;MASTER!$B$5/100,"C","K"))))</f>
        <v>SB</v>
      </c>
    </row>
    <row r="165" customHeight="1" spans="1:18">
      <c r="A165" s="66">
        <f ca="1">INDIRECT(ADDRESS(2+QUOTIENT(ROW()-2,COUNTA('Form Responses 1'!$1:$1)-4),1,,TRUE,"Form Responses 1"))</f>
        <v>0</v>
      </c>
      <c r="B165" s="66">
        <f ca="1">INDIRECT(ADDRESS(2+QUOTIENT(ROW()-2,COUNTA('Form Responses 1'!$1:$1)-4),2,,TRUE,"Form Responses 1"))</f>
        <v>0</v>
      </c>
      <c r="C165" s="66">
        <f ca="1">INDIRECT(ADDRESS(2+QUOTIENT(ROW()-2,COUNTA('Form Responses 1'!$1:$1)-4),3,,TRUE,"Form Responses 1"))</f>
        <v>0</v>
      </c>
      <c r="D165" s="66">
        <f ca="1">INDIRECT(ADDRESS(2+QUOTIENT(ROW()-2,COUNTA('Form Responses 1'!$1:$1)-4),4,,TRUE,"Form Responses 1"))</f>
        <v>0</v>
      </c>
      <c r="E165" s="82">
        <f ca="1" t="shared" si="0"/>
        <v>6</v>
      </c>
      <c r="F165" s="66" t="str">
        <f ca="1">IF(ISBLANK(A165)," ",INDIRECT(ADDRESS(1,5+MOD(ROW()-2,COUNTA('Form Responses 1'!$1:$1)-4),,TRUE,"Form Responses 1")))</f>
        <v>Halaman Wisma [Taman ]</v>
      </c>
      <c r="G165" s="66" t="e">
        <f ca="1">IF(ISBLANK(A165)," ",INDIRECT(ADDRESS(MATCH(A165,'Form Responses 1'!A:A,0),5+MOD(ROW()-2,COUNTA('Form Responses 1'!$1:$1)-4),,TRUE,"Form Responses 1")))</f>
        <v>#N/A</v>
      </c>
      <c r="H165" s="83" t="str">
        <f ca="1" t="shared" si="1"/>
        <v>Halaman Wisma</v>
      </c>
      <c r="I165" s="83" t="str">
        <f ca="1" t="shared" si="141"/>
        <v>Taman </v>
      </c>
      <c r="J165" s="83" t="str">
        <f ca="1" t="shared" si="2"/>
        <v>CLEANING SERVICE</v>
      </c>
      <c r="K165" s="83" t="str">
        <f ca="1" t="array" ref="K165">IFERROR(INDEX(MASTER!B:B,MATCH(G165,MASTER!A:A,0))/100," ")</f>
        <v> </v>
      </c>
      <c r="L165" s="66">
        <f ca="1" t="shared" si="3"/>
        <v>0</v>
      </c>
      <c r="M165" s="66" t="str">
        <f ca="1" t="shared" si="4"/>
        <v>1900 - WEEK 00</v>
      </c>
      <c r="N165" s="66" t="str">
        <f ca="1" t="shared" si="5"/>
        <v>1900 - MONTH 01</v>
      </c>
      <c r="O165" s="83" t="str">
        <f ca="1" t="shared" ref="O165:P165" si="176">IFERROR(AVERAGEIF(M:M,M165,$K:$K)," ")</f>
        <v> </v>
      </c>
      <c r="P165" s="83" t="str">
        <f ca="1" t="shared" si="176"/>
        <v> </v>
      </c>
      <c r="Q165" s="66" t="str">
        <f ca="1">IF(ISBLANK(A165)," ",IF(O165&gt;MASTER!$B$3/100,"SB",IF(O165&gt;MASTER!$B$4/100,"B",IF(O165&gt;MASTER!$B$5/100,"C","K"))))</f>
        <v>SB</v>
      </c>
      <c r="R165" s="66" t="str">
        <f ca="1">IF(ISBLANK(B165)," ",IF(P165&gt;MASTER!$B$3/100,"SB",IF(P165&gt;MASTER!$B$4/100,"B",IF(P165&gt;MASTER!$B$5/100,"C","K"))))</f>
        <v>SB</v>
      </c>
    </row>
    <row r="166" customHeight="1" spans="1:18">
      <c r="A166" s="66">
        <f ca="1">INDIRECT(ADDRESS(2+QUOTIENT(ROW()-2,COUNTA('Form Responses 1'!$1:$1)-4),1,,TRUE,"Form Responses 1"))</f>
        <v>0</v>
      </c>
      <c r="B166" s="66">
        <f ca="1">INDIRECT(ADDRESS(2+QUOTIENT(ROW()-2,COUNTA('Form Responses 1'!$1:$1)-4),2,,TRUE,"Form Responses 1"))</f>
        <v>0</v>
      </c>
      <c r="C166" s="66">
        <f ca="1">INDIRECT(ADDRESS(2+QUOTIENT(ROW()-2,COUNTA('Form Responses 1'!$1:$1)-4),3,,TRUE,"Form Responses 1"))</f>
        <v>0</v>
      </c>
      <c r="D166" s="66">
        <f ca="1">INDIRECT(ADDRESS(2+QUOTIENT(ROW()-2,COUNTA('Form Responses 1'!$1:$1)-4),4,,TRUE,"Form Responses 1"))</f>
        <v>0</v>
      </c>
      <c r="E166" s="82">
        <f ca="1" t="shared" si="0"/>
        <v>6</v>
      </c>
      <c r="F166" s="66" t="str">
        <f ca="1">IF(ISBLANK(A166)," ",INDIRECT(ADDRESS(1,5+MOD(ROW()-2,COUNTA('Form Responses 1'!$1:$1)-4),,TRUE,"Form Responses 1")))</f>
        <v>Halaman Wisma [Pos Satpam]</v>
      </c>
      <c r="G166" s="66" t="e">
        <f ca="1">IF(ISBLANK(A166)," ",INDIRECT(ADDRESS(MATCH(A166,'Form Responses 1'!A:A,0),5+MOD(ROW()-2,COUNTA('Form Responses 1'!$1:$1)-4),,TRUE,"Form Responses 1")))</f>
        <v>#N/A</v>
      </c>
      <c r="H166" s="83" t="str">
        <f ca="1" t="shared" si="1"/>
        <v>Halaman Wisma</v>
      </c>
      <c r="I166" s="83" t="str">
        <f ca="1" t="shared" si="141"/>
        <v>Pos Satpam</v>
      </c>
      <c r="J166" s="83" t="str">
        <f ca="1" t="shared" si="2"/>
        <v>CLEANING SERVICE</v>
      </c>
      <c r="K166" s="83" t="str">
        <f ca="1" t="array" ref="K166">IFERROR(INDEX(MASTER!B:B,MATCH(G166,MASTER!A:A,0))/100," ")</f>
        <v> </v>
      </c>
      <c r="L166" s="66">
        <f ca="1" t="shared" si="3"/>
        <v>0</v>
      </c>
      <c r="M166" s="66" t="str">
        <f ca="1" t="shared" si="4"/>
        <v>1900 - WEEK 00</v>
      </c>
      <c r="N166" s="66" t="str">
        <f ca="1" t="shared" si="5"/>
        <v>1900 - MONTH 01</v>
      </c>
      <c r="O166" s="83" t="str">
        <f ca="1" t="shared" ref="O166:P166" si="177">IFERROR(AVERAGEIF(M:M,M166,$K:$K)," ")</f>
        <v> </v>
      </c>
      <c r="P166" s="83" t="str">
        <f ca="1" t="shared" si="177"/>
        <v> </v>
      </c>
      <c r="Q166" s="66" t="str">
        <f ca="1">IF(ISBLANK(A166)," ",IF(O166&gt;MASTER!$B$3/100,"SB",IF(O166&gt;MASTER!$B$4/100,"B",IF(O166&gt;MASTER!$B$5/100,"C","K"))))</f>
        <v>SB</v>
      </c>
      <c r="R166" s="66" t="str">
        <f ca="1">IF(ISBLANK(B166)," ",IF(P166&gt;MASTER!$B$3/100,"SB",IF(P166&gt;MASTER!$B$4/100,"B",IF(P166&gt;MASTER!$B$5/100,"C","K"))))</f>
        <v>SB</v>
      </c>
    </row>
    <row r="167" customHeight="1" spans="1:18">
      <c r="A167" s="66">
        <f ca="1">INDIRECT(ADDRESS(2+QUOTIENT(ROW()-2,COUNTA('Form Responses 1'!$1:$1)-4),1,,TRUE,"Form Responses 1"))</f>
        <v>0</v>
      </c>
      <c r="B167" s="66">
        <f ca="1">INDIRECT(ADDRESS(2+QUOTIENT(ROW()-2,COUNTA('Form Responses 1'!$1:$1)-4),2,,TRUE,"Form Responses 1"))</f>
        <v>0</v>
      </c>
      <c r="C167" s="66">
        <f ca="1">INDIRECT(ADDRESS(2+QUOTIENT(ROW()-2,COUNTA('Form Responses 1'!$1:$1)-4),3,,TRUE,"Form Responses 1"))</f>
        <v>0</v>
      </c>
      <c r="D167" s="66">
        <f ca="1">INDIRECT(ADDRESS(2+QUOTIENT(ROW()-2,COUNTA('Form Responses 1'!$1:$1)-4),4,,TRUE,"Form Responses 1"))</f>
        <v>0</v>
      </c>
      <c r="E167" s="82">
        <f ca="1" t="shared" si="0"/>
        <v>6</v>
      </c>
      <c r="F167" s="66" t="str">
        <f ca="1">IF(ISBLANK(A167)," ",INDIRECT(ADDRESS(1,5+MOD(ROW()-2,COUNTA('Form Responses 1'!$1:$1)-4),,TRUE,"Form Responses 1")))</f>
        <v>Halaman Wisma [Halaman Utama Depan]</v>
      </c>
      <c r="G167" s="66" t="e">
        <f ca="1">IF(ISBLANK(A167)," ",INDIRECT(ADDRESS(MATCH(A167,'Form Responses 1'!A:A,0),5+MOD(ROW()-2,COUNTA('Form Responses 1'!$1:$1)-4),,TRUE,"Form Responses 1")))</f>
        <v>#N/A</v>
      </c>
      <c r="H167" s="83" t="str">
        <f ca="1" t="shared" si="1"/>
        <v>Halaman Wisma</v>
      </c>
      <c r="I167" s="83" t="str">
        <f ca="1" t="shared" si="141"/>
        <v>Halaman Utama Depan</v>
      </c>
      <c r="J167" s="83" t="str">
        <f ca="1" t="shared" si="2"/>
        <v>CLEANING SERVICE</v>
      </c>
      <c r="K167" s="83" t="str">
        <f ca="1" t="array" ref="K167">IFERROR(INDEX(MASTER!B:B,MATCH(G167,MASTER!A:A,0))/100," ")</f>
        <v> </v>
      </c>
      <c r="L167" s="66">
        <f ca="1" t="shared" si="3"/>
        <v>0</v>
      </c>
      <c r="M167" s="66" t="str">
        <f ca="1" t="shared" si="4"/>
        <v>1900 - WEEK 00</v>
      </c>
      <c r="N167" s="66" t="str">
        <f ca="1" t="shared" si="5"/>
        <v>1900 - MONTH 01</v>
      </c>
      <c r="O167" s="83" t="str">
        <f ca="1" t="shared" ref="O167:P167" si="178">IFERROR(AVERAGEIF(M:M,M167,$K:$K)," ")</f>
        <v> </v>
      </c>
      <c r="P167" s="83" t="str">
        <f ca="1" t="shared" si="178"/>
        <v> </v>
      </c>
      <c r="Q167" s="66" t="str">
        <f ca="1">IF(ISBLANK(A167)," ",IF(O167&gt;MASTER!$B$3/100,"SB",IF(O167&gt;MASTER!$B$4/100,"B",IF(O167&gt;MASTER!$B$5/100,"C","K"))))</f>
        <v>SB</v>
      </c>
      <c r="R167" s="66" t="str">
        <f ca="1">IF(ISBLANK(B167)," ",IF(P167&gt;MASTER!$B$3/100,"SB",IF(P167&gt;MASTER!$B$4/100,"B",IF(P167&gt;MASTER!$B$5/100,"C","K"))))</f>
        <v>SB</v>
      </c>
    </row>
    <row r="168" customHeight="1" spans="1:18">
      <c r="A168" s="66">
        <f ca="1">INDIRECT(ADDRESS(2+QUOTIENT(ROW()-2,COUNTA('Form Responses 1'!$1:$1)-4),1,,TRUE,"Form Responses 1"))</f>
        <v>0</v>
      </c>
      <c r="B168" s="66">
        <f ca="1">INDIRECT(ADDRESS(2+QUOTIENT(ROW()-2,COUNTA('Form Responses 1'!$1:$1)-4),2,,TRUE,"Form Responses 1"))</f>
        <v>0</v>
      </c>
      <c r="C168" s="66">
        <f ca="1">INDIRECT(ADDRESS(2+QUOTIENT(ROW()-2,COUNTA('Form Responses 1'!$1:$1)-4),3,,TRUE,"Form Responses 1"))</f>
        <v>0</v>
      </c>
      <c r="D168" s="66">
        <f ca="1">INDIRECT(ADDRESS(2+QUOTIENT(ROW()-2,COUNTA('Form Responses 1'!$1:$1)-4),4,,TRUE,"Form Responses 1"))</f>
        <v>0</v>
      </c>
      <c r="E168" s="82">
        <f ca="1" t="shared" si="0"/>
        <v>6</v>
      </c>
      <c r="F168" s="66" t="str">
        <f ca="1">IF(ISBLANK(A168)," ",INDIRECT(ADDRESS(1,5+MOD(ROW()-2,COUNTA('Form Responses 1'!$1:$1)-4),,TRUE,"Form Responses 1")))</f>
        <v>Halaman Wisma [Halaman Samping Dan Belakang]</v>
      </c>
      <c r="G168" s="66" t="e">
        <f ca="1">IF(ISBLANK(A168)," ",INDIRECT(ADDRESS(MATCH(A168,'Form Responses 1'!A:A,0),5+MOD(ROW()-2,COUNTA('Form Responses 1'!$1:$1)-4),,TRUE,"Form Responses 1")))</f>
        <v>#N/A</v>
      </c>
      <c r="H168" s="83" t="str">
        <f ca="1" t="shared" si="1"/>
        <v>Halaman Wisma</v>
      </c>
      <c r="I168" s="83" t="str">
        <f ca="1" t="shared" si="141"/>
        <v>Halaman Samping Dan Belakang</v>
      </c>
      <c r="J168" s="83" t="str">
        <f ca="1" t="shared" si="2"/>
        <v>CLEANING SERVICE</v>
      </c>
      <c r="K168" s="83" t="str">
        <f ca="1" t="array" ref="K168">IFERROR(INDEX(MASTER!B:B,MATCH(G168,MASTER!A:A,0))/100," ")</f>
        <v> </v>
      </c>
      <c r="L168" s="66">
        <f ca="1" t="shared" si="3"/>
        <v>0</v>
      </c>
      <c r="M168" s="66" t="str">
        <f ca="1" t="shared" si="4"/>
        <v>1900 - WEEK 00</v>
      </c>
      <c r="N168" s="66" t="str">
        <f ca="1" t="shared" si="5"/>
        <v>1900 - MONTH 01</v>
      </c>
      <c r="O168" s="83" t="str">
        <f ca="1" t="shared" ref="O168:P168" si="179">IFERROR(AVERAGEIF(M:M,M168,$K:$K)," ")</f>
        <v> </v>
      </c>
      <c r="P168" s="83" t="str">
        <f ca="1" t="shared" si="179"/>
        <v> </v>
      </c>
      <c r="Q168" s="66" t="str">
        <f ca="1">IF(ISBLANK(A168)," ",IF(O168&gt;MASTER!$B$3/100,"SB",IF(O168&gt;MASTER!$B$4/100,"B",IF(O168&gt;MASTER!$B$5/100,"C","K"))))</f>
        <v>SB</v>
      </c>
      <c r="R168" s="66" t="str">
        <f ca="1">IF(ISBLANK(B168)," ",IF(P168&gt;MASTER!$B$3/100,"SB",IF(P168&gt;MASTER!$B$4/100,"B",IF(P168&gt;MASTER!$B$5/100,"C","K"))))</f>
        <v>SB</v>
      </c>
    </row>
    <row r="169" customHeight="1" spans="1:18">
      <c r="A169" s="66">
        <f ca="1">INDIRECT(ADDRESS(2+QUOTIENT(ROW()-2,COUNTA('Form Responses 1'!$1:$1)-4),1,,TRUE,"Form Responses 1"))</f>
        <v>0</v>
      </c>
      <c r="B169" s="66">
        <f ca="1">INDIRECT(ADDRESS(2+QUOTIENT(ROW()-2,COUNTA('Form Responses 1'!$1:$1)-4),2,,TRUE,"Form Responses 1"))</f>
        <v>0</v>
      </c>
      <c r="C169" s="66">
        <f ca="1">INDIRECT(ADDRESS(2+QUOTIENT(ROW()-2,COUNTA('Form Responses 1'!$1:$1)-4),3,,TRUE,"Form Responses 1"))</f>
        <v>0</v>
      </c>
      <c r="D169" s="66">
        <f ca="1">INDIRECT(ADDRESS(2+QUOTIENT(ROW()-2,COUNTA('Form Responses 1'!$1:$1)-4),4,,TRUE,"Form Responses 1"))</f>
        <v>0</v>
      </c>
      <c r="E169" s="82">
        <f ca="1" t="shared" si="0"/>
        <v>6</v>
      </c>
      <c r="F169" s="66" t="str">
        <f ca="1">IF(ISBLANK(A169)," ",INDIRECT(ADDRESS(1,5+MOD(ROW()-2,COUNTA('Form Responses 1'!$1:$1)-4),,TRUE,"Form Responses 1")))</f>
        <v>Halaman Wisma [Tps]</v>
      </c>
      <c r="G169" s="66" t="e">
        <f ca="1">IF(ISBLANK(A169)," ",INDIRECT(ADDRESS(MATCH(A169,'Form Responses 1'!A:A,0),5+MOD(ROW()-2,COUNTA('Form Responses 1'!$1:$1)-4),,TRUE,"Form Responses 1")))</f>
        <v>#N/A</v>
      </c>
      <c r="H169" s="83" t="str">
        <f ca="1" t="shared" si="1"/>
        <v>Halaman Wisma</v>
      </c>
      <c r="I169" s="83" t="str">
        <f ca="1" t="shared" si="141"/>
        <v>Tps</v>
      </c>
      <c r="J169" s="83" t="str">
        <f ca="1" t="shared" si="2"/>
        <v>CLEANING SERVICE</v>
      </c>
      <c r="K169" s="83" t="str">
        <f ca="1" t="array" ref="K169">IFERROR(INDEX(MASTER!B:B,MATCH(G169,MASTER!A:A,0))/100," ")</f>
        <v> </v>
      </c>
      <c r="L169" s="66">
        <f ca="1" t="shared" si="3"/>
        <v>0</v>
      </c>
      <c r="M169" s="66" t="str">
        <f ca="1" t="shared" si="4"/>
        <v>1900 - WEEK 00</v>
      </c>
      <c r="N169" s="66" t="str">
        <f ca="1" t="shared" si="5"/>
        <v>1900 - MONTH 01</v>
      </c>
      <c r="O169" s="83" t="str">
        <f ca="1" t="shared" ref="O169:P169" si="180">IFERROR(AVERAGEIF(M:M,M169,$K:$K)," ")</f>
        <v> </v>
      </c>
      <c r="P169" s="83" t="str">
        <f ca="1" t="shared" si="180"/>
        <v> </v>
      </c>
      <c r="Q169" s="66" t="str">
        <f ca="1">IF(ISBLANK(A169)," ",IF(O169&gt;MASTER!$B$3/100,"SB",IF(O169&gt;MASTER!$B$4/100,"B",IF(O169&gt;MASTER!$B$5/100,"C","K"))))</f>
        <v>SB</v>
      </c>
      <c r="R169" s="66" t="str">
        <f ca="1">IF(ISBLANK(B169)," ",IF(P169&gt;MASTER!$B$3/100,"SB",IF(P169&gt;MASTER!$B$4/100,"B",IF(P169&gt;MASTER!$B$5/100,"C","K"))))</f>
        <v>SB</v>
      </c>
    </row>
    <row r="170" customHeight="1" spans="1:18">
      <c r="A170" s="66">
        <f ca="1">INDIRECT(ADDRESS(2+QUOTIENT(ROW()-2,COUNTA('Form Responses 1'!$1:$1)-4),1,,TRUE,"Form Responses 1"))</f>
        <v>0</v>
      </c>
      <c r="B170" s="66">
        <f ca="1">INDIRECT(ADDRESS(2+QUOTIENT(ROW()-2,COUNTA('Form Responses 1'!$1:$1)-4),2,,TRUE,"Form Responses 1"))</f>
        <v>0</v>
      </c>
      <c r="C170" s="66">
        <f ca="1">INDIRECT(ADDRESS(2+QUOTIENT(ROW()-2,COUNTA('Form Responses 1'!$1:$1)-4),3,,TRUE,"Form Responses 1"))</f>
        <v>0</v>
      </c>
      <c r="D170" s="66">
        <f ca="1">INDIRECT(ADDRESS(2+QUOTIENT(ROW()-2,COUNTA('Form Responses 1'!$1:$1)-4),4,,TRUE,"Form Responses 1"))</f>
        <v>0</v>
      </c>
      <c r="E170" s="82">
        <f ca="1" t="shared" si="0"/>
        <v>6</v>
      </c>
      <c r="F170" s="66" t="str">
        <f ca="1">IF(ISBLANK(A170)," ",INDIRECT(ADDRESS(1,5+MOD(ROW()-2,COUNTA('Form Responses 1'!$1:$1)-4),,TRUE,"Form Responses 1")))</f>
        <v>Security [Security Functions]</v>
      </c>
      <c r="G170" s="66" t="e">
        <f ca="1">IF(ISBLANK(A170)," ",INDIRECT(ADDRESS(MATCH(A170,'Form Responses 1'!A:A,0),5+MOD(ROW()-2,COUNTA('Form Responses 1'!$1:$1)-4),,TRUE,"Form Responses 1")))</f>
        <v>#N/A</v>
      </c>
      <c r="H170" s="83" t="str">
        <f ca="1" t="shared" si="1"/>
        <v>Security</v>
      </c>
      <c r="I170" s="83" t="str">
        <f ca="1" t="shared" si="141"/>
        <v>Security Functions</v>
      </c>
      <c r="J170" s="83" t="str">
        <f ca="1" t="shared" si="2"/>
        <v>SECURITY SERVICE</v>
      </c>
      <c r="K170" s="83" t="str">
        <f ca="1" t="array" ref="K170">IFERROR(INDEX(MASTER!B:B,MATCH(G170,MASTER!A:A,0))/100," ")</f>
        <v> </v>
      </c>
      <c r="L170" s="66">
        <f ca="1" t="shared" si="3"/>
        <v>0</v>
      </c>
      <c r="M170" s="66" t="str">
        <f ca="1" t="shared" si="4"/>
        <v>1900 - WEEK 00</v>
      </c>
      <c r="N170" s="66" t="str">
        <f ca="1" t="shared" si="5"/>
        <v>1900 - MONTH 01</v>
      </c>
      <c r="O170" s="83" t="str">
        <f ca="1" t="shared" ref="O170:P170" si="181">IFERROR(AVERAGEIF(M:M,M170,$K:$K)," ")</f>
        <v> </v>
      </c>
      <c r="P170" s="83" t="str">
        <f ca="1" t="shared" si="181"/>
        <v> </v>
      </c>
      <c r="Q170" s="66" t="str">
        <f ca="1">IF(ISBLANK(A170)," ",IF(O170&gt;MASTER!$B$3/100,"SB",IF(O170&gt;MASTER!$B$4/100,"B",IF(O170&gt;MASTER!$B$5/100,"C","K"))))</f>
        <v>SB</v>
      </c>
      <c r="R170" s="66" t="str">
        <f ca="1">IF(ISBLANK(B170)," ",IF(P170&gt;MASTER!$B$3/100,"SB",IF(P170&gt;MASTER!$B$4/100,"B",IF(P170&gt;MASTER!$B$5/100,"C","K"))))</f>
        <v>SB</v>
      </c>
    </row>
    <row r="171" customHeight="1" spans="1:18">
      <c r="A171" s="66">
        <f ca="1">INDIRECT(ADDRESS(2+QUOTIENT(ROW()-2,COUNTA('Form Responses 1'!$1:$1)-4),1,,TRUE,"Form Responses 1"))</f>
        <v>0</v>
      </c>
      <c r="B171" s="66">
        <f ca="1">INDIRECT(ADDRESS(2+QUOTIENT(ROW()-2,COUNTA('Form Responses 1'!$1:$1)-4),2,,TRUE,"Form Responses 1"))</f>
        <v>0</v>
      </c>
      <c r="C171" s="66">
        <f ca="1">INDIRECT(ADDRESS(2+QUOTIENT(ROW()-2,COUNTA('Form Responses 1'!$1:$1)-4),3,,TRUE,"Form Responses 1"))</f>
        <v>0</v>
      </c>
      <c r="D171" s="66">
        <f ca="1">INDIRECT(ADDRESS(2+QUOTIENT(ROW()-2,COUNTA('Form Responses 1'!$1:$1)-4),4,,TRUE,"Form Responses 1"))</f>
        <v>0</v>
      </c>
      <c r="E171" s="82">
        <f ca="1" t="shared" si="0"/>
        <v>6</v>
      </c>
      <c r="F171" s="66" t="str">
        <f ca="1">IF(ISBLANK(A171)," ",INDIRECT(ADDRESS(1,5+MOD(ROW()-2,COUNTA('Form Responses 1'!$1:$1)-4),,TRUE,"Form Responses 1")))</f>
        <v>Lantai 1 [Pantry ]</v>
      </c>
      <c r="G171" s="66" t="e">
        <f ca="1">IF(ISBLANK(A171)," ",INDIRECT(ADDRESS(MATCH(A171,'Form Responses 1'!A:A,0),5+MOD(ROW()-2,COUNTA('Form Responses 1'!$1:$1)-4),,TRUE,"Form Responses 1")))</f>
        <v>#N/A</v>
      </c>
      <c r="H171" s="83" t="str">
        <f ca="1" t="shared" si="1"/>
        <v>Lantai 1</v>
      </c>
      <c r="I171" s="83" t="str">
        <f ca="1" t="shared" si="141"/>
        <v>Pantry </v>
      </c>
      <c r="J171" s="83" t="str">
        <f ca="1" t="shared" si="2"/>
        <v>CLEANING SERVICE</v>
      </c>
      <c r="K171" s="83" t="str">
        <f ca="1" t="array" ref="K171">IFERROR(INDEX(MASTER!B:B,MATCH(G171,MASTER!A:A,0))/100," ")</f>
        <v> </v>
      </c>
      <c r="L171" s="66">
        <f ca="1" t="shared" si="3"/>
        <v>0</v>
      </c>
      <c r="M171" s="66" t="str">
        <f ca="1" t="shared" si="4"/>
        <v>1900 - WEEK 00</v>
      </c>
      <c r="N171" s="66" t="str">
        <f ca="1" t="shared" si="5"/>
        <v>1900 - MONTH 01</v>
      </c>
      <c r="O171" s="83" t="str">
        <f ca="1" t="shared" ref="O171:P171" si="182">IFERROR(AVERAGEIF(M:M,M171,$K:$K)," ")</f>
        <v> </v>
      </c>
      <c r="P171" s="83" t="str">
        <f ca="1" t="shared" si="182"/>
        <v> </v>
      </c>
      <c r="Q171" s="66" t="str">
        <f ca="1">IF(ISBLANK(A171)," ",IF(O171&gt;MASTER!$B$3/100,"SB",IF(O171&gt;MASTER!$B$4/100,"B",IF(O171&gt;MASTER!$B$5/100,"C","K"))))</f>
        <v>SB</v>
      </c>
      <c r="R171" s="66" t="str">
        <f ca="1">IF(ISBLANK(B171)," ",IF(P171&gt;MASTER!$B$3/100,"SB",IF(P171&gt;MASTER!$B$4/100,"B",IF(P171&gt;MASTER!$B$5/100,"C","K"))))</f>
        <v>SB</v>
      </c>
    </row>
    <row r="172" customHeight="1" spans="1:18">
      <c r="A172" s="66">
        <f ca="1">INDIRECT(ADDRESS(2+QUOTIENT(ROW()-2,COUNTA('Form Responses 1'!$1:$1)-4),1,,TRUE,"Form Responses 1"))</f>
        <v>0</v>
      </c>
      <c r="B172" s="66">
        <f ca="1">INDIRECT(ADDRESS(2+QUOTIENT(ROW()-2,COUNTA('Form Responses 1'!$1:$1)-4),2,,TRUE,"Form Responses 1"))</f>
        <v>0</v>
      </c>
      <c r="C172" s="66">
        <f ca="1">INDIRECT(ADDRESS(2+QUOTIENT(ROW()-2,COUNTA('Form Responses 1'!$1:$1)-4),3,,TRUE,"Form Responses 1"))</f>
        <v>0</v>
      </c>
      <c r="D172" s="66">
        <f ca="1">INDIRECT(ADDRESS(2+QUOTIENT(ROW()-2,COUNTA('Form Responses 1'!$1:$1)-4),4,,TRUE,"Form Responses 1"))</f>
        <v>0</v>
      </c>
      <c r="E172" s="82">
        <f ca="1" t="shared" si="0"/>
        <v>6</v>
      </c>
      <c r="F172" s="66" t="str">
        <f ca="1">IF(ISBLANK(A172)," ",INDIRECT(ADDRESS(1,5+MOD(ROW()-2,COUNTA('Form Responses 1'!$1:$1)-4),,TRUE,"Form Responses 1")))</f>
        <v>Lantai 1 [Kamar Depan]</v>
      </c>
      <c r="G172" s="66" t="e">
        <f ca="1">IF(ISBLANK(A172)," ",INDIRECT(ADDRESS(MATCH(A172,'Form Responses 1'!A:A,0),5+MOD(ROW()-2,COUNTA('Form Responses 1'!$1:$1)-4),,TRUE,"Form Responses 1")))</f>
        <v>#N/A</v>
      </c>
      <c r="H172" s="83" t="str">
        <f ca="1" t="shared" si="1"/>
        <v>Lantai 1</v>
      </c>
      <c r="I172" s="83" t="str">
        <f ca="1" t="shared" si="141"/>
        <v>Kamar Depan</v>
      </c>
      <c r="J172" s="83" t="str">
        <f ca="1" t="shared" si="2"/>
        <v>CLEANING SERVICE</v>
      </c>
      <c r="K172" s="83" t="str">
        <f ca="1" t="array" ref="K172">IFERROR(INDEX(MASTER!B:B,MATCH(G172,MASTER!A:A,0))/100," ")</f>
        <v> </v>
      </c>
      <c r="L172" s="66">
        <f ca="1" t="shared" si="3"/>
        <v>0</v>
      </c>
      <c r="M172" s="66" t="str">
        <f ca="1" t="shared" si="4"/>
        <v>1900 - WEEK 00</v>
      </c>
      <c r="N172" s="66" t="str">
        <f ca="1" t="shared" si="5"/>
        <v>1900 - MONTH 01</v>
      </c>
      <c r="O172" s="83" t="str">
        <f ca="1" t="shared" ref="O172:P172" si="183">IFERROR(AVERAGEIF(M:M,M172,$K:$K)," ")</f>
        <v> </v>
      </c>
      <c r="P172" s="83" t="str">
        <f ca="1" t="shared" si="183"/>
        <v> </v>
      </c>
      <c r="Q172" s="66" t="str">
        <f ca="1">IF(ISBLANK(A172)," ",IF(O172&gt;MASTER!$B$3/100,"SB",IF(O172&gt;MASTER!$B$4/100,"B",IF(O172&gt;MASTER!$B$5/100,"C","K"))))</f>
        <v>SB</v>
      </c>
      <c r="R172" s="66" t="str">
        <f ca="1">IF(ISBLANK(B172)," ",IF(P172&gt;MASTER!$B$3/100,"SB",IF(P172&gt;MASTER!$B$4/100,"B",IF(P172&gt;MASTER!$B$5/100,"C","K"))))</f>
        <v>SB</v>
      </c>
    </row>
    <row r="173" customHeight="1" spans="1:18">
      <c r="A173" s="66">
        <f ca="1">INDIRECT(ADDRESS(2+QUOTIENT(ROW()-2,COUNTA('Form Responses 1'!$1:$1)-4),1,,TRUE,"Form Responses 1"))</f>
        <v>0</v>
      </c>
      <c r="B173" s="66">
        <f ca="1">INDIRECT(ADDRESS(2+QUOTIENT(ROW()-2,COUNTA('Form Responses 1'!$1:$1)-4),2,,TRUE,"Form Responses 1"))</f>
        <v>0</v>
      </c>
      <c r="C173" s="66">
        <f ca="1">INDIRECT(ADDRESS(2+QUOTIENT(ROW()-2,COUNTA('Form Responses 1'!$1:$1)-4),3,,TRUE,"Form Responses 1"))</f>
        <v>0</v>
      </c>
      <c r="D173" s="66">
        <f ca="1">INDIRECT(ADDRESS(2+QUOTIENT(ROW()-2,COUNTA('Form Responses 1'!$1:$1)-4),4,,TRUE,"Form Responses 1"))</f>
        <v>0</v>
      </c>
      <c r="E173" s="82">
        <f ca="1" t="shared" si="0"/>
        <v>6</v>
      </c>
      <c r="F173" s="66" t="str">
        <f ca="1">IF(ISBLANK(A173)," ",INDIRECT(ADDRESS(1,5+MOD(ROW()-2,COUNTA('Form Responses 1'!$1:$1)-4),,TRUE,"Form Responses 1")))</f>
        <v>Lantai 1 [Kamar Belakang]</v>
      </c>
      <c r="G173" s="66" t="e">
        <f ca="1">IF(ISBLANK(A173)," ",INDIRECT(ADDRESS(MATCH(A173,'Form Responses 1'!A:A,0),5+MOD(ROW()-2,COUNTA('Form Responses 1'!$1:$1)-4),,TRUE,"Form Responses 1")))</f>
        <v>#N/A</v>
      </c>
      <c r="H173" s="83" t="str">
        <f ca="1" t="shared" si="1"/>
        <v>Lantai 1</v>
      </c>
      <c r="I173" s="83" t="str">
        <f ca="1" t="shared" si="141"/>
        <v>Kamar Belakang</v>
      </c>
      <c r="J173" s="83" t="str">
        <f ca="1" t="shared" si="2"/>
        <v>CLEANING SERVICE</v>
      </c>
      <c r="K173" s="83" t="str">
        <f ca="1" t="array" ref="K173">IFERROR(INDEX(MASTER!B:B,MATCH(G173,MASTER!A:A,0))/100," ")</f>
        <v> </v>
      </c>
      <c r="L173" s="66">
        <f ca="1" t="shared" si="3"/>
        <v>0</v>
      </c>
      <c r="M173" s="66" t="str">
        <f ca="1" t="shared" si="4"/>
        <v>1900 - WEEK 00</v>
      </c>
      <c r="N173" s="66" t="str">
        <f ca="1" t="shared" si="5"/>
        <v>1900 - MONTH 01</v>
      </c>
      <c r="O173" s="83" t="str">
        <f ca="1" t="shared" ref="O173:P173" si="184">IFERROR(AVERAGEIF(M:M,M173,$K:$K)," ")</f>
        <v> </v>
      </c>
      <c r="P173" s="83" t="str">
        <f ca="1" t="shared" si="184"/>
        <v> </v>
      </c>
      <c r="Q173" s="66" t="str">
        <f ca="1">IF(ISBLANK(A173)," ",IF(O173&gt;MASTER!$B$3/100,"SB",IF(O173&gt;MASTER!$B$4/100,"B",IF(O173&gt;MASTER!$B$5/100,"C","K"))))</f>
        <v>SB</v>
      </c>
      <c r="R173" s="66" t="str">
        <f ca="1">IF(ISBLANK(B173)," ",IF(P173&gt;MASTER!$B$3/100,"SB",IF(P173&gt;MASTER!$B$4/100,"B",IF(P173&gt;MASTER!$B$5/100,"C","K"))))</f>
        <v>SB</v>
      </c>
    </row>
    <row r="174" customHeight="1" spans="1:18">
      <c r="A174" s="66">
        <f ca="1">INDIRECT(ADDRESS(2+QUOTIENT(ROW()-2,COUNTA('Form Responses 1'!$1:$1)-4),1,,TRUE,"Form Responses 1"))</f>
        <v>0</v>
      </c>
      <c r="B174" s="66">
        <f ca="1">INDIRECT(ADDRESS(2+QUOTIENT(ROW()-2,COUNTA('Form Responses 1'!$1:$1)-4),2,,TRUE,"Form Responses 1"))</f>
        <v>0</v>
      </c>
      <c r="C174" s="66">
        <f ca="1">INDIRECT(ADDRESS(2+QUOTIENT(ROW()-2,COUNTA('Form Responses 1'!$1:$1)-4),3,,TRUE,"Form Responses 1"))</f>
        <v>0</v>
      </c>
      <c r="D174" s="66">
        <f ca="1">INDIRECT(ADDRESS(2+QUOTIENT(ROW()-2,COUNTA('Form Responses 1'!$1:$1)-4),4,,TRUE,"Form Responses 1"))</f>
        <v>0</v>
      </c>
      <c r="E174" s="82">
        <f ca="1" t="shared" si="0"/>
        <v>6</v>
      </c>
      <c r="F174" s="66" t="str">
        <f ca="1">IF(ISBLANK(A174)," ",INDIRECT(ADDRESS(1,5+MOD(ROW()-2,COUNTA('Form Responses 1'!$1:$1)-4),,TRUE,"Form Responses 1")))</f>
        <v>Lantai 1 [Ruang Tamu]</v>
      </c>
      <c r="G174" s="66" t="e">
        <f ca="1">IF(ISBLANK(A174)," ",INDIRECT(ADDRESS(MATCH(A174,'Form Responses 1'!A:A,0),5+MOD(ROW()-2,COUNTA('Form Responses 1'!$1:$1)-4),,TRUE,"Form Responses 1")))</f>
        <v>#N/A</v>
      </c>
      <c r="H174" s="83" t="str">
        <f ca="1" t="shared" si="1"/>
        <v>Lantai 1</v>
      </c>
      <c r="I174" s="83" t="str">
        <f ca="1" t="shared" si="141"/>
        <v>Ruang Tamu</v>
      </c>
      <c r="J174" s="83" t="str">
        <f ca="1" t="shared" si="2"/>
        <v>CLEANING SERVICE</v>
      </c>
      <c r="K174" s="83" t="str">
        <f ca="1" t="array" ref="K174">IFERROR(INDEX(MASTER!B:B,MATCH(G174,MASTER!A:A,0))/100," ")</f>
        <v> </v>
      </c>
      <c r="L174" s="66">
        <f ca="1" t="shared" si="3"/>
        <v>0</v>
      </c>
      <c r="M174" s="66" t="str">
        <f ca="1" t="shared" si="4"/>
        <v>1900 - WEEK 00</v>
      </c>
      <c r="N174" s="66" t="str">
        <f ca="1" t="shared" si="5"/>
        <v>1900 - MONTH 01</v>
      </c>
      <c r="O174" s="83" t="str">
        <f ca="1" t="shared" ref="O174:P174" si="185">IFERROR(AVERAGEIF(M:M,M174,$K:$K)," ")</f>
        <v> </v>
      </c>
      <c r="P174" s="83" t="str">
        <f ca="1" t="shared" si="185"/>
        <v> </v>
      </c>
      <c r="Q174" s="66" t="str">
        <f ca="1">IF(ISBLANK(A174)," ",IF(O174&gt;MASTER!$B$3/100,"SB",IF(O174&gt;MASTER!$B$4/100,"B",IF(O174&gt;MASTER!$B$5/100,"C","K"))))</f>
        <v>SB</v>
      </c>
      <c r="R174" s="66" t="str">
        <f ca="1">IF(ISBLANK(B174)," ",IF(P174&gt;MASTER!$B$3/100,"SB",IF(P174&gt;MASTER!$B$4/100,"B",IF(P174&gt;MASTER!$B$5/100,"C","K"))))</f>
        <v>SB</v>
      </c>
    </row>
    <row r="175" customHeight="1" spans="1:18">
      <c r="A175" s="66">
        <f ca="1">INDIRECT(ADDRESS(2+QUOTIENT(ROW()-2,COUNTA('Form Responses 1'!$1:$1)-4),1,,TRUE,"Form Responses 1"))</f>
        <v>0</v>
      </c>
      <c r="B175" s="66">
        <f ca="1">INDIRECT(ADDRESS(2+QUOTIENT(ROW()-2,COUNTA('Form Responses 1'!$1:$1)-4),2,,TRUE,"Form Responses 1"))</f>
        <v>0</v>
      </c>
      <c r="C175" s="66">
        <f ca="1">INDIRECT(ADDRESS(2+QUOTIENT(ROW()-2,COUNTA('Form Responses 1'!$1:$1)-4),3,,TRUE,"Form Responses 1"))</f>
        <v>0</v>
      </c>
      <c r="D175" s="66">
        <f ca="1">INDIRECT(ADDRESS(2+QUOTIENT(ROW()-2,COUNTA('Form Responses 1'!$1:$1)-4),4,,TRUE,"Form Responses 1"))</f>
        <v>0</v>
      </c>
      <c r="E175" s="82">
        <f ca="1" t="shared" si="0"/>
        <v>6</v>
      </c>
      <c r="F175" s="66" t="str">
        <f ca="1">IF(ISBLANK(A175)," ",INDIRECT(ADDRESS(1,5+MOD(ROW()-2,COUNTA('Form Responses 1'!$1:$1)-4),,TRUE,"Form Responses 1")))</f>
        <v>Lantai 1 [Toilet Pria / Wanita]</v>
      </c>
      <c r="G175" s="66" t="e">
        <f ca="1">IF(ISBLANK(A175)," ",INDIRECT(ADDRESS(MATCH(A175,'Form Responses 1'!A:A,0),5+MOD(ROW()-2,COUNTA('Form Responses 1'!$1:$1)-4),,TRUE,"Form Responses 1")))</f>
        <v>#N/A</v>
      </c>
      <c r="H175" s="83" t="str">
        <f ca="1" t="shared" si="1"/>
        <v>Lantai 1</v>
      </c>
      <c r="I175" s="83" t="str">
        <f ca="1" t="shared" si="141"/>
        <v>Toilet Pria / Wanita</v>
      </c>
      <c r="J175" s="83" t="str">
        <f ca="1" t="shared" si="2"/>
        <v>CLEANING SERVICE</v>
      </c>
      <c r="K175" s="83" t="str">
        <f ca="1" t="array" ref="K175">IFERROR(INDEX(MASTER!B:B,MATCH(G175,MASTER!A:A,0))/100," ")</f>
        <v> </v>
      </c>
      <c r="L175" s="66">
        <f ca="1" t="shared" si="3"/>
        <v>0</v>
      </c>
      <c r="M175" s="66" t="str">
        <f ca="1" t="shared" si="4"/>
        <v>1900 - WEEK 00</v>
      </c>
      <c r="N175" s="66" t="str">
        <f ca="1" t="shared" si="5"/>
        <v>1900 - MONTH 01</v>
      </c>
      <c r="O175" s="83" t="str">
        <f ca="1" t="shared" ref="O175:P175" si="186">IFERROR(AVERAGEIF(M:M,M175,$K:$K)," ")</f>
        <v> </v>
      </c>
      <c r="P175" s="83" t="str">
        <f ca="1" t="shared" si="186"/>
        <v> </v>
      </c>
      <c r="Q175" s="66" t="str">
        <f ca="1">IF(ISBLANK(A175)," ",IF(O175&gt;MASTER!$B$3/100,"SB",IF(O175&gt;MASTER!$B$4/100,"B",IF(O175&gt;MASTER!$B$5/100,"C","K"))))</f>
        <v>SB</v>
      </c>
      <c r="R175" s="66" t="str">
        <f ca="1">IF(ISBLANK(B175)," ",IF(P175&gt;MASTER!$B$3/100,"SB",IF(P175&gt;MASTER!$B$4/100,"B",IF(P175&gt;MASTER!$B$5/100,"C","K"))))</f>
        <v>SB</v>
      </c>
    </row>
    <row r="176" customHeight="1" spans="1:18">
      <c r="A176" s="66">
        <f ca="1">INDIRECT(ADDRESS(2+QUOTIENT(ROW()-2,COUNTA('Form Responses 1'!$1:$1)-4),1,,TRUE,"Form Responses 1"))</f>
        <v>0</v>
      </c>
      <c r="B176" s="66">
        <f ca="1">INDIRECT(ADDRESS(2+QUOTIENT(ROW()-2,COUNTA('Form Responses 1'!$1:$1)-4),2,,TRUE,"Form Responses 1"))</f>
        <v>0</v>
      </c>
      <c r="C176" s="66">
        <f ca="1">INDIRECT(ADDRESS(2+QUOTIENT(ROW()-2,COUNTA('Form Responses 1'!$1:$1)-4),3,,TRUE,"Form Responses 1"))</f>
        <v>0</v>
      </c>
      <c r="D176" s="66">
        <f ca="1">INDIRECT(ADDRESS(2+QUOTIENT(ROW()-2,COUNTA('Form Responses 1'!$1:$1)-4),4,,TRUE,"Form Responses 1"))</f>
        <v>0</v>
      </c>
      <c r="E176" s="82">
        <f ca="1" t="shared" si="0"/>
        <v>6</v>
      </c>
      <c r="F176" s="66" t="str">
        <f ca="1">IF(ISBLANK(A176)," ",INDIRECT(ADDRESS(1,5+MOD(ROW()-2,COUNTA('Form Responses 1'!$1:$1)-4),,TRUE,"Form Responses 1")))</f>
        <v>Halaman [Taman ]</v>
      </c>
      <c r="G176" s="66" t="e">
        <f ca="1">IF(ISBLANK(A176)," ",INDIRECT(ADDRESS(MATCH(A176,'Form Responses 1'!A:A,0),5+MOD(ROW()-2,COUNTA('Form Responses 1'!$1:$1)-4),,TRUE,"Form Responses 1")))</f>
        <v>#N/A</v>
      </c>
      <c r="H176" s="83" t="str">
        <f ca="1" t="shared" si="1"/>
        <v>Halaman</v>
      </c>
      <c r="I176" s="83" t="str">
        <f ca="1" t="shared" si="141"/>
        <v>Taman </v>
      </c>
      <c r="J176" s="83" t="str">
        <f ca="1" t="shared" si="2"/>
        <v>CLEANING SERVICE</v>
      </c>
      <c r="K176" s="83" t="str">
        <f ca="1" t="array" ref="K176">IFERROR(INDEX(MASTER!B:B,MATCH(G176,MASTER!A:A,0))/100," ")</f>
        <v> </v>
      </c>
      <c r="L176" s="66">
        <f ca="1" t="shared" si="3"/>
        <v>0</v>
      </c>
      <c r="M176" s="66" t="str">
        <f ca="1" t="shared" si="4"/>
        <v>1900 - WEEK 00</v>
      </c>
      <c r="N176" s="66" t="str">
        <f ca="1" t="shared" si="5"/>
        <v>1900 - MONTH 01</v>
      </c>
      <c r="O176" s="83" t="str">
        <f ca="1" t="shared" ref="O176:P176" si="187">IFERROR(AVERAGEIF(M:M,M176,$K:$K)," ")</f>
        <v> </v>
      </c>
      <c r="P176" s="83" t="str">
        <f ca="1" t="shared" si="187"/>
        <v> </v>
      </c>
      <c r="Q176" s="66" t="str">
        <f ca="1">IF(ISBLANK(A176)," ",IF(O176&gt;MASTER!$B$3/100,"SB",IF(O176&gt;MASTER!$B$4/100,"B",IF(O176&gt;MASTER!$B$5/100,"C","K"))))</f>
        <v>SB</v>
      </c>
      <c r="R176" s="66" t="str">
        <f ca="1">IF(ISBLANK(B176)," ",IF(P176&gt;MASTER!$B$3/100,"SB",IF(P176&gt;MASTER!$B$4/100,"B",IF(P176&gt;MASTER!$B$5/100,"C","K"))))</f>
        <v>SB</v>
      </c>
    </row>
    <row r="177" customHeight="1" spans="1:18">
      <c r="A177" s="66">
        <f ca="1">INDIRECT(ADDRESS(2+QUOTIENT(ROW()-2,COUNTA('Form Responses 1'!$1:$1)-4),1,,TRUE,"Form Responses 1"))</f>
        <v>0</v>
      </c>
      <c r="B177" s="66">
        <f ca="1">INDIRECT(ADDRESS(2+QUOTIENT(ROW()-2,COUNTA('Form Responses 1'!$1:$1)-4),2,,TRUE,"Form Responses 1"))</f>
        <v>0</v>
      </c>
      <c r="C177" s="66">
        <f ca="1">INDIRECT(ADDRESS(2+QUOTIENT(ROW()-2,COUNTA('Form Responses 1'!$1:$1)-4),3,,TRUE,"Form Responses 1"))</f>
        <v>0</v>
      </c>
      <c r="D177" s="66">
        <f ca="1">INDIRECT(ADDRESS(2+QUOTIENT(ROW()-2,COUNTA('Form Responses 1'!$1:$1)-4),4,,TRUE,"Form Responses 1"))</f>
        <v>0</v>
      </c>
      <c r="E177" s="82">
        <f ca="1" t="shared" si="0"/>
        <v>6</v>
      </c>
      <c r="F177" s="66" t="str">
        <f ca="1">IF(ISBLANK(A177)," ",INDIRECT(ADDRESS(1,5+MOD(ROW()-2,COUNTA('Form Responses 1'!$1:$1)-4),,TRUE,"Form Responses 1")))</f>
        <v>Halaman [Halaman Utama Depan]</v>
      </c>
      <c r="G177" s="66" t="e">
        <f ca="1">IF(ISBLANK(A177)," ",INDIRECT(ADDRESS(MATCH(A177,'Form Responses 1'!A:A,0),5+MOD(ROW()-2,COUNTA('Form Responses 1'!$1:$1)-4),,TRUE,"Form Responses 1")))</f>
        <v>#N/A</v>
      </c>
      <c r="H177" s="83" t="str">
        <f ca="1" t="shared" si="1"/>
        <v>Halaman</v>
      </c>
      <c r="I177" s="83" t="str">
        <f ca="1" t="shared" si="141"/>
        <v>Halaman Utama Depan</v>
      </c>
      <c r="J177" s="83" t="str">
        <f ca="1" t="shared" si="2"/>
        <v>CLEANING SERVICE</v>
      </c>
      <c r="K177" s="83" t="str">
        <f ca="1" t="array" ref="K177">IFERROR(INDEX(MASTER!B:B,MATCH(G177,MASTER!A:A,0))/100," ")</f>
        <v> </v>
      </c>
      <c r="L177" s="66">
        <f ca="1" t="shared" si="3"/>
        <v>0</v>
      </c>
      <c r="M177" s="66" t="str">
        <f ca="1" t="shared" si="4"/>
        <v>1900 - WEEK 00</v>
      </c>
      <c r="N177" s="66" t="str">
        <f ca="1" t="shared" si="5"/>
        <v>1900 - MONTH 01</v>
      </c>
      <c r="O177" s="83" t="str">
        <f ca="1" t="shared" ref="O177:P177" si="188">IFERROR(AVERAGEIF(M:M,M177,$K:$K)," ")</f>
        <v> </v>
      </c>
      <c r="P177" s="83" t="str">
        <f ca="1" t="shared" si="188"/>
        <v> </v>
      </c>
      <c r="Q177" s="66" t="str">
        <f ca="1">IF(ISBLANK(A177)," ",IF(O177&gt;MASTER!$B$3/100,"SB",IF(O177&gt;MASTER!$B$4/100,"B",IF(O177&gt;MASTER!$B$5/100,"C","K"))))</f>
        <v>SB</v>
      </c>
      <c r="R177" s="66" t="str">
        <f ca="1">IF(ISBLANK(B177)," ",IF(P177&gt;MASTER!$B$3/100,"SB",IF(P177&gt;MASTER!$B$4/100,"B",IF(P177&gt;MASTER!$B$5/100,"C","K"))))</f>
        <v>SB</v>
      </c>
    </row>
    <row r="178" customHeight="1" spans="1:18">
      <c r="A178" s="66">
        <f ca="1">INDIRECT(ADDRESS(2+QUOTIENT(ROW()-2,COUNTA('Form Responses 1'!$1:$1)-4),1,,TRUE,"Form Responses 1"))</f>
        <v>0</v>
      </c>
      <c r="B178" s="66">
        <f ca="1">INDIRECT(ADDRESS(2+QUOTIENT(ROW()-2,COUNTA('Form Responses 1'!$1:$1)-4),2,,TRUE,"Form Responses 1"))</f>
        <v>0</v>
      </c>
      <c r="C178" s="66">
        <f ca="1">INDIRECT(ADDRESS(2+QUOTIENT(ROW()-2,COUNTA('Form Responses 1'!$1:$1)-4),3,,TRUE,"Form Responses 1"))</f>
        <v>0</v>
      </c>
      <c r="D178" s="66">
        <f ca="1">INDIRECT(ADDRESS(2+QUOTIENT(ROW()-2,COUNTA('Form Responses 1'!$1:$1)-4),4,,TRUE,"Form Responses 1"))</f>
        <v>0</v>
      </c>
      <c r="E178" s="82">
        <f ca="1" t="shared" si="0"/>
        <v>6</v>
      </c>
      <c r="F178" s="66" t="str">
        <f ca="1">IF(ISBLANK(A178)," ",INDIRECT(ADDRESS(1,5+MOD(ROW()-2,COUNTA('Form Responses 1'!$1:$1)-4),,TRUE,"Form Responses 1")))</f>
        <v>Halaman [Halaman Samping Dan Belakang]</v>
      </c>
      <c r="G178" s="66" t="e">
        <f ca="1">IF(ISBLANK(A178)," ",INDIRECT(ADDRESS(MATCH(A178,'Form Responses 1'!A:A,0),5+MOD(ROW()-2,COUNTA('Form Responses 1'!$1:$1)-4),,TRUE,"Form Responses 1")))</f>
        <v>#N/A</v>
      </c>
      <c r="H178" s="83" t="str">
        <f ca="1" t="shared" si="1"/>
        <v>Halaman</v>
      </c>
      <c r="I178" s="83" t="str">
        <f ca="1" t="shared" si="141"/>
        <v>Halaman Samping Dan Belakang</v>
      </c>
      <c r="J178" s="83" t="str">
        <f ca="1" t="shared" si="2"/>
        <v>CLEANING SERVICE</v>
      </c>
      <c r="K178" s="83" t="str">
        <f ca="1" t="array" ref="K178">IFERROR(INDEX(MASTER!B:B,MATCH(G178,MASTER!A:A,0))/100," ")</f>
        <v> </v>
      </c>
      <c r="L178" s="66">
        <f ca="1" t="shared" si="3"/>
        <v>0</v>
      </c>
      <c r="M178" s="66" t="str">
        <f ca="1" t="shared" si="4"/>
        <v>1900 - WEEK 00</v>
      </c>
      <c r="N178" s="66" t="str">
        <f ca="1" t="shared" si="5"/>
        <v>1900 - MONTH 01</v>
      </c>
      <c r="O178" s="83" t="str">
        <f ca="1" t="shared" ref="O178:P178" si="189">IFERROR(AVERAGEIF(M:M,M178,$K:$K)," ")</f>
        <v> </v>
      </c>
      <c r="P178" s="83" t="str">
        <f ca="1" t="shared" si="189"/>
        <v> </v>
      </c>
      <c r="Q178" s="66" t="str">
        <f ca="1">IF(ISBLANK(A178)," ",IF(O178&gt;MASTER!$B$3/100,"SB",IF(O178&gt;MASTER!$B$4/100,"B",IF(O178&gt;MASTER!$B$5/100,"C","K"))))</f>
        <v>SB</v>
      </c>
      <c r="R178" s="66" t="str">
        <f ca="1">IF(ISBLANK(B178)," ",IF(P178&gt;MASTER!$B$3/100,"SB",IF(P178&gt;MASTER!$B$4/100,"B",IF(P178&gt;MASTER!$B$5/100,"C","K"))))</f>
        <v>SB</v>
      </c>
    </row>
    <row r="179" customHeight="1" spans="1:18">
      <c r="A179" s="66">
        <f ca="1">INDIRECT(ADDRESS(2+QUOTIENT(ROW()-2,COUNTA('Form Responses 1'!$1:$1)-4),1,,TRUE,"Form Responses 1"))</f>
        <v>0</v>
      </c>
      <c r="B179" s="66">
        <f ca="1">INDIRECT(ADDRESS(2+QUOTIENT(ROW()-2,COUNTA('Form Responses 1'!$1:$1)-4),2,,TRUE,"Form Responses 1"))</f>
        <v>0</v>
      </c>
      <c r="C179" s="66">
        <f ca="1">INDIRECT(ADDRESS(2+QUOTIENT(ROW()-2,COUNTA('Form Responses 1'!$1:$1)-4),3,,TRUE,"Form Responses 1"))</f>
        <v>0</v>
      </c>
      <c r="D179" s="66">
        <f ca="1">INDIRECT(ADDRESS(2+QUOTIENT(ROW()-2,COUNTA('Form Responses 1'!$1:$1)-4),4,,TRUE,"Form Responses 1"))</f>
        <v>0</v>
      </c>
      <c r="E179" s="82">
        <f ca="1" t="shared" si="0"/>
        <v>6</v>
      </c>
      <c r="F179" s="66" t="str">
        <f ca="1">IF(ISBLANK(A179)," ",INDIRECT(ADDRESS(1,5+MOD(ROW()-2,COUNTA('Form Responses 1'!$1:$1)-4),,TRUE,"Form Responses 1")))</f>
        <v>Halaman [Tps]</v>
      </c>
      <c r="G179" s="66" t="e">
        <f ca="1">IF(ISBLANK(A179)," ",INDIRECT(ADDRESS(MATCH(A179,'Form Responses 1'!A:A,0),5+MOD(ROW()-2,COUNTA('Form Responses 1'!$1:$1)-4),,TRUE,"Form Responses 1")))</f>
        <v>#N/A</v>
      </c>
      <c r="H179" s="83" t="str">
        <f ca="1" t="shared" si="1"/>
        <v>Halaman</v>
      </c>
      <c r="I179" s="83" t="str">
        <f ca="1" t="shared" si="141"/>
        <v>Tps</v>
      </c>
      <c r="J179" s="83" t="str">
        <f ca="1" t="shared" si="2"/>
        <v>CLEANING SERVICE</v>
      </c>
      <c r="K179" s="83" t="str">
        <f ca="1" t="array" ref="K179">IFERROR(INDEX(MASTER!B:B,MATCH(G179,MASTER!A:A,0))/100," ")</f>
        <v> </v>
      </c>
      <c r="L179" s="66">
        <f ca="1" t="shared" si="3"/>
        <v>0</v>
      </c>
      <c r="M179" s="66" t="str">
        <f ca="1" t="shared" si="4"/>
        <v>1900 - WEEK 00</v>
      </c>
      <c r="N179" s="66" t="str">
        <f ca="1" t="shared" si="5"/>
        <v>1900 - MONTH 01</v>
      </c>
      <c r="O179" s="83" t="str">
        <f ca="1" t="shared" ref="O179:P179" si="190">IFERROR(AVERAGEIF(M:M,M179,$K:$K)," ")</f>
        <v> </v>
      </c>
      <c r="P179" s="83" t="str">
        <f ca="1" t="shared" si="190"/>
        <v> </v>
      </c>
      <c r="Q179" s="66" t="str">
        <f ca="1">IF(ISBLANK(A179)," ",IF(O179&gt;MASTER!$B$3/100,"SB",IF(O179&gt;MASTER!$B$4/100,"B",IF(O179&gt;MASTER!$B$5/100,"C","K"))))</f>
        <v>SB</v>
      </c>
      <c r="R179" s="66" t="str">
        <f ca="1">IF(ISBLANK(B179)," ",IF(P179&gt;MASTER!$B$3/100,"SB",IF(P179&gt;MASTER!$B$4/100,"B",IF(P179&gt;MASTER!$B$5/100,"C","K"))))</f>
        <v>SB</v>
      </c>
    </row>
    <row r="180" customHeight="1" spans="1:18">
      <c r="A180" s="66">
        <f ca="1">INDIRECT(ADDRESS(2+QUOTIENT(ROW()-2,COUNTA('Form Responses 1'!$1:$1)-4),1,,TRUE,"Form Responses 1"))</f>
        <v>0</v>
      </c>
      <c r="B180" s="66">
        <f ca="1">INDIRECT(ADDRESS(2+QUOTIENT(ROW()-2,COUNTA('Form Responses 1'!$1:$1)-4),2,,TRUE,"Form Responses 1"))</f>
        <v>0</v>
      </c>
      <c r="C180" s="66">
        <f ca="1">INDIRECT(ADDRESS(2+QUOTIENT(ROW()-2,COUNTA('Form Responses 1'!$1:$1)-4),3,,TRUE,"Form Responses 1"))</f>
        <v>0</v>
      </c>
      <c r="D180" s="66">
        <f ca="1">INDIRECT(ADDRESS(2+QUOTIENT(ROW()-2,COUNTA('Form Responses 1'!$1:$1)-4),4,,TRUE,"Form Responses 1"))</f>
        <v>0</v>
      </c>
      <c r="E180" s="82">
        <f ca="1" t="shared" si="0"/>
        <v>6</v>
      </c>
      <c r="F180" s="66" t="str">
        <f ca="1">IF(ISBLANK(A180)," ",INDIRECT(ADDRESS(1,5+MOD(ROW()-2,COUNTA('Form Responses 1'!$1:$1)-4),,TRUE,"Form Responses 1")))</f>
        <v>Wisma [Koridor ]</v>
      </c>
      <c r="G180" s="66" t="e">
        <f ca="1">IF(ISBLANK(A180)," ",INDIRECT(ADDRESS(MATCH(A180,'Form Responses 1'!A:A,0),5+MOD(ROW()-2,COUNTA('Form Responses 1'!$1:$1)-4),,TRUE,"Form Responses 1")))</f>
        <v>#N/A</v>
      </c>
      <c r="H180" s="83" t="str">
        <f ca="1" t="shared" si="1"/>
        <v>Wisma</v>
      </c>
      <c r="I180" s="83" t="str">
        <f ca="1" t="shared" si="141"/>
        <v>Koridor </v>
      </c>
      <c r="J180" s="83" t="str">
        <f ca="1" t="shared" si="2"/>
        <v>CLEANING SERVICE</v>
      </c>
      <c r="K180" s="83" t="str">
        <f ca="1" t="array" ref="K180">IFERROR(INDEX(MASTER!B:B,MATCH(G180,MASTER!A:A,0))/100," ")</f>
        <v> </v>
      </c>
      <c r="L180" s="66">
        <f ca="1" t="shared" si="3"/>
        <v>0</v>
      </c>
      <c r="M180" s="66" t="str">
        <f ca="1" t="shared" si="4"/>
        <v>1900 - WEEK 00</v>
      </c>
      <c r="N180" s="66" t="str">
        <f ca="1" t="shared" si="5"/>
        <v>1900 - MONTH 01</v>
      </c>
      <c r="O180" s="83" t="str">
        <f ca="1" t="shared" ref="O180:P180" si="191">IFERROR(AVERAGEIF(M:M,M180,$K:$K)," ")</f>
        <v> </v>
      </c>
      <c r="P180" s="83" t="str">
        <f ca="1" t="shared" si="191"/>
        <v> </v>
      </c>
      <c r="Q180" s="66" t="str">
        <f ca="1">IF(ISBLANK(A180)," ",IF(O180&gt;MASTER!$B$3/100,"SB",IF(O180&gt;MASTER!$B$4/100,"B",IF(O180&gt;MASTER!$B$5/100,"C","K"))))</f>
        <v>SB</v>
      </c>
      <c r="R180" s="66" t="str">
        <f ca="1">IF(ISBLANK(B180)," ",IF(P180&gt;MASTER!$B$3/100,"SB",IF(P180&gt;MASTER!$B$4/100,"B",IF(P180&gt;MASTER!$B$5/100,"C","K"))))</f>
        <v>SB</v>
      </c>
    </row>
    <row r="181" customHeight="1" spans="1:18">
      <c r="A181" s="66">
        <f ca="1">INDIRECT(ADDRESS(2+QUOTIENT(ROW()-2,COUNTA('Form Responses 1'!$1:$1)-4),1,,TRUE,"Form Responses 1"))</f>
        <v>0</v>
      </c>
      <c r="B181" s="66">
        <f ca="1">INDIRECT(ADDRESS(2+QUOTIENT(ROW()-2,COUNTA('Form Responses 1'!$1:$1)-4),2,,TRUE,"Form Responses 1"))</f>
        <v>0</v>
      </c>
      <c r="C181" s="66">
        <f ca="1">INDIRECT(ADDRESS(2+QUOTIENT(ROW()-2,COUNTA('Form Responses 1'!$1:$1)-4),3,,TRUE,"Form Responses 1"))</f>
        <v>0</v>
      </c>
      <c r="D181" s="66">
        <f ca="1">INDIRECT(ADDRESS(2+QUOTIENT(ROW()-2,COUNTA('Form Responses 1'!$1:$1)-4),4,,TRUE,"Form Responses 1"))</f>
        <v>0</v>
      </c>
      <c r="E181" s="82">
        <f ca="1" t="shared" si="0"/>
        <v>6</v>
      </c>
      <c r="F181" s="66" t="str">
        <f ca="1">IF(ISBLANK(A181)," ",INDIRECT(ADDRESS(1,5+MOD(ROW()-2,COUNTA('Form Responses 1'!$1:$1)-4),,TRUE,"Form Responses 1")))</f>
        <v>Wisma [Ruang Rapat/Pendopo]</v>
      </c>
      <c r="G181" s="66" t="e">
        <f ca="1">IF(ISBLANK(A181)," ",INDIRECT(ADDRESS(MATCH(A181,'Form Responses 1'!A:A,0),5+MOD(ROW()-2,COUNTA('Form Responses 1'!$1:$1)-4),,TRUE,"Form Responses 1")))</f>
        <v>#N/A</v>
      </c>
      <c r="H181" s="83" t="str">
        <f ca="1" t="shared" si="1"/>
        <v>Wisma</v>
      </c>
      <c r="I181" s="83" t="str">
        <f ca="1" t="shared" si="141"/>
        <v>Ruang Rapat/Pendopo</v>
      </c>
      <c r="J181" s="83" t="str">
        <f ca="1" t="shared" si="2"/>
        <v>CLEANING SERVICE</v>
      </c>
      <c r="K181" s="83" t="str">
        <f ca="1" t="array" ref="K181">IFERROR(INDEX(MASTER!B:B,MATCH(G181,MASTER!A:A,0))/100," ")</f>
        <v> </v>
      </c>
      <c r="L181" s="66">
        <f ca="1" t="shared" si="3"/>
        <v>0</v>
      </c>
      <c r="M181" s="66" t="str">
        <f ca="1" t="shared" si="4"/>
        <v>1900 - WEEK 00</v>
      </c>
      <c r="N181" s="66" t="str">
        <f ca="1" t="shared" si="5"/>
        <v>1900 - MONTH 01</v>
      </c>
      <c r="O181" s="83" t="str">
        <f ca="1" t="shared" ref="O181:P181" si="192">IFERROR(AVERAGEIF(M:M,M181,$K:$K)," ")</f>
        <v> </v>
      </c>
      <c r="P181" s="83" t="str">
        <f ca="1" t="shared" si="192"/>
        <v> </v>
      </c>
      <c r="Q181" s="66" t="str">
        <f ca="1">IF(ISBLANK(A181)," ",IF(O181&gt;MASTER!$B$3/100,"SB",IF(O181&gt;MASTER!$B$4/100,"B",IF(O181&gt;MASTER!$B$5/100,"C","K"))))</f>
        <v>SB</v>
      </c>
      <c r="R181" s="66" t="str">
        <f ca="1">IF(ISBLANK(B181)," ",IF(P181&gt;MASTER!$B$3/100,"SB",IF(P181&gt;MASTER!$B$4/100,"B",IF(P181&gt;MASTER!$B$5/100,"C","K"))))</f>
        <v>SB</v>
      </c>
    </row>
    <row r="182" customHeight="1" spans="1:18">
      <c r="A182" s="66">
        <f ca="1">INDIRECT(ADDRESS(2+QUOTIENT(ROW()-2,COUNTA('Form Responses 1'!$1:$1)-4),1,,TRUE,"Form Responses 1"))</f>
        <v>0</v>
      </c>
      <c r="B182" s="66">
        <f ca="1">INDIRECT(ADDRESS(2+QUOTIENT(ROW()-2,COUNTA('Form Responses 1'!$1:$1)-4),2,,TRUE,"Form Responses 1"))</f>
        <v>0</v>
      </c>
      <c r="C182" s="66">
        <f ca="1">INDIRECT(ADDRESS(2+QUOTIENT(ROW()-2,COUNTA('Form Responses 1'!$1:$1)-4),3,,TRUE,"Form Responses 1"))</f>
        <v>0</v>
      </c>
      <c r="D182" s="66">
        <f ca="1">INDIRECT(ADDRESS(2+QUOTIENT(ROW()-2,COUNTA('Form Responses 1'!$1:$1)-4),4,,TRUE,"Form Responses 1"))</f>
        <v>0</v>
      </c>
      <c r="E182" s="82">
        <f ca="1" t="shared" si="0"/>
        <v>6</v>
      </c>
      <c r="F182" s="66" t="str">
        <f ca="1">IF(ISBLANK(A182)," ",INDIRECT(ADDRESS(1,5+MOD(ROW()-2,COUNTA('Form Responses 1'!$1:$1)-4),,TRUE,"Form Responses 1")))</f>
        <v>Wisma [Gudang]</v>
      </c>
      <c r="G182" s="66" t="e">
        <f ca="1">IF(ISBLANK(A182)," ",INDIRECT(ADDRESS(MATCH(A182,'Form Responses 1'!A:A,0),5+MOD(ROW()-2,COUNTA('Form Responses 1'!$1:$1)-4),,TRUE,"Form Responses 1")))</f>
        <v>#N/A</v>
      </c>
      <c r="H182" s="83" t="str">
        <f ca="1" t="shared" si="1"/>
        <v>Wisma</v>
      </c>
      <c r="I182" s="83" t="str">
        <f ca="1" t="shared" si="141"/>
        <v>Gudang</v>
      </c>
      <c r="J182" s="83" t="str">
        <f ca="1" t="shared" si="2"/>
        <v>CLEANING SERVICE</v>
      </c>
      <c r="K182" s="83" t="str">
        <f ca="1" t="array" ref="K182">IFERROR(INDEX(MASTER!B:B,MATCH(G182,MASTER!A:A,0))/100," ")</f>
        <v> </v>
      </c>
      <c r="L182" s="66">
        <f ca="1" t="shared" si="3"/>
        <v>0</v>
      </c>
      <c r="M182" s="66" t="str">
        <f ca="1" t="shared" si="4"/>
        <v>1900 - WEEK 00</v>
      </c>
      <c r="N182" s="66" t="str">
        <f ca="1" t="shared" si="5"/>
        <v>1900 - MONTH 01</v>
      </c>
      <c r="O182" s="83" t="str">
        <f ca="1" t="shared" ref="O182:P182" si="193">IFERROR(AVERAGEIF(M:M,M182,$K:$K)," ")</f>
        <v> </v>
      </c>
      <c r="P182" s="83" t="str">
        <f ca="1" t="shared" si="193"/>
        <v> </v>
      </c>
      <c r="Q182" s="66" t="str">
        <f ca="1">IF(ISBLANK(A182)," ",IF(O182&gt;MASTER!$B$3/100,"SB",IF(O182&gt;MASTER!$B$4/100,"B",IF(O182&gt;MASTER!$B$5/100,"C","K"))))</f>
        <v>SB</v>
      </c>
      <c r="R182" s="66" t="str">
        <f ca="1">IF(ISBLANK(B182)," ",IF(P182&gt;MASTER!$B$3/100,"SB",IF(P182&gt;MASTER!$B$4/100,"B",IF(P182&gt;MASTER!$B$5/100,"C","K"))))</f>
        <v>SB</v>
      </c>
    </row>
    <row r="183" customHeight="1" spans="1:18">
      <c r="A183" s="66">
        <f ca="1">INDIRECT(ADDRESS(2+QUOTIENT(ROW()-2,COUNTA('Form Responses 1'!$1:$1)-4),1,,TRUE,"Form Responses 1"))</f>
        <v>0</v>
      </c>
      <c r="B183" s="66">
        <f ca="1">INDIRECT(ADDRESS(2+QUOTIENT(ROW()-2,COUNTA('Form Responses 1'!$1:$1)-4),2,,TRUE,"Form Responses 1"))</f>
        <v>0</v>
      </c>
      <c r="C183" s="66">
        <f ca="1">INDIRECT(ADDRESS(2+QUOTIENT(ROW()-2,COUNTA('Form Responses 1'!$1:$1)-4),3,,TRUE,"Form Responses 1"))</f>
        <v>0</v>
      </c>
      <c r="D183" s="66">
        <f ca="1">INDIRECT(ADDRESS(2+QUOTIENT(ROW()-2,COUNTA('Form Responses 1'!$1:$1)-4),4,,TRUE,"Form Responses 1"))</f>
        <v>0</v>
      </c>
      <c r="E183" s="82">
        <f ca="1" t="shared" si="0"/>
        <v>6</v>
      </c>
      <c r="F183" s="66" t="str">
        <f ca="1">IF(ISBLANK(A183)," ",INDIRECT(ADDRESS(1,5+MOD(ROW()-2,COUNTA('Form Responses 1'!$1:$1)-4),,TRUE,"Form Responses 1")))</f>
        <v>Wisma [Ruang Genset]</v>
      </c>
      <c r="G183" s="66" t="e">
        <f ca="1">IF(ISBLANK(A183)," ",INDIRECT(ADDRESS(MATCH(A183,'Form Responses 1'!A:A,0),5+MOD(ROW()-2,COUNTA('Form Responses 1'!$1:$1)-4),,TRUE,"Form Responses 1")))</f>
        <v>#N/A</v>
      </c>
      <c r="H183" s="83" t="str">
        <f ca="1" t="shared" si="1"/>
        <v>Wisma</v>
      </c>
      <c r="I183" s="83" t="str">
        <f ca="1" t="shared" si="141"/>
        <v>Ruang Genset</v>
      </c>
      <c r="J183" s="83" t="str">
        <f ca="1" t="shared" si="2"/>
        <v>CLEANING SERVICE</v>
      </c>
      <c r="K183" s="83" t="str">
        <f ca="1" t="array" ref="K183">IFERROR(INDEX(MASTER!B:B,MATCH(G183,MASTER!A:A,0))/100," ")</f>
        <v> </v>
      </c>
      <c r="L183" s="66">
        <f ca="1" t="shared" si="3"/>
        <v>0</v>
      </c>
      <c r="M183" s="66" t="str">
        <f ca="1" t="shared" si="4"/>
        <v>1900 - WEEK 00</v>
      </c>
      <c r="N183" s="66" t="str">
        <f ca="1" t="shared" si="5"/>
        <v>1900 - MONTH 01</v>
      </c>
      <c r="O183" s="83" t="str">
        <f ca="1" t="shared" ref="O183:P183" si="194">IFERROR(AVERAGEIF(M:M,M183,$K:$K)," ")</f>
        <v> </v>
      </c>
      <c r="P183" s="83" t="str">
        <f ca="1" t="shared" si="194"/>
        <v> </v>
      </c>
      <c r="Q183" s="66" t="str">
        <f ca="1">IF(ISBLANK(A183)," ",IF(O183&gt;MASTER!$B$3/100,"SB",IF(O183&gt;MASTER!$B$4/100,"B",IF(O183&gt;MASTER!$B$5/100,"C","K"))))</f>
        <v>SB</v>
      </c>
      <c r="R183" s="66" t="str">
        <f ca="1">IF(ISBLANK(B183)," ",IF(P183&gt;MASTER!$B$3/100,"SB",IF(P183&gt;MASTER!$B$4/100,"B",IF(P183&gt;MASTER!$B$5/100,"C","K"))))</f>
        <v>SB</v>
      </c>
    </row>
    <row r="184" customHeight="1" spans="1:18">
      <c r="A184" s="66">
        <f ca="1">INDIRECT(ADDRESS(2+QUOTIENT(ROW()-2,COUNTA('Form Responses 1'!$1:$1)-4),1,,TRUE,"Form Responses 1"))</f>
        <v>0</v>
      </c>
      <c r="B184" s="66">
        <f ca="1">INDIRECT(ADDRESS(2+QUOTIENT(ROW()-2,COUNTA('Form Responses 1'!$1:$1)-4),2,,TRUE,"Form Responses 1"))</f>
        <v>0</v>
      </c>
      <c r="C184" s="66">
        <f ca="1">INDIRECT(ADDRESS(2+QUOTIENT(ROW()-2,COUNTA('Form Responses 1'!$1:$1)-4),3,,TRUE,"Form Responses 1"))</f>
        <v>0</v>
      </c>
      <c r="D184" s="66">
        <f ca="1">INDIRECT(ADDRESS(2+QUOTIENT(ROW()-2,COUNTA('Form Responses 1'!$1:$1)-4),4,,TRUE,"Form Responses 1"))</f>
        <v>0</v>
      </c>
      <c r="E184" s="82">
        <f ca="1" t="shared" si="0"/>
        <v>6</v>
      </c>
      <c r="F184" s="66" t="str">
        <f ca="1">IF(ISBLANK(A184)," ",INDIRECT(ADDRESS(1,5+MOD(ROW()-2,COUNTA('Form Responses 1'!$1:$1)-4),,TRUE,"Form Responses 1")))</f>
        <v>Wisma [Ruang Alat Meteorologi]</v>
      </c>
      <c r="G184" s="66" t="e">
        <f ca="1">IF(ISBLANK(A184)," ",INDIRECT(ADDRESS(MATCH(A184,'Form Responses 1'!A:A,0),5+MOD(ROW()-2,COUNTA('Form Responses 1'!$1:$1)-4),,TRUE,"Form Responses 1")))</f>
        <v>#N/A</v>
      </c>
      <c r="H184" s="83" t="str">
        <f ca="1" t="shared" si="1"/>
        <v>Wisma</v>
      </c>
      <c r="I184" s="83" t="str">
        <f ca="1" t="shared" si="141"/>
        <v>Ruang Alat Meteorologi</v>
      </c>
      <c r="J184" s="83" t="str">
        <f ca="1" t="shared" si="2"/>
        <v>CLEANING SERVICE</v>
      </c>
      <c r="K184" s="83" t="str">
        <f ca="1" t="array" ref="K184">IFERROR(INDEX(MASTER!B:B,MATCH(G184,MASTER!A:A,0))/100," ")</f>
        <v> </v>
      </c>
      <c r="L184" s="66">
        <f ca="1" t="shared" si="3"/>
        <v>0</v>
      </c>
      <c r="M184" s="66" t="str">
        <f ca="1" t="shared" si="4"/>
        <v>1900 - WEEK 00</v>
      </c>
      <c r="N184" s="66" t="str">
        <f ca="1" t="shared" si="5"/>
        <v>1900 - MONTH 01</v>
      </c>
      <c r="O184" s="83" t="str">
        <f ca="1" t="shared" ref="O184:P184" si="195">IFERROR(AVERAGEIF(M:M,M184,$K:$K)," ")</f>
        <v> </v>
      </c>
      <c r="P184" s="83" t="str">
        <f ca="1" t="shared" si="195"/>
        <v> </v>
      </c>
      <c r="Q184" s="66" t="str">
        <f ca="1">IF(ISBLANK(A184)," ",IF(O184&gt;MASTER!$B$3/100,"SB",IF(O184&gt;MASTER!$B$4/100,"B",IF(O184&gt;MASTER!$B$5/100,"C","K"))))</f>
        <v>SB</v>
      </c>
      <c r="R184" s="66" t="str">
        <f ca="1">IF(ISBLANK(B184)," ",IF(P184&gt;MASTER!$B$3/100,"SB",IF(P184&gt;MASTER!$B$4/100,"B",IF(P184&gt;MASTER!$B$5/100,"C","K"))))</f>
        <v>SB</v>
      </c>
    </row>
    <row r="185" customHeight="1" spans="1:18">
      <c r="A185" s="66">
        <f ca="1">INDIRECT(ADDRESS(2+QUOTIENT(ROW()-2,COUNTA('Form Responses 1'!$1:$1)-4),1,,TRUE,"Form Responses 1"))</f>
        <v>0</v>
      </c>
      <c r="B185" s="66">
        <f ca="1">INDIRECT(ADDRESS(2+QUOTIENT(ROW()-2,COUNTA('Form Responses 1'!$1:$1)-4),2,,TRUE,"Form Responses 1"))</f>
        <v>0</v>
      </c>
      <c r="C185" s="66">
        <f ca="1">INDIRECT(ADDRESS(2+QUOTIENT(ROW()-2,COUNTA('Form Responses 1'!$1:$1)-4),3,,TRUE,"Form Responses 1"))</f>
        <v>0</v>
      </c>
      <c r="D185" s="66">
        <f ca="1">INDIRECT(ADDRESS(2+QUOTIENT(ROW()-2,COUNTA('Form Responses 1'!$1:$1)-4),4,,TRUE,"Form Responses 1"))</f>
        <v>0</v>
      </c>
      <c r="E185" s="82">
        <f ca="1" t="shared" si="0"/>
        <v>6</v>
      </c>
      <c r="F185" s="66" t="str">
        <f ca="1">IF(ISBLANK(A185)," ",INDIRECT(ADDRESS(1,5+MOD(ROW()-2,COUNTA('Form Responses 1'!$1:$1)-4),,TRUE,"Form Responses 1")))</f>
        <v>Wisma [Ruang Kerja]</v>
      </c>
      <c r="G185" s="66" t="e">
        <f ca="1">IF(ISBLANK(A185)," ",INDIRECT(ADDRESS(MATCH(A185,'Form Responses 1'!A:A,0),5+MOD(ROW()-2,COUNTA('Form Responses 1'!$1:$1)-4),,TRUE,"Form Responses 1")))</f>
        <v>#N/A</v>
      </c>
      <c r="H185" s="83" t="str">
        <f ca="1" t="shared" si="1"/>
        <v>Wisma</v>
      </c>
      <c r="I185" s="83" t="str">
        <f ca="1" t="shared" si="141"/>
        <v>Ruang Kerja</v>
      </c>
      <c r="J185" s="83" t="str">
        <f ca="1" t="shared" si="2"/>
        <v>CLEANING SERVICE</v>
      </c>
      <c r="K185" s="83" t="str">
        <f ca="1" t="array" ref="K185">IFERROR(INDEX(MASTER!B:B,MATCH(G185,MASTER!A:A,0))/100," ")</f>
        <v> </v>
      </c>
      <c r="L185" s="66">
        <f ca="1" t="shared" si="3"/>
        <v>0</v>
      </c>
      <c r="M185" s="66" t="str">
        <f ca="1" t="shared" si="4"/>
        <v>1900 - WEEK 00</v>
      </c>
      <c r="N185" s="66" t="str">
        <f ca="1" t="shared" si="5"/>
        <v>1900 - MONTH 01</v>
      </c>
      <c r="O185" s="83" t="str">
        <f ca="1" t="shared" ref="O185:P185" si="196">IFERROR(AVERAGEIF(M:M,M185,$K:$K)," ")</f>
        <v> </v>
      </c>
      <c r="P185" s="83" t="str">
        <f ca="1" t="shared" si="196"/>
        <v> </v>
      </c>
      <c r="Q185" s="66" t="str">
        <f ca="1">IF(ISBLANK(A185)," ",IF(O185&gt;MASTER!$B$3/100,"SB",IF(O185&gt;MASTER!$B$4/100,"B",IF(O185&gt;MASTER!$B$5/100,"C","K"))))</f>
        <v>SB</v>
      </c>
      <c r="R185" s="66" t="str">
        <f ca="1">IF(ISBLANK(B185)," ",IF(P185&gt;MASTER!$B$3/100,"SB",IF(P185&gt;MASTER!$B$4/100,"B",IF(P185&gt;MASTER!$B$5/100,"C","K"))))</f>
        <v>SB</v>
      </c>
    </row>
    <row r="186" customHeight="1" spans="1:18">
      <c r="A186" s="66">
        <f ca="1">INDIRECT(ADDRESS(2+QUOTIENT(ROW()-2,COUNTA('Form Responses 1'!$1:$1)-4),1,,TRUE,"Form Responses 1"))</f>
        <v>0</v>
      </c>
      <c r="B186" s="66">
        <f ca="1">INDIRECT(ADDRESS(2+QUOTIENT(ROW()-2,COUNTA('Form Responses 1'!$1:$1)-4),2,,TRUE,"Form Responses 1"))</f>
        <v>0</v>
      </c>
      <c r="C186" s="66">
        <f ca="1">INDIRECT(ADDRESS(2+QUOTIENT(ROW()-2,COUNTA('Form Responses 1'!$1:$1)-4),3,,TRUE,"Form Responses 1"))</f>
        <v>0</v>
      </c>
      <c r="D186" s="66">
        <f ca="1">INDIRECT(ADDRESS(2+QUOTIENT(ROW()-2,COUNTA('Form Responses 1'!$1:$1)-4),4,,TRUE,"Form Responses 1"))</f>
        <v>0</v>
      </c>
      <c r="E186" s="82">
        <f ca="1" t="shared" si="0"/>
        <v>6</v>
      </c>
      <c r="F186" s="66" t="str">
        <f ca="1">IF(ISBLANK(A186)," ",INDIRECT(ADDRESS(1,5+MOD(ROW()-2,COUNTA('Form Responses 1'!$1:$1)-4),,TRUE,"Form Responses 1")))</f>
        <v>Wisma [Pantry]</v>
      </c>
      <c r="G186" s="66" t="e">
        <f ca="1">IF(ISBLANK(A186)," ",INDIRECT(ADDRESS(MATCH(A186,'Form Responses 1'!A:A,0),5+MOD(ROW()-2,COUNTA('Form Responses 1'!$1:$1)-4),,TRUE,"Form Responses 1")))</f>
        <v>#N/A</v>
      </c>
      <c r="H186" s="83" t="str">
        <f ca="1" t="shared" si="1"/>
        <v>Wisma</v>
      </c>
      <c r="I186" s="83" t="str">
        <f ca="1" t="shared" si="141"/>
        <v>Pantry</v>
      </c>
      <c r="J186" s="83" t="str">
        <f ca="1" t="shared" si="2"/>
        <v>CLEANING SERVICE</v>
      </c>
      <c r="K186" s="83" t="str">
        <f ca="1" t="array" ref="K186">IFERROR(INDEX(MASTER!B:B,MATCH(G186,MASTER!A:A,0))/100," ")</f>
        <v> </v>
      </c>
      <c r="L186" s="66">
        <f ca="1" t="shared" si="3"/>
        <v>0</v>
      </c>
      <c r="M186" s="66" t="str">
        <f ca="1" t="shared" si="4"/>
        <v>1900 - WEEK 00</v>
      </c>
      <c r="N186" s="66" t="str">
        <f ca="1" t="shared" si="5"/>
        <v>1900 - MONTH 01</v>
      </c>
      <c r="O186" s="83" t="str">
        <f ca="1" t="shared" ref="O186:P186" si="197">IFERROR(AVERAGEIF(M:M,M186,$K:$K)," ")</f>
        <v> </v>
      </c>
      <c r="P186" s="83" t="str">
        <f ca="1" t="shared" si="197"/>
        <v> </v>
      </c>
      <c r="Q186" s="66" t="str">
        <f ca="1">IF(ISBLANK(A186)," ",IF(O186&gt;MASTER!$B$3/100,"SB",IF(O186&gt;MASTER!$B$4/100,"B",IF(O186&gt;MASTER!$B$5/100,"C","K"))))</f>
        <v>SB</v>
      </c>
      <c r="R186" s="66" t="str">
        <f ca="1">IF(ISBLANK(B186)," ",IF(P186&gt;MASTER!$B$3/100,"SB",IF(P186&gt;MASTER!$B$4/100,"B",IF(P186&gt;MASTER!$B$5/100,"C","K"))))</f>
        <v>SB</v>
      </c>
    </row>
    <row r="187" customHeight="1" spans="1:18">
      <c r="A187" s="66">
        <f ca="1">INDIRECT(ADDRESS(2+QUOTIENT(ROW()-2,COUNTA('Form Responses 1'!$1:$1)-4),1,,TRUE,"Form Responses 1"))</f>
        <v>0</v>
      </c>
      <c r="B187" s="66">
        <f ca="1">INDIRECT(ADDRESS(2+QUOTIENT(ROW()-2,COUNTA('Form Responses 1'!$1:$1)-4),2,,TRUE,"Form Responses 1"))</f>
        <v>0</v>
      </c>
      <c r="C187" s="66">
        <f ca="1">INDIRECT(ADDRESS(2+QUOTIENT(ROW()-2,COUNTA('Form Responses 1'!$1:$1)-4),3,,TRUE,"Form Responses 1"))</f>
        <v>0</v>
      </c>
      <c r="D187" s="66">
        <f ca="1">INDIRECT(ADDRESS(2+QUOTIENT(ROW()-2,COUNTA('Form Responses 1'!$1:$1)-4),4,,TRUE,"Form Responses 1"))</f>
        <v>0</v>
      </c>
      <c r="E187" s="82">
        <f ca="1" t="shared" si="0"/>
        <v>6</v>
      </c>
      <c r="F187" s="66" t="str">
        <f ca="1">IF(ISBLANK(A187)," ",INDIRECT(ADDRESS(1,5+MOD(ROW()-2,COUNTA('Form Responses 1'!$1:$1)-4),,TRUE,"Form Responses 1")))</f>
        <v>Wisma [Musholla]</v>
      </c>
      <c r="G187" s="66" t="e">
        <f ca="1">IF(ISBLANK(A187)," ",INDIRECT(ADDRESS(MATCH(A187,'Form Responses 1'!A:A,0),5+MOD(ROW()-2,COUNTA('Form Responses 1'!$1:$1)-4),,TRUE,"Form Responses 1")))</f>
        <v>#N/A</v>
      </c>
      <c r="H187" s="83" t="str">
        <f ca="1" t="shared" si="1"/>
        <v>Wisma</v>
      </c>
      <c r="I187" s="83" t="str">
        <f ca="1" t="shared" si="141"/>
        <v>Musholla</v>
      </c>
      <c r="J187" s="83" t="str">
        <f ca="1" t="shared" si="2"/>
        <v>CLEANING SERVICE</v>
      </c>
      <c r="K187" s="83" t="str">
        <f ca="1" t="array" ref="K187">IFERROR(INDEX(MASTER!B:B,MATCH(G187,MASTER!A:A,0))/100," ")</f>
        <v> </v>
      </c>
      <c r="L187" s="66">
        <f ca="1" t="shared" si="3"/>
        <v>0</v>
      </c>
      <c r="M187" s="66" t="str">
        <f ca="1" t="shared" si="4"/>
        <v>1900 - WEEK 00</v>
      </c>
      <c r="N187" s="66" t="str">
        <f ca="1" t="shared" si="5"/>
        <v>1900 - MONTH 01</v>
      </c>
      <c r="O187" s="83" t="str">
        <f ca="1" t="shared" ref="O187:P187" si="198">IFERROR(AVERAGEIF(M:M,M187,$K:$K)," ")</f>
        <v> </v>
      </c>
      <c r="P187" s="83" t="str">
        <f ca="1" t="shared" si="198"/>
        <v> </v>
      </c>
      <c r="Q187" s="66" t="str">
        <f ca="1">IF(ISBLANK(A187)," ",IF(O187&gt;MASTER!$B$3/100,"SB",IF(O187&gt;MASTER!$B$4/100,"B",IF(O187&gt;MASTER!$B$5/100,"C","K"))))</f>
        <v>SB</v>
      </c>
      <c r="R187" s="66" t="str">
        <f ca="1">IF(ISBLANK(B187)," ",IF(P187&gt;MASTER!$B$3/100,"SB",IF(P187&gt;MASTER!$B$4/100,"B",IF(P187&gt;MASTER!$B$5/100,"C","K"))))</f>
        <v>SB</v>
      </c>
    </row>
    <row r="188" customHeight="1" spans="1:18">
      <c r="A188" s="66">
        <f ca="1">INDIRECT(ADDRESS(2+QUOTIENT(ROW()-2,COUNTA('Form Responses 1'!$1:$1)-4),1,,TRUE,"Form Responses 1"))</f>
        <v>0</v>
      </c>
      <c r="B188" s="66">
        <f ca="1">INDIRECT(ADDRESS(2+QUOTIENT(ROW()-2,COUNTA('Form Responses 1'!$1:$1)-4),2,,TRUE,"Form Responses 1"))</f>
        <v>0</v>
      </c>
      <c r="C188" s="66">
        <f ca="1">INDIRECT(ADDRESS(2+QUOTIENT(ROW()-2,COUNTA('Form Responses 1'!$1:$1)-4),3,,TRUE,"Form Responses 1"))</f>
        <v>0</v>
      </c>
      <c r="D188" s="66">
        <f ca="1">INDIRECT(ADDRESS(2+QUOTIENT(ROW()-2,COUNTA('Form Responses 1'!$1:$1)-4),4,,TRUE,"Form Responses 1"))</f>
        <v>0</v>
      </c>
      <c r="E188" s="82">
        <f ca="1" t="shared" si="0"/>
        <v>6</v>
      </c>
      <c r="F188" s="66" t="str">
        <f ca="1">IF(ISBLANK(A188)," ",INDIRECT(ADDRESS(1,5+MOD(ROW()-2,COUNTA('Form Responses 1'!$1:$1)-4),,TRUE,"Form Responses 1")))</f>
        <v>Wisma [Toilet Pria / Wanita]</v>
      </c>
      <c r="G188" s="66" t="e">
        <f ca="1">IF(ISBLANK(A188)," ",INDIRECT(ADDRESS(MATCH(A188,'Form Responses 1'!A:A,0),5+MOD(ROW()-2,COUNTA('Form Responses 1'!$1:$1)-4),,TRUE,"Form Responses 1")))</f>
        <v>#N/A</v>
      </c>
      <c r="H188" s="83" t="str">
        <f ca="1" t="shared" si="1"/>
        <v>Wisma</v>
      </c>
      <c r="I188" s="83" t="str">
        <f ca="1" t="shared" si="141"/>
        <v>Toilet Pria / Wanita</v>
      </c>
      <c r="J188" s="83" t="str">
        <f ca="1" t="shared" si="2"/>
        <v>CLEANING SERVICE</v>
      </c>
      <c r="K188" s="83" t="str">
        <f ca="1" t="array" ref="K188">IFERROR(INDEX(MASTER!B:B,MATCH(G188,MASTER!A:A,0))/100," ")</f>
        <v> </v>
      </c>
      <c r="L188" s="66">
        <f ca="1" t="shared" si="3"/>
        <v>0</v>
      </c>
      <c r="M188" s="66" t="str">
        <f ca="1" t="shared" si="4"/>
        <v>1900 - WEEK 00</v>
      </c>
      <c r="N188" s="66" t="str">
        <f ca="1" t="shared" si="5"/>
        <v>1900 - MONTH 01</v>
      </c>
      <c r="O188" s="83" t="str">
        <f ca="1" t="shared" ref="O188:P188" si="199">IFERROR(AVERAGEIF(M:M,M188,$K:$K)," ")</f>
        <v> </v>
      </c>
      <c r="P188" s="83" t="str">
        <f ca="1" t="shared" si="199"/>
        <v> </v>
      </c>
      <c r="Q188" s="66" t="str">
        <f ca="1">IF(ISBLANK(A188)," ",IF(O188&gt;MASTER!$B$3/100,"SB",IF(O188&gt;MASTER!$B$4/100,"B",IF(O188&gt;MASTER!$B$5/100,"C","K"))))</f>
        <v>SB</v>
      </c>
      <c r="R188" s="66" t="str">
        <f ca="1">IF(ISBLANK(B188)," ",IF(P188&gt;MASTER!$B$3/100,"SB",IF(P188&gt;MASTER!$B$4/100,"B",IF(P188&gt;MASTER!$B$5/100,"C","K"))))</f>
        <v>SB</v>
      </c>
    </row>
    <row r="189" customHeight="1" spans="1:18">
      <c r="A189" s="66">
        <f ca="1">INDIRECT(ADDRESS(2+QUOTIENT(ROW()-2,COUNTA('Form Responses 1'!$1:$1)-4),1,,TRUE,"Form Responses 1"))</f>
        <v>0</v>
      </c>
      <c r="B189" s="66">
        <f ca="1">INDIRECT(ADDRESS(2+QUOTIENT(ROW()-2,COUNTA('Form Responses 1'!$1:$1)-4),2,,TRUE,"Form Responses 1"))</f>
        <v>0</v>
      </c>
      <c r="C189" s="66">
        <f ca="1">INDIRECT(ADDRESS(2+QUOTIENT(ROW()-2,COUNTA('Form Responses 1'!$1:$1)-4),3,,TRUE,"Form Responses 1"))</f>
        <v>0</v>
      </c>
      <c r="D189" s="66">
        <f ca="1">INDIRECT(ADDRESS(2+QUOTIENT(ROW()-2,COUNTA('Form Responses 1'!$1:$1)-4),4,,TRUE,"Form Responses 1"))</f>
        <v>0</v>
      </c>
      <c r="E189" s="82">
        <f ca="1" t="shared" si="0"/>
        <v>6</v>
      </c>
      <c r="F189" s="66" t="str">
        <f ca="1">IF(ISBLANK(A189)," ",INDIRECT(ADDRESS(1,5+MOD(ROW()-2,COUNTA('Form Responses 1'!$1:$1)-4),,TRUE,"Form Responses 1")))</f>
        <v>Halaman Wisma [Taman ]</v>
      </c>
      <c r="G189" s="66" t="e">
        <f ca="1">IF(ISBLANK(A189)," ",INDIRECT(ADDRESS(MATCH(A189,'Form Responses 1'!A:A,0),5+MOD(ROW()-2,COUNTA('Form Responses 1'!$1:$1)-4),,TRUE,"Form Responses 1")))</f>
        <v>#N/A</v>
      </c>
      <c r="H189" s="83" t="str">
        <f ca="1" t="shared" si="1"/>
        <v>Halaman Wisma</v>
      </c>
      <c r="I189" s="83" t="str">
        <f ca="1" t="shared" si="141"/>
        <v>Taman </v>
      </c>
      <c r="J189" s="83" t="str">
        <f ca="1" t="shared" si="2"/>
        <v>CLEANING SERVICE</v>
      </c>
      <c r="K189" s="83" t="str">
        <f ca="1" t="array" ref="K189">IFERROR(INDEX(MASTER!B:B,MATCH(G189,MASTER!A:A,0))/100," ")</f>
        <v> </v>
      </c>
      <c r="L189" s="66">
        <f ca="1" t="shared" si="3"/>
        <v>0</v>
      </c>
      <c r="M189" s="66" t="str">
        <f ca="1" t="shared" si="4"/>
        <v>1900 - WEEK 00</v>
      </c>
      <c r="N189" s="66" t="str">
        <f ca="1" t="shared" si="5"/>
        <v>1900 - MONTH 01</v>
      </c>
      <c r="O189" s="83" t="str">
        <f ca="1" t="shared" ref="O189:P189" si="200">IFERROR(AVERAGEIF(M:M,M189,$K:$K)," ")</f>
        <v> </v>
      </c>
      <c r="P189" s="83" t="str">
        <f ca="1" t="shared" si="200"/>
        <v> </v>
      </c>
      <c r="Q189" s="66" t="str">
        <f ca="1">IF(ISBLANK(A189)," ",IF(O189&gt;MASTER!$B$3/100,"SB",IF(O189&gt;MASTER!$B$4/100,"B",IF(O189&gt;MASTER!$B$5/100,"C","K"))))</f>
        <v>SB</v>
      </c>
      <c r="R189" s="66" t="str">
        <f ca="1">IF(ISBLANK(B189)," ",IF(P189&gt;MASTER!$B$3/100,"SB",IF(P189&gt;MASTER!$B$4/100,"B",IF(P189&gt;MASTER!$B$5/100,"C","K"))))</f>
        <v>SB</v>
      </c>
    </row>
    <row r="190" customHeight="1" spans="1:18">
      <c r="A190" s="66">
        <f ca="1">INDIRECT(ADDRESS(2+QUOTIENT(ROW()-2,COUNTA('Form Responses 1'!$1:$1)-4),1,,TRUE,"Form Responses 1"))</f>
        <v>0</v>
      </c>
      <c r="B190" s="66">
        <f ca="1">INDIRECT(ADDRESS(2+QUOTIENT(ROW()-2,COUNTA('Form Responses 1'!$1:$1)-4),2,,TRUE,"Form Responses 1"))</f>
        <v>0</v>
      </c>
      <c r="C190" s="66">
        <f ca="1">INDIRECT(ADDRESS(2+QUOTIENT(ROW()-2,COUNTA('Form Responses 1'!$1:$1)-4),3,,TRUE,"Form Responses 1"))</f>
        <v>0</v>
      </c>
      <c r="D190" s="66">
        <f ca="1">INDIRECT(ADDRESS(2+QUOTIENT(ROW()-2,COUNTA('Form Responses 1'!$1:$1)-4),4,,TRUE,"Form Responses 1"))</f>
        <v>0</v>
      </c>
      <c r="E190" s="82">
        <f ca="1" t="shared" si="0"/>
        <v>6</v>
      </c>
      <c r="F190" s="66" t="str">
        <f ca="1">IF(ISBLANK(A190)," ",INDIRECT(ADDRESS(1,5+MOD(ROW()-2,COUNTA('Form Responses 1'!$1:$1)-4),,TRUE,"Form Responses 1")))</f>
        <v>Halaman Wisma [Pos Satpam]</v>
      </c>
      <c r="G190" s="66" t="e">
        <f ca="1">IF(ISBLANK(A190)," ",INDIRECT(ADDRESS(MATCH(A190,'Form Responses 1'!A:A,0),5+MOD(ROW()-2,COUNTA('Form Responses 1'!$1:$1)-4),,TRUE,"Form Responses 1")))</f>
        <v>#N/A</v>
      </c>
      <c r="H190" s="83" t="str">
        <f ca="1" t="shared" si="1"/>
        <v>Halaman Wisma</v>
      </c>
      <c r="I190" s="83" t="str">
        <f ca="1" t="shared" si="141"/>
        <v>Pos Satpam</v>
      </c>
      <c r="J190" s="83" t="str">
        <f ca="1" t="shared" si="2"/>
        <v>CLEANING SERVICE</v>
      </c>
      <c r="K190" s="83" t="str">
        <f ca="1" t="array" ref="K190">IFERROR(INDEX(MASTER!B:B,MATCH(G190,MASTER!A:A,0))/100," ")</f>
        <v> </v>
      </c>
      <c r="L190" s="66">
        <f ca="1" t="shared" si="3"/>
        <v>0</v>
      </c>
      <c r="M190" s="66" t="str">
        <f ca="1" t="shared" si="4"/>
        <v>1900 - WEEK 00</v>
      </c>
      <c r="N190" s="66" t="str">
        <f ca="1" t="shared" si="5"/>
        <v>1900 - MONTH 01</v>
      </c>
      <c r="O190" s="83" t="str">
        <f ca="1" t="shared" ref="O190:P190" si="201">IFERROR(AVERAGEIF(M:M,M190,$K:$K)," ")</f>
        <v> </v>
      </c>
      <c r="P190" s="83" t="str">
        <f ca="1" t="shared" si="201"/>
        <v> </v>
      </c>
      <c r="Q190" s="66" t="str">
        <f ca="1">IF(ISBLANK(A190)," ",IF(O190&gt;MASTER!$B$3/100,"SB",IF(O190&gt;MASTER!$B$4/100,"B",IF(O190&gt;MASTER!$B$5/100,"C","K"))))</f>
        <v>SB</v>
      </c>
      <c r="R190" s="66" t="str">
        <f ca="1">IF(ISBLANK(B190)," ",IF(P190&gt;MASTER!$B$3/100,"SB",IF(P190&gt;MASTER!$B$4/100,"B",IF(P190&gt;MASTER!$B$5/100,"C","K"))))</f>
        <v>SB</v>
      </c>
    </row>
    <row r="191" customHeight="1" spans="1:18">
      <c r="A191" s="66">
        <f ca="1">INDIRECT(ADDRESS(2+QUOTIENT(ROW()-2,COUNTA('Form Responses 1'!$1:$1)-4),1,,TRUE,"Form Responses 1"))</f>
        <v>0</v>
      </c>
      <c r="B191" s="66">
        <f ca="1">INDIRECT(ADDRESS(2+QUOTIENT(ROW()-2,COUNTA('Form Responses 1'!$1:$1)-4),2,,TRUE,"Form Responses 1"))</f>
        <v>0</v>
      </c>
      <c r="C191" s="66">
        <f ca="1">INDIRECT(ADDRESS(2+QUOTIENT(ROW()-2,COUNTA('Form Responses 1'!$1:$1)-4),3,,TRUE,"Form Responses 1"))</f>
        <v>0</v>
      </c>
      <c r="D191" s="66">
        <f ca="1">INDIRECT(ADDRESS(2+QUOTIENT(ROW()-2,COUNTA('Form Responses 1'!$1:$1)-4),4,,TRUE,"Form Responses 1"))</f>
        <v>0</v>
      </c>
      <c r="E191" s="82">
        <f ca="1" t="shared" si="0"/>
        <v>6</v>
      </c>
      <c r="F191" s="66" t="str">
        <f ca="1">IF(ISBLANK(A191)," ",INDIRECT(ADDRESS(1,5+MOD(ROW()-2,COUNTA('Form Responses 1'!$1:$1)-4),,TRUE,"Form Responses 1")))</f>
        <v>Halaman Wisma [Halaman Utama Depan]</v>
      </c>
      <c r="G191" s="66" t="e">
        <f ca="1">IF(ISBLANK(A191)," ",INDIRECT(ADDRESS(MATCH(A191,'Form Responses 1'!A:A,0),5+MOD(ROW()-2,COUNTA('Form Responses 1'!$1:$1)-4),,TRUE,"Form Responses 1")))</f>
        <v>#N/A</v>
      </c>
      <c r="H191" s="83" t="str">
        <f ca="1" t="shared" si="1"/>
        <v>Halaman Wisma</v>
      </c>
      <c r="I191" s="83" t="str">
        <f ca="1" t="shared" si="141"/>
        <v>Halaman Utama Depan</v>
      </c>
      <c r="J191" s="83" t="str">
        <f ca="1" t="shared" si="2"/>
        <v>CLEANING SERVICE</v>
      </c>
      <c r="K191" s="83" t="str">
        <f ca="1" t="array" ref="K191">IFERROR(INDEX(MASTER!B:B,MATCH(G191,MASTER!A:A,0))/100," ")</f>
        <v> </v>
      </c>
      <c r="L191" s="66">
        <f ca="1" t="shared" si="3"/>
        <v>0</v>
      </c>
      <c r="M191" s="66" t="str">
        <f ca="1" t="shared" si="4"/>
        <v>1900 - WEEK 00</v>
      </c>
      <c r="N191" s="66" t="str">
        <f ca="1" t="shared" si="5"/>
        <v>1900 - MONTH 01</v>
      </c>
      <c r="O191" s="83" t="str">
        <f ca="1" t="shared" ref="O191:P191" si="202">IFERROR(AVERAGEIF(M:M,M191,$K:$K)," ")</f>
        <v> </v>
      </c>
      <c r="P191" s="83" t="str">
        <f ca="1" t="shared" si="202"/>
        <v> </v>
      </c>
      <c r="Q191" s="66" t="str">
        <f ca="1">IF(ISBLANK(A191)," ",IF(O191&gt;MASTER!$B$3/100,"SB",IF(O191&gt;MASTER!$B$4/100,"B",IF(O191&gt;MASTER!$B$5/100,"C","K"))))</f>
        <v>SB</v>
      </c>
      <c r="R191" s="66" t="str">
        <f ca="1">IF(ISBLANK(B191)," ",IF(P191&gt;MASTER!$B$3/100,"SB",IF(P191&gt;MASTER!$B$4/100,"B",IF(P191&gt;MASTER!$B$5/100,"C","K"))))</f>
        <v>SB</v>
      </c>
    </row>
    <row r="192" customHeight="1" spans="1:18">
      <c r="A192" s="66">
        <f ca="1">INDIRECT(ADDRESS(2+QUOTIENT(ROW()-2,COUNTA('Form Responses 1'!$1:$1)-4),1,,TRUE,"Form Responses 1"))</f>
        <v>0</v>
      </c>
      <c r="B192" s="66">
        <f ca="1">INDIRECT(ADDRESS(2+QUOTIENT(ROW()-2,COUNTA('Form Responses 1'!$1:$1)-4),2,,TRUE,"Form Responses 1"))</f>
        <v>0</v>
      </c>
      <c r="C192" s="66">
        <f ca="1">INDIRECT(ADDRESS(2+QUOTIENT(ROW()-2,COUNTA('Form Responses 1'!$1:$1)-4),3,,TRUE,"Form Responses 1"))</f>
        <v>0</v>
      </c>
      <c r="D192" s="66">
        <f ca="1">INDIRECT(ADDRESS(2+QUOTIENT(ROW()-2,COUNTA('Form Responses 1'!$1:$1)-4),4,,TRUE,"Form Responses 1"))</f>
        <v>0</v>
      </c>
      <c r="E192" s="82">
        <f ca="1" t="shared" si="0"/>
        <v>6</v>
      </c>
      <c r="F192" s="66" t="str">
        <f ca="1">IF(ISBLANK(A192)," ",INDIRECT(ADDRESS(1,5+MOD(ROW()-2,COUNTA('Form Responses 1'!$1:$1)-4),,TRUE,"Form Responses 1")))</f>
        <v>Halaman Wisma [Halaman Samping Dan Belakang]</v>
      </c>
      <c r="G192" s="66" t="e">
        <f ca="1">IF(ISBLANK(A192)," ",INDIRECT(ADDRESS(MATCH(A192,'Form Responses 1'!A:A,0),5+MOD(ROW()-2,COUNTA('Form Responses 1'!$1:$1)-4),,TRUE,"Form Responses 1")))</f>
        <v>#N/A</v>
      </c>
      <c r="H192" s="83" t="str">
        <f ca="1" t="shared" si="1"/>
        <v>Halaman Wisma</v>
      </c>
      <c r="I192" s="83" t="str">
        <f ca="1" t="shared" si="141"/>
        <v>Halaman Samping Dan Belakang</v>
      </c>
      <c r="J192" s="83" t="str">
        <f ca="1" t="shared" si="2"/>
        <v>CLEANING SERVICE</v>
      </c>
      <c r="K192" s="83" t="str">
        <f ca="1" t="array" ref="K192">IFERROR(INDEX(MASTER!B:B,MATCH(G192,MASTER!A:A,0))/100," ")</f>
        <v> </v>
      </c>
      <c r="L192" s="66">
        <f ca="1" t="shared" si="3"/>
        <v>0</v>
      </c>
      <c r="M192" s="66" t="str">
        <f ca="1" t="shared" si="4"/>
        <v>1900 - WEEK 00</v>
      </c>
      <c r="N192" s="66" t="str">
        <f ca="1" t="shared" si="5"/>
        <v>1900 - MONTH 01</v>
      </c>
      <c r="O192" s="83" t="str">
        <f ca="1" t="shared" ref="O192:P192" si="203">IFERROR(AVERAGEIF(M:M,M192,$K:$K)," ")</f>
        <v> </v>
      </c>
      <c r="P192" s="83" t="str">
        <f ca="1" t="shared" si="203"/>
        <v> </v>
      </c>
      <c r="Q192" s="66" t="str">
        <f ca="1">IF(ISBLANK(A192)," ",IF(O192&gt;MASTER!$B$3/100,"SB",IF(O192&gt;MASTER!$B$4/100,"B",IF(O192&gt;MASTER!$B$5/100,"C","K"))))</f>
        <v>SB</v>
      </c>
      <c r="R192" s="66" t="str">
        <f ca="1">IF(ISBLANK(B192)," ",IF(P192&gt;MASTER!$B$3/100,"SB",IF(P192&gt;MASTER!$B$4/100,"B",IF(P192&gt;MASTER!$B$5/100,"C","K"))))</f>
        <v>SB</v>
      </c>
    </row>
    <row r="193" customHeight="1" spans="1:18">
      <c r="A193" s="66">
        <f ca="1">INDIRECT(ADDRESS(2+QUOTIENT(ROW()-2,COUNTA('Form Responses 1'!$1:$1)-4),1,,TRUE,"Form Responses 1"))</f>
        <v>0</v>
      </c>
      <c r="B193" s="66">
        <f ca="1">INDIRECT(ADDRESS(2+QUOTIENT(ROW()-2,COUNTA('Form Responses 1'!$1:$1)-4),2,,TRUE,"Form Responses 1"))</f>
        <v>0</v>
      </c>
      <c r="C193" s="66">
        <f ca="1">INDIRECT(ADDRESS(2+QUOTIENT(ROW()-2,COUNTA('Form Responses 1'!$1:$1)-4),3,,TRUE,"Form Responses 1"))</f>
        <v>0</v>
      </c>
      <c r="D193" s="66">
        <f ca="1">INDIRECT(ADDRESS(2+QUOTIENT(ROW()-2,COUNTA('Form Responses 1'!$1:$1)-4),4,,TRUE,"Form Responses 1"))</f>
        <v>0</v>
      </c>
      <c r="E193" s="82">
        <f ca="1" t="shared" si="0"/>
        <v>6</v>
      </c>
      <c r="F193" s="66" t="str">
        <f ca="1">IF(ISBLANK(A193)," ",INDIRECT(ADDRESS(1,5+MOD(ROW()-2,COUNTA('Form Responses 1'!$1:$1)-4),,TRUE,"Form Responses 1")))</f>
        <v>Halaman Wisma [Tps]</v>
      </c>
      <c r="G193" s="66" t="e">
        <f ca="1">IF(ISBLANK(A193)," ",INDIRECT(ADDRESS(MATCH(A193,'Form Responses 1'!A:A,0),5+MOD(ROW()-2,COUNTA('Form Responses 1'!$1:$1)-4),,TRUE,"Form Responses 1")))</f>
        <v>#N/A</v>
      </c>
      <c r="H193" s="83" t="str">
        <f ca="1" t="shared" si="1"/>
        <v>Halaman Wisma</v>
      </c>
      <c r="I193" s="83" t="str">
        <f ca="1" t="shared" si="141"/>
        <v>Tps</v>
      </c>
      <c r="J193" s="83" t="str">
        <f ca="1" t="shared" si="2"/>
        <v>CLEANING SERVICE</v>
      </c>
      <c r="K193" s="83" t="str">
        <f ca="1" t="array" ref="K193">IFERROR(INDEX(MASTER!B:B,MATCH(G193,MASTER!A:A,0))/100," ")</f>
        <v> </v>
      </c>
      <c r="L193" s="66">
        <f ca="1" t="shared" si="3"/>
        <v>0</v>
      </c>
      <c r="M193" s="66" t="str">
        <f ca="1" t="shared" si="4"/>
        <v>1900 - WEEK 00</v>
      </c>
      <c r="N193" s="66" t="str">
        <f ca="1" t="shared" si="5"/>
        <v>1900 - MONTH 01</v>
      </c>
      <c r="O193" s="83" t="str">
        <f ca="1" t="shared" ref="O193:P193" si="204">IFERROR(AVERAGEIF(M:M,M193,$K:$K)," ")</f>
        <v> </v>
      </c>
      <c r="P193" s="83" t="str">
        <f ca="1" t="shared" si="204"/>
        <v> </v>
      </c>
      <c r="Q193" s="66" t="str">
        <f ca="1">IF(ISBLANK(A193)," ",IF(O193&gt;MASTER!$B$3/100,"SB",IF(O193&gt;MASTER!$B$4/100,"B",IF(O193&gt;MASTER!$B$5/100,"C","K"))))</f>
        <v>SB</v>
      </c>
      <c r="R193" s="66" t="str">
        <f ca="1">IF(ISBLANK(B193)," ",IF(P193&gt;MASTER!$B$3/100,"SB",IF(P193&gt;MASTER!$B$4/100,"B",IF(P193&gt;MASTER!$B$5/100,"C","K"))))</f>
        <v>SB</v>
      </c>
    </row>
    <row r="194" customHeight="1" spans="1:18">
      <c r="A194" s="66">
        <f ca="1">INDIRECT(ADDRESS(2+QUOTIENT(ROW()-2,COUNTA('Form Responses 1'!$1:$1)-4),1,,TRUE,"Form Responses 1"))</f>
        <v>0</v>
      </c>
      <c r="B194" s="66">
        <f ca="1">INDIRECT(ADDRESS(2+QUOTIENT(ROW()-2,COUNTA('Form Responses 1'!$1:$1)-4),2,,TRUE,"Form Responses 1"))</f>
        <v>0</v>
      </c>
      <c r="C194" s="66">
        <f ca="1">INDIRECT(ADDRESS(2+QUOTIENT(ROW()-2,COUNTA('Form Responses 1'!$1:$1)-4),3,,TRUE,"Form Responses 1"))</f>
        <v>0</v>
      </c>
      <c r="D194" s="66">
        <f ca="1">INDIRECT(ADDRESS(2+QUOTIENT(ROW()-2,COUNTA('Form Responses 1'!$1:$1)-4),4,,TRUE,"Form Responses 1"))</f>
        <v>0</v>
      </c>
      <c r="E194" s="82">
        <f ca="1" t="shared" si="0"/>
        <v>6</v>
      </c>
      <c r="F194" s="66" t="str">
        <f ca="1">IF(ISBLANK(A194)," ",INDIRECT(ADDRESS(1,5+MOD(ROW()-2,COUNTA('Form Responses 1'!$1:$1)-4),,TRUE,"Form Responses 1")))</f>
        <v>Security [Security Functions]</v>
      </c>
      <c r="G194" s="66" t="e">
        <f ca="1">IF(ISBLANK(A194)," ",INDIRECT(ADDRESS(MATCH(A194,'Form Responses 1'!A:A,0),5+MOD(ROW()-2,COUNTA('Form Responses 1'!$1:$1)-4),,TRUE,"Form Responses 1")))</f>
        <v>#N/A</v>
      </c>
      <c r="H194" s="83" t="str">
        <f ca="1" t="shared" si="1"/>
        <v>Security</v>
      </c>
      <c r="I194" s="83" t="str">
        <f ca="1" t="shared" si="141"/>
        <v>Security Functions</v>
      </c>
      <c r="J194" s="83" t="str">
        <f ca="1" t="shared" si="2"/>
        <v>SECURITY SERVICE</v>
      </c>
      <c r="K194" s="83" t="str">
        <f ca="1" t="array" ref="K194">IFERROR(INDEX(MASTER!B:B,MATCH(G194,MASTER!A:A,0))/100," ")</f>
        <v> </v>
      </c>
      <c r="L194" s="66">
        <f ca="1" t="shared" si="3"/>
        <v>0</v>
      </c>
      <c r="M194" s="66" t="str">
        <f ca="1" t="shared" si="4"/>
        <v>1900 - WEEK 00</v>
      </c>
      <c r="N194" s="66" t="str">
        <f ca="1" t="shared" si="5"/>
        <v>1900 - MONTH 01</v>
      </c>
      <c r="O194" s="83" t="str">
        <f ca="1" t="shared" ref="O194:P194" si="205">IFERROR(AVERAGEIF(M:M,M194,$K:$K)," ")</f>
        <v> </v>
      </c>
      <c r="P194" s="83" t="str">
        <f ca="1" t="shared" si="205"/>
        <v> </v>
      </c>
      <c r="Q194" s="66" t="str">
        <f ca="1">IF(ISBLANK(A194)," ",IF(O194&gt;MASTER!$B$3/100,"SB",IF(O194&gt;MASTER!$B$4/100,"B",IF(O194&gt;MASTER!$B$5/100,"C","K"))))</f>
        <v>SB</v>
      </c>
      <c r="R194" s="66" t="str">
        <f ca="1">IF(ISBLANK(B194)," ",IF(P194&gt;MASTER!$B$3/100,"SB",IF(P194&gt;MASTER!$B$4/100,"B",IF(P194&gt;MASTER!$B$5/100,"C","K"))))</f>
        <v>SB</v>
      </c>
    </row>
    <row r="195" customHeight="1" spans="1:18">
      <c r="A195" s="66">
        <f ca="1">INDIRECT(ADDRESS(2+QUOTIENT(ROW()-2,COUNTA('Form Responses 1'!$1:$1)-4),1,,TRUE,"Form Responses 1"))</f>
        <v>0</v>
      </c>
      <c r="B195" s="66">
        <f ca="1">INDIRECT(ADDRESS(2+QUOTIENT(ROW()-2,COUNTA('Form Responses 1'!$1:$1)-4),2,,TRUE,"Form Responses 1"))</f>
        <v>0</v>
      </c>
      <c r="C195" s="66">
        <f ca="1">INDIRECT(ADDRESS(2+QUOTIENT(ROW()-2,COUNTA('Form Responses 1'!$1:$1)-4),3,,TRUE,"Form Responses 1"))</f>
        <v>0</v>
      </c>
      <c r="D195" s="66">
        <f ca="1">INDIRECT(ADDRESS(2+QUOTIENT(ROW()-2,COUNTA('Form Responses 1'!$1:$1)-4),4,,TRUE,"Form Responses 1"))</f>
        <v>0</v>
      </c>
      <c r="E195" s="82">
        <f ca="1" t="shared" si="0"/>
        <v>6</v>
      </c>
      <c r="F195" s="66" t="str">
        <f ca="1">IF(ISBLANK(A195)," ",INDIRECT(ADDRESS(1,5+MOD(ROW()-2,COUNTA('Form Responses 1'!$1:$1)-4),,TRUE,"Form Responses 1")))</f>
        <v>Lantai 1 [Pantry ]</v>
      </c>
      <c r="G195" s="66" t="e">
        <f ca="1">IF(ISBLANK(A195)," ",INDIRECT(ADDRESS(MATCH(A195,'Form Responses 1'!A:A,0),5+MOD(ROW()-2,COUNTA('Form Responses 1'!$1:$1)-4),,TRUE,"Form Responses 1")))</f>
        <v>#N/A</v>
      </c>
      <c r="H195" s="83" t="str">
        <f ca="1" t="shared" si="1"/>
        <v>Lantai 1</v>
      </c>
      <c r="I195" s="83" t="str">
        <f ca="1" t="shared" ref="I195:I258" si="206">MID(F195,FIND("[",F195)+1,LEN(F195)-FIND("[",F195)-1)</f>
        <v>Pantry </v>
      </c>
      <c r="J195" s="83" t="str">
        <f ca="1" t="shared" si="2"/>
        <v>CLEANING SERVICE</v>
      </c>
      <c r="K195" s="83" t="str">
        <f ca="1" t="array" ref="K195">IFERROR(INDEX(MASTER!B:B,MATCH(G195,MASTER!A:A,0))/100," ")</f>
        <v> </v>
      </c>
      <c r="L195" s="66">
        <f ca="1" t="shared" si="3"/>
        <v>0</v>
      </c>
      <c r="M195" s="66" t="str">
        <f ca="1" t="shared" si="4"/>
        <v>1900 - WEEK 00</v>
      </c>
      <c r="N195" s="66" t="str">
        <f ca="1" t="shared" si="5"/>
        <v>1900 - MONTH 01</v>
      </c>
      <c r="O195" s="83" t="str">
        <f ca="1" t="shared" ref="O195:P195" si="207">IFERROR(AVERAGEIF(M:M,M195,$K:$K)," ")</f>
        <v> </v>
      </c>
      <c r="P195" s="83" t="str">
        <f ca="1" t="shared" si="207"/>
        <v> </v>
      </c>
      <c r="Q195" s="66" t="str">
        <f ca="1">IF(ISBLANK(A195)," ",IF(O195&gt;MASTER!$B$3/100,"SB",IF(O195&gt;MASTER!$B$4/100,"B",IF(O195&gt;MASTER!$B$5/100,"C","K"))))</f>
        <v>SB</v>
      </c>
      <c r="R195" s="66" t="str">
        <f ca="1">IF(ISBLANK(B195)," ",IF(P195&gt;MASTER!$B$3/100,"SB",IF(P195&gt;MASTER!$B$4/100,"B",IF(P195&gt;MASTER!$B$5/100,"C","K"))))</f>
        <v>SB</v>
      </c>
    </row>
    <row r="196" customHeight="1" spans="1:18">
      <c r="A196" s="66">
        <f ca="1">INDIRECT(ADDRESS(2+QUOTIENT(ROW()-2,COUNTA('Form Responses 1'!$1:$1)-4),1,,TRUE,"Form Responses 1"))</f>
        <v>0</v>
      </c>
      <c r="B196" s="66">
        <f ca="1">INDIRECT(ADDRESS(2+QUOTIENT(ROW()-2,COUNTA('Form Responses 1'!$1:$1)-4),2,,TRUE,"Form Responses 1"))</f>
        <v>0</v>
      </c>
      <c r="C196" s="66">
        <f ca="1">INDIRECT(ADDRESS(2+QUOTIENT(ROW()-2,COUNTA('Form Responses 1'!$1:$1)-4),3,,TRUE,"Form Responses 1"))</f>
        <v>0</v>
      </c>
      <c r="D196" s="66">
        <f ca="1">INDIRECT(ADDRESS(2+QUOTIENT(ROW()-2,COUNTA('Form Responses 1'!$1:$1)-4),4,,TRUE,"Form Responses 1"))</f>
        <v>0</v>
      </c>
      <c r="E196" s="82">
        <f ca="1" t="shared" si="0"/>
        <v>6</v>
      </c>
      <c r="F196" s="66" t="str">
        <f ca="1">IF(ISBLANK(A196)," ",INDIRECT(ADDRESS(1,5+MOD(ROW()-2,COUNTA('Form Responses 1'!$1:$1)-4),,TRUE,"Form Responses 1")))</f>
        <v>Lantai 1 [Kamar Depan]</v>
      </c>
      <c r="G196" s="66" t="e">
        <f ca="1">IF(ISBLANK(A196)," ",INDIRECT(ADDRESS(MATCH(A196,'Form Responses 1'!A:A,0),5+MOD(ROW()-2,COUNTA('Form Responses 1'!$1:$1)-4),,TRUE,"Form Responses 1")))</f>
        <v>#N/A</v>
      </c>
      <c r="H196" s="83" t="str">
        <f ca="1" t="shared" si="1"/>
        <v>Lantai 1</v>
      </c>
      <c r="I196" s="83" t="str">
        <f ca="1" t="shared" si="206"/>
        <v>Kamar Depan</v>
      </c>
      <c r="J196" s="83" t="str">
        <f ca="1" t="shared" si="2"/>
        <v>CLEANING SERVICE</v>
      </c>
      <c r="K196" s="83" t="str">
        <f ca="1" t="array" ref="K196">IFERROR(INDEX(MASTER!B:B,MATCH(G196,MASTER!A:A,0))/100," ")</f>
        <v> </v>
      </c>
      <c r="L196" s="66">
        <f ca="1" t="shared" si="3"/>
        <v>0</v>
      </c>
      <c r="M196" s="66" t="str">
        <f ca="1" t="shared" si="4"/>
        <v>1900 - WEEK 00</v>
      </c>
      <c r="N196" s="66" t="str">
        <f ca="1" t="shared" si="5"/>
        <v>1900 - MONTH 01</v>
      </c>
      <c r="O196" s="83" t="str">
        <f ca="1" t="shared" ref="O196:P196" si="208">IFERROR(AVERAGEIF(M:M,M196,$K:$K)," ")</f>
        <v> </v>
      </c>
      <c r="P196" s="83" t="str">
        <f ca="1" t="shared" si="208"/>
        <v> </v>
      </c>
      <c r="Q196" s="66" t="str">
        <f ca="1">IF(ISBLANK(A196)," ",IF(O196&gt;MASTER!$B$3/100,"SB",IF(O196&gt;MASTER!$B$4/100,"B",IF(O196&gt;MASTER!$B$5/100,"C","K"))))</f>
        <v>SB</v>
      </c>
      <c r="R196" s="66" t="str">
        <f ca="1">IF(ISBLANK(B196)," ",IF(P196&gt;MASTER!$B$3/100,"SB",IF(P196&gt;MASTER!$B$4/100,"B",IF(P196&gt;MASTER!$B$5/100,"C","K"))))</f>
        <v>SB</v>
      </c>
    </row>
    <row r="197" customHeight="1" spans="1:18">
      <c r="A197" s="66">
        <f ca="1">INDIRECT(ADDRESS(2+QUOTIENT(ROW()-2,COUNTA('Form Responses 1'!$1:$1)-4),1,,TRUE,"Form Responses 1"))</f>
        <v>0</v>
      </c>
      <c r="B197" s="66">
        <f ca="1">INDIRECT(ADDRESS(2+QUOTIENT(ROW()-2,COUNTA('Form Responses 1'!$1:$1)-4),2,,TRUE,"Form Responses 1"))</f>
        <v>0</v>
      </c>
      <c r="C197" s="66">
        <f ca="1">INDIRECT(ADDRESS(2+QUOTIENT(ROW()-2,COUNTA('Form Responses 1'!$1:$1)-4),3,,TRUE,"Form Responses 1"))</f>
        <v>0</v>
      </c>
      <c r="D197" s="66">
        <f ca="1">INDIRECT(ADDRESS(2+QUOTIENT(ROW()-2,COUNTA('Form Responses 1'!$1:$1)-4),4,,TRUE,"Form Responses 1"))</f>
        <v>0</v>
      </c>
      <c r="E197" s="82">
        <f ca="1" t="shared" si="0"/>
        <v>6</v>
      </c>
      <c r="F197" s="66" t="str">
        <f ca="1">IF(ISBLANK(A197)," ",INDIRECT(ADDRESS(1,5+MOD(ROW()-2,COUNTA('Form Responses 1'!$1:$1)-4),,TRUE,"Form Responses 1")))</f>
        <v>Lantai 1 [Kamar Belakang]</v>
      </c>
      <c r="G197" s="66" t="e">
        <f ca="1">IF(ISBLANK(A197)," ",INDIRECT(ADDRESS(MATCH(A197,'Form Responses 1'!A:A,0),5+MOD(ROW()-2,COUNTA('Form Responses 1'!$1:$1)-4),,TRUE,"Form Responses 1")))</f>
        <v>#N/A</v>
      </c>
      <c r="H197" s="83" t="str">
        <f ca="1" t="shared" si="1"/>
        <v>Lantai 1</v>
      </c>
      <c r="I197" s="83" t="str">
        <f ca="1" t="shared" si="206"/>
        <v>Kamar Belakang</v>
      </c>
      <c r="J197" s="83" t="str">
        <f ca="1" t="shared" si="2"/>
        <v>CLEANING SERVICE</v>
      </c>
      <c r="K197" s="83" t="str">
        <f ca="1" t="array" ref="K197">IFERROR(INDEX(MASTER!B:B,MATCH(G197,MASTER!A:A,0))/100," ")</f>
        <v> </v>
      </c>
      <c r="L197" s="66">
        <f ca="1" t="shared" si="3"/>
        <v>0</v>
      </c>
      <c r="M197" s="66" t="str">
        <f ca="1" t="shared" si="4"/>
        <v>1900 - WEEK 00</v>
      </c>
      <c r="N197" s="66" t="str">
        <f ca="1" t="shared" si="5"/>
        <v>1900 - MONTH 01</v>
      </c>
      <c r="O197" s="83" t="str">
        <f ca="1" t="shared" ref="O197:P197" si="209">IFERROR(AVERAGEIF(M:M,M197,$K:$K)," ")</f>
        <v> </v>
      </c>
      <c r="P197" s="83" t="str">
        <f ca="1" t="shared" si="209"/>
        <v> </v>
      </c>
      <c r="Q197" s="66" t="str">
        <f ca="1">IF(ISBLANK(A197)," ",IF(O197&gt;MASTER!$B$3/100,"SB",IF(O197&gt;MASTER!$B$4/100,"B",IF(O197&gt;MASTER!$B$5/100,"C","K"))))</f>
        <v>SB</v>
      </c>
      <c r="R197" s="66" t="str">
        <f ca="1">IF(ISBLANK(B197)," ",IF(P197&gt;MASTER!$B$3/100,"SB",IF(P197&gt;MASTER!$B$4/100,"B",IF(P197&gt;MASTER!$B$5/100,"C","K"))))</f>
        <v>SB</v>
      </c>
    </row>
    <row r="198" customHeight="1" spans="1:18">
      <c r="A198" s="66">
        <f ca="1">INDIRECT(ADDRESS(2+QUOTIENT(ROW()-2,COUNTA('Form Responses 1'!$1:$1)-4),1,,TRUE,"Form Responses 1"))</f>
        <v>0</v>
      </c>
      <c r="B198" s="66">
        <f ca="1">INDIRECT(ADDRESS(2+QUOTIENT(ROW()-2,COUNTA('Form Responses 1'!$1:$1)-4),2,,TRUE,"Form Responses 1"))</f>
        <v>0</v>
      </c>
      <c r="C198" s="66">
        <f ca="1">INDIRECT(ADDRESS(2+QUOTIENT(ROW()-2,COUNTA('Form Responses 1'!$1:$1)-4),3,,TRUE,"Form Responses 1"))</f>
        <v>0</v>
      </c>
      <c r="D198" s="66">
        <f ca="1">INDIRECT(ADDRESS(2+QUOTIENT(ROW()-2,COUNTA('Form Responses 1'!$1:$1)-4),4,,TRUE,"Form Responses 1"))</f>
        <v>0</v>
      </c>
      <c r="E198" s="82">
        <f ca="1" t="shared" si="0"/>
        <v>6</v>
      </c>
      <c r="F198" s="66" t="str">
        <f ca="1">IF(ISBLANK(A198)," ",INDIRECT(ADDRESS(1,5+MOD(ROW()-2,COUNTA('Form Responses 1'!$1:$1)-4),,TRUE,"Form Responses 1")))</f>
        <v>Lantai 1 [Ruang Tamu]</v>
      </c>
      <c r="G198" s="66" t="e">
        <f ca="1">IF(ISBLANK(A198)," ",INDIRECT(ADDRESS(MATCH(A198,'Form Responses 1'!A:A,0),5+MOD(ROW()-2,COUNTA('Form Responses 1'!$1:$1)-4),,TRUE,"Form Responses 1")))</f>
        <v>#N/A</v>
      </c>
      <c r="H198" s="83" t="str">
        <f ca="1" t="shared" si="1"/>
        <v>Lantai 1</v>
      </c>
      <c r="I198" s="83" t="str">
        <f ca="1" t="shared" si="206"/>
        <v>Ruang Tamu</v>
      </c>
      <c r="J198" s="83" t="str">
        <f ca="1" t="shared" si="2"/>
        <v>CLEANING SERVICE</v>
      </c>
      <c r="K198" s="83" t="str">
        <f ca="1" t="array" ref="K198">IFERROR(INDEX(MASTER!B:B,MATCH(G198,MASTER!A:A,0))/100," ")</f>
        <v> </v>
      </c>
      <c r="L198" s="66">
        <f ca="1" t="shared" si="3"/>
        <v>0</v>
      </c>
      <c r="M198" s="66" t="str">
        <f ca="1" t="shared" si="4"/>
        <v>1900 - WEEK 00</v>
      </c>
      <c r="N198" s="66" t="str">
        <f ca="1" t="shared" si="5"/>
        <v>1900 - MONTH 01</v>
      </c>
      <c r="O198" s="83" t="str">
        <f ca="1" t="shared" ref="O198:P198" si="210">IFERROR(AVERAGEIF(M:M,M198,$K:$K)," ")</f>
        <v> </v>
      </c>
      <c r="P198" s="83" t="str">
        <f ca="1" t="shared" si="210"/>
        <v> </v>
      </c>
      <c r="Q198" s="66" t="str">
        <f ca="1">IF(ISBLANK(A198)," ",IF(O198&gt;MASTER!$B$3/100,"SB",IF(O198&gt;MASTER!$B$4/100,"B",IF(O198&gt;MASTER!$B$5/100,"C","K"))))</f>
        <v>SB</v>
      </c>
      <c r="R198" s="66" t="str">
        <f ca="1">IF(ISBLANK(B198)," ",IF(P198&gt;MASTER!$B$3/100,"SB",IF(P198&gt;MASTER!$B$4/100,"B",IF(P198&gt;MASTER!$B$5/100,"C","K"))))</f>
        <v>SB</v>
      </c>
    </row>
    <row r="199" customHeight="1" spans="1:18">
      <c r="A199" s="66">
        <f ca="1">INDIRECT(ADDRESS(2+QUOTIENT(ROW()-2,COUNTA('Form Responses 1'!$1:$1)-4),1,,TRUE,"Form Responses 1"))</f>
        <v>0</v>
      </c>
      <c r="B199" s="66">
        <f ca="1">INDIRECT(ADDRESS(2+QUOTIENT(ROW()-2,COUNTA('Form Responses 1'!$1:$1)-4),2,,TRUE,"Form Responses 1"))</f>
        <v>0</v>
      </c>
      <c r="C199" s="66">
        <f ca="1">INDIRECT(ADDRESS(2+QUOTIENT(ROW()-2,COUNTA('Form Responses 1'!$1:$1)-4),3,,TRUE,"Form Responses 1"))</f>
        <v>0</v>
      </c>
      <c r="D199" s="66">
        <f ca="1">INDIRECT(ADDRESS(2+QUOTIENT(ROW()-2,COUNTA('Form Responses 1'!$1:$1)-4),4,,TRUE,"Form Responses 1"))</f>
        <v>0</v>
      </c>
      <c r="E199" s="82">
        <f ca="1" t="shared" si="0"/>
        <v>6</v>
      </c>
      <c r="F199" s="66" t="str">
        <f ca="1">IF(ISBLANK(A199)," ",INDIRECT(ADDRESS(1,5+MOD(ROW()-2,COUNTA('Form Responses 1'!$1:$1)-4),,TRUE,"Form Responses 1")))</f>
        <v>Lantai 1 [Toilet Pria / Wanita]</v>
      </c>
      <c r="G199" s="66" t="e">
        <f ca="1">IF(ISBLANK(A199)," ",INDIRECT(ADDRESS(MATCH(A199,'Form Responses 1'!A:A,0),5+MOD(ROW()-2,COUNTA('Form Responses 1'!$1:$1)-4),,TRUE,"Form Responses 1")))</f>
        <v>#N/A</v>
      </c>
      <c r="H199" s="83" t="str">
        <f ca="1" t="shared" si="1"/>
        <v>Lantai 1</v>
      </c>
      <c r="I199" s="83" t="str">
        <f ca="1" t="shared" si="206"/>
        <v>Toilet Pria / Wanita</v>
      </c>
      <c r="J199" s="83" t="str">
        <f ca="1" t="shared" si="2"/>
        <v>CLEANING SERVICE</v>
      </c>
      <c r="K199" s="83" t="str">
        <f ca="1" t="array" ref="K199">IFERROR(INDEX(MASTER!B:B,MATCH(G199,MASTER!A:A,0))/100," ")</f>
        <v> </v>
      </c>
      <c r="L199" s="66">
        <f ca="1" t="shared" si="3"/>
        <v>0</v>
      </c>
      <c r="M199" s="66" t="str">
        <f ca="1" t="shared" si="4"/>
        <v>1900 - WEEK 00</v>
      </c>
      <c r="N199" s="66" t="str">
        <f ca="1" t="shared" si="5"/>
        <v>1900 - MONTH 01</v>
      </c>
      <c r="O199" s="83" t="str">
        <f ca="1" t="shared" ref="O199:P199" si="211">IFERROR(AVERAGEIF(M:M,M199,$K:$K)," ")</f>
        <v> </v>
      </c>
      <c r="P199" s="83" t="str">
        <f ca="1" t="shared" si="211"/>
        <v> </v>
      </c>
      <c r="Q199" s="66" t="str">
        <f ca="1">IF(ISBLANK(A199)," ",IF(O199&gt;MASTER!$B$3/100,"SB",IF(O199&gt;MASTER!$B$4/100,"B",IF(O199&gt;MASTER!$B$5/100,"C","K"))))</f>
        <v>SB</v>
      </c>
      <c r="R199" s="66" t="str">
        <f ca="1">IF(ISBLANK(B199)," ",IF(P199&gt;MASTER!$B$3/100,"SB",IF(P199&gt;MASTER!$B$4/100,"B",IF(P199&gt;MASTER!$B$5/100,"C","K"))))</f>
        <v>SB</v>
      </c>
    </row>
    <row r="200" customHeight="1" spans="1:18">
      <c r="A200" s="66">
        <f ca="1">INDIRECT(ADDRESS(2+QUOTIENT(ROW()-2,COUNTA('Form Responses 1'!$1:$1)-4),1,,TRUE,"Form Responses 1"))</f>
        <v>0</v>
      </c>
      <c r="B200" s="66">
        <f ca="1">INDIRECT(ADDRESS(2+QUOTIENT(ROW()-2,COUNTA('Form Responses 1'!$1:$1)-4),2,,TRUE,"Form Responses 1"))</f>
        <v>0</v>
      </c>
      <c r="C200" s="66">
        <f ca="1">INDIRECT(ADDRESS(2+QUOTIENT(ROW()-2,COUNTA('Form Responses 1'!$1:$1)-4),3,,TRUE,"Form Responses 1"))</f>
        <v>0</v>
      </c>
      <c r="D200" s="66">
        <f ca="1">INDIRECT(ADDRESS(2+QUOTIENT(ROW()-2,COUNTA('Form Responses 1'!$1:$1)-4),4,,TRUE,"Form Responses 1"))</f>
        <v>0</v>
      </c>
      <c r="E200" s="82">
        <f ca="1" t="shared" si="0"/>
        <v>6</v>
      </c>
      <c r="F200" s="66" t="str">
        <f ca="1">IF(ISBLANK(A200)," ",INDIRECT(ADDRESS(1,5+MOD(ROW()-2,COUNTA('Form Responses 1'!$1:$1)-4),,TRUE,"Form Responses 1")))</f>
        <v>Halaman [Taman ]</v>
      </c>
      <c r="G200" s="66" t="e">
        <f ca="1">IF(ISBLANK(A200)," ",INDIRECT(ADDRESS(MATCH(A200,'Form Responses 1'!A:A,0),5+MOD(ROW()-2,COUNTA('Form Responses 1'!$1:$1)-4),,TRUE,"Form Responses 1")))</f>
        <v>#N/A</v>
      </c>
      <c r="H200" s="83" t="str">
        <f ca="1" t="shared" si="1"/>
        <v>Halaman</v>
      </c>
      <c r="I200" s="83" t="str">
        <f ca="1" t="shared" si="206"/>
        <v>Taman </v>
      </c>
      <c r="J200" s="83" t="str">
        <f ca="1" t="shared" si="2"/>
        <v>CLEANING SERVICE</v>
      </c>
      <c r="K200" s="83" t="str">
        <f ca="1" t="array" ref="K200">IFERROR(INDEX(MASTER!B:B,MATCH(G200,MASTER!A:A,0))/100," ")</f>
        <v> </v>
      </c>
      <c r="L200" s="66">
        <f ca="1" t="shared" si="3"/>
        <v>0</v>
      </c>
      <c r="M200" s="66" t="str">
        <f ca="1" t="shared" si="4"/>
        <v>1900 - WEEK 00</v>
      </c>
      <c r="N200" s="66" t="str">
        <f ca="1" t="shared" si="5"/>
        <v>1900 - MONTH 01</v>
      </c>
      <c r="O200" s="83" t="str">
        <f ca="1" t="shared" ref="O200:P200" si="212">IFERROR(AVERAGEIF(M:M,M200,$K:$K)," ")</f>
        <v> </v>
      </c>
      <c r="P200" s="83" t="str">
        <f ca="1" t="shared" si="212"/>
        <v> </v>
      </c>
      <c r="Q200" s="66" t="str">
        <f ca="1">IF(ISBLANK(A200)," ",IF(O200&gt;MASTER!$B$3/100,"SB",IF(O200&gt;MASTER!$B$4/100,"B",IF(O200&gt;MASTER!$B$5/100,"C","K"))))</f>
        <v>SB</v>
      </c>
      <c r="R200" s="66" t="str">
        <f ca="1">IF(ISBLANK(B200)," ",IF(P200&gt;MASTER!$B$3/100,"SB",IF(P200&gt;MASTER!$B$4/100,"B",IF(P200&gt;MASTER!$B$5/100,"C","K"))))</f>
        <v>SB</v>
      </c>
    </row>
    <row r="201" customHeight="1" spans="1:18">
      <c r="A201" s="66">
        <f ca="1">INDIRECT(ADDRESS(2+QUOTIENT(ROW()-2,COUNTA('Form Responses 1'!$1:$1)-4),1,,TRUE,"Form Responses 1"))</f>
        <v>0</v>
      </c>
      <c r="B201" s="66">
        <f ca="1">INDIRECT(ADDRESS(2+QUOTIENT(ROW()-2,COUNTA('Form Responses 1'!$1:$1)-4),2,,TRUE,"Form Responses 1"))</f>
        <v>0</v>
      </c>
      <c r="C201" s="66">
        <f ca="1">INDIRECT(ADDRESS(2+QUOTIENT(ROW()-2,COUNTA('Form Responses 1'!$1:$1)-4),3,,TRUE,"Form Responses 1"))</f>
        <v>0</v>
      </c>
      <c r="D201" s="66">
        <f ca="1">INDIRECT(ADDRESS(2+QUOTIENT(ROW()-2,COUNTA('Form Responses 1'!$1:$1)-4),4,,TRUE,"Form Responses 1"))</f>
        <v>0</v>
      </c>
      <c r="E201" s="82">
        <f ca="1" t="shared" si="0"/>
        <v>6</v>
      </c>
      <c r="F201" s="66" t="str">
        <f ca="1">IF(ISBLANK(A201)," ",INDIRECT(ADDRESS(1,5+MOD(ROW()-2,COUNTA('Form Responses 1'!$1:$1)-4),,TRUE,"Form Responses 1")))</f>
        <v>Halaman [Halaman Utama Depan]</v>
      </c>
      <c r="G201" s="66" t="e">
        <f ca="1">IF(ISBLANK(A201)," ",INDIRECT(ADDRESS(MATCH(A201,'Form Responses 1'!A:A,0),5+MOD(ROW()-2,COUNTA('Form Responses 1'!$1:$1)-4),,TRUE,"Form Responses 1")))</f>
        <v>#N/A</v>
      </c>
      <c r="H201" s="83" t="str">
        <f ca="1" t="shared" si="1"/>
        <v>Halaman</v>
      </c>
      <c r="I201" s="83" t="str">
        <f ca="1" t="shared" si="206"/>
        <v>Halaman Utama Depan</v>
      </c>
      <c r="J201" s="83" t="str">
        <f ca="1" t="shared" si="2"/>
        <v>CLEANING SERVICE</v>
      </c>
      <c r="K201" s="83" t="str">
        <f ca="1" t="array" ref="K201">IFERROR(INDEX(MASTER!B:B,MATCH(G201,MASTER!A:A,0))/100," ")</f>
        <v> </v>
      </c>
      <c r="L201" s="66">
        <f ca="1" t="shared" si="3"/>
        <v>0</v>
      </c>
      <c r="M201" s="66" t="str">
        <f ca="1" t="shared" si="4"/>
        <v>1900 - WEEK 00</v>
      </c>
      <c r="N201" s="66" t="str">
        <f ca="1" t="shared" si="5"/>
        <v>1900 - MONTH 01</v>
      </c>
      <c r="O201" s="83" t="str">
        <f ca="1" t="shared" ref="O201:P201" si="213">IFERROR(AVERAGEIF(M:M,M201,$K:$K)," ")</f>
        <v> </v>
      </c>
      <c r="P201" s="83" t="str">
        <f ca="1" t="shared" si="213"/>
        <v> </v>
      </c>
      <c r="Q201" s="66" t="str">
        <f ca="1">IF(ISBLANK(A201)," ",IF(O201&gt;MASTER!$B$3/100,"SB",IF(O201&gt;MASTER!$B$4/100,"B",IF(O201&gt;MASTER!$B$5/100,"C","K"))))</f>
        <v>SB</v>
      </c>
      <c r="R201" s="66" t="str">
        <f ca="1">IF(ISBLANK(B201)," ",IF(P201&gt;MASTER!$B$3/100,"SB",IF(P201&gt;MASTER!$B$4/100,"B",IF(P201&gt;MASTER!$B$5/100,"C","K"))))</f>
        <v>SB</v>
      </c>
    </row>
    <row r="202" customHeight="1" spans="1:18">
      <c r="A202" s="66">
        <f ca="1">INDIRECT(ADDRESS(2+QUOTIENT(ROW()-2,COUNTA('Form Responses 1'!$1:$1)-4),1,,TRUE,"Form Responses 1"))</f>
        <v>0</v>
      </c>
      <c r="B202" s="66">
        <f ca="1">INDIRECT(ADDRESS(2+QUOTIENT(ROW()-2,COUNTA('Form Responses 1'!$1:$1)-4),2,,TRUE,"Form Responses 1"))</f>
        <v>0</v>
      </c>
      <c r="C202" s="66">
        <f ca="1">INDIRECT(ADDRESS(2+QUOTIENT(ROW()-2,COUNTA('Form Responses 1'!$1:$1)-4),3,,TRUE,"Form Responses 1"))</f>
        <v>0</v>
      </c>
      <c r="D202" s="66">
        <f ca="1">INDIRECT(ADDRESS(2+QUOTIENT(ROW()-2,COUNTA('Form Responses 1'!$1:$1)-4),4,,TRUE,"Form Responses 1"))</f>
        <v>0</v>
      </c>
      <c r="E202" s="82">
        <f ca="1" t="shared" si="0"/>
        <v>6</v>
      </c>
      <c r="F202" s="66" t="str">
        <f ca="1">IF(ISBLANK(A202)," ",INDIRECT(ADDRESS(1,5+MOD(ROW()-2,COUNTA('Form Responses 1'!$1:$1)-4),,TRUE,"Form Responses 1")))</f>
        <v>Halaman [Halaman Samping Dan Belakang]</v>
      </c>
      <c r="G202" s="66" t="e">
        <f ca="1">IF(ISBLANK(A202)," ",INDIRECT(ADDRESS(MATCH(A202,'Form Responses 1'!A:A,0),5+MOD(ROW()-2,COUNTA('Form Responses 1'!$1:$1)-4),,TRUE,"Form Responses 1")))</f>
        <v>#N/A</v>
      </c>
      <c r="H202" s="83" t="str">
        <f ca="1" t="shared" si="1"/>
        <v>Halaman</v>
      </c>
      <c r="I202" s="83" t="str">
        <f ca="1" t="shared" si="206"/>
        <v>Halaman Samping Dan Belakang</v>
      </c>
      <c r="J202" s="83" t="str">
        <f ca="1" t="shared" si="2"/>
        <v>CLEANING SERVICE</v>
      </c>
      <c r="K202" s="83" t="str">
        <f ca="1" t="array" ref="K202">IFERROR(INDEX(MASTER!B:B,MATCH(G202,MASTER!A:A,0))/100," ")</f>
        <v> </v>
      </c>
      <c r="L202" s="66">
        <f ca="1" t="shared" si="3"/>
        <v>0</v>
      </c>
      <c r="M202" s="66" t="str">
        <f ca="1" t="shared" si="4"/>
        <v>1900 - WEEK 00</v>
      </c>
      <c r="N202" s="66" t="str">
        <f ca="1" t="shared" si="5"/>
        <v>1900 - MONTH 01</v>
      </c>
      <c r="O202" s="83" t="str">
        <f ca="1" t="shared" ref="O202:P202" si="214">IFERROR(AVERAGEIF(M:M,M202,$K:$K)," ")</f>
        <v> </v>
      </c>
      <c r="P202" s="83" t="str">
        <f ca="1" t="shared" si="214"/>
        <v> </v>
      </c>
      <c r="Q202" s="66" t="str">
        <f ca="1">IF(ISBLANK(A202)," ",IF(O202&gt;MASTER!$B$3/100,"SB",IF(O202&gt;MASTER!$B$4/100,"B",IF(O202&gt;MASTER!$B$5/100,"C","K"))))</f>
        <v>SB</v>
      </c>
      <c r="R202" s="66" t="str">
        <f ca="1">IF(ISBLANK(B202)," ",IF(P202&gt;MASTER!$B$3/100,"SB",IF(P202&gt;MASTER!$B$4/100,"B",IF(P202&gt;MASTER!$B$5/100,"C","K"))))</f>
        <v>SB</v>
      </c>
    </row>
    <row r="203" customHeight="1" spans="1:18">
      <c r="A203" s="66">
        <f ca="1">INDIRECT(ADDRESS(2+QUOTIENT(ROW()-2,COUNTA('Form Responses 1'!$1:$1)-4),1,,TRUE,"Form Responses 1"))</f>
        <v>0</v>
      </c>
      <c r="B203" s="66">
        <f ca="1">INDIRECT(ADDRESS(2+QUOTIENT(ROW()-2,COUNTA('Form Responses 1'!$1:$1)-4),2,,TRUE,"Form Responses 1"))</f>
        <v>0</v>
      </c>
      <c r="C203" s="66">
        <f ca="1">INDIRECT(ADDRESS(2+QUOTIENT(ROW()-2,COUNTA('Form Responses 1'!$1:$1)-4),3,,TRUE,"Form Responses 1"))</f>
        <v>0</v>
      </c>
      <c r="D203" s="66">
        <f ca="1">INDIRECT(ADDRESS(2+QUOTIENT(ROW()-2,COUNTA('Form Responses 1'!$1:$1)-4),4,,TRUE,"Form Responses 1"))</f>
        <v>0</v>
      </c>
      <c r="E203" s="82">
        <f ca="1" t="shared" si="0"/>
        <v>6</v>
      </c>
      <c r="F203" s="66" t="str">
        <f ca="1">IF(ISBLANK(A203)," ",INDIRECT(ADDRESS(1,5+MOD(ROW()-2,COUNTA('Form Responses 1'!$1:$1)-4),,TRUE,"Form Responses 1")))</f>
        <v>Halaman [Tps]</v>
      </c>
      <c r="G203" s="66" t="e">
        <f ca="1">IF(ISBLANK(A203)," ",INDIRECT(ADDRESS(MATCH(A203,'Form Responses 1'!A:A,0),5+MOD(ROW()-2,COUNTA('Form Responses 1'!$1:$1)-4),,TRUE,"Form Responses 1")))</f>
        <v>#N/A</v>
      </c>
      <c r="H203" s="83" t="str">
        <f ca="1" t="shared" si="1"/>
        <v>Halaman</v>
      </c>
      <c r="I203" s="83" t="str">
        <f ca="1" t="shared" si="206"/>
        <v>Tps</v>
      </c>
      <c r="J203" s="83" t="str">
        <f ca="1" t="shared" si="2"/>
        <v>CLEANING SERVICE</v>
      </c>
      <c r="K203" s="83" t="str">
        <f ca="1" t="array" ref="K203">IFERROR(INDEX(MASTER!B:B,MATCH(G203,MASTER!A:A,0))/100," ")</f>
        <v> </v>
      </c>
      <c r="L203" s="66">
        <f ca="1" t="shared" si="3"/>
        <v>0</v>
      </c>
      <c r="M203" s="66" t="str">
        <f ca="1" t="shared" si="4"/>
        <v>1900 - WEEK 00</v>
      </c>
      <c r="N203" s="66" t="str">
        <f ca="1" t="shared" si="5"/>
        <v>1900 - MONTH 01</v>
      </c>
      <c r="O203" s="83" t="str">
        <f ca="1" t="shared" ref="O203:P203" si="215">IFERROR(AVERAGEIF(M:M,M203,$K:$K)," ")</f>
        <v> </v>
      </c>
      <c r="P203" s="83" t="str">
        <f ca="1" t="shared" si="215"/>
        <v> </v>
      </c>
      <c r="Q203" s="66" t="str">
        <f ca="1">IF(ISBLANK(A203)," ",IF(O203&gt;MASTER!$B$3/100,"SB",IF(O203&gt;MASTER!$B$4/100,"B",IF(O203&gt;MASTER!$B$5/100,"C","K"))))</f>
        <v>SB</v>
      </c>
      <c r="R203" s="66" t="str">
        <f ca="1">IF(ISBLANK(B203)," ",IF(P203&gt;MASTER!$B$3/100,"SB",IF(P203&gt;MASTER!$B$4/100,"B",IF(P203&gt;MASTER!$B$5/100,"C","K"))))</f>
        <v>SB</v>
      </c>
    </row>
    <row r="204" customHeight="1" spans="1:18">
      <c r="A204" s="66">
        <f ca="1">INDIRECT(ADDRESS(2+QUOTIENT(ROW()-2,COUNTA('Form Responses 1'!$1:$1)-4),1,,TRUE,"Form Responses 1"))</f>
        <v>0</v>
      </c>
      <c r="B204" s="66">
        <f ca="1">INDIRECT(ADDRESS(2+QUOTIENT(ROW()-2,COUNTA('Form Responses 1'!$1:$1)-4),2,,TRUE,"Form Responses 1"))</f>
        <v>0</v>
      </c>
      <c r="C204" s="66">
        <f ca="1">INDIRECT(ADDRESS(2+QUOTIENT(ROW()-2,COUNTA('Form Responses 1'!$1:$1)-4),3,,TRUE,"Form Responses 1"))</f>
        <v>0</v>
      </c>
      <c r="D204" s="66">
        <f ca="1">INDIRECT(ADDRESS(2+QUOTIENT(ROW()-2,COUNTA('Form Responses 1'!$1:$1)-4),4,,TRUE,"Form Responses 1"))</f>
        <v>0</v>
      </c>
      <c r="E204" s="82">
        <f ca="1" t="shared" si="0"/>
        <v>6</v>
      </c>
      <c r="F204" s="66" t="str">
        <f ca="1">IF(ISBLANK(A204)," ",INDIRECT(ADDRESS(1,5+MOD(ROW()-2,COUNTA('Form Responses 1'!$1:$1)-4),,TRUE,"Form Responses 1")))</f>
        <v>Wisma [Koridor ]</v>
      </c>
      <c r="G204" s="66" t="e">
        <f ca="1">IF(ISBLANK(A204)," ",INDIRECT(ADDRESS(MATCH(A204,'Form Responses 1'!A:A,0),5+MOD(ROW()-2,COUNTA('Form Responses 1'!$1:$1)-4),,TRUE,"Form Responses 1")))</f>
        <v>#N/A</v>
      </c>
      <c r="H204" s="83" t="str">
        <f ca="1" t="shared" si="1"/>
        <v>Wisma</v>
      </c>
      <c r="I204" s="83" t="str">
        <f ca="1" t="shared" si="206"/>
        <v>Koridor </v>
      </c>
      <c r="J204" s="83" t="str">
        <f ca="1" t="shared" si="2"/>
        <v>CLEANING SERVICE</v>
      </c>
      <c r="K204" s="83" t="str">
        <f ca="1" t="array" ref="K204">IFERROR(INDEX(MASTER!B:B,MATCH(G204,MASTER!A:A,0))/100," ")</f>
        <v> </v>
      </c>
      <c r="L204" s="66">
        <f ca="1" t="shared" si="3"/>
        <v>0</v>
      </c>
      <c r="M204" s="66" t="str">
        <f ca="1" t="shared" si="4"/>
        <v>1900 - WEEK 00</v>
      </c>
      <c r="N204" s="66" t="str">
        <f ca="1" t="shared" si="5"/>
        <v>1900 - MONTH 01</v>
      </c>
      <c r="O204" s="83" t="str">
        <f ca="1" t="shared" ref="O204:P204" si="216">IFERROR(AVERAGEIF(M:M,M204,$K:$K)," ")</f>
        <v> </v>
      </c>
      <c r="P204" s="83" t="str">
        <f ca="1" t="shared" si="216"/>
        <v> </v>
      </c>
      <c r="Q204" s="66" t="str">
        <f ca="1">IF(ISBLANK(A204)," ",IF(O204&gt;MASTER!$B$3/100,"SB",IF(O204&gt;MASTER!$B$4/100,"B",IF(O204&gt;MASTER!$B$5/100,"C","K"))))</f>
        <v>SB</v>
      </c>
      <c r="R204" s="66" t="str">
        <f ca="1">IF(ISBLANK(B204)," ",IF(P204&gt;MASTER!$B$3/100,"SB",IF(P204&gt;MASTER!$B$4/100,"B",IF(P204&gt;MASTER!$B$5/100,"C","K"))))</f>
        <v>SB</v>
      </c>
    </row>
    <row r="205" customHeight="1" spans="1:18">
      <c r="A205" s="66">
        <f ca="1">INDIRECT(ADDRESS(2+QUOTIENT(ROW()-2,COUNTA('Form Responses 1'!$1:$1)-4),1,,TRUE,"Form Responses 1"))</f>
        <v>0</v>
      </c>
      <c r="B205" s="66">
        <f ca="1">INDIRECT(ADDRESS(2+QUOTIENT(ROW()-2,COUNTA('Form Responses 1'!$1:$1)-4),2,,TRUE,"Form Responses 1"))</f>
        <v>0</v>
      </c>
      <c r="C205" s="66">
        <f ca="1">INDIRECT(ADDRESS(2+QUOTIENT(ROW()-2,COUNTA('Form Responses 1'!$1:$1)-4),3,,TRUE,"Form Responses 1"))</f>
        <v>0</v>
      </c>
      <c r="D205" s="66">
        <f ca="1">INDIRECT(ADDRESS(2+QUOTIENT(ROW()-2,COUNTA('Form Responses 1'!$1:$1)-4),4,,TRUE,"Form Responses 1"))</f>
        <v>0</v>
      </c>
      <c r="E205" s="82">
        <f ca="1" t="shared" si="0"/>
        <v>6</v>
      </c>
      <c r="F205" s="66" t="str">
        <f ca="1">IF(ISBLANK(A205)," ",INDIRECT(ADDRESS(1,5+MOD(ROW()-2,COUNTA('Form Responses 1'!$1:$1)-4),,TRUE,"Form Responses 1")))</f>
        <v>Wisma [Ruang Rapat/Pendopo]</v>
      </c>
      <c r="G205" s="66" t="e">
        <f ca="1">IF(ISBLANK(A205)," ",INDIRECT(ADDRESS(MATCH(A205,'Form Responses 1'!A:A,0),5+MOD(ROW()-2,COUNTA('Form Responses 1'!$1:$1)-4),,TRUE,"Form Responses 1")))</f>
        <v>#N/A</v>
      </c>
      <c r="H205" s="83" t="str">
        <f ca="1" t="shared" si="1"/>
        <v>Wisma</v>
      </c>
      <c r="I205" s="83" t="str">
        <f ca="1" t="shared" si="206"/>
        <v>Ruang Rapat/Pendopo</v>
      </c>
      <c r="J205" s="83" t="str">
        <f ca="1" t="shared" si="2"/>
        <v>CLEANING SERVICE</v>
      </c>
      <c r="K205" s="83" t="str">
        <f ca="1" t="array" ref="K205">IFERROR(INDEX(MASTER!B:B,MATCH(G205,MASTER!A:A,0))/100," ")</f>
        <v> </v>
      </c>
      <c r="L205" s="66">
        <f ca="1" t="shared" si="3"/>
        <v>0</v>
      </c>
      <c r="M205" s="66" t="str">
        <f ca="1" t="shared" si="4"/>
        <v>1900 - WEEK 00</v>
      </c>
      <c r="N205" s="66" t="str">
        <f ca="1" t="shared" si="5"/>
        <v>1900 - MONTH 01</v>
      </c>
      <c r="O205" s="83" t="str">
        <f ca="1" t="shared" ref="O205:P205" si="217">IFERROR(AVERAGEIF(M:M,M205,$K:$K)," ")</f>
        <v> </v>
      </c>
      <c r="P205" s="83" t="str">
        <f ca="1" t="shared" si="217"/>
        <v> </v>
      </c>
      <c r="Q205" s="66" t="str">
        <f ca="1">IF(ISBLANK(A205)," ",IF(O205&gt;MASTER!$B$3/100,"SB",IF(O205&gt;MASTER!$B$4/100,"B",IF(O205&gt;MASTER!$B$5/100,"C","K"))))</f>
        <v>SB</v>
      </c>
      <c r="R205" s="66" t="str">
        <f ca="1">IF(ISBLANK(B205)," ",IF(P205&gt;MASTER!$B$3/100,"SB",IF(P205&gt;MASTER!$B$4/100,"B",IF(P205&gt;MASTER!$B$5/100,"C","K"))))</f>
        <v>SB</v>
      </c>
    </row>
    <row r="206" customHeight="1" spans="1:18">
      <c r="A206" s="66">
        <f ca="1">INDIRECT(ADDRESS(2+QUOTIENT(ROW()-2,COUNTA('Form Responses 1'!$1:$1)-4),1,,TRUE,"Form Responses 1"))</f>
        <v>0</v>
      </c>
      <c r="B206" s="66">
        <f ca="1">INDIRECT(ADDRESS(2+QUOTIENT(ROW()-2,COUNTA('Form Responses 1'!$1:$1)-4),2,,TRUE,"Form Responses 1"))</f>
        <v>0</v>
      </c>
      <c r="C206" s="66">
        <f ca="1">INDIRECT(ADDRESS(2+QUOTIENT(ROW()-2,COUNTA('Form Responses 1'!$1:$1)-4),3,,TRUE,"Form Responses 1"))</f>
        <v>0</v>
      </c>
      <c r="D206" s="66">
        <f ca="1">INDIRECT(ADDRESS(2+QUOTIENT(ROW()-2,COUNTA('Form Responses 1'!$1:$1)-4),4,,TRUE,"Form Responses 1"))</f>
        <v>0</v>
      </c>
      <c r="E206" s="82">
        <f ca="1" t="shared" si="0"/>
        <v>6</v>
      </c>
      <c r="F206" s="66" t="str">
        <f ca="1">IF(ISBLANK(A206)," ",INDIRECT(ADDRESS(1,5+MOD(ROW()-2,COUNTA('Form Responses 1'!$1:$1)-4),,TRUE,"Form Responses 1")))</f>
        <v>Wisma [Gudang]</v>
      </c>
      <c r="G206" s="66" t="e">
        <f ca="1">IF(ISBLANK(A206)," ",INDIRECT(ADDRESS(MATCH(A206,'Form Responses 1'!A:A,0),5+MOD(ROW()-2,COUNTA('Form Responses 1'!$1:$1)-4),,TRUE,"Form Responses 1")))</f>
        <v>#N/A</v>
      </c>
      <c r="H206" s="83" t="str">
        <f ca="1" t="shared" si="1"/>
        <v>Wisma</v>
      </c>
      <c r="I206" s="83" t="str">
        <f ca="1" t="shared" si="206"/>
        <v>Gudang</v>
      </c>
      <c r="J206" s="83" t="str">
        <f ca="1" t="shared" si="2"/>
        <v>CLEANING SERVICE</v>
      </c>
      <c r="K206" s="83" t="str">
        <f ca="1" t="array" ref="K206">IFERROR(INDEX(MASTER!B:B,MATCH(G206,MASTER!A:A,0))/100," ")</f>
        <v> </v>
      </c>
      <c r="L206" s="66">
        <f ca="1" t="shared" si="3"/>
        <v>0</v>
      </c>
      <c r="M206" s="66" t="str">
        <f ca="1" t="shared" si="4"/>
        <v>1900 - WEEK 00</v>
      </c>
      <c r="N206" s="66" t="str">
        <f ca="1" t="shared" si="5"/>
        <v>1900 - MONTH 01</v>
      </c>
      <c r="O206" s="83" t="str">
        <f ca="1" t="shared" ref="O206:P206" si="218">IFERROR(AVERAGEIF(M:M,M206,$K:$K)," ")</f>
        <v> </v>
      </c>
      <c r="P206" s="83" t="str">
        <f ca="1" t="shared" si="218"/>
        <v> </v>
      </c>
      <c r="Q206" s="66" t="str">
        <f ca="1">IF(ISBLANK(A206)," ",IF(O206&gt;MASTER!$B$3/100,"SB",IF(O206&gt;MASTER!$B$4/100,"B",IF(O206&gt;MASTER!$B$5/100,"C","K"))))</f>
        <v>SB</v>
      </c>
      <c r="R206" s="66" t="str">
        <f ca="1">IF(ISBLANK(B206)," ",IF(P206&gt;MASTER!$B$3/100,"SB",IF(P206&gt;MASTER!$B$4/100,"B",IF(P206&gt;MASTER!$B$5/100,"C","K"))))</f>
        <v>SB</v>
      </c>
    </row>
    <row r="207" customHeight="1" spans="1:18">
      <c r="A207" s="66">
        <f ca="1">INDIRECT(ADDRESS(2+QUOTIENT(ROW()-2,COUNTA('Form Responses 1'!$1:$1)-4),1,,TRUE,"Form Responses 1"))</f>
        <v>0</v>
      </c>
      <c r="B207" s="66">
        <f ca="1">INDIRECT(ADDRESS(2+QUOTIENT(ROW()-2,COUNTA('Form Responses 1'!$1:$1)-4),2,,TRUE,"Form Responses 1"))</f>
        <v>0</v>
      </c>
      <c r="C207" s="66">
        <f ca="1">INDIRECT(ADDRESS(2+QUOTIENT(ROW()-2,COUNTA('Form Responses 1'!$1:$1)-4),3,,TRUE,"Form Responses 1"))</f>
        <v>0</v>
      </c>
      <c r="D207" s="66">
        <f ca="1">INDIRECT(ADDRESS(2+QUOTIENT(ROW()-2,COUNTA('Form Responses 1'!$1:$1)-4),4,,TRUE,"Form Responses 1"))</f>
        <v>0</v>
      </c>
      <c r="E207" s="82">
        <f ca="1" t="shared" si="0"/>
        <v>6</v>
      </c>
      <c r="F207" s="66" t="str">
        <f ca="1">IF(ISBLANK(A207)," ",INDIRECT(ADDRESS(1,5+MOD(ROW()-2,COUNTA('Form Responses 1'!$1:$1)-4),,TRUE,"Form Responses 1")))</f>
        <v>Wisma [Ruang Genset]</v>
      </c>
      <c r="G207" s="66" t="e">
        <f ca="1">IF(ISBLANK(A207)," ",INDIRECT(ADDRESS(MATCH(A207,'Form Responses 1'!A:A,0),5+MOD(ROW()-2,COUNTA('Form Responses 1'!$1:$1)-4),,TRUE,"Form Responses 1")))</f>
        <v>#N/A</v>
      </c>
      <c r="H207" s="83" t="str">
        <f ca="1" t="shared" si="1"/>
        <v>Wisma</v>
      </c>
      <c r="I207" s="83" t="str">
        <f ca="1" t="shared" si="206"/>
        <v>Ruang Genset</v>
      </c>
      <c r="J207" s="83" t="str">
        <f ca="1" t="shared" si="2"/>
        <v>CLEANING SERVICE</v>
      </c>
      <c r="K207" s="83" t="str">
        <f ca="1" t="array" ref="K207">IFERROR(INDEX(MASTER!B:B,MATCH(G207,MASTER!A:A,0))/100," ")</f>
        <v> </v>
      </c>
      <c r="L207" s="66">
        <f ca="1" t="shared" si="3"/>
        <v>0</v>
      </c>
      <c r="M207" s="66" t="str">
        <f ca="1" t="shared" si="4"/>
        <v>1900 - WEEK 00</v>
      </c>
      <c r="N207" s="66" t="str">
        <f ca="1" t="shared" si="5"/>
        <v>1900 - MONTH 01</v>
      </c>
      <c r="O207" s="83" t="str">
        <f ca="1" t="shared" ref="O207:P207" si="219">IFERROR(AVERAGEIF(M:M,M207,$K:$K)," ")</f>
        <v> </v>
      </c>
      <c r="P207" s="83" t="str">
        <f ca="1" t="shared" si="219"/>
        <v> </v>
      </c>
      <c r="Q207" s="66" t="str">
        <f ca="1">IF(ISBLANK(A207)," ",IF(O207&gt;MASTER!$B$3/100,"SB",IF(O207&gt;MASTER!$B$4/100,"B",IF(O207&gt;MASTER!$B$5/100,"C","K"))))</f>
        <v>SB</v>
      </c>
      <c r="R207" s="66" t="str">
        <f ca="1">IF(ISBLANK(B207)," ",IF(P207&gt;MASTER!$B$3/100,"SB",IF(P207&gt;MASTER!$B$4/100,"B",IF(P207&gt;MASTER!$B$5/100,"C","K"))))</f>
        <v>SB</v>
      </c>
    </row>
    <row r="208" customHeight="1" spans="1:18">
      <c r="A208" s="66">
        <f ca="1">INDIRECT(ADDRESS(2+QUOTIENT(ROW()-2,COUNTA('Form Responses 1'!$1:$1)-4),1,,TRUE,"Form Responses 1"))</f>
        <v>0</v>
      </c>
      <c r="B208" s="66">
        <f ca="1">INDIRECT(ADDRESS(2+QUOTIENT(ROW()-2,COUNTA('Form Responses 1'!$1:$1)-4),2,,TRUE,"Form Responses 1"))</f>
        <v>0</v>
      </c>
      <c r="C208" s="66">
        <f ca="1">INDIRECT(ADDRESS(2+QUOTIENT(ROW()-2,COUNTA('Form Responses 1'!$1:$1)-4),3,,TRUE,"Form Responses 1"))</f>
        <v>0</v>
      </c>
      <c r="D208" s="66">
        <f ca="1">INDIRECT(ADDRESS(2+QUOTIENT(ROW()-2,COUNTA('Form Responses 1'!$1:$1)-4),4,,TRUE,"Form Responses 1"))</f>
        <v>0</v>
      </c>
      <c r="E208" s="82">
        <f ca="1" t="shared" si="0"/>
        <v>6</v>
      </c>
      <c r="F208" s="66" t="str">
        <f ca="1">IF(ISBLANK(A208)," ",INDIRECT(ADDRESS(1,5+MOD(ROW()-2,COUNTA('Form Responses 1'!$1:$1)-4),,TRUE,"Form Responses 1")))</f>
        <v>Wisma [Ruang Alat Meteorologi]</v>
      </c>
      <c r="G208" s="66" t="e">
        <f ca="1">IF(ISBLANK(A208)," ",INDIRECT(ADDRESS(MATCH(A208,'Form Responses 1'!A:A,0),5+MOD(ROW()-2,COUNTA('Form Responses 1'!$1:$1)-4),,TRUE,"Form Responses 1")))</f>
        <v>#N/A</v>
      </c>
      <c r="H208" s="83" t="str">
        <f ca="1" t="shared" si="1"/>
        <v>Wisma</v>
      </c>
      <c r="I208" s="83" t="str">
        <f ca="1" t="shared" si="206"/>
        <v>Ruang Alat Meteorologi</v>
      </c>
      <c r="J208" s="83" t="str">
        <f ca="1" t="shared" si="2"/>
        <v>CLEANING SERVICE</v>
      </c>
      <c r="K208" s="83" t="str">
        <f ca="1" t="array" ref="K208">IFERROR(INDEX(MASTER!B:B,MATCH(G208,MASTER!A:A,0))/100," ")</f>
        <v> </v>
      </c>
      <c r="L208" s="66">
        <f ca="1" t="shared" si="3"/>
        <v>0</v>
      </c>
      <c r="M208" s="66" t="str">
        <f ca="1" t="shared" si="4"/>
        <v>1900 - WEEK 00</v>
      </c>
      <c r="N208" s="66" t="str">
        <f ca="1" t="shared" si="5"/>
        <v>1900 - MONTH 01</v>
      </c>
      <c r="O208" s="83" t="str">
        <f ca="1" t="shared" ref="O208:P208" si="220">IFERROR(AVERAGEIF(M:M,M208,$K:$K)," ")</f>
        <v> </v>
      </c>
      <c r="P208" s="83" t="str">
        <f ca="1" t="shared" si="220"/>
        <v> </v>
      </c>
      <c r="Q208" s="66" t="str">
        <f ca="1">IF(ISBLANK(A208)," ",IF(O208&gt;MASTER!$B$3/100,"SB",IF(O208&gt;MASTER!$B$4/100,"B",IF(O208&gt;MASTER!$B$5/100,"C","K"))))</f>
        <v>SB</v>
      </c>
      <c r="R208" s="66" t="str">
        <f ca="1">IF(ISBLANK(B208)," ",IF(P208&gt;MASTER!$B$3/100,"SB",IF(P208&gt;MASTER!$B$4/100,"B",IF(P208&gt;MASTER!$B$5/100,"C","K"))))</f>
        <v>SB</v>
      </c>
    </row>
    <row r="209" customHeight="1" spans="1:18">
      <c r="A209" s="66">
        <f ca="1">INDIRECT(ADDRESS(2+QUOTIENT(ROW()-2,COUNTA('Form Responses 1'!$1:$1)-4),1,,TRUE,"Form Responses 1"))</f>
        <v>0</v>
      </c>
      <c r="B209" s="66">
        <f ca="1">INDIRECT(ADDRESS(2+QUOTIENT(ROW()-2,COUNTA('Form Responses 1'!$1:$1)-4),2,,TRUE,"Form Responses 1"))</f>
        <v>0</v>
      </c>
      <c r="C209" s="66">
        <f ca="1">INDIRECT(ADDRESS(2+QUOTIENT(ROW()-2,COUNTA('Form Responses 1'!$1:$1)-4),3,,TRUE,"Form Responses 1"))</f>
        <v>0</v>
      </c>
      <c r="D209" s="66">
        <f ca="1">INDIRECT(ADDRESS(2+QUOTIENT(ROW()-2,COUNTA('Form Responses 1'!$1:$1)-4),4,,TRUE,"Form Responses 1"))</f>
        <v>0</v>
      </c>
      <c r="E209" s="82">
        <f ca="1" t="shared" si="0"/>
        <v>6</v>
      </c>
      <c r="F209" s="66" t="str">
        <f ca="1">IF(ISBLANK(A209)," ",INDIRECT(ADDRESS(1,5+MOD(ROW()-2,COUNTA('Form Responses 1'!$1:$1)-4),,TRUE,"Form Responses 1")))</f>
        <v>Wisma [Ruang Kerja]</v>
      </c>
      <c r="G209" s="66" t="e">
        <f ca="1">IF(ISBLANK(A209)," ",INDIRECT(ADDRESS(MATCH(A209,'Form Responses 1'!A:A,0),5+MOD(ROW()-2,COUNTA('Form Responses 1'!$1:$1)-4),,TRUE,"Form Responses 1")))</f>
        <v>#N/A</v>
      </c>
      <c r="H209" s="83" t="str">
        <f ca="1" t="shared" si="1"/>
        <v>Wisma</v>
      </c>
      <c r="I209" s="83" t="str">
        <f ca="1" t="shared" si="206"/>
        <v>Ruang Kerja</v>
      </c>
      <c r="J209" s="83" t="str">
        <f ca="1" t="shared" si="2"/>
        <v>CLEANING SERVICE</v>
      </c>
      <c r="K209" s="83" t="str">
        <f ca="1" t="array" ref="K209">IFERROR(INDEX(MASTER!B:B,MATCH(G209,MASTER!A:A,0))/100," ")</f>
        <v> </v>
      </c>
      <c r="L209" s="66">
        <f ca="1" t="shared" si="3"/>
        <v>0</v>
      </c>
      <c r="M209" s="66" t="str">
        <f ca="1" t="shared" si="4"/>
        <v>1900 - WEEK 00</v>
      </c>
      <c r="N209" s="66" t="str">
        <f ca="1" t="shared" si="5"/>
        <v>1900 - MONTH 01</v>
      </c>
      <c r="O209" s="83" t="str">
        <f ca="1" t="shared" ref="O209:P209" si="221">IFERROR(AVERAGEIF(M:M,M209,$K:$K)," ")</f>
        <v> </v>
      </c>
      <c r="P209" s="83" t="str">
        <f ca="1" t="shared" si="221"/>
        <v> </v>
      </c>
      <c r="Q209" s="66" t="str">
        <f ca="1">IF(ISBLANK(A209)," ",IF(O209&gt;MASTER!$B$3/100,"SB",IF(O209&gt;MASTER!$B$4/100,"B",IF(O209&gt;MASTER!$B$5/100,"C","K"))))</f>
        <v>SB</v>
      </c>
      <c r="R209" s="66" t="str">
        <f ca="1">IF(ISBLANK(B209)," ",IF(P209&gt;MASTER!$B$3/100,"SB",IF(P209&gt;MASTER!$B$4/100,"B",IF(P209&gt;MASTER!$B$5/100,"C","K"))))</f>
        <v>SB</v>
      </c>
    </row>
    <row r="210" customHeight="1" spans="1:18">
      <c r="A210" s="66">
        <f ca="1">INDIRECT(ADDRESS(2+QUOTIENT(ROW()-2,COUNTA('Form Responses 1'!$1:$1)-4),1,,TRUE,"Form Responses 1"))</f>
        <v>0</v>
      </c>
      <c r="B210" s="66">
        <f ca="1">INDIRECT(ADDRESS(2+QUOTIENT(ROW()-2,COUNTA('Form Responses 1'!$1:$1)-4),2,,TRUE,"Form Responses 1"))</f>
        <v>0</v>
      </c>
      <c r="C210" s="66">
        <f ca="1">INDIRECT(ADDRESS(2+QUOTIENT(ROW()-2,COUNTA('Form Responses 1'!$1:$1)-4),3,,TRUE,"Form Responses 1"))</f>
        <v>0</v>
      </c>
      <c r="D210" s="66">
        <f ca="1">INDIRECT(ADDRESS(2+QUOTIENT(ROW()-2,COUNTA('Form Responses 1'!$1:$1)-4),4,,TRUE,"Form Responses 1"))</f>
        <v>0</v>
      </c>
      <c r="E210" s="82">
        <f ca="1" t="shared" si="0"/>
        <v>6</v>
      </c>
      <c r="F210" s="66" t="str">
        <f ca="1">IF(ISBLANK(A210)," ",INDIRECT(ADDRESS(1,5+MOD(ROW()-2,COUNTA('Form Responses 1'!$1:$1)-4),,TRUE,"Form Responses 1")))</f>
        <v>Wisma [Pantry]</v>
      </c>
      <c r="G210" s="66" t="e">
        <f ca="1">IF(ISBLANK(A210)," ",INDIRECT(ADDRESS(MATCH(A210,'Form Responses 1'!A:A,0),5+MOD(ROW()-2,COUNTA('Form Responses 1'!$1:$1)-4),,TRUE,"Form Responses 1")))</f>
        <v>#N/A</v>
      </c>
      <c r="H210" s="83" t="str">
        <f ca="1" t="shared" si="1"/>
        <v>Wisma</v>
      </c>
      <c r="I210" s="83" t="str">
        <f ca="1" t="shared" si="206"/>
        <v>Pantry</v>
      </c>
      <c r="J210" s="83" t="str">
        <f ca="1" t="shared" si="2"/>
        <v>CLEANING SERVICE</v>
      </c>
      <c r="K210" s="83" t="str">
        <f ca="1" t="array" ref="K210">IFERROR(INDEX(MASTER!B:B,MATCH(G210,MASTER!A:A,0))/100," ")</f>
        <v> </v>
      </c>
      <c r="L210" s="66">
        <f ca="1" t="shared" si="3"/>
        <v>0</v>
      </c>
      <c r="M210" s="66" t="str">
        <f ca="1" t="shared" si="4"/>
        <v>1900 - WEEK 00</v>
      </c>
      <c r="N210" s="66" t="str">
        <f ca="1" t="shared" si="5"/>
        <v>1900 - MONTH 01</v>
      </c>
      <c r="O210" s="83" t="str">
        <f ca="1" t="shared" ref="O210:P210" si="222">IFERROR(AVERAGEIF(M:M,M210,$K:$K)," ")</f>
        <v> </v>
      </c>
      <c r="P210" s="83" t="str">
        <f ca="1" t="shared" si="222"/>
        <v> </v>
      </c>
      <c r="Q210" s="66" t="str">
        <f ca="1">IF(ISBLANK(A210)," ",IF(O210&gt;MASTER!$B$3/100,"SB",IF(O210&gt;MASTER!$B$4/100,"B",IF(O210&gt;MASTER!$B$5/100,"C","K"))))</f>
        <v>SB</v>
      </c>
      <c r="R210" s="66" t="str">
        <f ca="1">IF(ISBLANK(B210)," ",IF(P210&gt;MASTER!$B$3/100,"SB",IF(P210&gt;MASTER!$B$4/100,"B",IF(P210&gt;MASTER!$B$5/100,"C","K"))))</f>
        <v>SB</v>
      </c>
    </row>
    <row r="211" customHeight="1" spans="1:18">
      <c r="A211" s="66">
        <f ca="1">INDIRECT(ADDRESS(2+QUOTIENT(ROW()-2,COUNTA('Form Responses 1'!$1:$1)-4),1,,TRUE,"Form Responses 1"))</f>
        <v>0</v>
      </c>
      <c r="B211" s="66">
        <f ca="1">INDIRECT(ADDRESS(2+QUOTIENT(ROW()-2,COUNTA('Form Responses 1'!$1:$1)-4),2,,TRUE,"Form Responses 1"))</f>
        <v>0</v>
      </c>
      <c r="C211" s="66">
        <f ca="1">INDIRECT(ADDRESS(2+QUOTIENT(ROW()-2,COUNTA('Form Responses 1'!$1:$1)-4),3,,TRUE,"Form Responses 1"))</f>
        <v>0</v>
      </c>
      <c r="D211" s="66">
        <f ca="1">INDIRECT(ADDRESS(2+QUOTIENT(ROW()-2,COUNTA('Form Responses 1'!$1:$1)-4),4,,TRUE,"Form Responses 1"))</f>
        <v>0</v>
      </c>
      <c r="E211" s="82">
        <f ca="1" t="shared" si="0"/>
        <v>6</v>
      </c>
      <c r="F211" s="66" t="str">
        <f ca="1">IF(ISBLANK(A211)," ",INDIRECT(ADDRESS(1,5+MOD(ROW()-2,COUNTA('Form Responses 1'!$1:$1)-4),,TRUE,"Form Responses 1")))</f>
        <v>Wisma [Musholla]</v>
      </c>
      <c r="G211" s="66" t="e">
        <f ca="1">IF(ISBLANK(A211)," ",INDIRECT(ADDRESS(MATCH(A211,'Form Responses 1'!A:A,0),5+MOD(ROW()-2,COUNTA('Form Responses 1'!$1:$1)-4),,TRUE,"Form Responses 1")))</f>
        <v>#N/A</v>
      </c>
      <c r="H211" s="83" t="str">
        <f ca="1" t="shared" si="1"/>
        <v>Wisma</v>
      </c>
      <c r="I211" s="83" t="str">
        <f ca="1" t="shared" si="206"/>
        <v>Musholla</v>
      </c>
      <c r="J211" s="83" t="str">
        <f ca="1" t="shared" si="2"/>
        <v>CLEANING SERVICE</v>
      </c>
      <c r="K211" s="83" t="str">
        <f ca="1" t="array" ref="K211">IFERROR(INDEX(MASTER!B:B,MATCH(G211,MASTER!A:A,0))/100," ")</f>
        <v> </v>
      </c>
      <c r="L211" s="66">
        <f ca="1" t="shared" si="3"/>
        <v>0</v>
      </c>
      <c r="M211" s="66" t="str">
        <f ca="1" t="shared" si="4"/>
        <v>1900 - WEEK 00</v>
      </c>
      <c r="N211" s="66" t="str">
        <f ca="1" t="shared" si="5"/>
        <v>1900 - MONTH 01</v>
      </c>
      <c r="O211" s="83" t="str">
        <f ca="1" t="shared" ref="O211:P211" si="223">IFERROR(AVERAGEIF(M:M,M211,$K:$K)," ")</f>
        <v> </v>
      </c>
      <c r="P211" s="83" t="str">
        <f ca="1" t="shared" si="223"/>
        <v> </v>
      </c>
      <c r="Q211" s="66" t="str">
        <f ca="1">IF(ISBLANK(A211)," ",IF(O211&gt;MASTER!$B$3/100,"SB",IF(O211&gt;MASTER!$B$4/100,"B",IF(O211&gt;MASTER!$B$5/100,"C","K"))))</f>
        <v>SB</v>
      </c>
      <c r="R211" s="66" t="str">
        <f ca="1">IF(ISBLANK(B211)," ",IF(P211&gt;MASTER!$B$3/100,"SB",IF(P211&gt;MASTER!$B$4/100,"B",IF(P211&gt;MASTER!$B$5/100,"C","K"))))</f>
        <v>SB</v>
      </c>
    </row>
    <row r="212" customHeight="1" spans="1:18">
      <c r="A212" s="66">
        <f ca="1">INDIRECT(ADDRESS(2+QUOTIENT(ROW()-2,COUNTA('Form Responses 1'!$1:$1)-4),1,,TRUE,"Form Responses 1"))</f>
        <v>0</v>
      </c>
      <c r="B212" s="66">
        <f ca="1">INDIRECT(ADDRESS(2+QUOTIENT(ROW()-2,COUNTA('Form Responses 1'!$1:$1)-4),2,,TRUE,"Form Responses 1"))</f>
        <v>0</v>
      </c>
      <c r="C212" s="66">
        <f ca="1">INDIRECT(ADDRESS(2+QUOTIENT(ROW()-2,COUNTA('Form Responses 1'!$1:$1)-4),3,,TRUE,"Form Responses 1"))</f>
        <v>0</v>
      </c>
      <c r="D212" s="66">
        <f ca="1">INDIRECT(ADDRESS(2+QUOTIENT(ROW()-2,COUNTA('Form Responses 1'!$1:$1)-4),4,,TRUE,"Form Responses 1"))</f>
        <v>0</v>
      </c>
      <c r="E212" s="82">
        <f ca="1" t="shared" si="0"/>
        <v>6</v>
      </c>
      <c r="F212" s="66" t="str">
        <f ca="1">IF(ISBLANK(A212)," ",INDIRECT(ADDRESS(1,5+MOD(ROW()-2,COUNTA('Form Responses 1'!$1:$1)-4),,TRUE,"Form Responses 1")))</f>
        <v>Wisma [Toilet Pria / Wanita]</v>
      </c>
      <c r="G212" s="66" t="e">
        <f ca="1">IF(ISBLANK(A212)," ",INDIRECT(ADDRESS(MATCH(A212,'Form Responses 1'!A:A,0),5+MOD(ROW()-2,COUNTA('Form Responses 1'!$1:$1)-4),,TRUE,"Form Responses 1")))</f>
        <v>#N/A</v>
      </c>
      <c r="H212" s="83" t="str">
        <f ca="1" t="shared" si="1"/>
        <v>Wisma</v>
      </c>
      <c r="I212" s="83" t="str">
        <f ca="1" t="shared" si="206"/>
        <v>Toilet Pria / Wanita</v>
      </c>
      <c r="J212" s="83" t="str">
        <f ca="1" t="shared" si="2"/>
        <v>CLEANING SERVICE</v>
      </c>
      <c r="K212" s="83" t="str">
        <f ca="1" t="array" ref="K212">IFERROR(INDEX(MASTER!B:B,MATCH(G212,MASTER!A:A,0))/100," ")</f>
        <v> </v>
      </c>
      <c r="L212" s="66">
        <f ca="1" t="shared" si="3"/>
        <v>0</v>
      </c>
      <c r="M212" s="66" t="str">
        <f ca="1" t="shared" si="4"/>
        <v>1900 - WEEK 00</v>
      </c>
      <c r="N212" s="66" t="str">
        <f ca="1" t="shared" si="5"/>
        <v>1900 - MONTH 01</v>
      </c>
      <c r="O212" s="83" t="str">
        <f ca="1" t="shared" ref="O212:P212" si="224">IFERROR(AVERAGEIF(M:M,M212,$K:$K)," ")</f>
        <v> </v>
      </c>
      <c r="P212" s="83" t="str">
        <f ca="1" t="shared" si="224"/>
        <v> </v>
      </c>
      <c r="Q212" s="66" t="str">
        <f ca="1">IF(ISBLANK(A212)," ",IF(O212&gt;MASTER!$B$3/100,"SB",IF(O212&gt;MASTER!$B$4/100,"B",IF(O212&gt;MASTER!$B$5/100,"C","K"))))</f>
        <v>SB</v>
      </c>
      <c r="R212" s="66" t="str">
        <f ca="1">IF(ISBLANK(B212)," ",IF(P212&gt;MASTER!$B$3/100,"SB",IF(P212&gt;MASTER!$B$4/100,"B",IF(P212&gt;MASTER!$B$5/100,"C","K"))))</f>
        <v>SB</v>
      </c>
    </row>
    <row r="213" customHeight="1" spans="1:18">
      <c r="A213" s="66">
        <f ca="1">INDIRECT(ADDRESS(2+QUOTIENT(ROW()-2,COUNTA('Form Responses 1'!$1:$1)-4),1,,TRUE,"Form Responses 1"))</f>
        <v>0</v>
      </c>
      <c r="B213" s="66">
        <f ca="1">INDIRECT(ADDRESS(2+QUOTIENT(ROW()-2,COUNTA('Form Responses 1'!$1:$1)-4),2,,TRUE,"Form Responses 1"))</f>
        <v>0</v>
      </c>
      <c r="C213" s="66">
        <f ca="1">INDIRECT(ADDRESS(2+QUOTIENT(ROW()-2,COUNTA('Form Responses 1'!$1:$1)-4),3,,TRUE,"Form Responses 1"))</f>
        <v>0</v>
      </c>
      <c r="D213" s="66">
        <f ca="1">INDIRECT(ADDRESS(2+QUOTIENT(ROW()-2,COUNTA('Form Responses 1'!$1:$1)-4),4,,TRUE,"Form Responses 1"))</f>
        <v>0</v>
      </c>
      <c r="E213" s="82">
        <f ca="1" t="shared" si="0"/>
        <v>6</v>
      </c>
      <c r="F213" s="66" t="str">
        <f ca="1">IF(ISBLANK(A213)," ",INDIRECT(ADDRESS(1,5+MOD(ROW()-2,COUNTA('Form Responses 1'!$1:$1)-4),,TRUE,"Form Responses 1")))</f>
        <v>Halaman Wisma [Taman ]</v>
      </c>
      <c r="G213" s="66" t="e">
        <f ca="1">IF(ISBLANK(A213)," ",INDIRECT(ADDRESS(MATCH(A213,'Form Responses 1'!A:A,0),5+MOD(ROW()-2,COUNTA('Form Responses 1'!$1:$1)-4),,TRUE,"Form Responses 1")))</f>
        <v>#N/A</v>
      </c>
      <c r="H213" s="83" t="str">
        <f ca="1" t="shared" si="1"/>
        <v>Halaman Wisma</v>
      </c>
      <c r="I213" s="83" t="str">
        <f ca="1" t="shared" si="206"/>
        <v>Taman </v>
      </c>
      <c r="J213" s="83" t="str">
        <f ca="1" t="shared" si="2"/>
        <v>CLEANING SERVICE</v>
      </c>
      <c r="K213" s="83" t="str">
        <f ca="1" t="array" ref="K213">IFERROR(INDEX(MASTER!B:B,MATCH(G213,MASTER!A:A,0))/100," ")</f>
        <v> </v>
      </c>
      <c r="L213" s="66">
        <f ca="1" t="shared" si="3"/>
        <v>0</v>
      </c>
      <c r="M213" s="66" t="str">
        <f ca="1" t="shared" si="4"/>
        <v>1900 - WEEK 00</v>
      </c>
      <c r="N213" s="66" t="str">
        <f ca="1" t="shared" si="5"/>
        <v>1900 - MONTH 01</v>
      </c>
      <c r="O213" s="83" t="str">
        <f ca="1" t="shared" ref="O213:P213" si="225">IFERROR(AVERAGEIF(M:M,M213,$K:$K)," ")</f>
        <v> </v>
      </c>
      <c r="P213" s="83" t="str">
        <f ca="1" t="shared" si="225"/>
        <v> </v>
      </c>
      <c r="Q213" s="66" t="str">
        <f ca="1">IF(ISBLANK(A213)," ",IF(O213&gt;MASTER!$B$3/100,"SB",IF(O213&gt;MASTER!$B$4/100,"B",IF(O213&gt;MASTER!$B$5/100,"C","K"))))</f>
        <v>SB</v>
      </c>
      <c r="R213" s="66" t="str">
        <f ca="1">IF(ISBLANK(B213)," ",IF(P213&gt;MASTER!$B$3/100,"SB",IF(P213&gt;MASTER!$B$4/100,"B",IF(P213&gt;MASTER!$B$5/100,"C","K"))))</f>
        <v>SB</v>
      </c>
    </row>
    <row r="214" customHeight="1" spans="1:18">
      <c r="A214" s="66">
        <f ca="1">INDIRECT(ADDRESS(2+QUOTIENT(ROW()-2,COUNTA('Form Responses 1'!$1:$1)-4),1,,TRUE,"Form Responses 1"))</f>
        <v>0</v>
      </c>
      <c r="B214" s="66">
        <f ca="1">INDIRECT(ADDRESS(2+QUOTIENT(ROW()-2,COUNTA('Form Responses 1'!$1:$1)-4),2,,TRUE,"Form Responses 1"))</f>
        <v>0</v>
      </c>
      <c r="C214" s="66">
        <f ca="1">INDIRECT(ADDRESS(2+QUOTIENT(ROW()-2,COUNTA('Form Responses 1'!$1:$1)-4),3,,TRUE,"Form Responses 1"))</f>
        <v>0</v>
      </c>
      <c r="D214" s="66">
        <f ca="1">INDIRECT(ADDRESS(2+QUOTIENT(ROW()-2,COUNTA('Form Responses 1'!$1:$1)-4),4,,TRUE,"Form Responses 1"))</f>
        <v>0</v>
      </c>
      <c r="E214" s="82">
        <f ca="1" t="shared" si="0"/>
        <v>6</v>
      </c>
      <c r="F214" s="66" t="str">
        <f ca="1">IF(ISBLANK(A214)," ",INDIRECT(ADDRESS(1,5+MOD(ROW()-2,COUNTA('Form Responses 1'!$1:$1)-4),,TRUE,"Form Responses 1")))</f>
        <v>Halaman Wisma [Pos Satpam]</v>
      </c>
      <c r="G214" s="66" t="e">
        <f ca="1">IF(ISBLANK(A214)," ",INDIRECT(ADDRESS(MATCH(A214,'Form Responses 1'!A:A,0),5+MOD(ROW()-2,COUNTA('Form Responses 1'!$1:$1)-4),,TRUE,"Form Responses 1")))</f>
        <v>#N/A</v>
      </c>
      <c r="H214" s="83" t="str">
        <f ca="1" t="shared" si="1"/>
        <v>Halaman Wisma</v>
      </c>
      <c r="I214" s="83" t="str">
        <f ca="1" t="shared" si="206"/>
        <v>Pos Satpam</v>
      </c>
      <c r="J214" s="83" t="str">
        <f ca="1" t="shared" si="2"/>
        <v>CLEANING SERVICE</v>
      </c>
      <c r="K214" s="83" t="str">
        <f ca="1" t="array" ref="K214">IFERROR(INDEX(MASTER!B:B,MATCH(G214,MASTER!A:A,0))/100," ")</f>
        <v> </v>
      </c>
      <c r="L214" s="66">
        <f ca="1" t="shared" si="3"/>
        <v>0</v>
      </c>
      <c r="M214" s="66" t="str">
        <f ca="1" t="shared" si="4"/>
        <v>1900 - WEEK 00</v>
      </c>
      <c r="N214" s="66" t="str">
        <f ca="1" t="shared" si="5"/>
        <v>1900 - MONTH 01</v>
      </c>
      <c r="O214" s="83" t="str">
        <f ca="1" t="shared" ref="O214:P214" si="226">IFERROR(AVERAGEIF(M:M,M214,$K:$K)," ")</f>
        <v> </v>
      </c>
      <c r="P214" s="83" t="str">
        <f ca="1" t="shared" si="226"/>
        <v> </v>
      </c>
      <c r="Q214" s="66" t="str">
        <f ca="1">IF(ISBLANK(A214)," ",IF(O214&gt;MASTER!$B$3/100,"SB",IF(O214&gt;MASTER!$B$4/100,"B",IF(O214&gt;MASTER!$B$5/100,"C","K"))))</f>
        <v>SB</v>
      </c>
      <c r="R214" s="66" t="str">
        <f ca="1">IF(ISBLANK(B214)," ",IF(P214&gt;MASTER!$B$3/100,"SB",IF(P214&gt;MASTER!$B$4/100,"B",IF(P214&gt;MASTER!$B$5/100,"C","K"))))</f>
        <v>SB</v>
      </c>
    </row>
    <row r="215" customHeight="1" spans="1:18">
      <c r="A215" s="66">
        <f ca="1">INDIRECT(ADDRESS(2+QUOTIENT(ROW()-2,COUNTA('Form Responses 1'!$1:$1)-4),1,,TRUE,"Form Responses 1"))</f>
        <v>0</v>
      </c>
      <c r="B215" s="66">
        <f ca="1">INDIRECT(ADDRESS(2+QUOTIENT(ROW()-2,COUNTA('Form Responses 1'!$1:$1)-4),2,,TRUE,"Form Responses 1"))</f>
        <v>0</v>
      </c>
      <c r="C215" s="66">
        <f ca="1">INDIRECT(ADDRESS(2+QUOTIENT(ROW()-2,COUNTA('Form Responses 1'!$1:$1)-4),3,,TRUE,"Form Responses 1"))</f>
        <v>0</v>
      </c>
      <c r="D215" s="66">
        <f ca="1">INDIRECT(ADDRESS(2+QUOTIENT(ROW()-2,COUNTA('Form Responses 1'!$1:$1)-4),4,,TRUE,"Form Responses 1"))</f>
        <v>0</v>
      </c>
      <c r="E215" s="82">
        <f ca="1" t="shared" si="0"/>
        <v>6</v>
      </c>
      <c r="F215" s="66" t="str">
        <f ca="1">IF(ISBLANK(A215)," ",INDIRECT(ADDRESS(1,5+MOD(ROW()-2,COUNTA('Form Responses 1'!$1:$1)-4),,TRUE,"Form Responses 1")))</f>
        <v>Halaman Wisma [Halaman Utama Depan]</v>
      </c>
      <c r="G215" s="66" t="e">
        <f ca="1">IF(ISBLANK(A215)," ",INDIRECT(ADDRESS(MATCH(A215,'Form Responses 1'!A:A,0),5+MOD(ROW()-2,COUNTA('Form Responses 1'!$1:$1)-4),,TRUE,"Form Responses 1")))</f>
        <v>#N/A</v>
      </c>
      <c r="H215" s="83" t="str">
        <f ca="1" t="shared" si="1"/>
        <v>Halaman Wisma</v>
      </c>
      <c r="I215" s="83" t="str">
        <f ca="1" t="shared" si="206"/>
        <v>Halaman Utama Depan</v>
      </c>
      <c r="J215" s="83" t="str">
        <f ca="1" t="shared" si="2"/>
        <v>CLEANING SERVICE</v>
      </c>
      <c r="K215" s="83" t="str">
        <f ca="1" t="array" ref="K215">IFERROR(INDEX(MASTER!B:B,MATCH(G215,MASTER!A:A,0))/100," ")</f>
        <v> </v>
      </c>
      <c r="L215" s="66">
        <f ca="1" t="shared" si="3"/>
        <v>0</v>
      </c>
      <c r="M215" s="66" t="str">
        <f ca="1" t="shared" si="4"/>
        <v>1900 - WEEK 00</v>
      </c>
      <c r="N215" s="66" t="str">
        <f ca="1" t="shared" si="5"/>
        <v>1900 - MONTH 01</v>
      </c>
      <c r="O215" s="83" t="str">
        <f ca="1" t="shared" ref="O215:P215" si="227">IFERROR(AVERAGEIF(M:M,M215,$K:$K)," ")</f>
        <v> </v>
      </c>
      <c r="P215" s="83" t="str">
        <f ca="1" t="shared" si="227"/>
        <v> </v>
      </c>
      <c r="Q215" s="66" t="str">
        <f ca="1">IF(ISBLANK(A215)," ",IF(O215&gt;MASTER!$B$3/100,"SB",IF(O215&gt;MASTER!$B$4/100,"B",IF(O215&gt;MASTER!$B$5/100,"C","K"))))</f>
        <v>SB</v>
      </c>
      <c r="R215" s="66" t="str">
        <f ca="1">IF(ISBLANK(B215)," ",IF(P215&gt;MASTER!$B$3/100,"SB",IF(P215&gt;MASTER!$B$4/100,"B",IF(P215&gt;MASTER!$B$5/100,"C","K"))))</f>
        <v>SB</v>
      </c>
    </row>
    <row r="216" customHeight="1" spans="1:18">
      <c r="A216" s="66">
        <f ca="1">INDIRECT(ADDRESS(2+QUOTIENT(ROW()-2,COUNTA('Form Responses 1'!$1:$1)-4),1,,TRUE,"Form Responses 1"))</f>
        <v>0</v>
      </c>
      <c r="B216" s="66">
        <f ca="1">INDIRECT(ADDRESS(2+QUOTIENT(ROW()-2,COUNTA('Form Responses 1'!$1:$1)-4),2,,TRUE,"Form Responses 1"))</f>
        <v>0</v>
      </c>
      <c r="C216" s="66">
        <f ca="1">INDIRECT(ADDRESS(2+QUOTIENT(ROW()-2,COUNTA('Form Responses 1'!$1:$1)-4),3,,TRUE,"Form Responses 1"))</f>
        <v>0</v>
      </c>
      <c r="D216" s="66">
        <f ca="1">INDIRECT(ADDRESS(2+QUOTIENT(ROW()-2,COUNTA('Form Responses 1'!$1:$1)-4),4,,TRUE,"Form Responses 1"))</f>
        <v>0</v>
      </c>
      <c r="E216" s="82">
        <f ca="1" t="shared" si="0"/>
        <v>6</v>
      </c>
      <c r="F216" s="66" t="str">
        <f ca="1">IF(ISBLANK(A216)," ",INDIRECT(ADDRESS(1,5+MOD(ROW()-2,COUNTA('Form Responses 1'!$1:$1)-4),,TRUE,"Form Responses 1")))</f>
        <v>Halaman Wisma [Halaman Samping Dan Belakang]</v>
      </c>
      <c r="G216" s="66" t="e">
        <f ca="1">IF(ISBLANK(A216)," ",INDIRECT(ADDRESS(MATCH(A216,'Form Responses 1'!A:A,0),5+MOD(ROW()-2,COUNTA('Form Responses 1'!$1:$1)-4),,TRUE,"Form Responses 1")))</f>
        <v>#N/A</v>
      </c>
      <c r="H216" s="83" t="str">
        <f ca="1" t="shared" si="1"/>
        <v>Halaman Wisma</v>
      </c>
      <c r="I216" s="83" t="str">
        <f ca="1" t="shared" si="206"/>
        <v>Halaman Samping Dan Belakang</v>
      </c>
      <c r="J216" s="83" t="str">
        <f ca="1" t="shared" si="2"/>
        <v>CLEANING SERVICE</v>
      </c>
      <c r="K216" s="83" t="str">
        <f ca="1" t="array" ref="K216">IFERROR(INDEX(MASTER!B:B,MATCH(G216,MASTER!A:A,0))/100," ")</f>
        <v> </v>
      </c>
      <c r="L216" s="66">
        <f ca="1" t="shared" si="3"/>
        <v>0</v>
      </c>
      <c r="M216" s="66" t="str">
        <f ca="1" t="shared" si="4"/>
        <v>1900 - WEEK 00</v>
      </c>
      <c r="N216" s="66" t="str">
        <f ca="1" t="shared" si="5"/>
        <v>1900 - MONTH 01</v>
      </c>
      <c r="O216" s="83" t="str">
        <f ca="1" t="shared" ref="O216:P216" si="228">IFERROR(AVERAGEIF(M:M,M216,$K:$K)," ")</f>
        <v> </v>
      </c>
      <c r="P216" s="83" t="str">
        <f ca="1" t="shared" si="228"/>
        <v> </v>
      </c>
      <c r="Q216" s="66" t="str">
        <f ca="1">IF(ISBLANK(A216)," ",IF(O216&gt;MASTER!$B$3/100,"SB",IF(O216&gt;MASTER!$B$4/100,"B",IF(O216&gt;MASTER!$B$5/100,"C","K"))))</f>
        <v>SB</v>
      </c>
      <c r="R216" s="66" t="str">
        <f ca="1">IF(ISBLANK(B216)," ",IF(P216&gt;MASTER!$B$3/100,"SB",IF(P216&gt;MASTER!$B$4/100,"B",IF(P216&gt;MASTER!$B$5/100,"C","K"))))</f>
        <v>SB</v>
      </c>
    </row>
    <row r="217" customHeight="1" spans="1:18">
      <c r="A217" s="66">
        <f ca="1">INDIRECT(ADDRESS(2+QUOTIENT(ROW()-2,COUNTA('Form Responses 1'!$1:$1)-4),1,,TRUE,"Form Responses 1"))</f>
        <v>0</v>
      </c>
      <c r="B217" s="66">
        <f ca="1">INDIRECT(ADDRESS(2+QUOTIENT(ROW()-2,COUNTA('Form Responses 1'!$1:$1)-4),2,,TRUE,"Form Responses 1"))</f>
        <v>0</v>
      </c>
      <c r="C217" s="66">
        <f ca="1">INDIRECT(ADDRESS(2+QUOTIENT(ROW()-2,COUNTA('Form Responses 1'!$1:$1)-4),3,,TRUE,"Form Responses 1"))</f>
        <v>0</v>
      </c>
      <c r="D217" s="66">
        <f ca="1">INDIRECT(ADDRESS(2+QUOTIENT(ROW()-2,COUNTA('Form Responses 1'!$1:$1)-4),4,,TRUE,"Form Responses 1"))</f>
        <v>0</v>
      </c>
      <c r="E217" s="82">
        <f ca="1" t="shared" si="0"/>
        <v>6</v>
      </c>
      <c r="F217" s="66" t="str">
        <f ca="1">IF(ISBLANK(A217)," ",INDIRECT(ADDRESS(1,5+MOD(ROW()-2,COUNTA('Form Responses 1'!$1:$1)-4),,TRUE,"Form Responses 1")))</f>
        <v>Halaman Wisma [Tps]</v>
      </c>
      <c r="G217" s="66" t="e">
        <f ca="1">IF(ISBLANK(A217)," ",INDIRECT(ADDRESS(MATCH(A217,'Form Responses 1'!A:A,0),5+MOD(ROW()-2,COUNTA('Form Responses 1'!$1:$1)-4),,TRUE,"Form Responses 1")))</f>
        <v>#N/A</v>
      </c>
      <c r="H217" s="83" t="str">
        <f ca="1" t="shared" si="1"/>
        <v>Halaman Wisma</v>
      </c>
      <c r="I217" s="83" t="str">
        <f ca="1" t="shared" si="206"/>
        <v>Tps</v>
      </c>
      <c r="J217" s="83" t="str">
        <f ca="1" t="shared" si="2"/>
        <v>CLEANING SERVICE</v>
      </c>
      <c r="K217" s="83" t="str">
        <f ca="1" t="array" ref="K217">IFERROR(INDEX(MASTER!B:B,MATCH(G217,MASTER!A:A,0))/100," ")</f>
        <v> </v>
      </c>
      <c r="L217" s="66">
        <f ca="1" t="shared" si="3"/>
        <v>0</v>
      </c>
      <c r="M217" s="66" t="str">
        <f ca="1" t="shared" si="4"/>
        <v>1900 - WEEK 00</v>
      </c>
      <c r="N217" s="66" t="str">
        <f ca="1" t="shared" si="5"/>
        <v>1900 - MONTH 01</v>
      </c>
      <c r="O217" s="83" t="str">
        <f ca="1" t="shared" ref="O217:P217" si="229">IFERROR(AVERAGEIF(M:M,M217,$K:$K)," ")</f>
        <v> </v>
      </c>
      <c r="P217" s="83" t="str">
        <f ca="1" t="shared" si="229"/>
        <v> </v>
      </c>
      <c r="Q217" s="66" t="str">
        <f ca="1">IF(ISBLANK(A217)," ",IF(O217&gt;MASTER!$B$3/100,"SB",IF(O217&gt;MASTER!$B$4/100,"B",IF(O217&gt;MASTER!$B$5/100,"C","K"))))</f>
        <v>SB</v>
      </c>
      <c r="R217" s="66" t="str">
        <f ca="1">IF(ISBLANK(B217)," ",IF(P217&gt;MASTER!$B$3/100,"SB",IF(P217&gt;MASTER!$B$4/100,"B",IF(P217&gt;MASTER!$B$5/100,"C","K"))))</f>
        <v>SB</v>
      </c>
    </row>
    <row r="218" customHeight="1" spans="1:18">
      <c r="A218" s="66">
        <f ca="1">INDIRECT(ADDRESS(2+QUOTIENT(ROW()-2,COUNTA('Form Responses 1'!$1:$1)-4),1,,TRUE,"Form Responses 1"))</f>
        <v>0</v>
      </c>
      <c r="B218" s="66">
        <f ca="1">INDIRECT(ADDRESS(2+QUOTIENT(ROW()-2,COUNTA('Form Responses 1'!$1:$1)-4),2,,TRUE,"Form Responses 1"))</f>
        <v>0</v>
      </c>
      <c r="C218" s="66">
        <f ca="1">INDIRECT(ADDRESS(2+QUOTIENT(ROW()-2,COUNTA('Form Responses 1'!$1:$1)-4),3,,TRUE,"Form Responses 1"))</f>
        <v>0</v>
      </c>
      <c r="D218" s="66">
        <f ca="1">INDIRECT(ADDRESS(2+QUOTIENT(ROW()-2,COUNTA('Form Responses 1'!$1:$1)-4),4,,TRUE,"Form Responses 1"))</f>
        <v>0</v>
      </c>
      <c r="E218" s="82">
        <f ca="1" t="shared" si="0"/>
        <v>6</v>
      </c>
      <c r="F218" s="66" t="str">
        <f ca="1">IF(ISBLANK(A218)," ",INDIRECT(ADDRESS(1,5+MOD(ROW()-2,COUNTA('Form Responses 1'!$1:$1)-4),,TRUE,"Form Responses 1")))</f>
        <v>Security [Security Functions]</v>
      </c>
      <c r="G218" s="66" t="e">
        <f ca="1">IF(ISBLANK(A218)," ",INDIRECT(ADDRESS(MATCH(A218,'Form Responses 1'!A:A,0),5+MOD(ROW()-2,COUNTA('Form Responses 1'!$1:$1)-4),,TRUE,"Form Responses 1")))</f>
        <v>#N/A</v>
      </c>
      <c r="H218" s="83" t="str">
        <f ca="1" t="shared" si="1"/>
        <v>Security</v>
      </c>
      <c r="I218" s="83" t="str">
        <f ca="1" t="shared" si="206"/>
        <v>Security Functions</v>
      </c>
      <c r="J218" s="83" t="str">
        <f ca="1" t="shared" si="2"/>
        <v>SECURITY SERVICE</v>
      </c>
      <c r="K218" s="83" t="str">
        <f ca="1" t="array" ref="K218">IFERROR(INDEX(MASTER!B:B,MATCH(G218,MASTER!A:A,0))/100," ")</f>
        <v> </v>
      </c>
      <c r="L218" s="66">
        <f ca="1" t="shared" si="3"/>
        <v>0</v>
      </c>
      <c r="M218" s="66" t="str">
        <f ca="1" t="shared" si="4"/>
        <v>1900 - WEEK 00</v>
      </c>
      <c r="N218" s="66" t="str">
        <f ca="1" t="shared" si="5"/>
        <v>1900 - MONTH 01</v>
      </c>
      <c r="O218" s="83" t="str">
        <f ca="1" t="shared" ref="O218:P218" si="230">IFERROR(AVERAGEIF(M:M,M218,$K:$K)," ")</f>
        <v> </v>
      </c>
      <c r="P218" s="83" t="str">
        <f ca="1" t="shared" si="230"/>
        <v> </v>
      </c>
      <c r="Q218" s="66" t="str">
        <f ca="1">IF(ISBLANK(A218)," ",IF(O218&gt;MASTER!$B$3/100,"SB",IF(O218&gt;MASTER!$B$4/100,"B",IF(O218&gt;MASTER!$B$5/100,"C","K"))))</f>
        <v>SB</v>
      </c>
      <c r="R218" s="66" t="str">
        <f ca="1">IF(ISBLANK(B218)," ",IF(P218&gt;MASTER!$B$3/100,"SB",IF(P218&gt;MASTER!$B$4/100,"B",IF(P218&gt;MASTER!$B$5/100,"C","K"))))</f>
        <v>SB</v>
      </c>
    </row>
    <row r="219" customHeight="1" spans="1:18">
      <c r="A219" s="66">
        <f ca="1">INDIRECT(ADDRESS(2+QUOTIENT(ROW()-2,COUNTA('Form Responses 1'!$1:$1)-4),1,,TRUE,"Form Responses 1"))</f>
        <v>0</v>
      </c>
      <c r="B219" s="66">
        <f ca="1">INDIRECT(ADDRESS(2+QUOTIENT(ROW()-2,COUNTA('Form Responses 1'!$1:$1)-4),2,,TRUE,"Form Responses 1"))</f>
        <v>0</v>
      </c>
      <c r="C219" s="66">
        <f ca="1">INDIRECT(ADDRESS(2+QUOTIENT(ROW()-2,COUNTA('Form Responses 1'!$1:$1)-4),3,,TRUE,"Form Responses 1"))</f>
        <v>0</v>
      </c>
      <c r="D219" s="66">
        <f ca="1">INDIRECT(ADDRESS(2+QUOTIENT(ROW()-2,COUNTA('Form Responses 1'!$1:$1)-4),4,,TRUE,"Form Responses 1"))</f>
        <v>0</v>
      </c>
      <c r="E219" s="82">
        <f ca="1" t="shared" si="0"/>
        <v>6</v>
      </c>
      <c r="F219" s="66" t="str">
        <f ca="1">IF(ISBLANK(A219)," ",INDIRECT(ADDRESS(1,5+MOD(ROW()-2,COUNTA('Form Responses 1'!$1:$1)-4),,TRUE,"Form Responses 1")))</f>
        <v>Lantai 1 [Pantry ]</v>
      </c>
      <c r="G219" s="66" t="e">
        <f ca="1">IF(ISBLANK(A219)," ",INDIRECT(ADDRESS(MATCH(A219,'Form Responses 1'!A:A,0),5+MOD(ROW()-2,COUNTA('Form Responses 1'!$1:$1)-4),,TRUE,"Form Responses 1")))</f>
        <v>#N/A</v>
      </c>
      <c r="H219" s="83" t="str">
        <f ca="1" t="shared" si="1"/>
        <v>Lantai 1</v>
      </c>
      <c r="I219" s="83" t="str">
        <f ca="1" t="shared" si="206"/>
        <v>Pantry </v>
      </c>
      <c r="J219" s="83" t="str">
        <f ca="1" t="shared" si="2"/>
        <v>CLEANING SERVICE</v>
      </c>
      <c r="K219" s="83" t="str">
        <f ca="1" t="array" ref="K219">IFERROR(INDEX(MASTER!B:B,MATCH(G219,MASTER!A:A,0))/100," ")</f>
        <v> </v>
      </c>
      <c r="L219" s="66">
        <f ca="1" t="shared" si="3"/>
        <v>0</v>
      </c>
      <c r="M219" s="66" t="str">
        <f ca="1" t="shared" si="4"/>
        <v>1900 - WEEK 00</v>
      </c>
      <c r="N219" s="66" t="str">
        <f ca="1" t="shared" si="5"/>
        <v>1900 - MONTH 01</v>
      </c>
      <c r="O219" s="83" t="str">
        <f ca="1" t="shared" ref="O219:P219" si="231">IFERROR(AVERAGEIF(M:M,M219,$K:$K)," ")</f>
        <v> </v>
      </c>
      <c r="P219" s="83" t="str">
        <f ca="1" t="shared" si="231"/>
        <v> </v>
      </c>
      <c r="Q219" s="66" t="str">
        <f ca="1">IF(ISBLANK(A219)," ",IF(O219&gt;MASTER!$B$3/100,"SB",IF(O219&gt;MASTER!$B$4/100,"B",IF(O219&gt;MASTER!$B$5/100,"C","K"))))</f>
        <v>SB</v>
      </c>
      <c r="R219" s="66" t="str">
        <f ca="1">IF(ISBLANK(B219)," ",IF(P219&gt;MASTER!$B$3/100,"SB",IF(P219&gt;MASTER!$B$4/100,"B",IF(P219&gt;MASTER!$B$5/100,"C","K"))))</f>
        <v>SB</v>
      </c>
    </row>
    <row r="220" customHeight="1" spans="1:18">
      <c r="A220" s="66">
        <f ca="1">INDIRECT(ADDRESS(2+QUOTIENT(ROW()-2,COUNTA('Form Responses 1'!$1:$1)-4),1,,TRUE,"Form Responses 1"))</f>
        <v>0</v>
      </c>
      <c r="B220" s="66">
        <f ca="1">INDIRECT(ADDRESS(2+QUOTIENT(ROW()-2,COUNTA('Form Responses 1'!$1:$1)-4),2,,TRUE,"Form Responses 1"))</f>
        <v>0</v>
      </c>
      <c r="C220" s="66">
        <f ca="1">INDIRECT(ADDRESS(2+QUOTIENT(ROW()-2,COUNTA('Form Responses 1'!$1:$1)-4),3,,TRUE,"Form Responses 1"))</f>
        <v>0</v>
      </c>
      <c r="D220" s="66">
        <f ca="1">INDIRECT(ADDRESS(2+QUOTIENT(ROW()-2,COUNTA('Form Responses 1'!$1:$1)-4),4,,TRUE,"Form Responses 1"))</f>
        <v>0</v>
      </c>
      <c r="E220" s="82">
        <f ca="1" t="shared" si="0"/>
        <v>6</v>
      </c>
      <c r="F220" s="66" t="str">
        <f ca="1">IF(ISBLANK(A220)," ",INDIRECT(ADDRESS(1,5+MOD(ROW()-2,COUNTA('Form Responses 1'!$1:$1)-4),,TRUE,"Form Responses 1")))</f>
        <v>Lantai 1 [Kamar Depan]</v>
      </c>
      <c r="G220" s="66" t="e">
        <f ca="1">IF(ISBLANK(A220)," ",INDIRECT(ADDRESS(MATCH(A220,'Form Responses 1'!A:A,0),5+MOD(ROW()-2,COUNTA('Form Responses 1'!$1:$1)-4),,TRUE,"Form Responses 1")))</f>
        <v>#N/A</v>
      </c>
      <c r="H220" s="83" t="str">
        <f ca="1" t="shared" si="1"/>
        <v>Lantai 1</v>
      </c>
      <c r="I220" s="83" t="str">
        <f ca="1" t="shared" si="206"/>
        <v>Kamar Depan</v>
      </c>
      <c r="J220" s="83" t="str">
        <f ca="1" t="shared" si="2"/>
        <v>CLEANING SERVICE</v>
      </c>
      <c r="K220" s="83" t="str">
        <f ca="1" t="array" ref="K220">IFERROR(INDEX(MASTER!B:B,MATCH(G220,MASTER!A:A,0))/100," ")</f>
        <v> </v>
      </c>
      <c r="L220" s="66">
        <f ca="1" t="shared" si="3"/>
        <v>0</v>
      </c>
      <c r="M220" s="66" t="str">
        <f ca="1" t="shared" si="4"/>
        <v>1900 - WEEK 00</v>
      </c>
      <c r="N220" s="66" t="str">
        <f ca="1" t="shared" si="5"/>
        <v>1900 - MONTH 01</v>
      </c>
      <c r="O220" s="83" t="str">
        <f ca="1" t="shared" ref="O220:P220" si="232">IFERROR(AVERAGEIF(M:M,M220,$K:$K)," ")</f>
        <v> </v>
      </c>
      <c r="P220" s="83" t="str">
        <f ca="1" t="shared" si="232"/>
        <v> </v>
      </c>
      <c r="Q220" s="66" t="str">
        <f ca="1">IF(ISBLANK(A220)," ",IF(O220&gt;MASTER!$B$3/100,"SB",IF(O220&gt;MASTER!$B$4/100,"B",IF(O220&gt;MASTER!$B$5/100,"C","K"))))</f>
        <v>SB</v>
      </c>
      <c r="R220" s="66" t="str">
        <f ca="1">IF(ISBLANK(B220)," ",IF(P220&gt;MASTER!$B$3/100,"SB",IF(P220&gt;MASTER!$B$4/100,"B",IF(P220&gt;MASTER!$B$5/100,"C","K"))))</f>
        <v>SB</v>
      </c>
    </row>
    <row r="221" customHeight="1" spans="1:18">
      <c r="A221" s="66">
        <f ca="1">INDIRECT(ADDRESS(2+QUOTIENT(ROW()-2,COUNTA('Form Responses 1'!$1:$1)-4),1,,TRUE,"Form Responses 1"))</f>
        <v>0</v>
      </c>
      <c r="B221" s="66">
        <f ca="1">INDIRECT(ADDRESS(2+QUOTIENT(ROW()-2,COUNTA('Form Responses 1'!$1:$1)-4),2,,TRUE,"Form Responses 1"))</f>
        <v>0</v>
      </c>
      <c r="C221" s="66">
        <f ca="1">INDIRECT(ADDRESS(2+QUOTIENT(ROW()-2,COUNTA('Form Responses 1'!$1:$1)-4),3,,TRUE,"Form Responses 1"))</f>
        <v>0</v>
      </c>
      <c r="D221" s="66">
        <f ca="1">INDIRECT(ADDRESS(2+QUOTIENT(ROW()-2,COUNTA('Form Responses 1'!$1:$1)-4),4,,TRUE,"Form Responses 1"))</f>
        <v>0</v>
      </c>
      <c r="E221" s="82">
        <f ca="1" t="shared" si="0"/>
        <v>6</v>
      </c>
      <c r="F221" s="66" t="str">
        <f ca="1">IF(ISBLANK(A221)," ",INDIRECT(ADDRESS(1,5+MOD(ROW()-2,COUNTA('Form Responses 1'!$1:$1)-4),,TRUE,"Form Responses 1")))</f>
        <v>Lantai 1 [Kamar Belakang]</v>
      </c>
      <c r="G221" s="66" t="e">
        <f ca="1">IF(ISBLANK(A221)," ",INDIRECT(ADDRESS(MATCH(A221,'Form Responses 1'!A:A,0),5+MOD(ROW()-2,COUNTA('Form Responses 1'!$1:$1)-4),,TRUE,"Form Responses 1")))</f>
        <v>#N/A</v>
      </c>
      <c r="H221" s="83" t="str">
        <f ca="1" t="shared" si="1"/>
        <v>Lantai 1</v>
      </c>
      <c r="I221" s="83" t="str">
        <f ca="1" t="shared" si="206"/>
        <v>Kamar Belakang</v>
      </c>
      <c r="J221" s="83" t="str">
        <f ca="1" t="shared" si="2"/>
        <v>CLEANING SERVICE</v>
      </c>
      <c r="K221" s="83" t="str">
        <f ca="1" t="array" ref="K221">IFERROR(INDEX(MASTER!B:B,MATCH(G221,MASTER!A:A,0))/100," ")</f>
        <v> </v>
      </c>
      <c r="L221" s="66">
        <f ca="1" t="shared" si="3"/>
        <v>0</v>
      </c>
      <c r="M221" s="66" t="str">
        <f ca="1" t="shared" si="4"/>
        <v>1900 - WEEK 00</v>
      </c>
      <c r="N221" s="66" t="str">
        <f ca="1" t="shared" si="5"/>
        <v>1900 - MONTH 01</v>
      </c>
      <c r="O221" s="83" t="str">
        <f ca="1" t="shared" ref="O221:P221" si="233">IFERROR(AVERAGEIF(M:M,M221,$K:$K)," ")</f>
        <v> </v>
      </c>
      <c r="P221" s="83" t="str">
        <f ca="1" t="shared" si="233"/>
        <v> </v>
      </c>
      <c r="Q221" s="66" t="str">
        <f ca="1">IF(ISBLANK(A221)," ",IF(O221&gt;MASTER!$B$3/100,"SB",IF(O221&gt;MASTER!$B$4/100,"B",IF(O221&gt;MASTER!$B$5/100,"C","K"))))</f>
        <v>SB</v>
      </c>
      <c r="R221" s="66" t="str">
        <f ca="1">IF(ISBLANK(B221)," ",IF(P221&gt;MASTER!$B$3/100,"SB",IF(P221&gt;MASTER!$B$4/100,"B",IF(P221&gt;MASTER!$B$5/100,"C","K"))))</f>
        <v>SB</v>
      </c>
    </row>
    <row r="222" customHeight="1" spans="1:18">
      <c r="A222" s="66">
        <f ca="1">INDIRECT(ADDRESS(2+QUOTIENT(ROW()-2,COUNTA('Form Responses 1'!$1:$1)-4),1,,TRUE,"Form Responses 1"))</f>
        <v>0</v>
      </c>
      <c r="B222" s="66">
        <f ca="1">INDIRECT(ADDRESS(2+QUOTIENT(ROW()-2,COUNTA('Form Responses 1'!$1:$1)-4),2,,TRUE,"Form Responses 1"))</f>
        <v>0</v>
      </c>
      <c r="C222" s="66">
        <f ca="1">INDIRECT(ADDRESS(2+QUOTIENT(ROW()-2,COUNTA('Form Responses 1'!$1:$1)-4),3,,TRUE,"Form Responses 1"))</f>
        <v>0</v>
      </c>
      <c r="D222" s="66">
        <f ca="1">INDIRECT(ADDRESS(2+QUOTIENT(ROW()-2,COUNTA('Form Responses 1'!$1:$1)-4),4,,TRUE,"Form Responses 1"))</f>
        <v>0</v>
      </c>
      <c r="E222" s="82">
        <f ca="1" t="shared" si="0"/>
        <v>6</v>
      </c>
      <c r="F222" s="66" t="str">
        <f ca="1">IF(ISBLANK(A222)," ",INDIRECT(ADDRESS(1,5+MOD(ROW()-2,COUNTA('Form Responses 1'!$1:$1)-4),,TRUE,"Form Responses 1")))</f>
        <v>Lantai 1 [Ruang Tamu]</v>
      </c>
      <c r="G222" s="66" t="e">
        <f ca="1">IF(ISBLANK(A222)," ",INDIRECT(ADDRESS(MATCH(A222,'Form Responses 1'!A:A,0),5+MOD(ROW()-2,COUNTA('Form Responses 1'!$1:$1)-4),,TRUE,"Form Responses 1")))</f>
        <v>#N/A</v>
      </c>
      <c r="H222" s="83" t="str">
        <f ca="1" t="shared" si="1"/>
        <v>Lantai 1</v>
      </c>
      <c r="I222" s="83" t="str">
        <f ca="1" t="shared" si="206"/>
        <v>Ruang Tamu</v>
      </c>
      <c r="J222" s="83" t="str">
        <f ca="1" t="shared" si="2"/>
        <v>CLEANING SERVICE</v>
      </c>
      <c r="K222" s="83" t="str">
        <f ca="1" t="array" ref="K222">IFERROR(INDEX(MASTER!B:B,MATCH(G222,MASTER!A:A,0))/100," ")</f>
        <v> </v>
      </c>
      <c r="L222" s="66">
        <f ca="1" t="shared" si="3"/>
        <v>0</v>
      </c>
      <c r="M222" s="66" t="str">
        <f ca="1" t="shared" si="4"/>
        <v>1900 - WEEK 00</v>
      </c>
      <c r="N222" s="66" t="str">
        <f ca="1" t="shared" si="5"/>
        <v>1900 - MONTH 01</v>
      </c>
      <c r="O222" s="83" t="str">
        <f ca="1" t="shared" ref="O222:P222" si="234">IFERROR(AVERAGEIF(M:M,M222,$K:$K)," ")</f>
        <v> </v>
      </c>
      <c r="P222" s="83" t="str">
        <f ca="1" t="shared" si="234"/>
        <v> </v>
      </c>
      <c r="Q222" s="66" t="str">
        <f ca="1">IF(ISBLANK(A222)," ",IF(O222&gt;MASTER!$B$3/100,"SB",IF(O222&gt;MASTER!$B$4/100,"B",IF(O222&gt;MASTER!$B$5/100,"C","K"))))</f>
        <v>SB</v>
      </c>
      <c r="R222" s="66" t="str">
        <f ca="1">IF(ISBLANK(B222)," ",IF(P222&gt;MASTER!$B$3/100,"SB",IF(P222&gt;MASTER!$B$4/100,"B",IF(P222&gt;MASTER!$B$5/100,"C","K"))))</f>
        <v>SB</v>
      </c>
    </row>
    <row r="223" customHeight="1" spans="1:18">
      <c r="A223" s="66">
        <f ca="1">INDIRECT(ADDRESS(2+QUOTIENT(ROW()-2,COUNTA('Form Responses 1'!$1:$1)-4),1,,TRUE,"Form Responses 1"))</f>
        <v>0</v>
      </c>
      <c r="B223" s="66">
        <f ca="1">INDIRECT(ADDRESS(2+QUOTIENT(ROW()-2,COUNTA('Form Responses 1'!$1:$1)-4),2,,TRUE,"Form Responses 1"))</f>
        <v>0</v>
      </c>
      <c r="C223" s="66">
        <f ca="1">INDIRECT(ADDRESS(2+QUOTIENT(ROW()-2,COUNTA('Form Responses 1'!$1:$1)-4),3,,TRUE,"Form Responses 1"))</f>
        <v>0</v>
      </c>
      <c r="D223" s="66">
        <f ca="1">INDIRECT(ADDRESS(2+QUOTIENT(ROW()-2,COUNTA('Form Responses 1'!$1:$1)-4),4,,TRUE,"Form Responses 1"))</f>
        <v>0</v>
      </c>
      <c r="E223" s="82">
        <f ca="1" t="shared" si="0"/>
        <v>6</v>
      </c>
      <c r="F223" s="66" t="str">
        <f ca="1">IF(ISBLANK(A223)," ",INDIRECT(ADDRESS(1,5+MOD(ROW()-2,COUNTA('Form Responses 1'!$1:$1)-4),,TRUE,"Form Responses 1")))</f>
        <v>Lantai 1 [Toilet Pria / Wanita]</v>
      </c>
      <c r="G223" s="66" t="e">
        <f ca="1">IF(ISBLANK(A223)," ",INDIRECT(ADDRESS(MATCH(A223,'Form Responses 1'!A:A,0),5+MOD(ROW()-2,COUNTA('Form Responses 1'!$1:$1)-4),,TRUE,"Form Responses 1")))</f>
        <v>#N/A</v>
      </c>
      <c r="H223" s="83" t="str">
        <f ca="1" t="shared" si="1"/>
        <v>Lantai 1</v>
      </c>
      <c r="I223" s="83" t="str">
        <f ca="1" t="shared" si="206"/>
        <v>Toilet Pria / Wanita</v>
      </c>
      <c r="J223" s="83" t="str">
        <f ca="1" t="shared" si="2"/>
        <v>CLEANING SERVICE</v>
      </c>
      <c r="K223" s="83" t="str">
        <f ca="1" t="array" ref="K223">IFERROR(INDEX(MASTER!B:B,MATCH(G223,MASTER!A:A,0))/100," ")</f>
        <v> </v>
      </c>
      <c r="L223" s="66">
        <f ca="1" t="shared" si="3"/>
        <v>0</v>
      </c>
      <c r="M223" s="66" t="str">
        <f ca="1" t="shared" si="4"/>
        <v>1900 - WEEK 00</v>
      </c>
      <c r="N223" s="66" t="str">
        <f ca="1" t="shared" si="5"/>
        <v>1900 - MONTH 01</v>
      </c>
      <c r="O223" s="83" t="str">
        <f ca="1" t="shared" ref="O223:P223" si="235">IFERROR(AVERAGEIF(M:M,M223,$K:$K)," ")</f>
        <v> </v>
      </c>
      <c r="P223" s="83" t="str">
        <f ca="1" t="shared" si="235"/>
        <v> </v>
      </c>
      <c r="Q223" s="66" t="str">
        <f ca="1">IF(ISBLANK(A223)," ",IF(O223&gt;MASTER!$B$3/100,"SB",IF(O223&gt;MASTER!$B$4/100,"B",IF(O223&gt;MASTER!$B$5/100,"C","K"))))</f>
        <v>SB</v>
      </c>
      <c r="R223" s="66" t="str">
        <f ca="1">IF(ISBLANK(B223)," ",IF(P223&gt;MASTER!$B$3/100,"SB",IF(P223&gt;MASTER!$B$4/100,"B",IF(P223&gt;MASTER!$B$5/100,"C","K"))))</f>
        <v>SB</v>
      </c>
    </row>
    <row r="224" customHeight="1" spans="1:18">
      <c r="A224" s="66">
        <f ca="1">INDIRECT(ADDRESS(2+QUOTIENT(ROW()-2,COUNTA('Form Responses 1'!$1:$1)-4),1,,TRUE,"Form Responses 1"))</f>
        <v>0</v>
      </c>
      <c r="B224" s="66">
        <f ca="1">INDIRECT(ADDRESS(2+QUOTIENT(ROW()-2,COUNTA('Form Responses 1'!$1:$1)-4),2,,TRUE,"Form Responses 1"))</f>
        <v>0</v>
      </c>
      <c r="C224" s="66">
        <f ca="1">INDIRECT(ADDRESS(2+QUOTIENT(ROW()-2,COUNTA('Form Responses 1'!$1:$1)-4),3,,TRUE,"Form Responses 1"))</f>
        <v>0</v>
      </c>
      <c r="D224" s="66">
        <f ca="1">INDIRECT(ADDRESS(2+QUOTIENT(ROW()-2,COUNTA('Form Responses 1'!$1:$1)-4),4,,TRUE,"Form Responses 1"))</f>
        <v>0</v>
      </c>
      <c r="E224" s="82">
        <f ca="1" t="shared" si="0"/>
        <v>6</v>
      </c>
      <c r="F224" s="66" t="str">
        <f ca="1">IF(ISBLANK(A224)," ",INDIRECT(ADDRESS(1,5+MOD(ROW()-2,COUNTA('Form Responses 1'!$1:$1)-4),,TRUE,"Form Responses 1")))</f>
        <v>Halaman [Taman ]</v>
      </c>
      <c r="G224" s="66" t="e">
        <f ca="1">IF(ISBLANK(A224)," ",INDIRECT(ADDRESS(MATCH(A224,'Form Responses 1'!A:A,0),5+MOD(ROW()-2,COUNTA('Form Responses 1'!$1:$1)-4),,TRUE,"Form Responses 1")))</f>
        <v>#N/A</v>
      </c>
      <c r="H224" s="83" t="str">
        <f ca="1" t="shared" si="1"/>
        <v>Halaman</v>
      </c>
      <c r="I224" s="83" t="str">
        <f ca="1" t="shared" si="206"/>
        <v>Taman </v>
      </c>
      <c r="J224" s="83" t="str">
        <f ca="1" t="shared" si="2"/>
        <v>CLEANING SERVICE</v>
      </c>
      <c r="K224" s="83" t="str">
        <f ca="1" t="array" ref="K224">IFERROR(INDEX(MASTER!B:B,MATCH(G224,MASTER!A:A,0))/100," ")</f>
        <v> </v>
      </c>
      <c r="L224" s="66">
        <f ca="1" t="shared" si="3"/>
        <v>0</v>
      </c>
      <c r="M224" s="66" t="str">
        <f ca="1" t="shared" si="4"/>
        <v>1900 - WEEK 00</v>
      </c>
      <c r="N224" s="66" t="str">
        <f ca="1" t="shared" si="5"/>
        <v>1900 - MONTH 01</v>
      </c>
      <c r="O224" s="83" t="str">
        <f ca="1" t="shared" ref="O224:P224" si="236">IFERROR(AVERAGEIF(M:M,M224,$K:$K)," ")</f>
        <v> </v>
      </c>
      <c r="P224" s="83" t="str">
        <f ca="1" t="shared" si="236"/>
        <v> </v>
      </c>
      <c r="Q224" s="66" t="str">
        <f ca="1">IF(ISBLANK(A224)," ",IF(O224&gt;MASTER!$B$3/100,"SB",IF(O224&gt;MASTER!$B$4/100,"B",IF(O224&gt;MASTER!$B$5/100,"C","K"))))</f>
        <v>SB</v>
      </c>
      <c r="R224" s="66" t="str">
        <f ca="1">IF(ISBLANK(B224)," ",IF(P224&gt;MASTER!$B$3/100,"SB",IF(P224&gt;MASTER!$B$4/100,"B",IF(P224&gt;MASTER!$B$5/100,"C","K"))))</f>
        <v>SB</v>
      </c>
    </row>
    <row r="225" customHeight="1" spans="1:18">
      <c r="A225" s="66">
        <f ca="1">INDIRECT(ADDRESS(2+QUOTIENT(ROW()-2,COUNTA('Form Responses 1'!$1:$1)-4),1,,TRUE,"Form Responses 1"))</f>
        <v>0</v>
      </c>
      <c r="B225" s="66">
        <f ca="1">INDIRECT(ADDRESS(2+QUOTIENT(ROW()-2,COUNTA('Form Responses 1'!$1:$1)-4),2,,TRUE,"Form Responses 1"))</f>
        <v>0</v>
      </c>
      <c r="C225" s="66">
        <f ca="1">INDIRECT(ADDRESS(2+QUOTIENT(ROW()-2,COUNTA('Form Responses 1'!$1:$1)-4),3,,TRUE,"Form Responses 1"))</f>
        <v>0</v>
      </c>
      <c r="D225" s="66">
        <f ca="1">INDIRECT(ADDRESS(2+QUOTIENT(ROW()-2,COUNTA('Form Responses 1'!$1:$1)-4),4,,TRUE,"Form Responses 1"))</f>
        <v>0</v>
      </c>
      <c r="E225" s="82">
        <f ca="1" t="shared" si="0"/>
        <v>6</v>
      </c>
      <c r="F225" s="66" t="str">
        <f ca="1">IF(ISBLANK(A225)," ",INDIRECT(ADDRESS(1,5+MOD(ROW()-2,COUNTA('Form Responses 1'!$1:$1)-4),,TRUE,"Form Responses 1")))</f>
        <v>Halaman [Halaman Utama Depan]</v>
      </c>
      <c r="G225" s="66" t="e">
        <f ca="1">IF(ISBLANK(A225)," ",INDIRECT(ADDRESS(MATCH(A225,'Form Responses 1'!A:A,0),5+MOD(ROW()-2,COUNTA('Form Responses 1'!$1:$1)-4),,TRUE,"Form Responses 1")))</f>
        <v>#N/A</v>
      </c>
      <c r="H225" s="83" t="str">
        <f ca="1" t="shared" si="1"/>
        <v>Halaman</v>
      </c>
      <c r="I225" s="83" t="str">
        <f ca="1" t="shared" si="206"/>
        <v>Halaman Utama Depan</v>
      </c>
      <c r="J225" s="83" t="str">
        <f ca="1" t="shared" si="2"/>
        <v>CLEANING SERVICE</v>
      </c>
      <c r="K225" s="83" t="str">
        <f ca="1" t="array" ref="K225">IFERROR(INDEX(MASTER!B:B,MATCH(G225,MASTER!A:A,0))/100," ")</f>
        <v> </v>
      </c>
      <c r="L225" s="66">
        <f ca="1" t="shared" si="3"/>
        <v>0</v>
      </c>
      <c r="M225" s="66" t="str">
        <f ca="1" t="shared" si="4"/>
        <v>1900 - WEEK 00</v>
      </c>
      <c r="N225" s="66" t="str">
        <f ca="1" t="shared" si="5"/>
        <v>1900 - MONTH 01</v>
      </c>
      <c r="O225" s="83" t="str">
        <f ca="1" t="shared" ref="O225:P225" si="237">IFERROR(AVERAGEIF(M:M,M225,$K:$K)," ")</f>
        <v> </v>
      </c>
      <c r="P225" s="83" t="str">
        <f ca="1" t="shared" si="237"/>
        <v> </v>
      </c>
      <c r="Q225" s="66" t="str">
        <f ca="1">IF(ISBLANK(A225)," ",IF(O225&gt;MASTER!$B$3/100,"SB",IF(O225&gt;MASTER!$B$4/100,"B",IF(O225&gt;MASTER!$B$5/100,"C","K"))))</f>
        <v>SB</v>
      </c>
      <c r="R225" s="66" t="str">
        <f ca="1">IF(ISBLANK(B225)," ",IF(P225&gt;MASTER!$B$3/100,"SB",IF(P225&gt;MASTER!$B$4/100,"B",IF(P225&gt;MASTER!$B$5/100,"C","K"))))</f>
        <v>SB</v>
      </c>
    </row>
    <row r="226" customHeight="1" spans="1:18">
      <c r="A226" s="66">
        <f ca="1">INDIRECT(ADDRESS(2+QUOTIENT(ROW()-2,COUNTA('Form Responses 1'!$1:$1)-4),1,,TRUE,"Form Responses 1"))</f>
        <v>0</v>
      </c>
      <c r="B226" s="66">
        <f ca="1">INDIRECT(ADDRESS(2+QUOTIENT(ROW()-2,COUNTA('Form Responses 1'!$1:$1)-4),2,,TRUE,"Form Responses 1"))</f>
        <v>0</v>
      </c>
      <c r="C226" s="66">
        <f ca="1">INDIRECT(ADDRESS(2+QUOTIENT(ROW()-2,COUNTA('Form Responses 1'!$1:$1)-4),3,,TRUE,"Form Responses 1"))</f>
        <v>0</v>
      </c>
      <c r="D226" s="66">
        <f ca="1">INDIRECT(ADDRESS(2+QUOTIENT(ROW()-2,COUNTA('Form Responses 1'!$1:$1)-4),4,,TRUE,"Form Responses 1"))</f>
        <v>0</v>
      </c>
      <c r="E226" s="82">
        <f ca="1" t="shared" si="0"/>
        <v>6</v>
      </c>
      <c r="F226" s="66" t="str">
        <f ca="1">IF(ISBLANK(A226)," ",INDIRECT(ADDRESS(1,5+MOD(ROW()-2,COUNTA('Form Responses 1'!$1:$1)-4),,TRUE,"Form Responses 1")))</f>
        <v>Halaman [Halaman Samping Dan Belakang]</v>
      </c>
      <c r="G226" s="66" t="e">
        <f ca="1">IF(ISBLANK(A226)," ",INDIRECT(ADDRESS(MATCH(A226,'Form Responses 1'!A:A,0),5+MOD(ROW()-2,COUNTA('Form Responses 1'!$1:$1)-4),,TRUE,"Form Responses 1")))</f>
        <v>#N/A</v>
      </c>
      <c r="H226" s="83" t="str">
        <f ca="1" t="shared" si="1"/>
        <v>Halaman</v>
      </c>
      <c r="I226" s="83" t="str">
        <f ca="1" t="shared" si="206"/>
        <v>Halaman Samping Dan Belakang</v>
      </c>
      <c r="J226" s="83" t="str">
        <f ca="1" t="shared" si="2"/>
        <v>CLEANING SERVICE</v>
      </c>
      <c r="K226" s="83" t="str">
        <f ca="1" t="array" ref="K226">IFERROR(INDEX(MASTER!B:B,MATCH(G226,MASTER!A:A,0))/100," ")</f>
        <v> </v>
      </c>
      <c r="L226" s="66">
        <f ca="1" t="shared" si="3"/>
        <v>0</v>
      </c>
      <c r="M226" s="66" t="str">
        <f ca="1" t="shared" si="4"/>
        <v>1900 - WEEK 00</v>
      </c>
      <c r="N226" s="66" t="str">
        <f ca="1" t="shared" si="5"/>
        <v>1900 - MONTH 01</v>
      </c>
      <c r="O226" s="83" t="str">
        <f ca="1" t="shared" ref="O226:P226" si="238">IFERROR(AVERAGEIF(M:M,M226,$K:$K)," ")</f>
        <v> </v>
      </c>
      <c r="P226" s="83" t="str">
        <f ca="1" t="shared" si="238"/>
        <v> </v>
      </c>
      <c r="Q226" s="66" t="str">
        <f ca="1">IF(ISBLANK(A226)," ",IF(O226&gt;MASTER!$B$3/100,"SB",IF(O226&gt;MASTER!$B$4/100,"B",IF(O226&gt;MASTER!$B$5/100,"C","K"))))</f>
        <v>SB</v>
      </c>
      <c r="R226" s="66" t="str">
        <f ca="1">IF(ISBLANK(B226)," ",IF(P226&gt;MASTER!$B$3/100,"SB",IF(P226&gt;MASTER!$B$4/100,"B",IF(P226&gt;MASTER!$B$5/100,"C","K"))))</f>
        <v>SB</v>
      </c>
    </row>
    <row r="227" customHeight="1" spans="1:18">
      <c r="A227" s="66">
        <f ca="1">INDIRECT(ADDRESS(2+QUOTIENT(ROW()-2,COUNTA('Form Responses 1'!$1:$1)-4),1,,TRUE,"Form Responses 1"))</f>
        <v>0</v>
      </c>
      <c r="B227" s="66">
        <f ca="1">INDIRECT(ADDRESS(2+QUOTIENT(ROW()-2,COUNTA('Form Responses 1'!$1:$1)-4),2,,TRUE,"Form Responses 1"))</f>
        <v>0</v>
      </c>
      <c r="C227" s="66">
        <f ca="1">INDIRECT(ADDRESS(2+QUOTIENT(ROW()-2,COUNTA('Form Responses 1'!$1:$1)-4),3,,TRUE,"Form Responses 1"))</f>
        <v>0</v>
      </c>
      <c r="D227" s="66">
        <f ca="1">INDIRECT(ADDRESS(2+QUOTIENT(ROW()-2,COUNTA('Form Responses 1'!$1:$1)-4),4,,TRUE,"Form Responses 1"))</f>
        <v>0</v>
      </c>
      <c r="E227" s="82">
        <f ca="1" t="shared" si="0"/>
        <v>6</v>
      </c>
      <c r="F227" s="66" t="str">
        <f ca="1">IF(ISBLANK(A227)," ",INDIRECT(ADDRESS(1,5+MOD(ROW()-2,COUNTA('Form Responses 1'!$1:$1)-4),,TRUE,"Form Responses 1")))</f>
        <v>Halaman [Tps]</v>
      </c>
      <c r="G227" s="66" t="e">
        <f ca="1">IF(ISBLANK(A227)," ",INDIRECT(ADDRESS(MATCH(A227,'Form Responses 1'!A:A,0),5+MOD(ROW()-2,COUNTA('Form Responses 1'!$1:$1)-4),,TRUE,"Form Responses 1")))</f>
        <v>#N/A</v>
      </c>
      <c r="H227" s="83" t="str">
        <f ca="1" t="shared" si="1"/>
        <v>Halaman</v>
      </c>
      <c r="I227" s="83" t="str">
        <f ca="1" t="shared" si="206"/>
        <v>Tps</v>
      </c>
      <c r="J227" s="83" t="str">
        <f ca="1" t="shared" si="2"/>
        <v>CLEANING SERVICE</v>
      </c>
      <c r="K227" s="83" t="str">
        <f ca="1" t="array" ref="K227">IFERROR(INDEX(MASTER!B:B,MATCH(G227,MASTER!A:A,0))/100," ")</f>
        <v> </v>
      </c>
      <c r="L227" s="66">
        <f ca="1" t="shared" si="3"/>
        <v>0</v>
      </c>
      <c r="M227" s="66" t="str">
        <f ca="1" t="shared" si="4"/>
        <v>1900 - WEEK 00</v>
      </c>
      <c r="N227" s="66" t="str">
        <f ca="1" t="shared" si="5"/>
        <v>1900 - MONTH 01</v>
      </c>
      <c r="O227" s="83" t="str">
        <f ca="1" t="shared" ref="O227:P227" si="239">IFERROR(AVERAGEIF(M:M,M227,$K:$K)," ")</f>
        <v> </v>
      </c>
      <c r="P227" s="83" t="str">
        <f ca="1" t="shared" si="239"/>
        <v> </v>
      </c>
      <c r="Q227" s="66" t="str">
        <f ca="1">IF(ISBLANK(A227)," ",IF(O227&gt;MASTER!$B$3/100,"SB",IF(O227&gt;MASTER!$B$4/100,"B",IF(O227&gt;MASTER!$B$5/100,"C","K"))))</f>
        <v>SB</v>
      </c>
      <c r="R227" s="66" t="str">
        <f ca="1">IF(ISBLANK(B227)," ",IF(P227&gt;MASTER!$B$3/100,"SB",IF(P227&gt;MASTER!$B$4/100,"B",IF(P227&gt;MASTER!$B$5/100,"C","K"))))</f>
        <v>SB</v>
      </c>
    </row>
    <row r="228" customHeight="1" spans="1:18">
      <c r="A228" s="66">
        <f ca="1">INDIRECT(ADDRESS(2+QUOTIENT(ROW()-2,COUNTA('Form Responses 1'!$1:$1)-4),1,,TRUE,"Form Responses 1"))</f>
        <v>0</v>
      </c>
      <c r="B228" s="66">
        <f ca="1">INDIRECT(ADDRESS(2+QUOTIENT(ROW()-2,COUNTA('Form Responses 1'!$1:$1)-4),2,,TRUE,"Form Responses 1"))</f>
        <v>0</v>
      </c>
      <c r="C228" s="66">
        <f ca="1">INDIRECT(ADDRESS(2+QUOTIENT(ROW()-2,COUNTA('Form Responses 1'!$1:$1)-4),3,,TRUE,"Form Responses 1"))</f>
        <v>0</v>
      </c>
      <c r="D228" s="66">
        <f ca="1">INDIRECT(ADDRESS(2+QUOTIENT(ROW()-2,COUNTA('Form Responses 1'!$1:$1)-4),4,,TRUE,"Form Responses 1"))</f>
        <v>0</v>
      </c>
      <c r="E228" s="82">
        <f ca="1" t="shared" si="0"/>
        <v>6</v>
      </c>
      <c r="F228" s="66" t="str">
        <f ca="1">IF(ISBLANK(A228)," ",INDIRECT(ADDRESS(1,5+MOD(ROW()-2,COUNTA('Form Responses 1'!$1:$1)-4),,TRUE,"Form Responses 1")))</f>
        <v>Wisma [Koridor ]</v>
      </c>
      <c r="G228" s="66" t="e">
        <f ca="1">IF(ISBLANK(A228)," ",INDIRECT(ADDRESS(MATCH(A228,'Form Responses 1'!A:A,0),5+MOD(ROW()-2,COUNTA('Form Responses 1'!$1:$1)-4),,TRUE,"Form Responses 1")))</f>
        <v>#N/A</v>
      </c>
      <c r="H228" s="83" t="str">
        <f ca="1" t="shared" si="1"/>
        <v>Wisma</v>
      </c>
      <c r="I228" s="83" t="str">
        <f ca="1" t="shared" si="206"/>
        <v>Koridor </v>
      </c>
      <c r="J228" s="83" t="str">
        <f ca="1" t="shared" si="2"/>
        <v>CLEANING SERVICE</v>
      </c>
      <c r="K228" s="83" t="str">
        <f ca="1" t="array" ref="K228">IFERROR(INDEX(MASTER!B:B,MATCH(G228,MASTER!A:A,0))/100," ")</f>
        <v> </v>
      </c>
      <c r="L228" s="66">
        <f ca="1" t="shared" si="3"/>
        <v>0</v>
      </c>
      <c r="M228" s="66" t="str">
        <f ca="1" t="shared" si="4"/>
        <v>1900 - WEEK 00</v>
      </c>
      <c r="N228" s="66" t="str">
        <f ca="1" t="shared" si="5"/>
        <v>1900 - MONTH 01</v>
      </c>
      <c r="O228" s="83" t="str">
        <f ca="1" t="shared" ref="O228:P228" si="240">IFERROR(AVERAGEIF(M:M,M228,$K:$K)," ")</f>
        <v> </v>
      </c>
      <c r="P228" s="83" t="str">
        <f ca="1" t="shared" si="240"/>
        <v> </v>
      </c>
      <c r="Q228" s="66" t="str">
        <f ca="1">IF(ISBLANK(A228)," ",IF(O228&gt;MASTER!$B$3/100,"SB",IF(O228&gt;MASTER!$B$4/100,"B",IF(O228&gt;MASTER!$B$5/100,"C","K"))))</f>
        <v>SB</v>
      </c>
      <c r="R228" s="66" t="str">
        <f ca="1">IF(ISBLANK(B228)," ",IF(P228&gt;MASTER!$B$3/100,"SB",IF(P228&gt;MASTER!$B$4/100,"B",IF(P228&gt;MASTER!$B$5/100,"C","K"))))</f>
        <v>SB</v>
      </c>
    </row>
    <row r="229" customHeight="1" spans="1:18">
      <c r="A229" s="66">
        <f ca="1">INDIRECT(ADDRESS(2+QUOTIENT(ROW()-2,COUNTA('Form Responses 1'!$1:$1)-4),1,,TRUE,"Form Responses 1"))</f>
        <v>0</v>
      </c>
      <c r="B229" s="66">
        <f ca="1">INDIRECT(ADDRESS(2+QUOTIENT(ROW()-2,COUNTA('Form Responses 1'!$1:$1)-4),2,,TRUE,"Form Responses 1"))</f>
        <v>0</v>
      </c>
      <c r="C229" s="66">
        <f ca="1">INDIRECT(ADDRESS(2+QUOTIENT(ROW()-2,COUNTA('Form Responses 1'!$1:$1)-4),3,,TRUE,"Form Responses 1"))</f>
        <v>0</v>
      </c>
      <c r="D229" s="66">
        <f ca="1">INDIRECT(ADDRESS(2+QUOTIENT(ROW()-2,COUNTA('Form Responses 1'!$1:$1)-4),4,,TRUE,"Form Responses 1"))</f>
        <v>0</v>
      </c>
      <c r="E229" s="82">
        <f ca="1" t="shared" si="0"/>
        <v>6</v>
      </c>
      <c r="F229" s="66" t="str">
        <f ca="1">IF(ISBLANK(A229)," ",INDIRECT(ADDRESS(1,5+MOD(ROW()-2,COUNTA('Form Responses 1'!$1:$1)-4),,TRUE,"Form Responses 1")))</f>
        <v>Wisma [Ruang Rapat/Pendopo]</v>
      </c>
      <c r="G229" s="66" t="e">
        <f ca="1">IF(ISBLANK(A229)," ",INDIRECT(ADDRESS(MATCH(A229,'Form Responses 1'!A:A,0),5+MOD(ROW()-2,COUNTA('Form Responses 1'!$1:$1)-4),,TRUE,"Form Responses 1")))</f>
        <v>#N/A</v>
      </c>
      <c r="H229" s="83" t="str">
        <f ca="1" t="shared" si="1"/>
        <v>Wisma</v>
      </c>
      <c r="I229" s="83" t="str">
        <f ca="1" t="shared" si="206"/>
        <v>Ruang Rapat/Pendopo</v>
      </c>
      <c r="J229" s="83" t="str">
        <f ca="1" t="shared" si="2"/>
        <v>CLEANING SERVICE</v>
      </c>
      <c r="K229" s="83" t="str">
        <f ca="1" t="array" ref="K229">IFERROR(INDEX(MASTER!B:B,MATCH(G229,MASTER!A:A,0))/100," ")</f>
        <v> </v>
      </c>
      <c r="L229" s="66">
        <f ca="1" t="shared" si="3"/>
        <v>0</v>
      </c>
      <c r="M229" s="66" t="str">
        <f ca="1" t="shared" si="4"/>
        <v>1900 - WEEK 00</v>
      </c>
      <c r="N229" s="66" t="str">
        <f ca="1" t="shared" si="5"/>
        <v>1900 - MONTH 01</v>
      </c>
      <c r="O229" s="83" t="str">
        <f ca="1" t="shared" ref="O229:P229" si="241">IFERROR(AVERAGEIF(M:M,M229,$K:$K)," ")</f>
        <v> </v>
      </c>
      <c r="P229" s="83" t="str">
        <f ca="1" t="shared" si="241"/>
        <v> </v>
      </c>
      <c r="Q229" s="66" t="str">
        <f ca="1">IF(ISBLANK(A229)," ",IF(O229&gt;MASTER!$B$3/100,"SB",IF(O229&gt;MASTER!$B$4/100,"B",IF(O229&gt;MASTER!$B$5/100,"C","K"))))</f>
        <v>SB</v>
      </c>
      <c r="R229" s="66" t="str">
        <f ca="1">IF(ISBLANK(B229)," ",IF(P229&gt;MASTER!$B$3/100,"SB",IF(P229&gt;MASTER!$B$4/100,"B",IF(P229&gt;MASTER!$B$5/100,"C","K"))))</f>
        <v>SB</v>
      </c>
    </row>
    <row r="230" customHeight="1" spans="1:18">
      <c r="A230" s="66">
        <f ca="1">INDIRECT(ADDRESS(2+QUOTIENT(ROW()-2,COUNTA('Form Responses 1'!$1:$1)-4),1,,TRUE,"Form Responses 1"))</f>
        <v>0</v>
      </c>
      <c r="B230" s="66">
        <f ca="1">INDIRECT(ADDRESS(2+QUOTIENT(ROW()-2,COUNTA('Form Responses 1'!$1:$1)-4),2,,TRUE,"Form Responses 1"))</f>
        <v>0</v>
      </c>
      <c r="C230" s="66">
        <f ca="1">INDIRECT(ADDRESS(2+QUOTIENT(ROW()-2,COUNTA('Form Responses 1'!$1:$1)-4),3,,TRUE,"Form Responses 1"))</f>
        <v>0</v>
      </c>
      <c r="D230" s="66">
        <f ca="1">INDIRECT(ADDRESS(2+QUOTIENT(ROW()-2,COUNTA('Form Responses 1'!$1:$1)-4),4,,TRUE,"Form Responses 1"))</f>
        <v>0</v>
      </c>
      <c r="E230" s="82">
        <f ca="1" t="shared" si="0"/>
        <v>6</v>
      </c>
      <c r="F230" s="66" t="str">
        <f ca="1">IF(ISBLANK(A230)," ",INDIRECT(ADDRESS(1,5+MOD(ROW()-2,COUNTA('Form Responses 1'!$1:$1)-4),,TRUE,"Form Responses 1")))</f>
        <v>Wisma [Gudang]</v>
      </c>
      <c r="G230" s="66" t="e">
        <f ca="1">IF(ISBLANK(A230)," ",INDIRECT(ADDRESS(MATCH(A230,'Form Responses 1'!A:A,0),5+MOD(ROW()-2,COUNTA('Form Responses 1'!$1:$1)-4),,TRUE,"Form Responses 1")))</f>
        <v>#N/A</v>
      </c>
      <c r="H230" s="83" t="str">
        <f ca="1" t="shared" si="1"/>
        <v>Wisma</v>
      </c>
      <c r="I230" s="83" t="str">
        <f ca="1" t="shared" si="206"/>
        <v>Gudang</v>
      </c>
      <c r="J230" s="83" t="str">
        <f ca="1" t="shared" si="2"/>
        <v>CLEANING SERVICE</v>
      </c>
      <c r="K230" s="83" t="str">
        <f ca="1" t="array" ref="K230">IFERROR(INDEX(MASTER!B:B,MATCH(G230,MASTER!A:A,0))/100," ")</f>
        <v> </v>
      </c>
      <c r="L230" s="66">
        <f ca="1" t="shared" si="3"/>
        <v>0</v>
      </c>
      <c r="M230" s="66" t="str">
        <f ca="1" t="shared" si="4"/>
        <v>1900 - WEEK 00</v>
      </c>
      <c r="N230" s="66" t="str">
        <f ca="1" t="shared" si="5"/>
        <v>1900 - MONTH 01</v>
      </c>
      <c r="O230" s="83" t="str">
        <f ca="1" t="shared" ref="O230:P230" si="242">IFERROR(AVERAGEIF(M:M,M230,$K:$K)," ")</f>
        <v> </v>
      </c>
      <c r="P230" s="83" t="str">
        <f ca="1" t="shared" si="242"/>
        <v> </v>
      </c>
      <c r="Q230" s="66" t="str">
        <f ca="1">IF(ISBLANK(A230)," ",IF(O230&gt;MASTER!$B$3/100,"SB",IF(O230&gt;MASTER!$B$4/100,"B",IF(O230&gt;MASTER!$B$5/100,"C","K"))))</f>
        <v>SB</v>
      </c>
      <c r="R230" s="66" t="str">
        <f ca="1">IF(ISBLANK(B230)," ",IF(P230&gt;MASTER!$B$3/100,"SB",IF(P230&gt;MASTER!$B$4/100,"B",IF(P230&gt;MASTER!$B$5/100,"C","K"))))</f>
        <v>SB</v>
      </c>
    </row>
    <row r="231" customHeight="1" spans="1:18">
      <c r="A231" s="66">
        <f ca="1">INDIRECT(ADDRESS(2+QUOTIENT(ROW()-2,COUNTA('Form Responses 1'!$1:$1)-4),1,,TRUE,"Form Responses 1"))</f>
        <v>0</v>
      </c>
      <c r="B231" s="66">
        <f ca="1">INDIRECT(ADDRESS(2+QUOTIENT(ROW()-2,COUNTA('Form Responses 1'!$1:$1)-4),2,,TRUE,"Form Responses 1"))</f>
        <v>0</v>
      </c>
      <c r="C231" s="66">
        <f ca="1">INDIRECT(ADDRESS(2+QUOTIENT(ROW()-2,COUNTA('Form Responses 1'!$1:$1)-4),3,,TRUE,"Form Responses 1"))</f>
        <v>0</v>
      </c>
      <c r="D231" s="66">
        <f ca="1">INDIRECT(ADDRESS(2+QUOTIENT(ROW()-2,COUNTA('Form Responses 1'!$1:$1)-4),4,,TRUE,"Form Responses 1"))</f>
        <v>0</v>
      </c>
      <c r="E231" s="82">
        <f ca="1" t="shared" si="0"/>
        <v>6</v>
      </c>
      <c r="F231" s="66" t="str">
        <f ca="1">IF(ISBLANK(A231)," ",INDIRECT(ADDRESS(1,5+MOD(ROW()-2,COUNTA('Form Responses 1'!$1:$1)-4),,TRUE,"Form Responses 1")))</f>
        <v>Wisma [Ruang Genset]</v>
      </c>
      <c r="G231" s="66" t="e">
        <f ca="1">IF(ISBLANK(A231)," ",INDIRECT(ADDRESS(MATCH(A231,'Form Responses 1'!A:A,0),5+MOD(ROW()-2,COUNTA('Form Responses 1'!$1:$1)-4),,TRUE,"Form Responses 1")))</f>
        <v>#N/A</v>
      </c>
      <c r="H231" s="83" t="str">
        <f ca="1" t="shared" si="1"/>
        <v>Wisma</v>
      </c>
      <c r="I231" s="83" t="str">
        <f ca="1" t="shared" si="206"/>
        <v>Ruang Genset</v>
      </c>
      <c r="J231" s="83" t="str">
        <f ca="1" t="shared" si="2"/>
        <v>CLEANING SERVICE</v>
      </c>
      <c r="K231" s="83" t="str">
        <f ca="1" t="array" ref="K231">IFERROR(INDEX(MASTER!B:B,MATCH(G231,MASTER!A:A,0))/100," ")</f>
        <v> </v>
      </c>
      <c r="L231" s="66">
        <f ca="1" t="shared" si="3"/>
        <v>0</v>
      </c>
      <c r="M231" s="66" t="str">
        <f ca="1" t="shared" si="4"/>
        <v>1900 - WEEK 00</v>
      </c>
      <c r="N231" s="66" t="str">
        <f ca="1" t="shared" si="5"/>
        <v>1900 - MONTH 01</v>
      </c>
      <c r="O231" s="83" t="str">
        <f ca="1" t="shared" ref="O231:P231" si="243">IFERROR(AVERAGEIF(M:M,M231,$K:$K)," ")</f>
        <v> </v>
      </c>
      <c r="P231" s="83" t="str">
        <f ca="1" t="shared" si="243"/>
        <v> </v>
      </c>
      <c r="Q231" s="66" t="str">
        <f ca="1">IF(ISBLANK(A231)," ",IF(O231&gt;MASTER!$B$3/100,"SB",IF(O231&gt;MASTER!$B$4/100,"B",IF(O231&gt;MASTER!$B$5/100,"C","K"))))</f>
        <v>SB</v>
      </c>
      <c r="R231" s="66" t="str">
        <f ca="1">IF(ISBLANK(B231)," ",IF(P231&gt;MASTER!$B$3/100,"SB",IF(P231&gt;MASTER!$B$4/100,"B",IF(P231&gt;MASTER!$B$5/100,"C","K"))))</f>
        <v>SB</v>
      </c>
    </row>
    <row r="232" customHeight="1" spans="1:18">
      <c r="A232" s="66">
        <f ca="1">INDIRECT(ADDRESS(2+QUOTIENT(ROW()-2,COUNTA('Form Responses 1'!$1:$1)-4),1,,TRUE,"Form Responses 1"))</f>
        <v>0</v>
      </c>
      <c r="B232" s="66">
        <f ca="1">INDIRECT(ADDRESS(2+QUOTIENT(ROW()-2,COUNTA('Form Responses 1'!$1:$1)-4),2,,TRUE,"Form Responses 1"))</f>
        <v>0</v>
      </c>
      <c r="C232" s="66">
        <f ca="1">INDIRECT(ADDRESS(2+QUOTIENT(ROW()-2,COUNTA('Form Responses 1'!$1:$1)-4),3,,TRUE,"Form Responses 1"))</f>
        <v>0</v>
      </c>
      <c r="D232" s="66">
        <f ca="1">INDIRECT(ADDRESS(2+QUOTIENT(ROW()-2,COUNTA('Form Responses 1'!$1:$1)-4),4,,TRUE,"Form Responses 1"))</f>
        <v>0</v>
      </c>
      <c r="E232" s="82">
        <f ca="1" t="shared" si="0"/>
        <v>6</v>
      </c>
      <c r="F232" s="66" t="str">
        <f ca="1">IF(ISBLANK(A232)," ",INDIRECT(ADDRESS(1,5+MOD(ROW()-2,COUNTA('Form Responses 1'!$1:$1)-4),,TRUE,"Form Responses 1")))</f>
        <v>Wisma [Ruang Alat Meteorologi]</v>
      </c>
      <c r="G232" s="66" t="e">
        <f ca="1">IF(ISBLANK(A232)," ",INDIRECT(ADDRESS(MATCH(A232,'Form Responses 1'!A:A,0),5+MOD(ROW()-2,COUNTA('Form Responses 1'!$1:$1)-4),,TRUE,"Form Responses 1")))</f>
        <v>#N/A</v>
      </c>
      <c r="H232" s="83" t="str">
        <f ca="1" t="shared" si="1"/>
        <v>Wisma</v>
      </c>
      <c r="I232" s="83" t="str">
        <f ca="1" t="shared" si="206"/>
        <v>Ruang Alat Meteorologi</v>
      </c>
      <c r="J232" s="83" t="str">
        <f ca="1" t="shared" si="2"/>
        <v>CLEANING SERVICE</v>
      </c>
      <c r="K232" s="83" t="str">
        <f ca="1" t="array" ref="K232">IFERROR(INDEX(MASTER!B:B,MATCH(G232,MASTER!A:A,0))/100," ")</f>
        <v> </v>
      </c>
      <c r="L232" s="66">
        <f ca="1" t="shared" si="3"/>
        <v>0</v>
      </c>
      <c r="M232" s="66" t="str">
        <f ca="1" t="shared" si="4"/>
        <v>1900 - WEEK 00</v>
      </c>
      <c r="N232" s="66" t="str">
        <f ca="1" t="shared" si="5"/>
        <v>1900 - MONTH 01</v>
      </c>
      <c r="O232" s="83" t="str">
        <f ca="1" t="shared" ref="O232:P232" si="244">IFERROR(AVERAGEIF(M:M,M232,$K:$K)," ")</f>
        <v> </v>
      </c>
      <c r="P232" s="83" t="str">
        <f ca="1" t="shared" si="244"/>
        <v> </v>
      </c>
      <c r="Q232" s="66" t="str">
        <f ca="1">IF(ISBLANK(A232)," ",IF(O232&gt;MASTER!$B$3/100,"SB",IF(O232&gt;MASTER!$B$4/100,"B",IF(O232&gt;MASTER!$B$5/100,"C","K"))))</f>
        <v>SB</v>
      </c>
      <c r="R232" s="66" t="str">
        <f ca="1">IF(ISBLANK(B232)," ",IF(P232&gt;MASTER!$B$3/100,"SB",IF(P232&gt;MASTER!$B$4/100,"B",IF(P232&gt;MASTER!$B$5/100,"C","K"))))</f>
        <v>SB</v>
      </c>
    </row>
    <row r="233" customHeight="1" spans="1:18">
      <c r="A233" s="66">
        <f ca="1">INDIRECT(ADDRESS(2+QUOTIENT(ROW()-2,COUNTA('Form Responses 1'!$1:$1)-4),1,,TRUE,"Form Responses 1"))</f>
        <v>0</v>
      </c>
      <c r="B233" s="66">
        <f ca="1">INDIRECT(ADDRESS(2+QUOTIENT(ROW()-2,COUNTA('Form Responses 1'!$1:$1)-4),2,,TRUE,"Form Responses 1"))</f>
        <v>0</v>
      </c>
      <c r="C233" s="66">
        <f ca="1">INDIRECT(ADDRESS(2+QUOTIENT(ROW()-2,COUNTA('Form Responses 1'!$1:$1)-4),3,,TRUE,"Form Responses 1"))</f>
        <v>0</v>
      </c>
      <c r="D233" s="66">
        <f ca="1">INDIRECT(ADDRESS(2+QUOTIENT(ROW()-2,COUNTA('Form Responses 1'!$1:$1)-4),4,,TRUE,"Form Responses 1"))</f>
        <v>0</v>
      </c>
      <c r="E233" s="82">
        <f ca="1" t="shared" si="0"/>
        <v>6</v>
      </c>
      <c r="F233" s="66" t="str">
        <f ca="1">IF(ISBLANK(A233)," ",INDIRECT(ADDRESS(1,5+MOD(ROW()-2,COUNTA('Form Responses 1'!$1:$1)-4),,TRUE,"Form Responses 1")))</f>
        <v>Wisma [Ruang Kerja]</v>
      </c>
      <c r="G233" s="66" t="e">
        <f ca="1">IF(ISBLANK(A233)," ",INDIRECT(ADDRESS(MATCH(A233,'Form Responses 1'!A:A,0),5+MOD(ROW()-2,COUNTA('Form Responses 1'!$1:$1)-4),,TRUE,"Form Responses 1")))</f>
        <v>#N/A</v>
      </c>
      <c r="H233" s="83" t="str">
        <f ca="1" t="shared" si="1"/>
        <v>Wisma</v>
      </c>
      <c r="I233" s="83" t="str">
        <f ca="1" t="shared" si="206"/>
        <v>Ruang Kerja</v>
      </c>
      <c r="J233" s="83" t="str">
        <f ca="1" t="shared" si="2"/>
        <v>CLEANING SERVICE</v>
      </c>
      <c r="K233" s="83" t="str">
        <f ca="1" t="array" ref="K233">IFERROR(INDEX(MASTER!B:B,MATCH(G233,MASTER!A:A,0))/100," ")</f>
        <v> </v>
      </c>
      <c r="L233" s="66">
        <f ca="1" t="shared" si="3"/>
        <v>0</v>
      </c>
      <c r="M233" s="66" t="str">
        <f ca="1" t="shared" si="4"/>
        <v>1900 - WEEK 00</v>
      </c>
      <c r="N233" s="66" t="str">
        <f ca="1" t="shared" si="5"/>
        <v>1900 - MONTH 01</v>
      </c>
      <c r="O233" s="83" t="str">
        <f ca="1" t="shared" ref="O233:P233" si="245">IFERROR(AVERAGEIF(M:M,M233,$K:$K)," ")</f>
        <v> </v>
      </c>
      <c r="P233" s="83" t="str">
        <f ca="1" t="shared" si="245"/>
        <v> </v>
      </c>
      <c r="Q233" s="66" t="str">
        <f ca="1">IF(ISBLANK(A233)," ",IF(O233&gt;MASTER!$B$3/100,"SB",IF(O233&gt;MASTER!$B$4/100,"B",IF(O233&gt;MASTER!$B$5/100,"C","K"))))</f>
        <v>SB</v>
      </c>
      <c r="R233" s="66" t="str">
        <f ca="1">IF(ISBLANK(B233)," ",IF(P233&gt;MASTER!$B$3/100,"SB",IF(P233&gt;MASTER!$B$4/100,"B",IF(P233&gt;MASTER!$B$5/100,"C","K"))))</f>
        <v>SB</v>
      </c>
    </row>
    <row r="234" customHeight="1" spans="1:18">
      <c r="A234" s="66">
        <f ca="1">INDIRECT(ADDRESS(2+QUOTIENT(ROW()-2,COUNTA('Form Responses 1'!$1:$1)-4),1,,TRUE,"Form Responses 1"))</f>
        <v>0</v>
      </c>
      <c r="B234" s="66">
        <f ca="1">INDIRECT(ADDRESS(2+QUOTIENT(ROW()-2,COUNTA('Form Responses 1'!$1:$1)-4),2,,TRUE,"Form Responses 1"))</f>
        <v>0</v>
      </c>
      <c r="C234" s="66">
        <f ca="1">INDIRECT(ADDRESS(2+QUOTIENT(ROW()-2,COUNTA('Form Responses 1'!$1:$1)-4),3,,TRUE,"Form Responses 1"))</f>
        <v>0</v>
      </c>
      <c r="D234" s="66">
        <f ca="1">INDIRECT(ADDRESS(2+QUOTIENT(ROW()-2,COUNTA('Form Responses 1'!$1:$1)-4),4,,TRUE,"Form Responses 1"))</f>
        <v>0</v>
      </c>
      <c r="E234" s="82">
        <f ca="1" t="shared" si="0"/>
        <v>6</v>
      </c>
      <c r="F234" s="66" t="str">
        <f ca="1">IF(ISBLANK(A234)," ",INDIRECT(ADDRESS(1,5+MOD(ROW()-2,COUNTA('Form Responses 1'!$1:$1)-4),,TRUE,"Form Responses 1")))</f>
        <v>Wisma [Pantry]</v>
      </c>
      <c r="G234" s="66" t="e">
        <f ca="1">IF(ISBLANK(A234)," ",INDIRECT(ADDRESS(MATCH(A234,'Form Responses 1'!A:A,0),5+MOD(ROW()-2,COUNTA('Form Responses 1'!$1:$1)-4),,TRUE,"Form Responses 1")))</f>
        <v>#N/A</v>
      </c>
      <c r="H234" s="83" t="str">
        <f ca="1" t="shared" si="1"/>
        <v>Wisma</v>
      </c>
      <c r="I234" s="83" t="str">
        <f ca="1" t="shared" si="206"/>
        <v>Pantry</v>
      </c>
      <c r="J234" s="83" t="str">
        <f ca="1" t="shared" si="2"/>
        <v>CLEANING SERVICE</v>
      </c>
      <c r="K234" s="83" t="str">
        <f ca="1" t="array" ref="K234">IFERROR(INDEX(MASTER!B:B,MATCH(G234,MASTER!A:A,0))/100," ")</f>
        <v> </v>
      </c>
      <c r="L234" s="66">
        <f ca="1" t="shared" si="3"/>
        <v>0</v>
      </c>
      <c r="M234" s="66" t="str">
        <f ca="1" t="shared" si="4"/>
        <v>1900 - WEEK 00</v>
      </c>
      <c r="N234" s="66" t="str">
        <f ca="1" t="shared" si="5"/>
        <v>1900 - MONTH 01</v>
      </c>
      <c r="O234" s="83" t="str">
        <f ca="1" t="shared" ref="O234:P234" si="246">IFERROR(AVERAGEIF(M:M,M234,$K:$K)," ")</f>
        <v> </v>
      </c>
      <c r="P234" s="83" t="str">
        <f ca="1" t="shared" si="246"/>
        <v> </v>
      </c>
      <c r="Q234" s="66" t="str">
        <f ca="1">IF(ISBLANK(A234)," ",IF(O234&gt;MASTER!$B$3/100,"SB",IF(O234&gt;MASTER!$B$4/100,"B",IF(O234&gt;MASTER!$B$5/100,"C","K"))))</f>
        <v>SB</v>
      </c>
      <c r="R234" s="66" t="str">
        <f ca="1">IF(ISBLANK(B234)," ",IF(P234&gt;MASTER!$B$3/100,"SB",IF(P234&gt;MASTER!$B$4/100,"B",IF(P234&gt;MASTER!$B$5/100,"C","K"))))</f>
        <v>SB</v>
      </c>
    </row>
    <row r="235" customHeight="1" spans="1:18">
      <c r="A235" s="66">
        <f ca="1">INDIRECT(ADDRESS(2+QUOTIENT(ROW()-2,COUNTA('Form Responses 1'!$1:$1)-4),1,,TRUE,"Form Responses 1"))</f>
        <v>0</v>
      </c>
      <c r="B235" s="66">
        <f ca="1">INDIRECT(ADDRESS(2+QUOTIENT(ROW()-2,COUNTA('Form Responses 1'!$1:$1)-4),2,,TRUE,"Form Responses 1"))</f>
        <v>0</v>
      </c>
      <c r="C235" s="66">
        <f ca="1">INDIRECT(ADDRESS(2+QUOTIENT(ROW()-2,COUNTA('Form Responses 1'!$1:$1)-4),3,,TRUE,"Form Responses 1"))</f>
        <v>0</v>
      </c>
      <c r="D235" s="66">
        <f ca="1">INDIRECT(ADDRESS(2+QUOTIENT(ROW()-2,COUNTA('Form Responses 1'!$1:$1)-4),4,,TRUE,"Form Responses 1"))</f>
        <v>0</v>
      </c>
      <c r="E235" s="82">
        <f ca="1" t="shared" si="0"/>
        <v>6</v>
      </c>
      <c r="F235" s="66" t="str">
        <f ca="1">IF(ISBLANK(A235)," ",INDIRECT(ADDRESS(1,5+MOD(ROW()-2,COUNTA('Form Responses 1'!$1:$1)-4),,TRUE,"Form Responses 1")))</f>
        <v>Wisma [Musholla]</v>
      </c>
      <c r="G235" s="66" t="e">
        <f ca="1">IF(ISBLANK(A235)," ",INDIRECT(ADDRESS(MATCH(A235,'Form Responses 1'!A:A,0),5+MOD(ROW()-2,COUNTA('Form Responses 1'!$1:$1)-4),,TRUE,"Form Responses 1")))</f>
        <v>#N/A</v>
      </c>
      <c r="H235" s="83" t="str">
        <f ca="1" t="shared" si="1"/>
        <v>Wisma</v>
      </c>
      <c r="I235" s="83" t="str">
        <f ca="1" t="shared" si="206"/>
        <v>Musholla</v>
      </c>
      <c r="J235" s="83" t="str">
        <f ca="1" t="shared" si="2"/>
        <v>CLEANING SERVICE</v>
      </c>
      <c r="K235" s="83" t="str">
        <f ca="1" t="array" ref="K235">IFERROR(INDEX(MASTER!B:B,MATCH(G235,MASTER!A:A,0))/100," ")</f>
        <v> </v>
      </c>
      <c r="L235" s="66">
        <f ca="1" t="shared" si="3"/>
        <v>0</v>
      </c>
      <c r="M235" s="66" t="str">
        <f ca="1" t="shared" si="4"/>
        <v>1900 - WEEK 00</v>
      </c>
      <c r="N235" s="66" t="str">
        <f ca="1" t="shared" si="5"/>
        <v>1900 - MONTH 01</v>
      </c>
      <c r="O235" s="83" t="str">
        <f ca="1" t="shared" ref="O235:P235" si="247">IFERROR(AVERAGEIF(M:M,M235,$K:$K)," ")</f>
        <v> </v>
      </c>
      <c r="P235" s="83" t="str">
        <f ca="1" t="shared" si="247"/>
        <v> </v>
      </c>
      <c r="Q235" s="66" t="str">
        <f ca="1">IF(ISBLANK(A235)," ",IF(O235&gt;MASTER!$B$3/100,"SB",IF(O235&gt;MASTER!$B$4/100,"B",IF(O235&gt;MASTER!$B$5/100,"C","K"))))</f>
        <v>SB</v>
      </c>
      <c r="R235" s="66" t="str">
        <f ca="1">IF(ISBLANK(B235)," ",IF(P235&gt;MASTER!$B$3/100,"SB",IF(P235&gt;MASTER!$B$4/100,"B",IF(P235&gt;MASTER!$B$5/100,"C","K"))))</f>
        <v>SB</v>
      </c>
    </row>
    <row r="236" customHeight="1" spans="1:18">
      <c r="A236" s="66">
        <f ca="1">INDIRECT(ADDRESS(2+QUOTIENT(ROW()-2,COUNTA('Form Responses 1'!$1:$1)-4),1,,TRUE,"Form Responses 1"))</f>
        <v>0</v>
      </c>
      <c r="B236" s="66">
        <f ca="1">INDIRECT(ADDRESS(2+QUOTIENT(ROW()-2,COUNTA('Form Responses 1'!$1:$1)-4),2,,TRUE,"Form Responses 1"))</f>
        <v>0</v>
      </c>
      <c r="C236" s="66">
        <f ca="1">INDIRECT(ADDRESS(2+QUOTIENT(ROW()-2,COUNTA('Form Responses 1'!$1:$1)-4),3,,TRUE,"Form Responses 1"))</f>
        <v>0</v>
      </c>
      <c r="D236" s="66">
        <f ca="1">INDIRECT(ADDRESS(2+QUOTIENT(ROW()-2,COUNTA('Form Responses 1'!$1:$1)-4),4,,TRUE,"Form Responses 1"))</f>
        <v>0</v>
      </c>
      <c r="E236" s="82">
        <f ca="1" t="shared" si="0"/>
        <v>6</v>
      </c>
      <c r="F236" s="66" t="str">
        <f ca="1">IF(ISBLANK(A236)," ",INDIRECT(ADDRESS(1,5+MOD(ROW()-2,COUNTA('Form Responses 1'!$1:$1)-4),,TRUE,"Form Responses 1")))</f>
        <v>Wisma [Toilet Pria / Wanita]</v>
      </c>
      <c r="G236" s="66" t="e">
        <f ca="1">IF(ISBLANK(A236)," ",INDIRECT(ADDRESS(MATCH(A236,'Form Responses 1'!A:A,0),5+MOD(ROW()-2,COUNTA('Form Responses 1'!$1:$1)-4),,TRUE,"Form Responses 1")))</f>
        <v>#N/A</v>
      </c>
      <c r="H236" s="83" t="str">
        <f ca="1" t="shared" si="1"/>
        <v>Wisma</v>
      </c>
      <c r="I236" s="83" t="str">
        <f ca="1" t="shared" si="206"/>
        <v>Toilet Pria / Wanita</v>
      </c>
      <c r="J236" s="83" t="str">
        <f ca="1" t="shared" si="2"/>
        <v>CLEANING SERVICE</v>
      </c>
      <c r="K236" s="83" t="str">
        <f ca="1" t="array" ref="K236">IFERROR(INDEX(MASTER!B:B,MATCH(G236,MASTER!A:A,0))/100," ")</f>
        <v> </v>
      </c>
      <c r="L236" s="66">
        <f ca="1" t="shared" si="3"/>
        <v>0</v>
      </c>
      <c r="M236" s="66" t="str">
        <f ca="1" t="shared" si="4"/>
        <v>1900 - WEEK 00</v>
      </c>
      <c r="N236" s="66" t="str">
        <f ca="1" t="shared" si="5"/>
        <v>1900 - MONTH 01</v>
      </c>
      <c r="O236" s="83" t="str">
        <f ca="1" t="shared" ref="O236:P236" si="248">IFERROR(AVERAGEIF(M:M,M236,$K:$K)," ")</f>
        <v> </v>
      </c>
      <c r="P236" s="83" t="str">
        <f ca="1" t="shared" si="248"/>
        <v> </v>
      </c>
      <c r="Q236" s="66" t="str">
        <f ca="1">IF(ISBLANK(A236)," ",IF(O236&gt;MASTER!$B$3/100,"SB",IF(O236&gt;MASTER!$B$4/100,"B",IF(O236&gt;MASTER!$B$5/100,"C","K"))))</f>
        <v>SB</v>
      </c>
      <c r="R236" s="66" t="str">
        <f ca="1">IF(ISBLANK(B236)," ",IF(P236&gt;MASTER!$B$3/100,"SB",IF(P236&gt;MASTER!$B$4/100,"B",IF(P236&gt;MASTER!$B$5/100,"C","K"))))</f>
        <v>SB</v>
      </c>
    </row>
    <row r="237" customHeight="1" spans="1:18">
      <c r="A237" s="66">
        <f ca="1">INDIRECT(ADDRESS(2+QUOTIENT(ROW()-2,COUNTA('Form Responses 1'!$1:$1)-4),1,,TRUE,"Form Responses 1"))</f>
        <v>0</v>
      </c>
      <c r="B237" s="66">
        <f ca="1">INDIRECT(ADDRESS(2+QUOTIENT(ROW()-2,COUNTA('Form Responses 1'!$1:$1)-4),2,,TRUE,"Form Responses 1"))</f>
        <v>0</v>
      </c>
      <c r="C237" s="66">
        <f ca="1">INDIRECT(ADDRESS(2+QUOTIENT(ROW()-2,COUNTA('Form Responses 1'!$1:$1)-4),3,,TRUE,"Form Responses 1"))</f>
        <v>0</v>
      </c>
      <c r="D237" s="66">
        <f ca="1">INDIRECT(ADDRESS(2+QUOTIENT(ROW()-2,COUNTA('Form Responses 1'!$1:$1)-4),4,,TRUE,"Form Responses 1"))</f>
        <v>0</v>
      </c>
      <c r="E237" s="82">
        <f ca="1" t="shared" si="0"/>
        <v>6</v>
      </c>
      <c r="F237" s="66" t="str">
        <f ca="1">IF(ISBLANK(A237)," ",INDIRECT(ADDRESS(1,5+MOD(ROW()-2,COUNTA('Form Responses 1'!$1:$1)-4),,TRUE,"Form Responses 1")))</f>
        <v>Halaman Wisma [Taman ]</v>
      </c>
      <c r="G237" s="66" t="e">
        <f ca="1">IF(ISBLANK(A237)," ",INDIRECT(ADDRESS(MATCH(A237,'Form Responses 1'!A:A,0),5+MOD(ROW()-2,COUNTA('Form Responses 1'!$1:$1)-4),,TRUE,"Form Responses 1")))</f>
        <v>#N/A</v>
      </c>
      <c r="H237" s="83" t="str">
        <f ca="1" t="shared" si="1"/>
        <v>Halaman Wisma</v>
      </c>
      <c r="I237" s="83" t="str">
        <f ca="1" t="shared" si="206"/>
        <v>Taman </v>
      </c>
      <c r="J237" s="83" t="str">
        <f ca="1" t="shared" si="2"/>
        <v>CLEANING SERVICE</v>
      </c>
      <c r="K237" s="83" t="str">
        <f ca="1" t="array" ref="K237">IFERROR(INDEX(MASTER!B:B,MATCH(G237,MASTER!A:A,0))/100," ")</f>
        <v> </v>
      </c>
      <c r="L237" s="66">
        <f ca="1" t="shared" si="3"/>
        <v>0</v>
      </c>
      <c r="M237" s="66" t="str">
        <f ca="1" t="shared" si="4"/>
        <v>1900 - WEEK 00</v>
      </c>
      <c r="N237" s="66" t="str">
        <f ca="1" t="shared" si="5"/>
        <v>1900 - MONTH 01</v>
      </c>
      <c r="O237" s="83" t="str">
        <f ca="1" t="shared" ref="O237:P237" si="249">IFERROR(AVERAGEIF(M:M,M237,$K:$K)," ")</f>
        <v> </v>
      </c>
      <c r="P237" s="83" t="str">
        <f ca="1" t="shared" si="249"/>
        <v> </v>
      </c>
      <c r="Q237" s="66" t="str">
        <f ca="1">IF(ISBLANK(A237)," ",IF(O237&gt;MASTER!$B$3/100,"SB",IF(O237&gt;MASTER!$B$4/100,"B",IF(O237&gt;MASTER!$B$5/100,"C","K"))))</f>
        <v>SB</v>
      </c>
      <c r="R237" s="66" t="str">
        <f ca="1">IF(ISBLANK(B237)," ",IF(P237&gt;MASTER!$B$3/100,"SB",IF(P237&gt;MASTER!$B$4/100,"B",IF(P237&gt;MASTER!$B$5/100,"C","K"))))</f>
        <v>SB</v>
      </c>
    </row>
    <row r="238" customHeight="1" spans="1:18">
      <c r="A238" s="66">
        <f ca="1">INDIRECT(ADDRESS(2+QUOTIENT(ROW()-2,COUNTA('Form Responses 1'!$1:$1)-4),1,,TRUE,"Form Responses 1"))</f>
        <v>0</v>
      </c>
      <c r="B238" s="66">
        <f ca="1">INDIRECT(ADDRESS(2+QUOTIENT(ROW()-2,COUNTA('Form Responses 1'!$1:$1)-4),2,,TRUE,"Form Responses 1"))</f>
        <v>0</v>
      </c>
      <c r="C238" s="66">
        <f ca="1">INDIRECT(ADDRESS(2+QUOTIENT(ROW()-2,COUNTA('Form Responses 1'!$1:$1)-4),3,,TRUE,"Form Responses 1"))</f>
        <v>0</v>
      </c>
      <c r="D238" s="66">
        <f ca="1">INDIRECT(ADDRESS(2+QUOTIENT(ROW()-2,COUNTA('Form Responses 1'!$1:$1)-4),4,,TRUE,"Form Responses 1"))</f>
        <v>0</v>
      </c>
      <c r="E238" s="82">
        <f ca="1" t="shared" si="0"/>
        <v>6</v>
      </c>
      <c r="F238" s="66" t="str">
        <f ca="1">IF(ISBLANK(A238)," ",INDIRECT(ADDRESS(1,5+MOD(ROW()-2,COUNTA('Form Responses 1'!$1:$1)-4),,TRUE,"Form Responses 1")))</f>
        <v>Halaman Wisma [Pos Satpam]</v>
      </c>
      <c r="G238" s="66" t="e">
        <f ca="1">IF(ISBLANK(A238)," ",INDIRECT(ADDRESS(MATCH(A238,'Form Responses 1'!A:A,0),5+MOD(ROW()-2,COUNTA('Form Responses 1'!$1:$1)-4),,TRUE,"Form Responses 1")))</f>
        <v>#N/A</v>
      </c>
      <c r="H238" s="83" t="str">
        <f ca="1" t="shared" si="1"/>
        <v>Halaman Wisma</v>
      </c>
      <c r="I238" s="83" t="str">
        <f ca="1" t="shared" si="206"/>
        <v>Pos Satpam</v>
      </c>
      <c r="J238" s="83" t="str">
        <f ca="1" t="shared" si="2"/>
        <v>CLEANING SERVICE</v>
      </c>
      <c r="K238" s="83" t="str">
        <f ca="1" t="array" ref="K238">IFERROR(INDEX(MASTER!B:B,MATCH(G238,MASTER!A:A,0))/100," ")</f>
        <v> </v>
      </c>
      <c r="L238" s="66">
        <f ca="1" t="shared" si="3"/>
        <v>0</v>
      </c>
      <c r="M238" s="66" t="str">
        <f ca="1" t="shared" si="4"/>
        <v>1900 - WEEK 00</v>
      </c>
      <c r="N238" s="66" t="str">
        <f ca="1" t="shared" si="5"/>
        <v>1900 - MONTH 01</v>
      </c>
      <c r="O238" s="83" t="str">
        <f ca="1" t="shared" ref="O238:P238" si="250">IFERROR(AVERAGEIF(M:M,M238,$K:$K)," ")</f>
        <v> </v>
      </c>
      <c r="P238" s="83" t="str">
        <f ca="1" t="shared" si="250"/>
        <v> </v>
      </c>
      <c r="Q238" s="66" t="str">
        <f ca="1">IF(ISBLANK(A238)," ",IF(O238&gt;MASTER!$B$3/100,"SB",IF(O238&gt;MASTER!$B$4/100,"B",IF(O238&gt;MASTER!$B$5/100,"C","K"))))</f>
        <v>SB</v>
      </c>
      <c r="R238" s="66" t="str">
        <f ca="1">IF(ISBLANK(B238)," ",IF(P238&gt;MASTER!$B$3/100,"SB",IF(P238&gt;MASTER!$B$4/100,"B",IF(P238&gt;MASTER!$B$5/100,"C","K"))))</f>
        <v>SB</v>
      </c>
    </row>
    <row r="239" customHeight="1" spans="1:18">
      <c r="A239" s="66">
        <f ca="1">INDIRECT(ADDRESS(2+QUOTIENT(ROW()-2,COUNTA('Form Responses 1'!$1:$1)-4),1,,TRUE,"Form Responses 1"))</f>
        <v>0</v>
      </c>
      <c r="B239" s="66">
        <f ca="1">INDIRECT(ADDRESS(2+QUOTIENT(ROW()-2,COUNTA('Form Responses 1'!$1:$1)-4),2,,TRUE,"Form Responses 1"))</f>
        <v>0</v>
      </c>
      <c r="C239" s="66">
        <f ca="1">INDIRECT(ADDRESS(2+QUOTIENT(ROW()-2,COUNTA('Form Responses 1'!$1:$1)-4),3,,TRUE,"Form Responses 1"))</f>
        <v>0</v>
      </c>
      <c r="D239" s="66">
        <f ca="1">INDIRECT(ADDRESS(2+QUOTIENT(ROW()-2,COUNTA('Form Responses 1'!$1:$1)-4),4,,TRUE,"Form Responses 1"))</f>
        <v>0</v>
      </c>
      <c r="E239" s="82">
        <f ca="1" t="shared" si="0"/>
        <v>6</v>
      </c>
      <c r="F239" s="66" t="str">
        <f ca="1">IF(ISBLANK(A239)," ",INDIRECT(ADDRESS(1,5+MOD(ROW()-2,COUNTA('Form Responses 1'!$1:$1)-4),,TRUE,"Form Responses 1")))</f>
        <v>Halaman Wisma [Halaman Utama Depan]</v>
      </c>
      <c r="G239" s="66" t="e">
        <f ca="1">IF(ISBLANK(A239)," ",INDIRECT(ADDRESS(MATCH(A239,'Form Responses 1'!A:A,0),5+MOD(ROW()-2,COUNTA('Form Responses 1'!$1:$1)-4),,TRUE,"Form Responses 1")))</f>
        <v>#N/A</v>
      </c>
      <c r="H239" s="83" t="str">
        <f ca="1" t="shared" si="1"/>
        <v>Halaman Wisma</v>
      </c>
      <c r="I239" s="83" t="str">
        <f ca="1" t="shared" si="206"/>
        <v>Halaman Utama Depan</v>
      </c>
      <c r="J239" s="83" t="str">
        <f ca="1" t="shared" si="2"/>
        <v>CLEANING SERVICE</v>
      </c>
      <c r="K239" s="83" t="str">
        <f ca="1" t="array" ref="K239">IFERROR(INDEX(MASTER!B:B,MATCH(G239,MASTER!A:A,0))/100," ")</f>
        <v> </v>
      </c>
      <c r="L239" s="66">
        <f ca="1" t="shared" si="3"/>
        <v>0</v>
      </c>
      <c r="M239" s="66" t="str">
        <f ca="1" t="shared" si="4"/>
        <v>1900 - WEEK 00</v>
      </c>
      <c r="N239" s="66" t="str">
        <f ca="1" t="shared" si="5"/>
        <v>1900 - MONTH 01</v>
      </c>
      <c r="O239" s="83" t="str">
        <f ca="1" t="shared" ref="O239:P239" si="251">IFERROR(AVERAGEIF(M:M,M239,$K:$K)," ")</f>
        <v> </v>
      </c>
      <c r="P239" s="83" t="str">
        <f ca="1" t="shared" si="251"/>
        <v> </v>
      </c>
      <c r="Q239" s="66" t="str">
        <f ca="1">IF(ISBLANK(A239)," ",IF(O239&gt;MASTER!$B$3/100,"SB",IF(O239&gt;MASTER!$B$4/100,"B",IF(O239&gt;MASTER!$B$5/100,"C","K"))))</f>
        <v>SB</v>
      </c>
      <c r="R239" s="66" t="str">
        <f ca="1">IF(ISBLANK(B239)," ",IF(P239&gt;MASTER!$B$3/100,"SB",IF(P239&gt;MASTER!$B$4/100,"B",IF(P239&gt;MASTER!$B$5/100,"C","K"))))</f>
        <v>SB</v>
      </c>
    </row>
    <row r="240" customHeight="1" spans="1:18">
      <c r="A240" s="66">
        <f ca="1">INDIRECT(ADDRESS(2+QUOTIENT(ROW()-2,COUNTA('Form Responses 1'!$1:$1)-4),1,,TRUE,"Form Responses 1"))</f>
        <v>0</v>
      </c>
      <c r="B240" s="66">
        <f ca="1">INDIRECT(ADDRESS(2+QUOTIENT(ROW()-2,COUNTA('Form Responses 1'!$1:$1)-4),2,,TRUE,"Form Responses 1"))</f>
        <v>0</v>
      </c>
      <c r="C240" s="66">
        <f ca="1">INDIRECT(ADDRESS(2+QUOTIENT(ROW()-2,COUNTA('Form Responses 1'!$1:$1)-4),3,,TRUE,"Form Responses 1"))</f>
        <v>0</v>
      </c>
      <c r="D240" s="66">
        <f ca="1">INDIRECT(ADDRESS(2+QUOTIENT(ROW()-2,COUNTA('Form Responses 1'!$1:$1)-4),4,,TRUE,"Form Responses 1"))</f>
        <v>0</v>
      </c>
      <c r="E240" s="82">
        <f ca="1" t="shared" si="0"/>
        <v>6</v>
      </c>
      <c r="F240" s="66" t="str">
        <f ca="1">IF(ISBLANK(A240)," ",INDIRECT(ADDRESS(1,5+MOD(ROW()-2,COUNTA('Form Responses 1'!$1:$1)-4),,TRUE,"Form Responses 1")))</f>
        <v>Halaman Wisma [Halaman Samping Dan Belakang]</v>
      </c>
      <c r="G240" s="66" t="e">
        <f ca="1">IF(ISBLANK(A240)," ",INDIRECT(ADDRESS(MATCH(A240,'Form Responses 1'!A:A,0),5+MOD(ROW()-2,COUNTA('Form Responses 1'!$1:$1)-4),,TRUE,"Form Responses 1")))</f>
        <v>#N/A</v>
      </c>
      <c r="H240" s="83" t="str">
        <f ca="1" t="shared" si="1"/>
        <v>Halaman Wisma</v>
      </c>
      <c r="I240" s="83" t="str">
        <f ca="1" t="shared" si="206"/>
        <v>Halaman Samping Dan Belakang</v>
      </c>
      <c r="J240" s="83" t="str">
        <f ca="1" t="shared" si="2"/>
        <v>CLEANING SERVICE</v>
      </c>
      <c r="K240" s="83" t="str">
        <f ca="1" t="array" ref="K240">IFERROR(INDEX(MASTER!B:B,MATCH(G240,MASTER!A:A,0))/100," ")</f>
        <v> </v>
      </c>
      <c r="L240" s="66">
        <f ca="1" t="shared" si="3"/>
        <v>0</v>
      </c>
      <c r="M240" s="66" t="str">
        <f ca="1" t="shared" si="4"/>
        <v>1900 - WEEK 00</v>
      </c>
      <c r="N240" s="66" t="str">
        <f ca="1" t="shared" si="5"/>
        <v>1900 - MONTH 01</v>
      </c>
      <c r="O240" s="83" t="str">
        <f ca="1" t="shared" ref="O240:P240" si="252">IFERROR(AVERAGEIF(M:M,M240,$K:$K)," ")</f>
        <v> </v>
      </c>
      <c r="P240" s="83" t="str">
        <f ca="1" t="shared" si="252"/>
        <v> </v>
      </c>
      <c r="Q240" s="66" t="str">
        <f ca="1">IF(ISBLANK(A240)," ",IF(O240&gt;MASTER!$B$3/100,"SB",IF(O240&gt;MASTER!$B$4/100,"B",IF(O240&gt;MASTER!$B$5/100,"C","K"))))</f>
        <v>SB</v>
      </c>
      <c r="R240" s="66" t="str">
        <f ca="1">IF(ISBLANK(B240)," ",IF(P240&gt;MASTER!$B$3/100,"SB",IF(P240&gt;MASTER!$B$4/100,"B",IF(P240&gt;MASTER!$B$5/100,"C","K"))))</f>
        <v>SB</v>
      </c>
    </row>
    <row r="241" customHeight="1" spans="1:18">
      <c r="A241" s="66">
        <f ca="1">INDIRECT(ADDRESS(2+QUOTIENT(ROW()-2,COUNTA('Form Responses 1'!$1:$1)-4),1,,TRUE,"Form Responses 1"))</f>
        <v>0</v>
      </c>
      <c r="B241" s="66">
        <f ca="1">INDIRECT(ADDRESS(2+QUOTIENT(ROW()-2,COUNTA('Form Responses 1'!$1:$1)-4),2,,TRUE,"Form Responses 1"))</f>
        <v>0</v>
      </c>
      <c r="C241" s="66">
        <f ca="1">INDIRECT(ADDRESS(2+QUOTIENT(ROW()-2,COUNTA('Form Responses 1'!$1:$1)-4),3,,TRUE,"Form Responses 1"))</f>
        <v>0</v>
      </c>
      <c r="D241" s="66">
        <f ca="1">INDIRECT(ADDRESS(2+QUOTIENT(ROW()-2,COUNTA('Form Responses 1'!$1:$1)-4),4,,TRUE,"Form Responses 1"))</f>
        <v>0</v>
      </c>
      <c r="E241" s="82">
        <f ca="1" t="shared" si="0"/>
        <v>6</v>
      </c>
      <c r="F241" s="66" t="str">
        <f ca="1">IF(ISBLANK(A241)," ",INDIRECT(ADDRESS(1,5+MOD(ROW()-2,COUNTA('Form Responses 1'!$1:$1)-4),,TRUE,"Form Responses 1")))</f>
        <v>Halaman Wisma [Tps]</v>
      </c>
      <c r="G241" s="66" t="e">
        <f ca="1">IF(ISBLANK(A241)," ",INDIRECT(ADDRESS(MATCH(A241,'Form Responses 1'!A:A,0),5+MOD(ROW()-2,COUNTA('Form Responses 1'!$1:$1)-4),,TRUE,"Form Responses 1")))</f>
        <v>#N/A</v>
      </c>
      <c r="H241" s="83" t="str">
        <f ca="1" t="shared" si="1"/>
        <v>Halaman Wisma</v>
      </c>
      <c r="I241" s="83" t="str">
        <f ca="1" t="shared" si="206"/>
        <v>Tps</v>
      </c>
      <c r="J241" s="83" t="str">
        <f ca="1" t="shared" si="2"/>
        <v>CLEANING SERVICE</v>
      </c>
      <c r="K241" s="83" t="str">
        <f ca="1" t="array" ref="K241">IFERROR(INDEX(MASTER!B:B,MATCH(G241,MASTER!A:A,0))/100," ")</f>
        <v> </v>
      </c>
      <c r="L241" s="66">
        <f ca="1" t="shared" si="3"/>
        <v>0</v>
      </c>
      <c r="M241" s="66" t="str">
        <f ca="1" t="shared" si="4"/>
        <v>1900 - WEEK 00</v>
      </c>
      <c r="N241" s="66" t="str">
        <f ca="1" t="shared" si="5"/>
        <v>1900 - MONTH 01</v>
      </c>
      <c r="O241" s="83" t="str">
        <f ca="1" t="shared" ref="O241:P241" si="253">IFERROR(AVERAGEIF(M:M,M241,$K:$K)," ")</f>
        <v> </v>
      </c>
      <c r="P241" s="83" t="str">
        <f ca="1" t="shared" si="253"/>
        <v> </v>
      </c>
      <c r="Q241" s="66" t="str">
        <f ca="1">IF(ISBLANK(A241)," ",IF(O241&gt;MASTER!$B$3/100,"SB",IF(O241&gt;MASTER!$B$4/100,"B",IF(O241&gt;MASTER!$B$5/100,"C","K"))))</f>
        <v>SB</v>
      </c>
      <c r="R241" s="66" t="str">
        <f ca="1">IF(ISBLANK(B241)," ",IF(P241&gt;MASTER!$B$3/100,"SB",IF(P241&gt;MASTER!$B$4/100,"B",IF(P241&gt;MASTER!$B$5/100,"C","K"))))</f>
        <v>SB</v>
      </c>
    </row>
    <row r="242" customHeight="1" spans="1:18">
      <c r="A242" s="66">
        <f ca="1">INDIRECT(ADDRESS(2+QUOTIENT(ROW()-2,COUNTA('Form Responses 1'!$1:$1)-4),1,,TRUE,"Form Responses 1"))</f>
        <v>0</v>
      </c>
      <c r="B242" s="66">
        <f ca="1">INDIRECT(ADDRESS(2+QUOTIENT(ROW()-2,COUNTA('Form Responses 1'!$1:$1)-4),2,,TRUE,"Form Responses 1"))</f>
        <v>0</v>
      </c>
      <c r="C242" s="66">
        <f ca="1">INDIRECT(ADDRESS(2+QUOTIENT(ROW()-2,COUNTA('Form Responses 1'!$1:$1)-4),3,,TRUE,"Form Responses 1"))</f>
        <v>0</v>
      </c>
      <c r="D242" s="66">
        <f ca="1">INDIRECT(ADDRESS(2+QUOTIENT(ROW()-2,COUNTA('Form Responses 1'!$1:$1)-4),4,,TRUE,"Form Responses 1"))</f>
        <v>0</v>
      </c>
      <c r="E242" s="82">
        <f ca="1" t="shared" si="0"/>
        <v>6</v>
      </c>
      <c r="F242" s="66" t="str">
        <f ca="1">IF(ISBLANK(A242)," ",INDIRECT(ADDRESS(1,5+MOD(ROW()-2,COUNTA('Form Responses 1'!$1:$1)-4),,TRUE,"Form Responses 1")))</f>
        <v>Security [Security Functions]</v>
      </c>
      <c r="G242" s="66" t="e">
        <f ca="1">IF(ISBLANK(A242)," ",INDIRECT(ADDRESS(MATCH(A242,'Form Responses 1'!A:A,0),5+MOD(ROW()-2,COUNTA('Form Responses 1'!$1:$1)-4),,TRUE,"Form Responses 1")))</f>
        <v>#N/A</v>
      </c>
      <c r="H242" s="83" t="str">
        <f ca="1" t="shared" si="1"/>
        <v>Security</v>
      </c>
      <c r="I242" s="83" t="str">
        <f ca="1" t="shared" si="206"/>
        <v>Security Functions</v>
      </c>
      <c r="J242" s="83" t="str">
        <f ca="1" t="shared" si="2"/>
        <v>SECURITY SERVICE</v>
      </c>
      <c r="K242" s="83" t="str">
        <f ca="1" t="array" ref="K242">IFERROR(INDEX(MASTER!B:B,MATCH(G242,MASTER!A:A,0))/100," ")</f>
        <v> </v>
      </c>
      <c r="L242" s="66">
        <f ca="1" t="shared" si="3"/>
        <v>0</v>
      </c>
      <c r="M242" s="66" t="str">
        <f ca="1" t="shared" si="4"/>
        <v>1900 - WEEK 00</v>
      </c>
      <c r="N242" s="66" t="str">
        <f ca="1" t="shared" si="5"/>
        <v>1900 - MONTH 01</v>
      </c>
      <c r="O242" s="83" t="str">
        <f ca="1" t="shared" ref="O242:P242" si="254">IFERROR(AVERAGEIF(M:M,M242,$K:$K)," ")</f>
        <v> </v>
      </c>
      <c r="P242" s="83" t="str">
        <f ca="1" t="shared" si="254"/>
        <v> </v>
      </c>
      <c r="Q242" s="66" t="str">
        <f ca="1">IF(ISBLANK(A242)," ",IF(O242&gt;MASTER!$B$3/100,"SB",IF(O242&gt;MASTER!$B$4/100,"B",IF(O242&gt;MASTER!$B$5/100,"C","K"))))</f>
        <v>SB</v>
      </c>
      <c r="R242" s="66" t="str">
        <f ca="1">IF(ISBLANK(B242)," ",IF(P242&gt;MASTER!$B$3/100,"SB",IF(P242&gt;MASTER!$B$4/100,"B",IF(P242&gt;MASTER!$B$5/100,"C","K"))))</f>
        <v>SB</v>
      </c>
    </row>
    <row r="243" customHeight="1" spans="1:18">
      <c r="A243" s="66">
        <f ca="1">INDIRECT(ADDRESS(2+QUOTIENT(ROW()-2,COUNTA('Form Responses 1'!$1:$1)-4),1,,TRUE,"Form Responses 1"))</f>
        <v>0</v>
      </c>
      <c r="B243" s="66">
        <f ca="1">INDIRECT(ADDRESS(2+QUOTIENT(ROW()-2,COUNTA('Form Responses 1'!$1:$1)-4),2,,TRUE,"Form Responses 1"))</f>
        <v>0</v>
      </c>
      <c r="C243" s="66">
        <f ca="1">INDIRECT(ADDRESS(2+QUOTIENT(ROW()-2,COUNTA('Form Responses 1'!$1:$1)-4),3,,TRUE,"Form Responses 1"))</f>
        <v>0</v>
      </c>
      <c r="D243" s="66">
        <f ca="1">INDIRECT(ADDRESS(2+QUOTIENT(ROW()-2,COUNTA('Form Responses 1'!$1:$1)-4),4,,TRUE,"Form Responses 1"))</f>
        <v>0</v>
      </c>
      <c r="E243" s="82">
        <f ca="1" t="shared" si="0"/>
        <v>6</v>
      </c>
      <c r="F243" s="66" t="str">
        <f ca="1">IF(ISBLANK(A243)," ",INDIRECT(ADDRESS(1,5+MOD(ROW()-2,COUNTA('Form Responses 1'!$1:$1)-4),,TRUE,"Form Responses 1")))</f>
        <v>Lantai 1 [Pantry ]</v>
      </c>
      <c r="G243" s="66" t="e">
        <f ca="1">IF(ISBLANK(A243)," ",INDIRECT(ADDRESS(MATCH(A243,'Form Responses 1'!A:A,0),5+MOD(ROW()-2,COUNTA('Form Responses 1'!$1:$1)-4),,TRUE,"Form Responses 1")))</f>
        <v>#N/A</v>
      </c>
      <c r="H243" s="83" t="str">
        <f ca="1" t="shared" si="1"/>
        <v>Lantai 1</v>
      </c>
      <c r="I243" s="83" t="str">
        <f ca="1" t="shared" si="206"/>
        <v>Pantry </v>
      </c>
      <c r="J243" s="83" t="str">
        <f ca="1" t="shared" si="2"/>
        <v>CLEANING SERVICE</v>
      </c>
      <c r="K243" s="83" t="str">
        <f ca="1" t="array" ref="K243">IFERROR(INDEX(MASTER!B:B,MATCH(G243,MASTER!A:A,0))/100," ")</f>
        <v> </v>
      </c>
      <c r="L243" s="66">
        <f ca="1" t="shared" si="3"/>
        <v>0</v>
      </c>
      <c r="M243" s="66" t="str">
        <f ca="1" t="shared" si="4"/>
        <v>1900 - WEEK 00</v>
      </c>
      <c r="N243" s="66" t="str">
        <f ca="1" t="shared" si="5"/>
        <v>1900 - MONTH 01</v>
      </c>
      <c r="O243" s="83" t="str">
        <f ca="1" t="shared" ref="O243:P243" si="255">IFERROR(AVERAGEIF(M:M,M243,$K:$K)," ")</f>
        <v> </v>
      </c>
      <c r="P243" s="83" t="str">
        <f ca="1" t="shared" si="255"/>
        <v> </v>
      </c>
      <c r="Q243" s="66" t="str">
        <f ca="1">IF(ISBLANK(A243)," ",IF(O243&gt;MASTER!$B$3/100,"SB",IF(O243&gt;MASTER!$B$4/100,"B",IF(O243&gt;MASTER!$B$5/100,"C","K"))))</f>
        <v>SB</v>
      </c>
      <c r="R243" s="66" t="str">
        <f ca="1">IF(ISBLANK(B243)," ",IF(P243&gt;MASTER!$B$3/100,"SB",IF(P243&gt;MASTER!$B$4/100,"B",IF(P243&gt;MASTER!$B$5/100,"C","K"))))</f>
        <v>SB</v>
      </c>
    </row>
    <row r="244" customHeight="1" spans="1:18">
      <c r="A244" s="66">
        <f ca="1">INDIRECT(ADDRESS(2+QUOTIENT(ROW()-2,COUNTA('Form Responses 1'!$1:$1)-4),1,,TRUE,"Form Responses 1"))</f>
        <v>0</v>
      </c>
      <c r="B244" s="66">
        <f ca="1">INDIRECT(ADDRESS(2+QUOTIENT(ROW()-2,COUNTA('Form Responses 1'!$1:$1)-4),2,,TRUE,"Form Responses 1"))</f>
        <v>0</v>
      </c>
      <c r="C244" s="66">
        <f ca="1">INDIRECT(ADDRESS(2+QUOTIENT(ROW()-2,COUNTA('Form Responses 1'!$1:$1)-4),3,,TRUE,"Form Responses 1"))</f>
        <v>0</v>
      </c>
      <c r="D244" s="66">
        <f ca="1">INDIRECT(ADDRESS(2+QUOTIENT(ROW()-2,COUNTA('Form Responses 1'!$1:$1)-4),4,,TRUE,"Form Responses 1"))</f>
        <v>0</v>
      </c>
      <c r="E244" s="82">
        <f ca="1" t="shared" si="0"/>
        <v>6</v>
      </c>
      <c r="F244" s="66" t="str">
        <f ca="1">IF(ISBLANK(A244)," ",INDIRECT(ADDRESS(1,5+MOD(ROW()-2,COUNTA('Form Responses 1'!$1:$1)-4),,TRUE,"Form Responses 1")))</f>
        <v>Lantai 1 [Kamar Depan]</v>
      </c>
      <c r="G244" s="66" t="e">
        <f ca="1">IF(ISBLANK(A244)," ",INDIRECT(ADDRESS(MATCH(A244,'Form Responses 1'!A:A,0),5+MOD(ROW()-2,COUNTA('Form Responses 1'!$1:$1)-4),,TRUE,"Form Responses 1")))</f>
        <v>#N/A</v>
      </c>
      <c r="H244" s="83" t="str">
        <f ca="1" t="shared" si="1"/>
        <v>Lantai 1</v>
      </c>
      <c r="I244" s="83" t="str">
        <f ca="1" t="shared" si="206"/>
        <v>Kamar Depan</v>
      </c>
      <c r="J244" s="83" t="str">
        <f ca="1" t="shared" si="2"/>
        <v>CLEANING SERVICE</v>
      </c>
      <c r="K244" s="83" t="str">
        <f ca="1" t="array" ref="K244">IFERROR(INDEX(MASTER!B:B,MATCH(G244,MASTER!A:A,0))/100," ")</f>
        <v> </v>
      </c>
      <c r="L244" s="66">
        <f ca="1" t="shared" si="3"/>
        <v>0</v>
      </c>
      <c r="M244" s="66" t="str">
        <f ca="1" t="shared" si="4"/>
        <v>1900 - WEEK 00</v>
      </c>
      <c r="N244" s="66" t="str">
        <f ca="1" t="shared" si="5"/>
        <v>1900 - MONTH 01</v>
      </c>
      <c r="O244" s="83" t="str">
        <f ca="1" t="shared" ref="O244:P244" si="256">IFERROR(AVERAGEIF(M:M,M244,$K:$K)," ")</f>
        <v> </v>
      </c>
      <c r="P244" s="83" t="str">
        <f ca="1" t="shared" si="256"/>
        <v> </v>
      </c>
      <c r="Q244" s="66" t="str">
        <f ca="1">IF(ISBLANK(A244)," ",IF(O244&gt;MASTER!$B$3/100,"SB",IF(O244&gt;MASTER!$B$4/100,"B",IF(O244&gt;MASTER!$B$5/100,"C","K"))))</f>
        <v>SB</v>
      </c>
      <c r="R244" s="66" t="str">
        <f ca="1">IF(ISBLANK(B244)," ",IF(P244&gt;MASTER!$B$3/100,"SB",IF(P244&gt;MASTER!$B$4/100,"B",IF(P244&gt;MASTER!$B$5/100,"C","K"))))</f>
        <v>SB</v>
      </c>
    </row>
    <row r="245" customHeight="1" spans="1:18">
      <c r="A245" s="66">
        <f ca="1">INDIRECT(ADDRESS(2+QUOTIENT(ROW()-2,COUNTA('Form Responses 1'!$1:$1)-4),1,,TRUE,"Form Responses 1"))</f>
        <v>0</v>
      </c>
      <c r="B245" s="66">
        <f ca="1">INDIRECT(ADDRESS(2+QUOTIENT(ROW()-2,COUNTA('Form Responses 1'!$1:$1)-4),2,,TRUE,"Form Responses 1"))</f>
        <v>0</v>
      </c>
      <c r="C245" s="66">
        <f ca="1">INDIRECT(ADDRESS(2+QUOTIENT(ROW()-2,COUNTA('Form Responses 1'!$1:$1)-4),3,,TRUE,"Form Responses 1"))</f>
        <v>0</v>
      </c>
      <c r="D245" s="66">
        <f ca="1">INDIRECT(ADDRESS(2+QUOTIENT(ROW()-2,COUNTA('Form Responses 1'!$1:$1)-4),4,,TRUE,"Form Responses 1"))</f>
        <v>0</v>
      </c>
      <c r="E245" s="82">
        <f ca="1" t="shared" si="0"/>
        <v>6</v>
      </c>
      <c r="F245" s="66" t="str">
        <f ca="1">IF(ISBLANK(A245)," ",INDIRECT(ADDRESS(1,5+MOD(ROW()-2,COUNTA('Form Responses 1'!$1:$1)-4),,TRUE,"Form Responses 1")))</f>
        <v>Lantai 1 [Kamar Belakang]</v>
      </c>
      <c r="G245" s="66" t="e">
        <f ca="1">IF(ISBLANK(A245)," ",INDIRECT(ADDRESS(MATCH(A245,'Form Responses 1'!A:A,0),5+MOD(ROW()-2,COUNTA('Form Responses 1'!$1:$1)-4),,TRUE,"Form Responses 1")))</f>
        <v>#N/A</v>
      </c>
      <c r="H245" s="83" t="str">
        <f ca="1" t="shared" si="1"/>
        <v>Lantai 1</v>
      </c>
      <c r="I245" s="83" t="str">
        <f ca="1" t="shared" si="206"/>
        <v>Kamar Belakang</v>
      </c>
      <c r="J245" s="83" t="str">
        <f ca="1" t="shared" si="2"/>
        <v>CLEANING SERVICE</v>
      </c>
      <c r="K245" s="83" t="str">
        <f ca="1" t="array" ref="K245">IFERROR(INDEX(MASTER!B:B,MATCH(G245,MASTER!A:A,0))/100," ")</f>
        <v> </v>
      </c>
      <c r="L245" s="66">
        <f ca="1" t="shared" si="3"/>
        <v>0</v>
      </c>
      <c r="M245" s="66" t="str">
        <f ca="1" t="shared" si="4"/>
        <v>1900 - WEEK 00</v>
      </c>
      <c r="N245" s="66" t="str">
        <f ca="1" t="shared" si="5"/>
        <v>1900 - MONTH 01</v>
      </c>
      <c r="O245" s="83" t="str">
        <f ca="1" t="shared" ref="O245:P245" si="257">IFERROR(AVERAGEIF(M:M,M245,$K:$K)," ")</f>
        <v> </v>
      </c>
      <c r="P245" s="83" t="str">
        <f ca="1" t="shared" si="257"/>
        <v> </v>
      </c>
      <c r="Q245" s="66" t="str">
        <f ca="1">IF(ISBLANK(A245)," ",IF(O245&gt;MASTER!$B$3/100,"SB",IF(O245&gt;MASTER!$B$4/100,"B",IF(O245&gt;MASTER!$B$5/100,"C","K"))))</f>
        <v>SB</v>
      </c>
      <c r="R245" s="66" t="str">
        <f ca="1">IF(ISBLANK(B245)," ",IF(P245&gt;MASTER!$B$3/100,"SB",IF(P245&gt;MASTER!$B$4/100,"B",IF(P245&gt;MASTER!$B$5/100,"C","K"))))</f>
        <v>SB</v>
      </c>
    </row>
    <row r="246" customHeight="1" spans="1:18">
      <c r="A246" s="66">
        <f ca="1">INDIRECT(ADDRESS(2+QUOTIENT(ROW()-2,COUNTA('Form Responses 1'!$1:$1)-4),1,,TRUE,"Form Responses 1"))</f>
        <v>0</v>
      </c>
      <c r="B246" s="66">
        <f ca="1">INDIRECT(ADDRESS(2+QUOTIENT(ROW()-2,COUNTA('Form Responses 1'!$1:$1)-4),2,,TRUE,"Form Responses 1"))</f>
        <v>0</v>
      </c>
      <c r="C246" s="66">
        <f ca="1">INDIRECT(ADDRESS(2+QUOTIENT(ROW()-2,COUNTA('Form Responses 1'!$1:$1)-4),3,,TRUE,"Form Responses 1"))</f>
        <v>0</v>
      </c>
      <c r="D246" s="66">
        <f ca="1">INDIRECT(ADDRESS(2+QUOTIENT(ROW()-2,COUNTA('Form Responses 1'!$1:$1)-4),4,,TRUE,"Form Responses 1"))</f>
        <v>0</v>
      </c>
      <c r="E246" s="82">
        <f ca="1" t="shared" si="0"/>
        <v>6</v>
      </c>
      <c r="F246" s="66" t="str">
        <f ca="1">IF(ISBLANK(A246)," ",INDIRECT(ADDRESS(1,5+MOD(ROW()-2,COUNTA('Form Responses 1'!$1:$1)-4),,TRUE,"Form Responses 1")))</f>
        <v>Lantai 1 [Ruang Tamu]</v>
      </c>
      <c r="G246" s="66" t="e">
        <f ca="1">IF(ISBLANK(A246)," ",INDIRECT(ADDRESS(MATCH(A246,'Form Responses 1'!A:A,0),5+MOD(ROW()-2,COUNTA('Form Responses 1'!$1:$1)-4),,TRUE,"Form Responses 1")))</f>
        <v>#N/A</v>
      </c>
      <c r="H246" s="83" t="str">
        <f ca="1" t="shared" si="1"/>
        <v>Lantai 1</v>
      </c>
      <c r="I246" s="83" t="str">
        <f ca="1" t="shared" si="206"/>
        <v>Ruang Tamu</v>
      </c>
      <c r="J246" s="83" t="str">
        <f ca="1" t="shared" si="2"/>
        <v>CLEANING SERVICE</v>
      </c>
      <c r="K246" s="83" t="str">
        <f ca="1" t="array" ref="K246">IFERROR(INDEX(MASTER!B:B,MATCH(G246,MASTER!A:A,0))/100," ")</f>
        <v> </v>
      </c>
      <c r="L246" s="66">
        <f ca="1" t="shared" si="3"/>
        <v>0</v>
      </c>
      <c r="M246" s="66" t="str">
        <f ca="1" t="shared" si="4"/>
        <v>1900 - WEEK 00</v>
      </c>
      <c r="N246" s="66" t="str">
        <f ca="1" t="shared" si="5"/>
        <v>1900 - MONTH 01</v>
      </c>
      <c r="O246" s="83" t="str">
        <f ca="1" t="shared" ref="O246:P246" si="258">IFERROR(AVERAGEIF(M:M,M246,$K:$K)," ")</f>
        <v> </v>
      </c>
      <c r="P246" s="83" t="str">
        <f ca="1" t="shared" si="258"/>
        <v> </v>
      </c>
      <c r="Q246" s="66" t="str">
        <f ca="1">IF(ISBLANK(A246)," ",IF(O246&gt;MASTER!$B$3/100,"SB",IF(O246&gt;MASTER!$B$4/100,"B",IF(O246&gt;MASTER!$B$5/100,"C","K"))))</f>
        <v>SB</v>
      </c>
      <c r="R246" s="66" t="str">
        <f ca="1">IF(ISBLANK(B246)," ",IF(P246&gt;MASTER!$B$3/100,"SB",IF(P246&gt;MASTER!$B$4/100,"B",IF(P246&gt;MASTER!$B$5/100,"C","K"))))</f>
        <v>SB</v>
      </c>
    </row>
    <row r="247" customHeight="1" spans="1:18">
      <c r="A247" s="66">
        <f ca="1">INDIRECT(ADDRESS(2+QUOTIENT(ROW()-2,COUNTA('Form Responses 1'!$1:$1)-4),1,,TRUE,"Form Responses 1"))</f>
        <v>0</v>
      </c>
      <c r="B247" s="66">
        <f ca="1">INDIRECT(ADDRESS(2+QUOTIENT(ROW()-2,COUNTA('Form Responses 1'!$1:$1)-4),2,,TRUE,"Form Responses 1"))</f>
        <v>0</v>
      </c>
      <c r="C247" s="66">
        <f ca="1">INDIRECT(ADDRESS(2+QUOTIENT(ROW()-2,COUNTA('Form Responses 1'!$1:$1)-4),3,,TRUE,"Form Responses 1"))</f>
        <v>0</v>
      </c>
      <c r="D247" s="66">
        <f ca="1">INDIRECT(ADDRESS(2+QUOTIENT(ROW()-2,COUNTA('Form Responses 1'!$1:$1)-4),4,,TRUE,"Form Responses 1"))</f>
        <v>0</v>
      </c>
      <c r="E247" s="82">
        <f ca="1" t="shared" si="0"/>
        <v>6</v>
      </c>
      <c r="F247" s="66" t="str">
        <f ca="1">IF(ISBLANK(A247)," ",INDIRECT(ADDRESS(1,5+MOD(ROW()-2,COUNTA('Form Responses 1'!$1:$1)-4),,TRUE,"Form Responses 1")))</f>
        <v>Lantai 1 [Toilet Pria / Wanita]</v>
      </c>
      <c r="G247" s="66" t="e">
        <f ca="1">IF(ISBLANK(A247)," ",INDIRECT(ADDRESS(MATCH(A247,'Form Responses 1'!A:A,0),5+MOD(ROW()-2,COUNTA('Form Responses 1'!$1:$1)-4),,TRUE,"Form Responses 1")))</f>
        <v>#N/A</v>
      </c>
      <c r="H247" s="83" t="str">
        <f ca="1" t="shared" si="1"/>
        <v>Lantai 1</v>
      </c>
      <c r="I247" s="83" t="str">
        <f ca="1" t="shared" si="206"/>
        <v>Toilet Pria / Wanita</v>
      </c>
      <c r="J247" s="83" t="str">
        <f ca="1" t="shared" si="2"/>
        <v>CLEANING SERVICE</v>
      </c>
      <c r="K247" s="83" t="str">
        <f ca="1" t="array" ref="K247">IFERROR(INDEX(MASTER!B:B,MATCH(G247,MASTER!A:A,0))/100," ")</f>
        <v> </v>
      </c>
      <c r="L247" s="66">
        <f ca="1" t="shared" si="3"/>
        <v>0</v>
      </c>
      <c r="M247" s="66" t="str">
        <f ca="1" t="shared" si="4"/>
        <v>1900 - WEEK 00</v>
      </c>
      <c r="N247" s="66" t="str">
        <f ca="1" t="shared" si="5"/>
        <v>1900 - MONTH 01</v>
      </c>
      <c r="O247" s="83" t="str">
        <f ca="1" t="shared" ref="O247:P247" si="259">IFERROR(AVERAGEIF(M:M,M247,$K:$K)," ")</f>
        <v> </v>
      </c>
      <c r="P247" s="83" t="str">
        <f ca="1" t="shared" si="259"/>
        <v> </v>
      </c>
      <c r="Q247" s="66" t="str">
        <f ca="1">IF(ISBLANK(A247)," ",IF(O247&gt;MASTER!$B$3/100,"SB",IF(O247&gt;MASTER!$B$4/100,"B",IF(O247&gt;MASTER!$B$5/100,"C","K"))))</f>
        <v>SB</v>
      </c>
      <c r="R247" s="66" t="str">
        <f ca="1">IF(ISBLANK(B247)," ",IF(P247&gt;MASTER!$B$3/100,"SB",IF(P247&gt;MASTER!$B$4/100,"B",IF(P247&gt;MASTER!$B$5/100,"C","K"))))</f>
        <v>SB</v>
      </c>
    </row>
    <row r="248" customHeight="1" spans="1:18">
      <c r="A248" s="66">
        <f ca="1">INDIRECT(ADDRESS(2+QUOTIENT(ROW()-2,COUNTA('Form Responses 1'!$1:$1)-4),1,,TRUE,"Form Responses 1"))</f>
        <v>0</v>
      </c>
      <c r="B248" s="66">
        <f ca="1">INDIRECT(ADDRESS(2+QUOTIENT(ROW()-2,COUNTA('Form Responses 1'!$1:$1)-4),2,,TRUE,"Form Responses 1"))</f>
        <v>0</v>
      </c>
      <c r="C248" s="66">
        <f ca="1">INDIRECT(ADDRESS(2+QUOTIENT(ROW()-2,COUNTA('Form Responses 1'!$1:$1)-4),3,,TRUE,"Form Responses 1"))</f>
        <v>0</v>
      </c>
      <c r="D248" s="66">
        <f ca="1">INDIRECT(ADDRESS(2+QUOTIENT(ROW()-2,COUNTA('Form Responses 1'!$1:$1)-4),4,,TRUE,"Form Responses 1"))</f>
        <v>0</v>
      </c>
      <c r="E248" s="82">
        <f ca="1" t="shared" si="0"/>
        <v>6</v>
      </c>
      <c r="F248" s="66" t="str">
        <f ca="1">IF(ISBLANK(A248)," ",INDIRECT(ADDRESS(1,5+MOD(ROW()-2,COUNTA('Form Responses 1'!$1:$1)-4),,TRUE,"Form Responses 1")))</f>
        <v>Halaman [Taman ]</v>
      </c>
      <c r="G248" s="66" t="e">
        <f ca="1">IF(ISBLANK(A248)," ",INDIRECT(ADDRESS(MATCH(A248,'Form Responses 1'!A:A,0),5+MOD(ROW()-2,COUNTA('Form Responses 1'!$1:$1)-4),,TRUE,"Form Responses 1")))</f>
        <v>#N/A</v>
      </c>
      <c r="H248" s="83" t="str">
        <f ca="1" t="shared" si="1"/>
        <v>Halaman</v>
      </c>
      <c r="I248" s="83" t="str">
        <f ca="1" t="shared" si="206"/>
        <v>Taman </v>
      </c>
      <c r="J248" s="83" t="str">
        <f ca="1" t="shared" si="2"/>
        <v>CLEANING SERVICE</v>
      </c>
      <c r="K248" s="83" t="str">
        <f ca="1" t="array" ref="K248">IFERROR(INDEX(MASTER!B:B,MATCH(G248,MASTER!A:A,0))/100," ")</f>
        <v> </v>
      </c>
      <c r="L248" s="66">
        <f ca="1" t="shared" si="3"/>
        <v>0</v>
      </c>
      <c r="M248" s="66" t="str">
        <f ca="1" t="shared" si="4"/>
        <v>1900 - WEEK 00</v>
      </c>
      <c r="N248" s="66" t="str">
        <f ca="1" t="shared" si="5"/>
        <v>1900 - MONTH 01</v>
      </c>
      <c r="O248" s="83" t="str">
        <f ca="1" t="shared" ref="O248:P248" si="260">IFERROR(AVERAGEIF(M:M,M248,$K:$K)," ")</f>
        <v> </v>
      </c>
      <c r="P248" s="83" t="str">
        <f ca="1" t="shared" si="260"/>
        <v> </v>
      </c>
      <c r="Q248" s="66" t="str">
        <f ca="1">IF(ISBLANK(A248)," ",IF(O248&gt;MASTER!$B$3/100,"SB",IF(O248&gt;MASTER!$B$4/100,"B",IF(O248&gt;MASTER!$B$5/100,"C","K"))))</f>
        <v>SB</v>
      </c>
      <c r="R248" s="66" t="str">
        <f ca="1">IF(ISBLANK(B248)," ",IF(P248&gt;MASTER!$B$3/100,"SB",IF(P248&gt;MASTER!$B$4/100,"B",IF(P248&gt;MASTER!$B$5/100,"C","K"))))</f>
        <v>SB</v>
      </c>
    </row>
    <row r="249" customHeight="1" spans="1:18">
      <c r="A249" s="66">
        <f ca="1">INDIRECT(ADDRESS(2+QUOTIENT(ROW()-2,COUNTA('Form Responses 1'!$1:$1)-4),1,,TRUE,"Form Responses 1"))</f>
        <v>0</v>
      </c>
      <c r="B249" s="66">
        <f ca="1">INDIRECT(ADDRESS(2+QUOTIENT(ROW()-2,COUNTA('Form Responses 1'!$1:$1)-4),2,,TRUE,"Form Responses 1"))</f>
        <v>0</v>
      </c>
      <c r="C249" s="66">
        <f ca="1">INDIRECT(ADDRESS(2+QUOTIENT(ROW()-2,COUNTA('Form Responses 1'!$1:$1)-4),3,,TRUE,"Form Responses 1"))</f>
        <v>0</v>
      </c>
      <c r="D249" s="66">
        <f ca="1">INDIRECT(ADDRESS(2+QUOTIENT(ROW()-2,COUNTA('Form Responses 1'!$1:$1)-4),4,,TRUE,"Form Responses 1"))</f>
        <v>0</v>
      </c>
      <c r="E249" s="82">
        <f ca="1" t="shared" si="0"/>
        <v>6</v>
      </c>
      <c r="F249" s="66" t="str">
        <f ca="1">IF(ISBLANK(A249)," ",INDIRECT(ADDRESS(1,5+MOD(ROW()-2,COUNTA('Form Responses 1'!$1:$1)-4),,TRUE,"Form Responses 1")))</f>
        <v>Halaman [Halaman Utama Depan]</v>
      </c>
      <c r="G249" s="66" t="e">
        <f ca="1">IF(ISBLANK(A249)," ",INDIRECT(ADDRESS(MATCH(A249,'Form Responses 1'!A:A,0),5+MOD(ROW()-2,COUNTA('Form Responses 1'!$1:$1)-4),,TRUE,"Form Responses 1")))</f>
        <v>#N/A</v>
      </c>
      <c r="H249" s="83" t="str">
        <f ca="1" t="shared" si="1"/>
        <v>Halaman</v>
      </c>
      <c r="I249" s="83" t="str">
        <f ca="1" t="shared" si="206"/>
        <v>Halaman Utama Depan</v>
      </c>
      <c r="J249" s="83" t="str">
        <f ca="1" t="shared" si="2"/>
        <v>CLEANING SERVICE</v>
      </c>
      <c r="K249" s="83" t="str">
        <f ca="1" t="array" ref="K249">IFERROR(INDEX(MASTER!B:B,MATCH(G249,MASTER!A:A,0))/100," ")</f>
        <v> </v>
      </c>
      <c r="L249" s="66">
        <f ca="1" t="shared" si="3"/>
        <v>0</v>
      </c>
      <c r="M249" s="66" t="str">
        <f ca="1" t="shared" si="4"/>
        <v>1900 - WEEK 00</v>
      </c>
      <c r="N249" s="66" t="str">
        <f ca="1" t="shared" si="5"/>
        <v>1900 - MONTH 01</v>
      </c>
      <c r="O249" s="83" t="str">
        <f ca="1" t="shared" ref="O249:P249" si="261">IFERROR(AVERAGEIF(M:M,M249,$K:$K)," ")</f>
        <v> </v>
      </c>
      <c r="P249" s="83" t="str">
        <f ca="1" t="shared" si="261"/>
        <v> </v>
      </c>
      <c r="Q249" s="66" t="str">
        <f ca="1">IF(ISBLANK(A249)," ",IF(O249&gt;MASTER!$B$3/100,"SB",IF(O249&gt;MASTER!$B$4/100,"B",IF(O249&gt;MASTER!$B$5/100,"C","K"))))</f>
        <v>SB</v>
      </c>
      <c r="R249" s="66" t="str">
        <f ca="1">IF(ISBLANK(B249)," ",IF(P249&gt;MASTER!$B$3/100,"SB",IF(P249&gt;MASTER!$B$4/100,"B",IF(P249&gt;MASTER!$B$5/100,"C","K"))))</f>
        <v>SB</v>
      </c>
    </row>
    <row r="250" customHeight="1" spans="1:18">
      <c r="A250" s="66">
        <f ca="1">INDIRECT(ADDRESS(2+QUOTIENT(ROW()-2,COUNTA('Form Responses 1'!$1:$1)-4),1,,TRUE,"Form Responses 1"))</f>
        <v>0</v>
      </c>
      <c r="B250" s="66">
        <f ca="1">INDIRECT(ADDRESS(2+QUOTIENT(ROW()-2,COUNTA('Form Responses 1'!$1:$1)-4),2,,TRUE,"Form Responses 1"))</f>
        <v>0</v>
      </c>
      <c r="C250" s="66">
        <f ca="1">INDIRECT(ADDRESS(2+QUOTIENT(ROW()-2,COUNTA('Form Responses 1'!$1:$1)-4),3,,TRUE,"Form Responses 1"))</f>
        <v>0</v>
      </c>
      <c r="D250" s="66">
        <f ca="1">INDIRECT(ADDRESS(2+QUOTIENT(ROW()-2,COUNTA('Form Responses 1'!$1:$1)-4),4,,TRUE,"Form Responses 1"))</f>
        <v>0</v>
      </c>
      <c r="E250" s="82">
        <f ca="1" t="shared" si="0"/>
        <v>6</v>
      </c>
      <c r="F250" s="66" t="str">
        <f ca="1">IF(ISBLANK(A250)," ",INDIRECT(ADDRESS(1,5+MOD(ROW()-2,COUNTA('Form Responses 1'!$1:$1)-4),,TRUE,"Form Responses 1")))</f>
        <v>Halaman [Halaman Samping Dan Belakang]</v>
      </c>
      <c r="G250" s="66" t="e">
        <f ca="1">IF(ISBLANK(A250)," ",INDIRECT(ADDRESS(MATCH(A250,'Form Responses 1'!A:A,0),5+MOD(ROW()-2,COUNTA('Form Responses 1'!$1:$1)-4),,TRUE,"Form Responses 1")))</f>
        <v>#N/A</v>
      </c>
      <c r="H250" s="83" t="str">
        <f ca="1" t="shared" si="1"/>
        <v>Halaman</v>
      </c>
      <c r="I250" s="83" t="str">
        <f ca="1" t="shared" si="206"/>
        <v>Halaman Samping Dan Belakang</v>
      </c>
      <c r="J250" s="83" t="str">
        <f ca="1" t="shared" si="2"/>
        <v>CLEANING SERVICE</v>
      </c>
      <c r="K250" s="83" t="str">
        <f ca="1" t="array" ref="K250">IFERROR(INDEX(MASTER!B:B,MATCH(G250,MASTER!A:A,0))/100," ")</f>
        <v> </v>
      </c>
      <c r="L250" s="66">
        <f ca="1" t="shared" si="3"/>
        <v>0</v>
      </c>
      <c r="M250" s="66" t="str">
        <f ca="1" t="shared" si="4"/>
        <v>1900 - WEEK 00</v>
      </c>
      <c r="N250" s="66" t="str">
        <f ca="1" t="shared" si="5"/>
        <v>1900 - MONTH 01</v>
      </c>
      <c r="O250" s="83" t="str">
        <f ca="1" t="shared" ref="O250:P250" si="262">IFERROR(AVERAGEIF(M:M,M250,$K:$K)," ")</f>
        <v> </v>
      </c>
      <c r="P250" s="83" t="str">
        <f ca="1" t="shared" si="262"/>
        <v> </v>
      </c>
      <c r="Q250" s="66" t="str">
        <f ca="1">IF(ISBLANK(A250)," ",IF(O250&gt;MASTER!$B$3/100,"SB",IF(O250&gt;MASTER!$B$4/100,"B",IF(O250&gt;MASTER!$B$5/100,"C","K"))))</f>
        <v>SB</v>
      </c>
      <c r="R250" s="66" t="str">
        <f ca="1">IF(ISBLANK(B250)," ",IF(P250&gt;MASTER!$B$3/100,"SB",IF(P250&gt;MASTER!$B$4/100,"B",IF(P250&gt;MASTER!$B$5/100,"C","K"))))</f>
        <v>SB</v>
      </c>
    </row>
    <row r="251" customHeight="1" spans="1:18">
      <c r="A251" s="66">
        <f ca="1">INDIRECT(ADDRESS(2+QUOTIENT(ROW()-2,COUNTA('Form Responses 1'!$1:$1)-4),1,,TRUE,"Form Responses 1"))</f>
        <v>0</v>
      </c>
      <c r="B251" s="66">
        <f ca="1">INDIRECT(ADDRESS(2+QUOTIENT(ROW()-2,COUNTA('Form Responses 1'!$1:$1)-4),2,,TRUE,"Form Responses 1"))</f>
        <v>0</v>
      </c>
      <c r="C251" s="66">
        <f ca="1">INDIRECT(ADDRESS(2+QUOTIENT(ROW()-2,COUNTA('Form Responses 1'!$1:$1)-4),3,,TRUE,"Form Responses 1"))</f>
        <v>0</v>
      </c>
      <c r="D251" s="66">
        <f ca="1">INDIRECT(ADDRESS(2+QUOTIENT(ROW()-2,COUNTA('Form Responses 1'!$1:$1)-4),4,,TRUE,"Form Responses 1"))</f>
        <v>0</v>
      </c>
      <c r="E251" s="82">
        <f ca="1" t="shared" si="0"/>
        <v>6</v>
      </c>
      <c r="F251" s="66" t="str">
        <f ca="1">IF(ISBLANK(A251)," ",INDIRECT(ADDRESS(1,5+MOD(ROW()-2,COUNTA('Form Responses 1'!$1:$1)-4),,TRUE,"Form Responses 1")))</f>
        <v>Halaman [Tps]</v>
      </c>
      <c r="G251" s="66" t="e">
        <f ca="1">IF(ISBLANK(A251)," ",INDIRECT(ADDRESS(MATCH(A251,'Form Responses 1'!A:A,0),5+MOD(ROW()-2,COUNTA('Form Responses 1'!$1:$1)-4),,TRUE,"Form Responses 1")))</f>
        <v>#N/A</v>
      </c>
      <c r="H251" s="83" t="str">
        <f ca="1" t="shared" si="1"/>
        <v>Halaman</v>
      </c>
      <c r="I251" s="83" t="str">
        <f ca="1" t="shared" si="206"/>
        <v>Tps</v>
      </c>
      <c r="J251" s="83" t="str">
        <f ca="1" t="shared" si="2"/>
        <v>CLEANING SERVICE</v>
      </c>
      <c r="K251" s="83" t="str">
        <f ca="1" t="array" ref="K251">IFERROR(INDEX(MASTER!B:B,MATCH(G251,MASTER!A:A,0))/100," ")</f>
        <v> </v>
      </c>
      <c r="L251" s="66">
        <f ca="1" t="shared" si="3"/>
        <v>0</v>
      </c>
      <c r="M251" s="66" t="str">
        <f ca="1" t="shared" si="4"/>
        <v>1900 - WEEK 00</v>
      </c>
      <c r="N251" s="66" t="str">
        <f ca="1" t="shared" si="5"/>
        <v>1900 - MONTH 01</v>
      </c>
      <c r="O251" s="83" t="str">
        <f ca="1" t="shared" ref="O251:P251" si="263">IFERROR(AVERAGEIF(M:M,M251,$K:$K)," ")</f>
        <v> </v>
      </c>
      <c r="P251" s="83" t="str">
        <f ca="1" t="shared" si="263"/>
        <v> </v>
      </c>
      <c r="Q251" s="66" t="str">
        <f ca="1">IF(ISBLANK(A251)," ",IF(O251&gt;MASTER!$B$3/100,"SB",IF(O251&gt;MASTER!$B$4/100,"B",IF(O251&gt;MASTER!$B$5/100,"C","K"))))</f>
        <v>SB</v>
      </c>
      <c r="R251" s="66" t="str">
        <f ca="1">IF(ISBLANK(B251)," ",IF(P251&gt;MASTER!$B$3/100,"SB",IF(P251&gt;MASTER!$B$4/100,"B",IF(P251&gt;MASTER!$B$5/100,"C","K"))))</f>
        <v>SB</v>
      </c>
    </row>
    <row r="252" customHeight="1" spans="1:18">
      <c r="A252" s="66">
        <f ca="1">INDIRECT(ADDRESS(2+QUOTIENT(ROW()-2,COUNTA('Form Responses 1'!$1:$1)-4),1,,TRUE,"Form Responses 1"))</f>
        <v>0</v>
      </c>
      <c r="B252" s="66">
        <f ca="1">INDIRECT(ADDRESS(2+QUOTIENT(ROW()-2,COUNTA('Form Responses 1'!$1:$1)-4),2,,TRUE,"Form Responses 1"))</f>
        <v>0</v>
      </c>
      <c r="C252" s="66">
        <f ca="1">INDIRECT(ADDRESS(2+QUOTIENT(ROW()-2,COUNTA('Form Responses 1'!$1:$1)-4),3,,TRUE,"Form Responses 1"))</f>
        <v>0</v>
      </c>
      <c r="D252" s="66">
        <f ca="1">INDIRECT(ADDRESS(2+QUOTIENT(ROW()-2,COUNTA('Form Responses 1'!$1:$1)-4),4,,TRUE,"Form Responses 1"))</f>
        <v>0</v>
      </c>
      <c r="E252" s="82">
        <f ca="1" t="shared" si="0"/>
        <v>6</v>
      </c>
      <c r="F252" s="66" t="str">
        <f ca="1">IF(ISBLANK(A252)," ",INDIRECT(ADDRESS(1,5+MOD(ROW()-2,COUNTA('Form Responses 1'!$1:$1)-4),,TRUE,"Form Responses 1")))</f>
        <v>Wisma [Koridor ]</v>
      </c>
      <c r="G252" s="66" t="e">
        <f ca="1">IF(ISBLANK(A252)," ",INDIRECT(ADDRESS(MATCH(A252,'Form Responses 1'!A:A,0),5+MOD(ROW()-2,COUNTA('Form Responses 1'!$1:$1)-4),,TRUE,"Form Responses 1")))</f>
        <v>#N/A</v>
      </c>
      <c r="H252" s="83" t="str">
        <f ca="1" t="shared" si="1"/>
        <v>Wisma</v>
      </c>
      <c r="I252" s="83" t="str">
        <f ca="1" t="shared" si="206"/>
        <v>Koridor </v>
      </c>
      <c r="J252" s="83" t="str">
        <f ca="1" t="shared" si="2"/>
        <v>CLEANING SERVICE</v>
      </c>
      <c r="K252" s="83" t="str">
        <f ca="1" t="array" ref="K252">IFERROR(INDEX(MASTER!B:B,MATCH(G252,MASTER!A:A,0))/100," ")</f>
        <v> </v>
      </c>
      <c r="L252" s="66">
        <f ca="1" t="shared" si="3"/>
        <v>0</v>
      </c>
      <c r="M252" s="66" t="str">
        <f ca="1" t="shared" si="4"/>
        <v>1900 - WEEK 00</v>
      </c>
      <c r="N252" s="66" t="str">
        <f ca="1" t="shared" si="5"/>
        <v>1900 - MONTH 01</v>
      </c>
      <c r="O252" s="83" t="str">
        <f ca="1" t="shared" ref="O252:P252" si="264">IFERROR(AVERAGEIF(M:M,M252,$K:$K)," ")</f>
        <v> </v>
      </c>
      <c r="P252" s="83" t="str">
        <f ca="1" t="shared" si="264"/>
        <v> </v>
      </c>
      <c r="Q252" s="66" t="str">
        <f ca="1">IF(ISBLANK(A252)," ",IF(O252&gt;MASTER!$B$3/100,"SB",IF(O252&gt;MASTER!$B$4/100,"B",IF(O252&gt;MASTER!$B$5/100,"C","K"))))</f>
        <v>SB</v>
      </c>
      <c r="R252" s="66" t="str">
        <f ca="1">IF(ISBLANK(B252)," ",IF(P252&gt;MASTER!$B$3/100,"SB",IF(P252&gt;MASTER!$B$4/100,"B",IF(P252&gt;MASTER!$B$5/100,"C","K"))))</f>
        <v>SB</v>
      </c>
    </row>
    <row r="253" customHeight="1" spans="1:18">
      <c r="A253" s="66">
        <f ca="1">INDIRECT(ADDRESS(2+QUOTIENT(ROW()-2,COUNTA('Form Responses 1'!$1:$1)-4),1,,TRUE,"Form Responses 1"))</f>
        <v>0</v>
      </c>
      <c r="B253" s="66">
        <f ca="1">INDIRECT(ADDRESS(2+QUOTIENT(ROW()-2,COUNTA('Form Responses 1'!$1:$1)-4),2,,TRUE,"Form Responses 1"))</f>
        <v>0</v>
      </c>
      <c r="C253" s="66">
        <f ca="1">INDIRECT(ADDRESS(2+QUOTIENT(ROW()-2,COUNTA('Form Responses 1'!$1:$1)-4),3,,TRUE,"Form Responses 1"))</f>
        <v>0</v>
      </c>
      <c r="D253" s="66">
        <f ca="1">INDIRECT(ADDRESS(2+QUOTIENT(ROW()-2,COUNTA('Form Responses 1'!$1:$1)-4),4,,TRUE,"Form Responses 1"))</f>
        <v>0</v>
      </c>
      <c r="E253" s="82">
        <f ca="1" t="shared" si="0"/>
        <v>6</v>
      </c>
      <c r="F253" s="66" t="str">
        <f ca="1">IF(ISBLANK(A253)," ",INDIRECT(ADDRESS(1,5+MOD(ROW()-2,COUNTA('Form Responses 1'!$1:$1)-4),,TRUE,"Form Responses 1")))</f>
        <v>Wisma [Ruang Rapat/Pendopo]</v>
      </c>
      <c r="G253" s="66" t="e">
        <f ca="1">IF(ISBLANK(A253)," ",INDIRECT(ADDRESS(MATCH(A253,'Form Responses 1'!A:A,0),5+MOD(ROW()-2,COUNTA('Form Responses 1'!$1:$1)-4),,TRUE,"Form Responses 1")))</f>
        <v>#N/A</v>
      </c>
      <c r="H253" s="83" t="str">
        <f ca="1" t="shared" si="1"/>
        <v>Wisma</v>
      </c>
      <c r="I253" s="83" t="str">
        <f ca="1" t="shared" si="206"/>
        <v>Ruang Rapat/Pendopo</v>
      </c>
      <c r="J253" s="83" t="str">
        <f ca="1" t="shared" si="2"/>
        <v>CLEANING SERVICE</v>
      </c>
      <c r="K253" s="83" t="str">
        <f ca="1" t="array" ref="K253">IFERROR(INDEX(MASTER!B:B,MATCH(G253,MASTER!A:A,0))/100," ")</f>
        <v> </v>
      </c>
      <c r="L253" s="66">
        <f ca="1" t="shared" si="3"/>
        <v>0</v>
      </c>
      <c r="M253" s="66" t="str">
        <f ca="1" t="shared" si="4"/>
        <v>1900 - WEEK 00</v>
      </c>
      <c r="N253" s="66" t="str">
        <f ca="1" t="shared" si="5"/>
        <v>1900 - MONTH 01</v>
      </c>
      <c r="O253" s="83" t="str">
        <f ca="1" t="shared" ref="O253:P253" si="265">IFERROR(AVERAGEIF(M:M,M253,$K:$K)," ")</f>
        <v> </v>
      </c>
      <c r="P253" s="83" t="str">
        <f ca="1" t="shared" si="265"/>
        <v> </v>
      </c>
      <c r="Q253" s="66" t="str">
        <f ca="1">IF(ISBLANK(A253)," ",IF(O253&gt;MASTER!$B$3/100,"SB",IF(O253&gt;MASTER!$B$4/100,"B",IF(O253&gt;MASTER!$B$5/100,"C","K"))))</f>
        <v>SB</v>
      </c>
      <c r="R253" s="66" t="str">
        <f ca="1">IF(ISBLANK(B253)," ",IF(P253&gt;MASTER!$B$3/100,"SB",IF(P253&gt;MASTER!$B$4/100,"B",IF(P253&gt;MASTER!$B$5/100,"C","K"))))</f>
        <v>SB</v>
      </c>
    </row>
    <row r="254" customHeight="1" spans="1:18">
      <c r="A254" s="66">
        <f ca="1">INDIRECT(ADDRESS(2+QUOTIENT(ROW()-2,COUNTA('Form Responses 1'!$1:$1)-4),1,,TRUE,"Form Responses 1"))</f>
        <v>0</v>
      </c>
      <c r="B254" s="66">
        <f ca="1">INDIRECT(ADDRESS(2+QUOTIENT(ROW()-2,COUNTA('Form Responses 1'!$1:$1)-4),2,,TRUE,"Form Responses 1"))</f>
        <v>0</v>
      </c>
      <c r="C254" s="66">
        <f ca="1">INDIRECT(ADDRESS(2+QUOTIENT(ROW()-2,COUNTA('Form Responses 1'!$1:$1)-4),3,,TRUE,"Form Responses 1"))</f>
        <v>0</v>
      </c>
      <c r="D254" s="66">
        <f ca="1">INDIRECT(ADDRESS(2+QUOTIENT(ROW()-2,COUNTA('Form Responses 1'!$1:$1)-4),4,,TRUE,"Form Responses 1"))</f>
        <v>0</v>
      </c>
      <c r="E254" s="82">
        <f ca="1" t="shared" si="0"/>
        <v>6</v>
      </c>
      <c r="F254" s="66" t="str">
        <f ca="1">IF(ISBLANK(A254)," ",INDIRECT(ADDRESS(1,5+MOD(ROW()-2,COUNTA('Form Responses 1'!$1:$1)-4),,TRUE,"Form Responses 1")))</f>
        <v>Wisma [Gudang]</v>
      </c>
      <c r="G254" s="66" t="e">
        <f ca="1">IF(ISBLANK(A254)," ",INDIRECT(ADDRESS(MATCH(A254,'Form Responses 1'!A:A,0),5+MOD(ROW()-2,COUNTA('Form Responses 1'!$1:$1)-4),,TRUE,"Form Responses 1")))</f>
        <v>#N/A</v>
      </c>
      <c r="H254" s="83" t="str">
        <f ca="1" t="shared" si="1"/>
        <v>Wisma</v>
      </c>
      <c r="I254" s="83" t="str">
        <f ca="1" t="shared" si="206"/>
        <v>Gudang</v>
      </c>
      <c r="J254" s="83" t="str">
        <f ca="1" t="shared" si="2"/>
        <v>CLEANING SERVICE</v>
      </c>
      <c r="K254" s="83" t="str">
        <f ca="1" t="array" ref="K254">IFERROR(INDEX(MASTER!B:B,MATCH(G254,MASTER!A:A,0))/100," ")</f>
        <v> </v>
      </c>
      <c r="L254" s="66">
        <f ca="1" t="shared" si="3"/>
        <v>0</v>
      </c>
      <c r="M254" s="66" t="str">
        <f ca="1" t="shared" si="4"/>
        <v>1900 - WEEK 00</v>
      </c>
      <c r="N254" s="66" t="str">
        <f ca="1" t="shared" si="5"/>
        <v>1900 - MONTH 01</v>
      </c>
      <c r="O254" s="83" t="str">
        <f ca="1" t="shared" ref="O254:P254" si="266">IFERROR(AVERAGEIF(M:M,M254,$K:$K)," ")</f>
        <v> </v>
      </c>
      <c r="P254" s="83" t="str">
        <f ca="1" t="shared" si="266"/>
        <v> </v>
      </c>
      <c r="Q254" s="66" t="str">
        <f ca="1">IF(ISBLANK(A254)," ",IF(O254&gt;MASTER!$B$3/100,"SB",IF(O254&gt;MASTER!$B$4/100,"B",IF(O254&gt;MASTER!$B$5/100,"C","K"))))</f>
        <v>SB</v>
      </c>
      <c r="R254" s="66" t="str">
        <f ca="1">IF(ISBLANK(B254)," ",IF(P254&gt;MASTER!$B$3/100,"SB",IF(P254&gt;MASTER!$B$4/100,"B",IF(P254&gt;MASTER!$B$5/100,"C","K"))))</f>
        <v>SB</v>
      </c>
    </row>
    <row r="255" customHeight="1" spans="1:18">
      <c r="A255" s="66">
        <f ca="1">INDIRECT(ADDRESS(2+QUOTIENT(ROW()-2,COUNTA('Form Responses 1'!$1:$1)-4),1,,TRUE,"Form Responses 1"))</f>
        <v>0</v>
      </c>
      <c r="B255" s="66">
        <f ca="1">INDIRECT(ADDRESS(2+QUOTIENT(ROW()-2,COUNTA('Form Responses 1'!$1:$1)-4),2,,TRUE,"Form Responses 1"))</f>
        <v>0</v>
      </c>
      <c r="C255" s="66">
        <f ca="1">INDIRECT(ADDRESS(2+QUOTIENT(ROW()-2,COUNTA('Form Responses 1'!$1:$1)-4),3,,TRUE,"Form Responses 1"))</f>
        <v>0</v>
      </c>
      <c r="D255" s="66">
        <f ca="1">INDIRECT(ADDRESS(2+QUOTIENT(ROW()-2,COUNTA('Form Responses 1'!$1:$1)-4),4,,TRUE,"Form Responses 1"))</f>
        <v>0</v>
      </c>
      <c r="E255" s="82">
        <f ca="1" t="shared" si="0"/>
        <v>6</v>
      </c>
      <c r="F255" s="66" t="str">
        <f ca="1">IF(ISBLANK(A255)," ",INDIRECT(ADDRESS(1,5+MOD(ROW()-2,COUNTA('Form Responses 1'!$1:$1)-4),,TRUE,"Form Responses 1")))</f>
        <v>Wisma [Ruang Genset]</v>
      </c>
      <c r="G255" s="66" t="e">
        <f ca="1">IF(ISBLANK(A255)," ",INDIRECT(ADDRESS(MATCH(A255,'Form Responses 1'!A:A,0),5+MOD(ROW()-2,COUNTA('Form Responses 1'!$1:$1)-4),,TRUE,"Form Responses 1")))</f>
        <v>#N/A</v>
      </c>
      <c r="H255" s="83" t="str">
        <f ca="1" t="shared" si="1"/>
        <v>Wisma</v>
      </c>
      <c r="I255" s="83" t="str">
        <f ca="1" t="shared" si="206"/>
        <v>Ruang Genset</v>
      </c>
      <c r="J255" s="83" t="str">
        <f ca="1" t="shared" si="2"/>
        <v>CLEANING SERVICE</v>
      </c>
      <c r="K255" s="83" t="str">
        <f ca="1" t="array" ref="K255">IFERROR(INDEX(MASTER!B:B,MATCH(G255,MASTER!A:A,0))/100," ")</f>
        <v> </v>
      </c>
      <c r="L255" s="66">
        <f ca="1" t="shared" si="3"/>
        <v>0</v>
      </c>
      <c r="M255" s="66" t="str">
        <f ca="1" t="shared" si="4"/>
        <v>1900 - WEEK 00</v>
      </c>
      <c r="N255" s="66" t="str">
        <f ca="1" t="shared" si="5"/>
        <v>1900 - MONTH 01</v>
      </c>
      <c r="O255" s="83" t="str">
        <f ca="1" t="shared" ref="O255:P255" si="267">IFERROR(AVERAGEIF(M:M,M255,$K:$K)," ")</f>
        <v> </v>
      </c>
      <c r="P255" s="83" t="str">
        <f ca="1" t="shared" si="267"/>
        <v> </v>
      </c>
      <c r="Q255" s="66" t="str">
        <f ca="1">IF(ISBLANK(A255)," ",IF(O255&gt;MASTER!$B$3/100,"SB",IF(O255&gt;MASTER!$B$4/100,"B",IF(O255&gt;MASTER!$B$5/100,"C","K"))))</f>
        <v>SB</v>
      </c>
      <c r="R255" s="66" t="str">
        <f ca="1">IF(ISBLANK(B255)," ",IF(P255&gt;MASTER!$B$3/100,"SB",IF(P255&gt;MASTER!$B$4/100,"B",IF(P255&gt;MASTER!$B$5/100,"C","K"))))</f>
        <v>SB</v>
      </c>
    </row>
    <row r="256" customHeight="1" spans="1:18">
      <c r="A256" s="66">
        <f ca="1">INDIRECT(ADDRESS(2+QUOTIENT(ROW()-2,COUNTA('Form Responses 1'!$1:$1)-4),1,,TRUE,"Form Responses 1"))</f>
        <v>0</v>
      </c>
      <c r="B256" s="66">
        <f ca="1">INDIRECT(ADDRESS(2+QUOTIENT(ROW()-2,COUNTA('Form Responses 1'!$1:$1)-4),2,,TRUE,"Form Responses 1"))</f>
        <v>0</v>
      </c>
      <c r="C256" s="66">
        <f ca="1">INDIRECT(ADDRESS(2+QUOTIENT(ROW()-2,COUNTA('Form Responses 1'!$1:$1)-4),3,,TRUE,"Form Responses 1"))</f>
        <v>0</v>
      </c>
      <c r="D256" s="66">
        <f ca="1">INDIRECT(ADDRESS(2+QUOTIENT(ROW()-2,COUNTA('Form Responses 1'!$1:$1)-4),4,,TRUE,"Form Responses 1"))</f>
        <v>0</v>
      </c>
      <c r="E256" s="82">
        <f ca="1" t="shared" si="0"/>
        <v>6</v>
      </c>
      <c r="F256" s="66" t="str">
        <f ca="1">IF(ISBLANK(A256)," ",INDIRECT(ADDRESS(1,5+MOD(ROW()-2,COUNTA('Form Responses 1'!$1:$1)-4),,TRUE,"Form Responses 1")))</f>
        <v>Wisma [Ruang Alat Meteorologi]</v>
      </c>
      <c r="G256" s="66" t="e">
        <f ca="1">IF(ISBLANK(A256)," ",INDIRECT(ADDRESS(MATCH(A256,'Form Responses 1'!A:A,0),5+MOD(ROW()-2,COUNTA('Form Responses 1'!$1:$1)-4),,TRUE,"Form Responses 1")))</f>
        <v>#N/A</v>
      </c>
      <c r="H256" s="83" t="str">
        <f ca="1" t="shared" si="1"/>
        <v>Wisma</v>
      </c>
      <c r="I256" s="83" t="str">
        <f ca="1" t="shared" si="206"/>
        <v>Ruang Alat Meteorologi</v>
      </c>
      <c r="J256" s="83" t="str">
        <f ca="1" t="shared" si="2"/>
        <v>CLEANING SERVICE</v>
      </c>
      <c r="K256" s="83" t="str">
        <f ca="1" t="array" ref="K256">IFERROR(INDEX(MASTER!B:B,MATCH(G256,MASTER!A:A,0))/100," ")</f>
        <v> </v>
      </c>
      <c r="L256" s="66">
        <f ca="1" t="shared" si="3"/>
        <v>0</v>
      </c>
      <c r="M256" s="66" t="str">
        <f ca="1" t="shared" si="4"/>
        <v>1900 - WEEK 00</v>
      </c>
      <c r="N256" s="66" t="str">
        <f ca="1" t="shared" si="5"/>
        <v>1900 - MONTH 01</v>
      </c>
      <c r="O256" s="83" t="str">
        <f ca="1" t="shared" ref="O256:P256" si="268">IFERROR(AVERAGEIF(M:M,M256,$K:$K)," ")</f>
        <v> </v>
      </c>
      <c r="P256" s="83" t="str">
        <f ca="1" t="shared" si="268"/>
        <v> </v>
      </c>
      <c r="Q256" s="66" t="str">
        <f ca="1">IF(ISBLANK(A256)," ",IF(O256&gt;MASTER!$B$3/100,"SB",IF(O256&gt;MASTER!$B$4/100,"B",IF(O256&gt;MASTER!$B$5/100,"C","K"))))</f>
        <v>SB</v>
      </c>
      <c r="R256" s="66" t="str">
        <f ca="1">IF(ISBLANK(B256)," ",IF(P256&gt;MASTER!$B$3/100,"SB",IF(P256&gt;MASTER!$B$4/100,"B",IF(P256&gt;MASTER!$B$5/100,"C","K"))))</f>
        <v>SB</v>
      </c>
    </row>
    <row r="257" customHeight="1" spans="1:18">
      <c r="A257" s="66">
        <f ca="1">INDIRECT(ADDRESS(2+QUOTIENT(ROW()-2,COUNTA('Form Responses 1'!$1:$1)-4),1,,TRUE,"Form Responses 1"))</f>
        <v>0</v>
      </c>
      <c r="B257" s="66">
        <f ca="1">INDIRECT(ADDRESS(2+QUOTIENT(ROW()-2,COUNTA('Form Responses 1'!$1:$1)-4),2,,TRUE,"Form Responses 1"))</f>
        <v>0</v>
      </c>
      <c r="C257" s="66">
        <f ca="1">INDIRECT(ADDRESS(2+QUOTIENT(ROW()-2,COUNTA('Form Responses 1'!$1:$1)-4),3,,TRUE,"Form Responses 1"))</f>
        <v>0</v>
      </c>
      <c r="D257" s="66">
        <f ca="1">INDIRECT(ADDRESS(2+QUOTIENT(ROW()-2,COUNTA('Form Responses 1'!$1:$1)-4),4,,TRUE,"Form Responses 1"))</f>
        <v>0</v>
      </c>
      <c r="E257" s="82">
        <f ca="1" t="shared" ref="E257:E511" si="269">IF(ISBLANK(D257)," ",WEEKDAY(D257,2))</f>
        <v>6</v>
      </c>
      <c r="F257" s="66" t="str">
        <f ca="1">IF(ISBLANK(A257)," ",INDIRECT(ADDRESS(1,5+MOD(ROW()-2,COUNTA('Form Responses 1'!$1:$1)-4),,TRUE,"Form Responses 1")))</f>
        <v>Wisma [Ruang Kerja]</v>
      </c>
      <c r="G257" s="66" t="e">
        <f ca="1">IF(ISBLANK(A257)," ",INDIRECT(ADDRESS(MATCH(A257,'Form Responses 1'!A:A,0),5+MOD(ROW()-2,COUNTA('Form Responses 1'!$1:$1)-4),,TRUE,"Form Responses 1")))</f>
        <v>#N/A</v>
      </c>
      <c r="H257" s="83" t="str">
        <f ca="1" t="shared" ref="H257:H511" si="270">IFERROR(LEFT(F257,FIND("[",F257)-2)," ")</f>
        <v>Wisma</v>
      </c>
      <c r="I257" s="83" t="str">
        <f ca="1" t="shared" si="206"/>
        <v>Ruang Kerja</v>
      </c>
      <c r="J257" s="83" t="str">
        <f ca="1" t="shared" ref="J257:J511" si="271">IF(H257=" "," ",IF(UPPER(H257)="SECURITY","SECURITY SERVICE",IF(UPPER(H257)="DRIVER","LABOR SERVICE","CLEANING SERVICE")))</f>
        <v>CLEANING SERVICE</v>
      </c>
      <c r="K257" s="83" t="str">
        <f ca="1" t="array" ref="K257">IFERROR(INDEX(MASTER!B:B,MATCH(G257,MASTER!A:A,0))/100," ")</f>
        <v> </v>
      </c>
      <c r="L257" s="66">
        <f ca="1" t="shared" ref="L257:L511" si="272">IF(ISBLANK(D257)," ",WEEKNUM(D257))</f>
        <v>0</v>
      </c>
      <c r="M257" s="66" t="str">
        <f ca="1" t="shared" ref="M257:M511" si="273">IF(ISBLANK(A257)," ",CONCATENATE(TEXT($D257,"YYY")," - WEEK ",TEXT(WEEKNUM($D257),"00")))</f>
        <v>1900 - WEEK 00</v>
      </c>
      <c r="N257" s="66" t="str">
        <f ca="1" t="shared" ref="N257:N511" si="274">IF(ISBLANK(A257)," ",CONCATENATE(TEXT($D257,"YYY")," - MONTH ",TEXT($D257,"MM")))</f>
        <v>1900 - MONTH 01</v>
      </c>
      <c r="O257" s="83" t="str">
        <f ca="1" t="shared" ref="O257:P257" si="275">IFERROR(AVERAGEIF(M:M,M257,$K:$K)," ")</f>
        <v> </v>
      </c>
      <c r="P257" s="83" t="str">
        <f ca="1" t="shared" si="275"/>
        <v> </v>
      </c>
      <c r="Q257" s="66" t="str">
        <f ca="1">IF(ISBLANK(A257)," ",IF(O257&gt;MASTER!$B$3/100,"SB",IF(O257&gt;MASTER!$B$4/100,"B",IF(O257&gt;MASTER!$B$5/100,"C","K"))))</f>
        <v>SB</v>
      </c>
      <c r="R257" s="66" t="str">
        <f ca="1">IF(ISBLANK(B257)," ",IF(P257&gt;MASTER!$B$3/100,"SB",IF(P257&gt;MASTER!$B$4/100,"B",IF(P257&gt;MASTER!$B$5/100,"C","K"))))</f>
        <v>SB</v>
      </c>
    </row>
    <row r="258" customHeight="1" spans="1:18">
      <c r="A258" s="66">
        <f ca="1">INDIRECT(ADDRESS(2+QUOTIENT(ROW()-2,COUNTA('Form Responses 1'!$1:$1)-4),1,,TRUE,"Form Responses 1"))</f>
        <v>0</v>
      </c>
      <c r="B258" s="66">
        <f ca="1">INDIRECT(ADDRESS(2+QUOTIENT(ROW()-2,COUNTA('Form Responses 1'!$1:$1)-4),2,,TRUE,"Form Responses 1"))</f>
        <v>0</v>
      </c>
      <c r="C258" s="66">
        <f ca="1">INDIRECT(ADDRESS(2+QUOTIENT(ROW()-2,COUNTA('Form Responses 1'!$1:$1)-4),3,,TRUE,"Form Responses 1"))</f>
        <v>0</v>
      </c>
      <c r="D258" s="66">
        <f ca="1">INDIRECT(ADDRESS(2+QUOTIENT(ROW()-2,COUNTA('Form Responses 1'!$1:$1)-4),4,,TRUE,"Form Responses 1"))</f>
        <v>0</v>
      </c>
      <c r="E258" s="82">
        <f ca="1" t="shared" si="269"/>
        <v>6</v>
      </c>
      <c r="F258" s="66" t="str">
        <f ca="1">IF(ISBLANK(A258)," ",INDIRECT(ADDRESS(1,5+MOD(ROW()-2,COUNTA('Form Responses 1'!$1:$1)-4),,TRUE,"Form Responses 1")))</f>
        <v>Wisma [Pantry]</v>
      </c>
      <c r="G258" s="66" t="e">
        <f ca="1">IF(ISBLANK(A258)," ",INDIRECT(ADDRESS(MATCH(A258,'Form Responses 1'!A:A,0),5+MOD(ROW()-2,COUNTA('Form Responses 1'!$1:$1)-4),,TRUE,"Form Responses 1")))</f>
        <v>#N/A</v>
      </c>
      <c r="H258" s="83" t="str">
        <f ca="1" t="shared" si="270"/>
        <v>Wisma</v>
      </c>
      <c r="I258" s="83" t="str">
        <f ca="1" t="shared" si="206"/>
        <v>Pantry</v>
      </c>
      <c r="J258" s="83" t="str">
        <f ca="1" t="shared" si="271"/>
        <v>CLEANING SERVICE</v>
      </c>
      <c r="K258" s="83" t="str">
        <f ca="1" t="array" ref="K258">IFERROR(INDEX(MASTER!B:B,MATCH(G258,MASTER!A:A,0))/100," ")</f>
        <v> </v>
      </c>
      <c r="L258" s="66">
        <f ca="1" t="shared" si="272"/>
        <v>0</v>
      </c>
      <c r="M258" s="66" t="str">
        <f ca="1" t="shared" si="273"/>
        <v>1900 - WEEK 00</v>
      </c>
      <c r="N258" s="66" t="str">
        <f ca="1" t="shared" si="274"/>
        <v>1900 - MONTH 01</v>
      </c>
      <c r="O258" s="83" t="str">
        <f ca="1" t="shared" ref="O258:P258" si="276">IFERROR(AVERAGEIF(M:M,M258,$K:$K)," ")</f>
        <v> </v>
      </c>
      <c r="P258" s="83" t="str">
        <f ca="1" t="shared" si="276"/>
        <v> </v>
      </c>
      <c r="Q258" s="66" t="str">
        <f ca="1">IF(ISBLANK(A258)," ",IF(O258&gt;MASTER!$B$3/100,"SB",IF(O258&gt;MASTER!$B$4/100,"B",IF(O258&gt;MASTER!$B$5/100,"C","K"))))</f>
        <v>SB</v>
      </c>
      <c r="R258" s="66" t="str">
        <f ca="1">IF(ISBLANK(B258)," ",IF(P258&gt;MASTER!$B$3/100,"SB",IF(P258&gt;MASTER!$B$4/100,"B",IF(P258&gt;MASTER!$B$5/100,"C","K"))))</f>
        <v>SB</v>
      </c>
    </row>
    <row r="259" customHeight="1" spans="1:18">
      <c r="A259" s="66">
        <f ca="1">INDIRECT(ADDRESS(2+QUOTIENT(ROW()-2,COUNTA('Form Responses 1'!$1:$1)-4),1,,TRUE,"Form Responses 1"))</f>
        <v>0</v>
      </c>
      <c r="B259" s="66">
        <f ca="1">INDIRECT(ADDRESS(2+QUOTIENT(ROW()-2,COUNTA('Form Responses 1'!$1:$1)-4),2,,TRUE,"Form Responses 1"))</f>
        <v>0</v>
      </c>
      <c r="C259" s="66">
        <f ca="1">INDIRECT(ADDRESS(2+QUOTIENT(ROW()-2,COUNTA('Form Responses 1'!$1:$1)-4),3,,TRUE,"Form Responses 1"))</f>
        <v>0</v>
      </c>
      <c r="D259" s="66">
        <f ca="1">INDIRECT(ADDRESS(2+QUOTIENT(ROW()-2,COUNTA('Form Responses 1'!$1:$1)-4),4,,TRUE,"Form Responses 1"))</f>
        <v>0</v>
      </c>
      <c r="E259" s="82">
        <f ca="1" t="shared" si="269"/>
        <v>6</v>
      </c>
      <c r="F259" s="66" t="str">
        <f ca="1">IF(ISBLANK(A259)," ",INDIRECT(ADDRESS(1,5+MOD(ROW()-2,COUNTA('Form Responses 1'!$1:$1)-4),,TRUE,"Form Responses 1")))</f>
        <v>Wisma [Musholla]</v>
      </c>
      <c r="G259" s="66" t="e">
        <f ca="1">IF(ISBLANK(A259)," ",INDIRECT(ADDRESS(MATCH(A259,'Form Responses 1'!A:A,0),5+MOD(ROW()-2,COUNTA('Form Responses 1'!$1:$1)-4),,TRUE,"Form Responses 1")))</f>
        <v>#N/A</v>
      </c>
      <c r="H259" s="83" t="str">
        <f ca="1" t="shared" si="270"/>
        <v>Wisma</v>
      </c>
      <c r="I259" s="83" t="str">
        <f ca="1" t="shared" ref="I259:I322" si="277">MID(F259,FIND("[",F259)+1,LEN(F259)-FIND("[",F259)-1)</f>
        <v>Musholla</v>
      </c>
      <c r="J259" s="83" t="str">
        <f ca="1" t="shared" si="271"/>
        <v>CLEANING SERVICE</v>
      </c>
      <c r="K259" s="83" t="str">
        <f ca="1" t="array" ref="K259">IFERROR(INDEX(MASTER!B:B,MATCH(G259,MASTER!A:A,0))/100," ")</f>
        <v> </v>
      </c>
      <c r="L259" s="66">
        <f ca="1" t="shared" si="272"/>
        <v>0</v>
      </c>
      <c r="M259" s="66" t="str">
        <f ca="1" t="shared" si="273"/>
        <v>1900 - WEEK 00</v>
      </c>
      <c r="N259" s="66" t="str">
        <f ca="1" t="shared" si="274"/>
        <v>1900 - MONTH 01</v>
      </c>
      <c r="O259" s="83" t="str">
        <f ca="1" t="shared" ref="O259:P259" si="278">IFERROR(AVERAGEIF(M:M,M259,$K:$K)," ")</f>
        <v> </v>
      </c>
      <c r="P259" s="83" t="str">
        <f ca="1" t="shared" si="278"/>
        <v> </v>
      </c>
      <c r="Q259" s="66" t="str">
        <f ca="1">IF(ISBLANK(A259)," ",IF(O259&gt;MASTER!$B$3/100,"SB",IF(O259&gt;MASTER!$B$4/100,"B",IF(O259&gt;MASTER!$B$5/100,"C","K"))))</f>
        <v>SB</v>
      </c>
      <c r="R259" s="66" t="str">
        <f ca="1">IF(ISBLANK(B259)," ",IF(P259&gt;MASTER!$B$3/100,"SB",IF(P259&gt;MASTER!$B$4/100,"B",IF(P259&gt;MASTER!$B$5/100,"C","K"))))</f>
        <v>SB</v>
      </c>
    </row>
    <row r="260" customHeight="1" spans="1:18">
      <c r="A260" s="66">
        <f ca="1">INDIRECT(ADDRESS(2+QUOTIENT(ROW()-2,COUNTA('Form Responses 1'!$1:$1)-4),1,,TRUE,"Form Responses 1"))</f>
        <v>0</v>
      </c>
      <c r="B260" s="66">
        <f ca="1">INDIRECT(ADDRESS(2+QUOTIENT(ROW()-2,COUNTA('Form Responses 1'!$1:$1)-4),2,,TRUE,"Form Responses 1"))</f>
        <v>0</v>
      </c>
      <c r="C260" s="66">
        <f ca="1">INDIRECT(ADDRESS(2+QUOTIENT(ROW()-2,COUNTA('Form Responses 1'!$1:$1)-4),3,,TRUE,"Form Responses 1"))</f>
        <v>0</v>
      </c>
      <c r="D260" s="66">
        <f ca="1">INDIRECT(ADDRESS(2+QUOTIENT(ROW()-2,COUNTA('Form Responses 1'!$1:$1)-4),4,,TRUE,"Form Responses 1"))</f>
        <v>0</v>
      </c>
      <c r="E260" s="82">
        <f ca="1" t="shared" si="269"/>
        <v>6</v>
      </c>
      <c r="F260" s="66" t="str">
        <f ca="1">IF(ISBLANK(A260)," ",INDIRECT(ADDRESS(1,5+MOD(ROW()-2,COUNTA('Form Responses 1'!$1:$1)-4),,TRUE,"Form Responses 1")))</f>
        <v>Wisma [Toilet Pria / Wanita]</v>
      </c>
      <c r="G260" s="66" t="e">
        <f ca="1">IF(ISBLANK(A260)," ",INDIRECT(ADDRESS(MATCH(A260,'Form Responses 1'!A:A,0),5+MOD(ROW()-2,COUNTA('Form Responses 1'!$1:$1)-4),,TRUE,"Form Responses 1")))</f>
        <v>#N/A</v>
      </c>
      <c r="H260" s="83" t="str">
        <f ca="1" t="shared" si="270"/>
        <v>Wisma</v>
      </c>
      <c r="I260" s="83" t="str">
        <f ca="1" t="shared" si="277"/>
        <v>Toilet Pria / Wanita</v>
      </c>
      <c r="J260" s="83" t="str">
        <f ca="1" t="shared" si="271"/>
        <v>CLEANING SERVICE</v>
      </c>
      <c r="K260" s="83" t="str">
        <f ca="1" t="array" ref="K260">IFERROR(INDEX(MASTER!B:B,MATCH(G260,MASTER!A:A,0))/100," ")</f>
        <v> </v>
      </c>
      <c r="L260" s="66">
        <f ca="1" t="shared" si="272"/>
        <v>0</v>
      </c>
      <c r="M260" s="66" t="str">
        <f ca="1" t="shared" si="273"/>
        <v>1900 - WEEK 00</v>
      </c>
      <c r="N260" s="66" t="str">
        <f ca="1" t="shared" si="274"/>
        <v>1900 - MONTH 01</v>
      </c>
      <c r="O260" s="83" t="str">
        <f ca="1" t="shared" ref="O260:P260" si="279">IFERROR(AVERAGEIF(M:M,M260,$K:$K)," ")</f>
        <v> </v>
      </c>
      <c r="P260" s="83" t="str">
        <f ca="1" t="shared" si="279"/>
        <v> </v>
      </c>
      <c r="Q260" s="66" t="str">
        <f ca="1">IF(ISBLANK(A260)," ",IF(O260&gt;MASTER!$B$3/100,"SB",IF(O260&gt;MASTER!$B$4/100,"B",IF(O260&gt;MASTER!$B$5/100,"C","K"))))</f>
        <v>SB</v>
      </c>
      <c r="R260" s="66" t="str">
        <f ca="1">IF(ISBLANK(B260)," ",IF(P260&gt;MASTER!$B$3/100,"SB",IF(P260&gt;MASTER!$B$4/100,"B",IF(P260&gt;MASTER!$B$5/100,"C","K"))))</f>
        <v>SB</v>
      </c>
    </row>
    <row r="261" customHeight="1" spans="1:18">
      <c r="A261" s="66">
        <f ca="1">INDIRECT(ADDRESS(2+QUOTIENT(ROW()-2,COUNTA('Form Responses 1'!$1:$1)-4),1,,TRUE,"Form Responses 1"))</f>
        <v>0</v>
      </c>
      <c r="B261" s="66">
        <f ca="1">INDIRECT(ADDRESS(2+QUOTIENT(ROW()-2,COUNTA('Form Responses 1'!$1:$1)-4),2,,TRUE,"Form Responses 1"))</f>
        <v>0</v>
      </c>
      <c r="C261" s="66">
        <f ca="1">INDIRECT(ADDRESS(2+QUOTIENT(ROW()-2,COUNTA('Form Responses 1'!$1:$1)-4),3,,TRUE,"Form Responses 1"))</f>
        <v>0</v>
      </c>
      <c r="D261" s="66">
        <f ca="1">INDIRECT(ADDRESS(2+QUOTIENT(ROW()-2,COUNTA('Form Responses 1'!$1:$1)-4),4,,TRUE,"Form Responses 1"))</f>
        <v>0</v>
      </c>
      <c r="E261" s="82">
        <f ca="1" t="shared" si="269"/>
        <v>6</v>
      </c>
      <c r="F261" s="66" t="str">
        <f ca="1">IF(ISBLANK(A261)," ",INDIRECT(ADDRESS(1,5+MOD(ROW()-2,COUNTA('Form Responses 1'!$1:$1)-4),,TRUE,"Form Responses 1")))</f>
        <v>Halaman Wisma [Taman ]</v>
      </c>
      <c r="G261" s="66" t="e">
        <f ca="1">IF(ISBLANK(A261)," ",INDIRECT(ADDRESS(MATCH(A261,'Form Responses 1'!A:A,0),5+MOD(ROW()-2,COUNTA('Form Responses 1'!$1:$1)-4),,TRUE,"Form Responses 1")))</f>
        <v>#N/A</v>
      </c>
      <c r="H261" s="83" t="str">
        <f ca="1" t="shared" si="270"/>
        <v>Halaman Wisma</v>
      </c>
      <c r="I261" s="83" t="str">
        <f ca="1" t="shared" si="277"/>
        <v>Taman </v>
      </c>
      <c r="J261" s="83" t="str">
        <f ca="1" t="shared" si="271"/>
        <v>CLEANING SERVICE</v>
      </c>
      <c r="K261" s="83" t="str">
        <f ca="1" t="array" ref="K261">IFERROR(INDEX(MASTER!B:B,MATCH(G261,MASTER!A:A,0))/100," ")</f>
        <v> </v>
      </c>
      <c r="L261" s="66">
        <f ca="1" t="shared" si="272"/>
        <v>0</v>
      </c>
      <c r="M261" s="66" t="str">
        <f ca="1" t="shared" si="273"/>
        <v>1900 - WEEK 00</v>
      </c>
      <c r="N261" s="66" t="str">
        <f ca="1" t="shared" si="274"/>
        <v>1900 - MONTH 01</v>
      </c>
      <c r="O261" s="83" t="str">
        <f ca="1" t="shared" ref="O261:P261" si="280">IFERROR(AVERAGEIF(M:M,M261,$K:$K)," ")</f>
        <v> </v>
      </c>
      <c r="P261" s="83" t="str">
        <f ca="1" t="shared" si="280"/>
        <v> </v>
      </c>
      <c r="Q261" s="66" t="str">
        <f ca="1">IF(ISBLANK(A261)," ",IF(O261&gt;MASTER!$B$3/100,"SB",IF(O261&gt;MASTER!$B$4/100,"B",IF(O261&gt;MASTER!$B$5/100,"C","K"))))</f>
        <v>SB</v>
      </c>
      <c r="R261" s="66" t="str">
        <f ca="1">IF(ISBLANK(B261)," ",IF(P261&gt;MASTER!$B$3/100,"SB",IF(P261&gt;MASTER!$B$4/100,"B",IF(P261&gt;MASTER!$B$5/100,"C","K"))))</f>
        <v>SB</v>
      </c>
    </row>
    <row r="262" customHeight="1" spans="1:18">
      <c r="A262" s="66">
        <f ca="1">INDIRECT(ADDRESS(2+QUOTIENT(ROW()-2,COUNTA('Form Responses 1'!$1:$1)-4),1,,TRUE,"Form Responses 1"))</f>
        <v>0</v>
      </c>
      <c r="B262" s="66">
        <f ca="1">INDIRECT(ADDRESS(2+QUOTIENT(ROW()-2,COUNTA('Form Responses 1'!$1:$1)-4),2,,TRUE,"Form Responses 1"))</f>
        <v>0</v>
      </c>
      <c r="C262" s="66">
        <f ca="1">INDIRECT(ADDRESS(2+QUOTIENT(ROW()-2,COUNTA('Form Responses 1'!$1:$1)-4),3,,TRUE,"Form Responses 1"))</f>
        <v>0</v>
      </c>
      <c r="D262" s="66">
        <f ca="1">INDIRECT(ADDRESS(2+QUOTIENT(ROW()-2,COUNTA('Form Responses 1'!$1:$1)-4),4,,TRUE,"Form Responses 1"))</f>
        <v>0</v>
      </c>
      <c r="E262" s="82">
        <f ca="1" t="shared" si="269"/>
        <v>6</v>
      </c>
      <c r="F262" s="66" t="str">
        <f ca="1">IF(ISBLANK(A262)," ",INDIRECT(ADDRESS(1,5+MOD(ROW()-2,COUNTA('Form Responses 1'!$1:$1)-4),,TRUE,"Form Responses 1")))</f>
        <v>Halaman Wisma [Pos Satpam]</v>
      </c>
      <c r="G262" s="66" t="e">
        <f ca="1">IF(ISBLANK(A262)," ",INDIRECT(ADDRESS(MATCH(A262,'Form Responses 1'!A:A,0),5+MOD(ROW()-2,COUNTA('Form Responses 1'!$1:$1)-4),,TRUE,"Form Responses 1")))</f>
        <v>#N/A</v>
      </c>
      <c r="H262" s="83" t="str">
        <f ca="1" t="shared" si="270"/>
        <v>Halaman Wisma</v>
      </c>
      <c r="I262" s="83" t="str">
        <f ca="1" t="shared" si="277"/>
        <v>Pos Satpam</v>
      </c>
      <c r="J262" s="83" t="str">
        <f ca="1" t="shared" si="271"/>
        <v>CLEANING SERVICE</v>
      </c>
      <c r="K262" s="83" t="str">
        <f ca="1" t="array" ref="K262">IFERROR(INDEX(MASTER!B:B,MATCH(G262,MASTER!A:A,0))/100," ")</f>
        <v> </v>
      </c>
      <c r="L262" s="66">
        <f ca="1" t="shared" si="272"/>
        <v>0</v>
      </c>
      <c r="M262" s="66" t="str">
        <f ca="1" t="shared" si="273"/>
        <v>1900 - WEEK 00</v>
      </c>
      <c r="N262" s="66" t="str">
        <f ca="1" t="shared" si="274"/>
        <v>1900 - MONTH 01</v>
      </c>
      <c r="O262" s="83" t="str">
        <f ca="1" t="shared" ref="O262:P262" si="281">IFERROR(AVERAGEIF(M:M,M262,$K:$K)," ")</f>
        <v> </v>
      </c>
      <c r="P262" s="83" t="str">
        <f ca="1" t="shared" si="281"/>
        <v> </v>
      </c>
      <c r="Q262" s="66" t="str">
        <f ca="1">IF(ISBLANK(A262)," ",IF(O262&gt;MASTER!$B$3/100,"SB",IF(O262&gt;MASTER!$B$4/100,"B",IF(O262&gt;MASTER!$B$5/100,"C","K"))))</f>
        <v>SB</v>
      </c>
      <c r="R262" s="66" t="str">
        <f ca="1">IF(ISBLANK(B262)," ",IF(P262&gt;MASTER!$B$3/100,"SB",IF(P262&gt;MASTER!$B$4/100,"B",IF(P262&gt;MASTER!$B$5/100,"C","K"))))</f>
        <v>SB</v>
      </c>
    </row>
    <row r="263" customHeight="1" spans="1:18">
      <c r="A263" s="66">
        <f ca="1">INDIRECT(ADDRESS(2+QUOTIENT(ROW()-2,COUNTA('Form Responses 1'!$1:$1)-4),1,,TRUE,"Form Responses 1"))</f>
        <v>0</v>
      </c>
      <c r="B263" s="66">
        <f ca="1">INDIRECT(ADDRESS(2+QUOTIENT(ROW()-2,COUNTA('Form Responses 1'!$1:$1)-4),2,,TRUE,"Form Responses 1"))</f>
        <v>0</v>
      </c>
      <c r="C263" s="66">
        <f ca="1">INDIRECT(ADDRESS(2+QUOTIENT(ROW()-2,COUNTA('Form Responses 1'!$1:$1)-4),3,,TRUE,"Form Responses 1"))</f>
        <v>0</v>
      </c>
      <c r="D263" s="66">
        <f ca="1">INDIRECT(ADDRESS(2+QUOTIENT(ROW()-2,COUNTA('Form Responses 1'!$1:$1)-4),4,,TRUE,"Form Responses 1"))</f>
        <v>0</v>
      </c>
      <c r="E263" s="82">
        <f ca="1" t="shared" si="269"/>
        <v>6</v>
      </c>
      <c r="F263" s="66" t="str">
        <f ca="1">IF(ISBLANK(A263)," ",INDIRECT(ADDRESS(1,5+MOD(ROW()-2,COUNTA('Form Responses 1'!$1:$1)-4),,TRUE,"Form Responses 1")))</f>
        <v>Halaman Wisma [Halaman Utama Depan]</v>
      </c>
      <c r="G263" s="66" t="e">
        <f ca="1">IF(ISBLANK(A263)," ",INDIRECT(ADDRESS(MATCH(A263,'Form Responses 1'!A:A,0),5+MOD(ROW()-2,COUNTA('Form Responses 1'!$1:$1)-4),,TRUE,"Form Responses 1")))</f>
        <v>#N/A</v>
      </c>
      <c r="H263" s="83" t="str">
        <f ca="1" t="shared" si="270"/>
        <v>Halaman Wisma</v>
      </c>
      <c r="I263" s="83" t="str">
        <f ca="1" t="shared" si="277"/>
        <v>Halaman Utama Depan</v>
      </c>
      <c r="J263" s="83" t="str">
        <f ca="1" t="shared" si="271"/>
        <v>CLEANING SERVICE</v>
      </c>
      <c r="K263" s="83" t="str">
        <f ca="1" t="array" ref="K263">IFERROR(INDEX(MASTER!B:B,MATCH(G263,MASTER!A:A,0))/100," ")</f>
        <v> </v>
      </c>
      <c r="L263" s="66">
        <f ca="1" t="shared" si="272"/>
        <v>0</v>
      </c>
      <c r="M263" s="66" t="str">
        <f ca="1" t="shared" si="273"/>
        <v>1900 - WEEK 00</v>
      </c>
      <c r="N263" s="66" t="str">
        <f ca="1" t="shared" si="274"/>
        <v>1900 - MONTH 01</v>
      </c>
      <c r="O263" s="83" t="str">
        <f ca="1" t="shared" ref="O263:P263" si="282">IFERROR(AVERAGEIF(M:M,M263,$K:$K)," ")</f>
        <v> </v>
      </c>
      <c r="P263" s="83" t="str">
        <f ca="1" t="shared" si="282"/>
        <v> </v>
      </c>
      <c r="Q263" s="66" t="str">
        <f ca="1">IF(ISBLANK(A263)," ",IF(O263&gt;MASTER!$B$3/100,"SB",IF(O263&gt;MASTER!$B$4/100,"B",IF(O263&gt;MASTER!$B$5/100,"C","K"))))</f>
        <v>SB</v>
      </c>
      <c r="R263" s="66" t="str">
        <f ca="1">IF(ISBLANK(B263)," ",IF(P263&gt;MASTER!$B$3/100,"SB",IF(P263&gt;MASTER!$B$4/100,"B",IF(P263&gt;MASTER!$B$5/100,"C","K"))))</f>
        <v>SB</v>
      </c>
    </row>
    <row r="264" customHeight="1" spans="1:18">
      <c r="A264" s="66">
        <f ca="1">INDIRECT(ADDRESS(2+QUOTIENT(ROW()-2,COUNTA('Form Responses 1'!$1:$1)-4),1,,TRUE,"Form Responses 1"))</f>
        <v>0</v>
      </c>
      <c r="B264" s="66">
        <f ca="1">INDIRECT(ADDRESS(2+QUOTIENT(ROW()-2,COUNTA('Form Responses 1'!$1:$1)-4),2,,TRUE,"Form Responses 1"))</f>
        <v>0</v>
      </c>
      <c r="C264" s="66">
        <f ca="1">INDIRECT(ADDRESS(2+QUOTIENT(ROW()-2,COUNTA('Form Responses 1'!$1:$1)-4),3,,TRUE,"Form Responses 1"))</f>
        <v>0</v>
      </c>
      <c r="D264" s="66">
        <f ca="1">INDIRECT(ADDRESS(2+QUOTIENT(ROW()-2,COUNTA('Form Responses 1'!$1:$1)-4),4,,TRUE,"Form Responses 1"))</f>
        <v>0</v>
      </c>
      <c r="E264" s="82">
        <f ca="1" t="shared" si="269"/>
        <v>6</v>
      </c>
      <c r="F264" s="66" t="str">
        <f ca="1">IF(ISBLANK(A264)," ",INDIRECT(ADDRESS(1,5+MOD(ROW()-2,COUNTA('Form Responses 1'!$1:$1)-4),,TRUE,"Form Responses 1")))</f>
        <v>Halaman Wisma [Halaman Samping Dan Belakang]</v>
      </c>
      <c r="G264" s="66" t="e">
        <f ca="1">IF(ISBLANK(A264)," ",INDIRECT(ADDRESS(MATCH(A264,'Form Responses 1'!A:A,0),5+MOD(ROW()-2,COUNTA('Form Responses 1'!$1:$1)-4),,TRUE,"Form Responses 1")))</f>
        <v>#N/A</v>
      </c>
      <c r="H264" s="83" t="str">
        <f ca="1" t="shared" si="270"/>
        <v>Halaman Wisma</v>
      </c>
      <c r="I264" s="83" t="str">
        <f ca="1" t="shared" si="277"/>
        <v>Halaman Samping Dan Belakang</v>
      </c>
      <c r="J264" s="83" t="str">
        <f ca="1" t="shared" si="271"/>
        <v>CLEANING SERVICE</v>
      </c>
      <c r="K264" s="83" t="str">
        <f ca="1" t="array" ref="K264">IFERROR(INDEX(MASTER!B:B,MATCH(G264,MASTER!A:A,0))/100," ")</f>
        <v> </v>
      </c>
      <c r="L264" s="66">
        <f ca="1" t="shared" si="272"/>
        <v>0</v>
      </c>
      <c r="M264" s="66" t="str">
        <f ca="1" t="shared" si="273"/>
        <v>1900 - WEEK 00</v>
      </c>
      <c r="N264" s="66" t="str">
        <f ca="1" t="shared" si="274"/>
        <v>1900 - MONTH 01</v>
      </c>
      <c r="O264" s="83" t="str">
        <f ca="1" t="shared" ref="O264:P264" si="283">IFERROR(AVERAGEIF(M:M,M264,$K:$K)," ")</f>
        <v> </v>
      </c>
      <c r="P264" s="83" t="str">
        <f ca="1" t="shared" si="283"/>
        <v> </v>
      </c>
      <c r="Q264" s="66" t="str">
        <f ca="1">IF(ISBLANK(A264)," ",IF(O264&gt;MASTER!$B$3/100,"SB",IF(O264&gt;MASTER!$B$4/100,"B",IF(O264&gt;MASTER!$B$5/100,"C","K"))))</f>
        <v>SB</v>
      </c>
      <c r="R264" s="66" t="str">
        <f ca="1">IF(ISBLANK(B264)," ",IF(P264&gt;MASTER!$B$3/100,"SB",IF(P264&gt;MASTER!$B$4/100,"B",IF(P264&gt;MASTER!$B$5/100,"C","K"))))</f>
        <v>SB</v>
      </c>
    </row>
    <row r="265" customHeight="1" spans="1:18">
      <c r="A265" s="66">
        <f ca="1">INDIRECT(ADDRESS(2+QUOTIENT(ROW()-2,COUNTA('Form Responses 1'!$1:$1)-4),1,,TRUE,"Form Responses 1"))</f>
        <v>0</v>
      </c>
      <c r="B265" s="66">
        <f ca="1">INDIRECT(ADDRESS(2+QUOTIENT(ROW()-2,COUNTA('Form Responses 1'!$1:$1)-4),2,,TRUE,"Form Responses 1"))</f>
        <v>0</v>
      </c>
      <c r="C265" s="66">
        <f ca="1">INDIRECT(ADDRESS(2+QUOTIENT(ROW()-2,COUNTA('Form Responses 1'!$1:$1)-4),3,,TRUE,"Form Responses 1"))</f>
        <v>0</v>
      </c>
      <c r="D265" s="66">
        <f ca="1">INDIRECT(ADDRESS(2+QUOTIENT(ROW()-2,COUNTA('Form Responses 1'!$1:$1)-4),4,,TRUE,"Form Responses 1"))</f>
        <v>0</v>
      </c>
      <c r="E265" s="82">
        <f ca="1" t="shared" si="269"/>
        <v>6</v>
      </c>
      <c r="F265" s="66" t="str">
        <f ca="1">IF(ISBLANK(A265)," ",INDIRECT(ADDRESS(1,5+MOD(ROW()-2,COUNTA('Form Responses 1'!$1:$1)-4),,TRUE,"Form Responses 1")))</f>
        <v>Halaman Wisma [Tps]</v>
      </c>
      <c r="G265" s="66" t="e">
        <f ca="1">IF(ISBLANK(A265)," ",INDIRECT(ADDRESS(MATCH(A265,'Form Responses 1'!A:A,0),5+MOD(ROW()-2,COUNTA('Form Responses 1'!$1:$1)-4),,TRUE,"Form Responses 1")))</f>
        <v>#N/A</v>
      </c>
      <c r="H265" s="83" t="str">
        <f ca="1" t="shared" si="270"/>
        <v>Halaman Wisma</v>
      </c>
      <c r="I265" s="83" t="str">
        <f ca="1" t="shared" si="277"/>
        <v>Tps</v>
      </c>
      <c r="J265" s="83" t="str">
        <f ca="1" t="shared" si="271"/>
        <v>CLEANING SERVICE</v>
      </c>
      <c r="K265" s="83" t="str">
        <f ca="1" t="array" ref="K265">IFERROR(INDEX(MASTER!B:B,MATCH(G265,MASTER!A:A,0))/100," ")</f>
        <v> </v>
      </c>
      <c r="L265" s="66">
        <f ca="1" t="shared" si="272"/>
        <v>0</v>
      </c>
      <c r="M265" s="66" t="str">
        <f ca="1" t="shared" si="273"/>
        <v>1900 - WEEK 00</v>
      </c>
      <c r="N265" s="66" t="str">
        <f ca="1" t="shared" si="274"/>
        <v>1900 - MONTH 01</v>
      </c>
      <c r="O265" s="83" t="str">
        <f ca="1" t="shared" ref="O265:P265" si="284">IFERROR(AVERAGEIF(M:M,M265,$K:$K)," ")</f>
        <v> </v>
      </c>
      <c r="P265" s="83" t="str">
        <f ca="1" t="shared" si="284"/>
        <v> </v>
      </c>
      <c r="Q265" s="66" t="str">
        <f ca="1">IF(ISBLANK(A265)," ",IF(O265&gt;MASTER!$B$3/100,"SB",IF(O265&gt;MASTER!$B$4/100,"B",IF(O265&gt;MASTER!$B$5/100,"C","K"))))</f>
        <v>SB</v>
      </c>
      <c r="R265" s="66" t="str">
        <f ca="1">IF(ISBLANK(B265)," ",IF(P265&gt;MASTER!$B$3/100,"SB",IF(P265&gt;MASTER!$B$4/100,"B",IF(P265&gt;MASTER!$B$5/100,"C","K"))))</f>
        <v>SB</v>
      </c>
    </row>
    <row r="266" customHeight="1" spans="1:18">
      <c r="A266" s="66">
        <f ca="1">INDIRECT(ADDRESS(2+QUOTIENT(ROW()-2,COUNTA('Form Responses 1'!$1:$1)-4),1,,TRUE,"Form Responses 1"))</f>
        <v>0</v>
      </c>
      <c r="B266" s="66">
        <f ca="1">INDIRECT(ADDRESS(2+QUOTIENT(ROW()-2,COUNTA('Form Responses 1'!$1:$1)-4),2,,TRUE,"Form Responses 1"))</f>
        <v>0</v>
      </c>
      <c r="C266" s="66">
        <f ca="1">INDIRECT(ADDRESS(2+QUOTIENT(ROW()-2,COUNTA('Form Responses 1'!$1:$1)-4),3,,TRUE,"Form Responses 1"))</f>
        <v>0</v>
      </c>
      <c r="D266" s="66">
        <f ca="1">INDIRECT(ADDRESS(2+QUOTIENT(ROW()-2,COUNTA('Form Responses 1'!$1:$1)-4),4,,TRUE,"Form Responses 1"))</f>
        <v>0</v>
      </c>
      <c r="E266" s="82">
        <f ca="1" t="shared" si="269"/>
        <v>6</v>
      </c>
      <c r="F266" s="66" t="str">
        <f ca="1">IF(ISBLANK(A266)," ",INDIRECT(ADDRESS(1,5+MOD(ROW()-2,COUNTA('Form Responses 1'!$1:$1)-4),,TRUE,"Form Responses 1")))</f>
        <v>Security [Security Functions]</v>
      </c>
      <c r="G266" s="66" t="e">
        <f ca="1">IF(ISBLANK(A266)," ",INDIRECT(ADDRESS(MATCH(A266,'Form Responses 1'!A:A,0),5+MOD(ROW()-2,COUNTA('Form Responses 1'!$1:$1)-4),,TRUE,"Form Responses 1")))</f>
        <v>#N/A</v>
      </c>
      <c r="H266" s="83" t="str">
        <f ca="1" t="shared" si="270"/>
        <v>Security</v>
      </c>
      <c r="I266" s="83" t="str">
        <f ca="1" t="shared" si="277"/>
        <v>Security Functions</v>
      </c>
      <c r="J266" s="83" t="str">
        <f ca="1" t="shared" si="271"/>
        <v>SECURITY SERVICE</v>
      </c>
      <c r="K266" s="83" t="str">
        <f ca="1" t="array" ref="K266">IFERROR(INDEX(MASTER!B:B,MATCH(G266,MASTER!A:A,0))/100," ")</f>
        <v> </v>
      </c>
      <c r="L266" s="66">
        <f ca="1" t="shared" si="272"/>
        <v>0</v>
      </c>
      <c r="M266" s="66" t="str">
        <f ca="1" t="shared" si="273"/>
        <v>1900 - WEEK 00</v>
      </c>
      <c r="N266" s="66" t="str">
        <f ca="1" t="shared" si="274"/>
        <v>1900 - MONTH 01</v>
      </c>
      <c r="O266" s="83" t="str">
        <f ca="1" t="shared" ref="O266:P266" si="285">IFERROR(AVERAGEIF(M:M,M266,$K:$K)," ")</f>
        <v> </v>
      </c>
      <c r="P266" s="83" t="str">
        <f ca="1" t="shared" si="285"/>
        <v> </v>
      </c>
      <c r="Q266" s="66" t="str">
        <f ca="1">IF(ISBLANK(A266)," ",IF(O266&gt;MASTER!$B$3/100,"SB",IF(O266&gt;MASTER!$B$4/100,"B",IF(O266&gt;MASTER!$B$5/100,"C","K"))))</f>
        <v>SB</v>
      </c>
      <c r="R266" s="66" t="str">
        <f ca="1">IF(ISBLANK(B266)," ",IF(P266&gt;MASTER!$B$3/100,"SB",IF(P266&gt;MASTER!$B$4/100,"B",IF(P266&gt;MASTER!$B$5/100,"C","K"))))</f>
        <v>SB</v>
      </c>
    </row>
    <row r="267" customHeight="1" spans="1:18">
      <c r="A267" s="66">
        <f ca="1">INDIRECT(ADDRESS(2+QUOTIENT(ROW()-2,COUNTA('Form Responses 1'!$1:$1)-4),1,,TRUE,"Form Responses 1"))</f>
        <v>0</v>
      </c>
      <c r="B267" s="66">
        <f ca="1">INDIRECT(ADDRESS(2+QUOTIENT(ROW()-2,COUNTA('Form Responses 1'!$1:$1)-4),2,,TRUE,"Form Responses 1"))</f>
        <v>0</v>
      </c>
      <c r="C267" s="66">
        <f ca="1">INDIRECT(ADDRESS(2+QUOTIENT(ROW()-2,COUNTA('Form Responses 1'!$1:$1)-4),3,,TRUE,"Form Responses 1"))</f>
        <v>0</v>
      </c>
      <c r="D267" s="66">
        <f ca="1">INDIRECT(ADDRESS(2+QUOTIENT(ROW()-2,COUNTA('Form Responses 1'!$1:$1)-4),4,,TRUE,"Form Responses 1"))</f>
        <v>0</v>
      </c>
      <c r="E267" s="82">
        <f ca="1" t="shared" si="269"/>
        <v>6</v>
      </c>
      <c r="F267" s="66" t="str">
        <f ca="1">IF(ISBLANK(A267)," ",INDIRECT(ADDRESS(1,5+MOD(ROW()-2,COUNTA('Form Responses 1'!$1:$1)-4),,TRUE,"Form Responses 1")))</f>
        <v>Lantai 1 [Pantry ]</v>
      </c>
      <c r="G267" s="66" t="e">
        <f ca="1">IF(ISBLANK(A267)," ",INDIRECT(ADDRESS(MATCH(A267,'Form Responses 1'!A:A,0),5+MOD(ROW()-2,COUNTA('Form Responses 1'!$1:$1)-4),,TRUE,"Form Responses 1")))</f>
        <v>#N/A</v>
      </c>
      <c r="H267" s="83" t="str">
        <f ca="1" t="shared" si="270"/>
        <v>Lantai 1</v>
      </c>
      <c r="I267" s="83" t="str">
        <f ca="1" t="shared" si="277"/>
        <v>Pantry </v>
      </c>
      <c r="J267" s="83" t="str">
        <f ca="1" t="shared" si="271"/>
        <v>CLEANING SERVICE</v>
      </c>
      <c r="K267" s="83" t="str">
        <f ca="1" t="array" ref="K267">IFERROR(INDEX(MASTER!B:B,MATCH(G267,MASTER!A:A,0))/100," ")</f>
        <v> </v>
      </c>
      <c r="L267" s="66">
        <f ca="1" t="shared" si="272"/>
        <v>0</v>
      </c>
      <c r="M267" s="66" t="str">
        <f ca="1" t="shared" si="273"/>
        <v>1900 - WEEK 00</v>
      </c>
      <c r="N267" s="66" t="str">
        <f ca="1" t="shared" si="274"/>
        <v>1900 - MONTH 01</v>
      </c>
      <c r="O267" s="83" t="str">
        <f ca="1" t="shared" ref="O267:P267" si="286">IFERROR(AVERAGEIF(M:M,M267,$K:$K)," ")</f>
        <v> </v>
      </c>
      <c r="P267" s="83" t="str">
        <f ca="1" t="shared" si="286"/>
        <v> </v>
      </c>
      <c r="Q267" s="66" t="str">
        <f ca="1">IF(ISBLANK(A267)," ",IF(O267&gt;MASTER!$B$3/100,"SB",IF(O267&gt;MASTER!$B$4/100,"B",IF(O267&gt;MASTER!$B$5/100,"C","K"))))</f>
        <v>SB</v>
      </c>
      <c r="R267" s="66" t="str">
        <f ca="1">IF(ISBLANK(B267)," ",IF(P267&gt;MASTER!$B$3/100,"SB",IF(P267&gt;MASTER!$B$4/100,"B",IF(P267&gt;MASTER!$B$5/100,"C","K"))))</f>
        <v>SB</v>
      </c>
    </row>
    <row r="268" customHeight="1" spans="1:18">
      <c r="A268" s="66">
        <f ca="1">INDIRECT(ADDRESS(2+QUOTIENT(ROW()-2,COUNTA('Form Responses 1'!$1:$1)-4),1,,TRUE,"Form Responses 1"))</f>
        <v>0</v>
      </c>
      <c r="B268" s="66">
        <f ca="1">INDIRECT(ADDRESS(2+QUOTIENT(ROW()-2,COUNTA('Form Responses 1'!$1:$1)-4),2,,TRUE,"Form Responses 1"))</f>
        <v>0</v>
      </c>
      <c r="C268" s="66">
        <f ca="1">INDIRECT(ADDRESS(2+QUOTIENT(ROW()-2,COUNTA('Form Responses 1'!$1:$1)-4),3,,TRUE,"Form Responses 1"))</f>
        <v>0</v>
      </c>
      <c r="D268" s="66">
        <f ca="1">INDIRECT(ADDRESS(2+QUOTIENT(ROW()-2,COUNTA('Form Responses 1'!$1:$1)-4),4,,TRUE,"Form Responses 1"))</f>
        <v>0</v>
      </c>
      <c r="E268" s="82">
        <f ca="1" t="shared" si="269"/>
        <v>6</v>
      </c>
      <c r="F268" s="66" t="str">
        <f ca="1">IF(ISBLANK(A268)," ",INDIRECT(ADDRESS(1,5+MOD(ROW()-2,COUNTA('Form Responses 1'!$1:$1)-4),,TRUE,"Form Responses 1")))</f>
        <v>Lantai 1 [Kamar Depan]</v>
      </c>
      <c r="G268" s="66" t="e">
        <f ca="1">IF(ISBLANK(A268)," ",INDIRECT(ADDRESS(MATCH(A268,'Form Responses 1'!A:A,0),5+MOD(ROW()-2,COUNTA('Form Responses 1'!$1:$1)-4),,TRUE,"Form Responses 1")))</f>
        <v>#N/A</v>
      </c>
      <c r="H268" s="83" t="str">
        <f ca="1" t="shared" si="270"/>
        <v>Lantai 1</v>
      </c>
      <c r="I268" s="83" t="str">
        <f ca="1" t="shared" si="277"/>
        <v>Kamar Depan</v>
      </c>
      <c r="J268" s="83" t="str">
        <f ca="1" t="shared" si="271"/>
        <v>CLEANING SERVICE</v>
      </c>
      <c r="K268" s="83" t="str">
        <f ca="1" t="array" ref="K268">IFERROR(INDEX(MASTER!B:B,MATCH(G268,MASTER!A:A,0))/100," ")</f>
        <v> </v>
      </c>
      <c r="L268" s="66">
        <f ca="1" t="shared" si="272"/>
        <v>0</v>
      </c>
      <c r="M268" s="66" t="str">
        <f ca="1" t="shared" si="273"/>
        <v>1900 - WEEK 00</v>
      </c>
      <c r="N268" s="66" t="str">
        <f ca="1" t="shared" si="274"/>
        <v>1900 - MONTH 01</v>
      </c>
      <c r="O268" s="83" t="str">
        <f ca="1" t="shared" ref="O268:P268" si="287">IFERROR(AVERAGEIF(M:M,M268,$K:$K)," ")</f>
        <v> </v>
      </c>
      <c r="P268" s="83" t="str">
        <f ca="1" t="shared" si="287"/>
        <v> </v>
      </c>
      <c r="Q268" s="66" t="str">
        <f ca="1">IF(ISBLANK(A268)," ",IF(O268&gt;MASTER!$B$3/100,"SB",IF(O268&gt;MASTER!$B$4/100,"B",IF(O268&gt;MASTER!$B$5/100,"C","K"))))</f>
        <v>SB</v>
      </c>
      <c r="R268" s="66" t="str">
        <f ca="1">IF(ISBLANK(B268)," ",IF(P268&gt;MASTER!$B$3/100,"SB",IF(P268&gt;MASTER!$B$4/100,"B",IF(P268&gt;MASTER!$B$5/100,"C","K"))))</f>
        <v>SB</v>
      </c>
    </row>
    <row r="269" customHeight="1" spans="1:18">
      <c r="A269" s="66">
        <f ca="1">INDIRECT(ADDRESS(2+QUOTIENT(ROW()-2,COUNTA('Form Responses 1'!$1:$1)-4),1,,TRUE,"Form Responses 1"))</f>
        <v>0</v>
      </c>
      <c r="B269" s="66">
        <f ca="1">INDIRECT(ADDRESS(2+QUOTIENT(ROW()-2,COUNTA('Form Responses 1'!$1:$1)-4),2,,TRUE,"Form Responses 1"))</f>
        <v>0</v>
      </c>
      <c r="C269" s="66">
        <f ca="1">INDIRECT(ADDRESS(2+QUOTIENT(ROW()-2,COUNTA('Form Responses 1'!$1:$1)-4),3,,TRUE,"Form Responses 1"))</f>
        <v>0</v>
      </c>
      <c r="D269" s="66">
        <f ca="1">INDIRECT(ADDRESS(2+QUOTIENT(ROW()-2,COUNTA('Form Responses 1'!$1:$1)-4),4,,TRUE,"Form Responses 1"))</f>
        <v>0</v>
      </c>
      <c r="E269" s="82">
        <f ca="1" t="shared" si="269"/>
        <v>6</v>
      </c>
      <c r="F269" s="66" t="str">
        <f ca="1">IF(ISBLANK(A269)," ",INDIRECT(ADDRESS(1,5+MOD(ROW()-2,COUNTA('Form Responses 1'!$1:$1)-4),,TRUE,"Form Responses 1")))</f>
        <v>Lantai 1 [Kamar Belakang]</v>
      </c>
      <c r="G269" s="66" t="e">
        <f ca="1">IF(ISBLANK(A269)," ",INDIRECT(ADDRESS(MATCH(A269,'Form Responses 1'!A:A,0),5+MOD(ROW()-2,COUNTA('Form Responses 1'!$1:$1)-4),,TRUE,"Form Responses 1")))</f>
        <v>#N/A</v>
      </c>
      <c r="H269" s="83" t="str">
        <f ca="1" t="shared" si="270"/>
        <v>Lantai 1</v>
      </c>
      <c r="I269" s="83" t="str">
        <f ca="1" t="shared" si="277"/>
        <v>Kamar Belakang</v>
      </c>
      <c r="J269" s="83" t="str">
        <f ca="1" t="shared" si="271"/>
        <v>CLEANING SERVICE</v>
      </c>
      <c r="K269" s="83" t="str">
        <f ca="1" t="array" ref="K269">IFERROR(INDEX(MASTER!B:B,MATCH(G269,MASTER!A:A,0))/100," ")</f>
        <v> </v>
      </c>
      <c r="L269" s="66">
        <f ca="1" t="shared" si="272"/>
        <v>0</v>
      </c>
      <c r="M269" s="66" t="str">
        <f ca="1" t="shared" si="273"/>
        <v>1900 - WEEK 00</v>
      </c>
      <c r="N269" s="66" t="str">
        <f ca="1" t="shared" si="274"/>
        <v>1900 - MONTH 01</v>
      </c>
      <c r="O269" s="83" t="str">
        <f ca="1" t="shared" ref="O269:P269" si="288">IFERROR(AVERAGEIF(M:M,M269,$K:$K)," ")</f>
        <v> </v>
      </c>
      <c r="P269" s="83" t="str">
        <f ca="1" t="shared" si="288"/>
        <v> </v>
      </c>
      <c r="Q269" s="66" t="str">
        <f ca="1">IF(ISBLANK(A269)," ",IF(O269&gt;MASTER!$B$3/100,"SB",IF(O269&gt;MASTER!$B$4/100,"B",IF(O269&gt;MASTER!$B$5/100,"C","K"))))</f>
        <v>SB</v>
      </c>
      <c r="R269" s="66" t="str">
        <f ca="1">IF(ISBLANK(B269)," ",IF(P269&gt;MASTER!$B$3/100,"SB",IF(P269&gt;MASTER!$B$4/100,"B",IF(P269&gt;MASTER!$B$5/100,"C","K"))))</f>
        <v>SB</v>
      </c>
    </row>
    <row r="270" customHeight="1" spans="1:18">
      <c r="A270" s="66">
        <f ca="1">INDIRECT(ADDRESS(2+QUOTIENT(ROW()-2,COUNTA('Form Responses 1'!$1:$1)-4),1,,TRUE,"Form Responses 1"))</f>
        <v>0</v>
      </c>
      <c r="B270" s="66">
        <f ca="1">INDIRECT(ADDRESS(2+QUOTIENT(ROW()-2,COUNTA('Form Responses 1'!$1:$1)-4),2,,TRUE,"Form Responses 1"))</f>
        <v>0</v>
      </c>
      <c r="C270" s="66">
        <f ca="1">INDIRECT(ADDRESS(2+QUOTIENT(ROW()-2,COUNTA('Form Responses 1'!$1:$1)-4),3,,TRUE,"Form Responses 1"))</f>
        <v>0</v>
      </c>
      <c r="D270" s="66">
        <f ca="1">INDIRECT(ADDRESS(2+QUOTIENT(ROW()-2,COUNTA('Form Responses 1'!$1:$1)-4),4,,TRUE,"Form Responses 1"))</f>
        <v>0</v>
      </c>
      <c r="E270" s="82">
        <f ca="1" t="shared" si="269"/>
        <v>6</v>
      </c>
      <c r="F270" s="66" t="str">
        <f ca="1">IF(ISBLANK(A270)," ",INDIRECT(ADDRESS(1,5+MOD(ROW()-2,COUNTA('Form Responses 1'!$1:$1)-4),,TRUE,"Form Responses 1")))</f>
        <v>Lantai 1 [Ruang Tamu]</v>
      </c>
      <c r="G270" s="66" t="e">
        <f ca="1">IF(ISBLANK(A270)," ",INDIRECT(ADDRESS(MATCH(A270,'Form Responses 1'!A:A,0),5+MOD(ROW()-2,COUNTA('Form Responses 1'!$1:$1)-4),,TRUE,"Form Responses 1")))</f>
        <v>#N/A</v>
      </c>
      <c r="H270" s="83" t="str">
        <f ca="1" t="shared" si="270"/>
        <v>Lantai 1</v>
      </c>
      <c r="I270" s="83" t="str">
        <f ca="1" t="shared" si="277"/>
        <v>Ruang Tamu</v>
      </c>
      <c r="J270" s="83" t="str">
        <f ca="1" t="shared" si="271"/>
        <v>CLEANING SERVICE</v>
      </c>
      <c r="K270" s="83" t="str">
        <f ca="1" t="array" ref="K270">IFERROR(INDEX(MASTER!B:B,MATCH(G270,MASTER!A:A,0))/100," ")</f>
        <v> </v>
      </c>
      <c r="L270" s="66">
        <f ca="1" t="shared" si="272"/>
        <v>0</v>
      </c>
      <c r="M270" s="66" t="str">
        <f ca="1" t="shared" si="273"/>
        <v>1900 - WEEK 00</v>
      </c>
      <c r="N270" s="66" t="str">
        <f ca="1" t="shared" si="274"/>
        <v>1900 - MONTH 01</v>
      </c>
      <c r="O270" s="83" t="str">
        <f ca="1" t="shared" ref="O270:P270" si="289">IFERROR(AVERAGEIF(M:M,M270,$K:$K)," ")</f>
        <v> </v>
      </c>
      <c r="P270" s="83" t="str">
        <f ca="1" t="shared" si="289"/>
        <v> </v>
      </c>
      <c r="Q270" s="66" t="str">
        <f ca="1">IF(ISBLANK(A270)," ",IF(O270&gt;MASTER!$B$3/100,"SB",IF(O270&gt;MASTER!$B$4/100,"B",IF(O270&gt;MASTER!$B$5/100,"C","K"))))</f>
        <v>SB</v>
      </c>
      <c r="R270" s="66" t="str">
        <f ca="1">IF(ISBLANK(B270)," ",IF(P270&gt;MASTER!$B$3/100,"SB",IF(P270&gt;MASTER!$B$4/100,"B",IF(P270&gt;MASTER!$B$5/100,"C","K"))))</f>
        <v>SB</v>
      </c>
    </row>
    <row r="271" customHeight="1" spans="1:18">
      <c r="A271" s="66">
        <f ca="1">INDIRECT(ADDRESS(2+QUOTIENT(ROW()-2,COUNTA('Form Responses 1'!$1:$1)-4),1,,TRUE,"Form Responses 1"))</f>
        <v>0</v>
      </c>
      <c r="B271" s="66">
        <f ca="1">INDIRECT(ADDRESS(2+QUOTIENT(ROW()-2,COUNTA('Form Responses 1'!$1:$1)-4),2,,TRUE,"Form Responses 1"))</f>
        <v>0</v>
      </c>
      <c r="C271" s="66">
        <f ca="1">INDIRECT(ADDRESS(2+QUOTIENT(ROW()-2,COUNTA('Form Responses 1'!$1:$1)-4),3,,TRUE,"Form Responses 1"))</f>
        <v>0</v>
      </c>
      <c r="D271" s="66">
        <f ca="1">INDIRECT(ADDRESS(2+QUOTIENT(ROW()-2,COUNTA('Form Responses 1'!$1:$1)-4),4,,TRUE,"Form Responses 1"))</f>
        <v>0</v>
      </c>
      <c r="E271" s="82">
        <f ca="1" t="shared" si="269"/>
        <v>6</v>
      </c>
      <c r="F271" s="66" t="str">
        <f ca="1">IF(ISBLANK(A271)," ",INDIRECT(ADDRESS(1,5+MOD(ROW()-2,COUNTA('Form Responses 1'!$1:$1)-4),,TRUE,"Form Responses 1")))</f>
        <v>Lantai 1 [Toilet Pria / Wanita]</v>
      </c>
      <c r="G271" s="66" t="e">
        <f ca="1">IF(ISBLANK(A271)," ",INDIRECT(ADDRESS(MATCH(A271,'Form Responses 1'!A:A,0),5+MOD(ROW()-2,COUNTA('Form Responses 1'!$1:$1)-4),,TRUE,"Form Responses 1")))</f>
        <v>#N/A</v>
      </c>
      <c r="H271" s="83" t="str">
        <f ca="1" t="shared" si="270"/>
        <v>Lantai 1</v>
      </c>
      <c r="I271" s="83" t="str">
        <f ca="1" t="shared" si="277"/>
        <v>Toilet Pria / Wanita</v>
      </c>
      <c r="J271" s="83" t="str">
        <f ca="1" t="shared" si="271"/>
        <v>CLEANING SERVICE</v>
      </c>
      <c r="K271" s="83" t="str">
        <f ca="1" t="array" ref="K271">IFERROR(INDEX(MASTER!B:B,MATCH(G271,MASTER!A:A,0))/100," ")</f>
        <v> </v>
      </c>
      <c r="L271" s="66">
        <f ca="1" t="shared" si="272"/>
        <v>0</v>
      </c>
      <c r="M271" s="66" t="str">
        <f ca="1" t="shared" si="273"/>
        <v>1900 - WEEK 00</v>
      </c>
      <c r="N271" s="66" t="str">
        <f ca="1" t="shared" si="274"/>
        <v>1900 - MONTH 01</v>
      </c>
      <c r="O271" s="83" t="str">
        <f ca="1" t="shared" ref="O271:P271" si="290">IFERROR(AVERAGEIF(M:M,M271,$K:$K)," ")</f>
        <v> </v>
      </c>
      <c r="P271" s="83" t="str">
        <f ca="1" t="shared" si="290"/>
        <v> </v>
      </c>
      <c r="Q271" s="66" t="str">
        <f ca="1">IF(ISBLANK(A271)," ",IF(O271&gt;MASTER!$B$3/100,"SB",IF(O271&gt;MASTER!$B$4/100,"B",IF(O271&gt;MASTER!$B$5/100,"C","K"))))</f>
        <v>SB</v>
      </c>
      <c r="R271" s="66" t="str">
        <f ca="1">IF(ISBLANK(B271)," ",IF(P271&gt;MASTER!$B$3/100,"SB",IF(P271&gt;MASTER!$B$4/100,"B",IF(P271&gt;MASTER!$B$5/100,"C","K"))))</f>
        <v>SB</v>
      </c>
    </row>
    <row r="272" customHeight="1" spans="1:18">
      <c r="A272" s="66">
        <f ca="1">INDIRECT(ADDRESS(2+QUOTIENT(ROW()-2,COUNTA('Form Responses 1'!$1:$1)-4),1,,TRUE,"Form Responses 1"))</f>
        <v>0</v>
      </c>
      <c r="B272" s="66">
        <f ca="1">INDIRECT(ADDRESS(2+QUOTIENT(ROW()-2,COUNTA('Form Responses 1'!$1:$1)-4),2,,TRUE,"Form Responses 1"))</f>
        <v>0</v>
      </c>
      <c r="C272" s="66">
        <f ca="1">INDIRECT(ADDRESS(2+QUOTIENT(ROW()-2,COUNTA('Form Responses 1'!$1:$1)-4),3,,TRUE,"Form Responses 1"))</f>
        <v>0</v>
      </c>
      <c r="D272" s="66">
        <f ca="1">INDIRECT(ADDRESS(2+QUOTIENT(ROW()-2,COUNTA('Form Responses 1'!$1:$1)-4),4,,TRUE,"Form Responses 1"))</f>
        <v>0</v>
      </c>
      <c r="E272" s="82">
        <f ca="1" t="shared" si="269"/>
        <v>6</v>
      </c>
      <c r="F272" s="66" t="str">
        <f ca="1">IF(ISBLANK(A272)," ",INDIRECT(ADDRESS(1,5+MOD(ROW()-2,COUNTA('Form Responses 1'!$1:$1)-4),,TRUE,"Form Responses 1")))</f>
        <v>Halaman [Taman ]</v>
      </c>
      <c r="G272" s="66" t="e">
        <f ca="1">IF(ISBLANK(A272)," ",INDIRECT(ADDRESS(MATCH(A272,'Form Responses 1'!A:A,0),5+MOD(ROW()-2,COUNTA('Form Responses 1'!$1:$1)-4),,TRUE,"Form Responses 1")))</f>
        <v>#N/A</v>
      </c>
      <c r="H272" s="83" t="str">
        <f ca="1" t="shared" si="270"/>
        <v>Halaman</v>
      </c>
      <c r="I272" s="83" t="str">
        <f ca="1" t="shared" si="277"/>
        <v>Taman </v>
      </c>
      <c r="J272" s="83" t="str">
        <f ca="1" t="shared" si="271"/>
        <v>CLEANING SERVICE</v>
      </c>
      <c r="K272" s="83" t="str">
        <f ca="1" t="array" ref="K272">IFERROR(INDEX(MASTER!B:B,MATCH(G272,MASTER!A:A,0))/100," ")</f>
        <v> </v>
      </c>
      <c r="L272" s="66">
        <f ca="1" t="shared" si="272"/>
        <v>0</v>
      </c>
      <c r="M272" s="66" t="str">
        <f ca="1" t="shared" si="273"/>
        <v>1900 - WEEK 00</v>
      </c>
      <c r="N272" s="66" t="str">
        <f ca="1" t="shared" si="274"/>
        <v>1900 - MONTH 01</v>
      </c>
      <c r="O272" s="83" t="str">
        <f ca="1" t="shared" ref="O272:P272" si="291">IFERROR(AVERAGEIF(M:M,M272,$K:$K)," ")</f>
        <v> </v>
      </c>
      <c r="P272" s="83" t="str">
        <f ca="1" t="shared" si="291"/>
        <v> </v>
      </c>
      <c r="Q272" s="66" t="str">
        <f ca="1">IF(ISBLANK(A272)," ",IF(O272&gt;MASTER!$B$3/100,"SB",IF(O272&gt;MASTER!$B$4/100,"B",IF(O272&gt;MASTER!$B$5/100,"C","K"))))</f>
        <v>SB</v>
      </c>
      <c r="R272" s="66" t="str">
        <f ca="1">IF(ISBLANK(B272)," ",IF(P272&gt;MASTER!$B$3/100,"SB",IF(P272&gt;MASTER!$B$4/100,"B",IF(P272&gt;MASTER!$B$5/100,"C","K"))))</f>
        <v>SB</v>
      </c>
    </row>
    <row r="273" customHeight="1" spans="1:18">
      <c r="A273" s="66">
        <f ca="1">INDIRECT(ADDRESS(2+QUOTIENT(ROW()-2,COUNTA('Form Responses 1'!$1:$1)-4),1,,TRUE,"Form Responses 1"))</f>
        <v>0</v>
      </c>
      <c r="B273" s="66">
        <f ca="1">INDIRECT(ADDRESS(2+QUOTIENT(ROW()-2,COUNTA('Form Responses 1'!$1:$1)-4),2,,TRUE,"Form Responses 1"))</f>
        <v>0</v>
      </c>
      <c r="C273" s="66">
        <f ca="1">INDIRECT(ADDRESS(2+QUOTIENT(ROW()-2,COUNTA('Form Responses 1'!$1:$1)-4),3,,TRUE,"Form Responses 1"))</f>
        <v>0</v>
      </c>
      <c r="D273" s="66">
        <f ca="1">INDIRECT(ADDRESS(2+QUOTIENT(ROW()-2,COUNTA('Form Responses 1'!$1:$1)-4),4,,TRUE,"Form Responses 1"))</f>
        <v>0</v>
      </c>
      <c r="E273" s="82">
        <f ca="1" t="shared" si="269"/>
        <v>6</v>
      </c>
      <c r="F273" s="66" t="str">
        <f ca="1">IF(ISBLANK(A273)," ",INDIRECT(ADDRESS(1,5+MOD(ROW()-2,COUNTA('Form Responses 1'!$1:$1)-4),,TRUE,"Form Responses 1")))</f>
        <v>Halaman [Halaman Utama Depan]</v>
      </c>
      <c r="G273" s="66" t="e">
        <f ca="1">IF(ISBLANK(A273)," ",INDIRECT(ADDRESS(MATCH(A273,'Form Responses 1'!A:A,0),5+MOD(ROW()-2,COUNTA('Form Responses 1'!$1:$1)-4),,TRUE,"Form Responses 1")))</f>
        <v>#N/A</v>
      </c>
      <c r="H273" s="83" t="str">
        <f ca="1" t="shared" si="270"/>
        <v>Halaman</v>
      </c>
      <c r="I273" s="83" t="str">
        <f ca="1" t="shared" si="277"/>
        <v>Halaman Utama Depan</v>
      </c>
      <c r="J273" s="83" t="str">
        <f ca="1" t="shared" si="271"/>
        <v>CLEANING SERVICE</v>
      </c>
      <c r="K273" s="83" t="str">
        <f ca="1" t="array" ref="K273">IFERROR(INDEX(MASTER!B:B,MATCH(G273,MASTER!A:A,0))/100," ")</f>
        <v> </v>
      </c>
      <c r="L273" s="66">
        <f ca="1" t="shared" si="272"/>
        <v>0</v>
      </c>
      <c r="M273" s="66" t="str">
        <f ca="1" t="shared" si="273"/>
        <v>1900 - WEEK 00</v>
      </c>
      <c r="N273" s="66" t="str">
        <f ca="1" t="shared" si="274"/>
        <v>1900 - MONTH 01</v>
      </c>
      <c r="O273" s="83" t="str">
        <f ca="1" t="shared" ref="O273:P273" si="292">IFERROR(AVERAGEIF(M:M,M273,$K:$K)," ")</f>
        <v> </v>
      </c>
      <c r="P273" s="83" t="str">
        <f ca="1" t="shared" si="292"/>
        <v> </v>
      </c>
      <c r="Q273" s="66" t="str">
        <f ca="1">IF(ISBLANK(A273)," ",IF(O273&gt;MASTER!$B$3/100,"SB",IF(O273&gt;MASTER!$B$4/100,"B",IF(O273&gt;MASTER!$B$5/100,"C","K"))))</f>
        <v>SB</v>
      </c>
      <c r="R273" s="66" t="str">
        <f ca="1">IF(ISBLANK(B273)," ",IF(P273&gt;MASTER!$B$3/100,"SB",IF(P273&gt;MASTER!$B$4/100,"B",IF(P273&gt;MASTER!$B$5/100,"C","K"))))</f>
        <v>SB</v>
      </c>
    </row>
    <row r="274" customHeight="1" spans="1:18">
      <c r="A274" s="66">
        <f ca="1">INDIRECT(ADDRESS(2+QUOTIENT(ROW()-2,COUNTA('Form Responses 1'!$1:$1)-4),1,,TRUE,"Form Responses 1"))</f>
        <v>0</v>
      </c>
      <c r="B274" s="66">
        <f ca="1">INDIRECT(ADDRESS(2+QUOTIENT(ROW()-2,COUNTA('Form Responses 1'!$1:$1)-4),2,,TRUE,"Form Responses 1"))</f>
        <v>0</v>
      </c>
      <c r="C274" s="66">
        <f ca="1">INDIRECT(ADDRESS(2+QUOTIENT(ROW()-2,COUNTA('Form Responses 1'!$1:$1)-4),3,,TRUE,"Form Responses 1"))</f>
        <v>0</v>
      </c>
      <c r="D274" s="66">
        <f ca="1">INDIRECT(ADDRESS(2+QUOTIENT(ROW()-2,COUNTA('Form Responses 1'!$1:$1)-4),4,,TRUE,"Form Responses 1"))</f>
        <v>0</v>
      </c>
      <c r="E274" s="82">
        <f ca="1" t="shared" si="269"/>
        <v>6</v>
      </c>
      <c r="F274" s="66" t="str">
        <f ca="1">IF(ISBLANK(A274)," ",INDIRECT(ADDRESS(1,5+MOD(ROW()-2,COUNTA('Form Responses 1'!$1:$1)-4),,TRUE,"Form Responses 1")))</f>
        <v>Halaman [Halaman Samping Dan Belakang]</v>
      </c>
      <c r="G274" s="66" t="e">
        <f ca="1">IF(ISBLANK(A274)," ",INDIRECT(ADDRESS(MATCH(A274,'Form Responses 1'!A:A,0),5+MOD(ROW()-2,COUNTA('Form Responses 1'!$1:$1)-4),,TRUE,"Form Responses 1")))</f>
        <v>#N/A</v>
      </c>
      <c r="H274" s="83" t="str">
        <f ca="1" t="shared" si="270"/>
        <v>Halaman</v>
      </c>
      <c r="I274" s="83" t="str">
        <f ca="1" t="shared" si="277"/>
        <v>Halaman Samping Dan Belakang</v>
      </c>
      <c r="J274" s="83" t="str">
        <f ca="1" t="shared" si="271"/>
        <v>CLEANING SERVICE</v>
      </c>
      <c r="K274" s="83" t="str">
        <f ca="1" t="array" ref="K274">IFERROR(INDEX(MASTER!B:B,MATCH(G274,MASTER!A:A,0))/100," ")</f>
        <v> </v>
      </c>
      <c r="L274" s="66">
        <f ca="1" t="shared" si="272"/>
        <v>0</v>
      </c>
      <c r="M274" s="66" t="str">
        <f ca="1" t="shared" si="273"/>
        <v>1900 - WEEK 00</v>
      </c>
      <c r="N274" s="66" t="str">
        <f ca="1" t="shared" si="274"/>
        <v>1900 - MONTH 01</v>
      </c>
      <c r="O274" s="83" t="str">
        <f ca="1" t="shared" ref="O274:P274" si="293">IFERROR(AVERAGEIF(M:M,M274,$K:$K)," ")</f>
        <v> </v>
      </c>
      <c r="P274" s="83" t="str">
        <f ca="1" t="shared" si="293"/>
        <v> </v>
      </c>
      <c r="Q274" s="66" t="str">
        <f ca="1">IF(ISBLANK(A274)," ",IF(O274&gt;MASTER!$B$3/100,"SB",IF(O274&gt;MASTER!$B$4/100,"B",IF(O274&gt;MASTER!$B$5/100,"C","K"))))</f>
        <v>SB</v>
      </c>
      <c r="R274" s="66" t="str">
        <f ca="1">IF(ISBLANK(B274)," ",IF(P274&gt;MASTER!$B$3/100,"SB",IF(P274&gt;MASTER!$B$4/100,"B",IF(P274&gt;MASTER!$B$5/100,"C","K"))))</f>
        <v>SB</v>
      </c>
    </row>
    <row r="275" customHeight="1" spans="1:18">
      <c r="A275" s="66">
        <f ca="1">INDIRECT(ADDRESS(2+QUOTIENT(ROW()-2,COUNTA('Form Responses 1'!$1:$1)-4),1,,TRUE,"Form Responses 1"))</f>
        <v>0</v>
      </c>
      <c r="B275" s="66">
        <f ca="1">INDIRECT(ADDRESS(2+QUOTIENT(ROW()-2,COUNTA('Form Responses 1'!$1:$1)-4),2,,TRUE,"Form Responses 1"))</f>
        <v>0</v>
      </c>
      <c r="C275" s="66">
        <f ca="1">INDIRECT(ADDRESS(2+QUOTIENT(ROW()-2,COUNTA('Form Responses 1'!$1:$1)-4),3,,TRUE,"Form Responses 1"))</f>
        <v>0</v>
      </c>
      <c r="D275" s="66">
        <f ca="1">INDIRECT(ADDRESS(2+QUOTIENT(ROW()-2,COUNTA('Form Responses 1'!$1:$1)-4),4,,TRUE,"Form Responses 1"))</f>
        <v>0</v>
      </c>
      <c r="E275" s="82">
        <f ca="1" t="shared" si="269"/>
        <v>6</v>
      </c>
      <c r="F275" s="66" t="str">
        <f ca="1">IF(ISBLANK(A275)," ",INDIRECT(ADDRESS(1,5+MOD(ROW()-2,COUNTA('Form Responses 1'!$1:$1)-4),,TRUE,"Form Responses 1")))</f>
        <v>Halaman [Tps]</v>
      </c>
      <c r="G275" s="66" t="e">
        <f ca="1">IF(ISBLANK(A275)," ",INDIRECT(ADDRESS(MATCH(A275,'Form Responses 1'!A:A,0),5+MOD(ROW()-2,COUNTA('Form Responses 1'!$1:$1)-4),,TRUE,"Form Responses 1")))</f>
        <v>#N/A</v>
      </c>
      <c r="H275" s="83" t="str">
        <f ca="1" t="shared" si="270"/>
        <v>Halaman</v>
      </c>
      <c r="I275" s="83" t="str">
        <f ca="1" t="shared" si="277"/>
        <v>Tps</v>
      </c>
      <c r="J275" s="83" t="str">
        <f ca="1" t="shared" si="271"/>
        <v>CLEANING SERVICE</v>
      </c>
      <c r="K275" s="83" t="str">
        <f ca="1" t="array" ref="K275">IFERROR(INDEX(MASTER!B:B,MATCH(G275,MASTER!A:A,0))/100," ")</f>
        <v> </v>
      </c>
      <c r="L275" s="66">
        <f ca="1" t="shared" si="272"/>
        <v>0</v>
      </c>
      <c r="M275" s="66" t="str">
        <f ca="1" t="shared" si="273"/>
        <v>1900 - WEEK 00</v>
      </c>
      <c r="N275" s="66" t="str">
        <f ca="1" t="shared" si="274"/>
        <v>1900 - MONTH 01</v>
      </c>
      <c r="O275" s="83" t="str">
        <f ca="1" t="shared" ref="O275:P275" si="294">IFERROR(AVERAGEIF(M:M,M275,$K:$K)," ")</f>
        <v> </v>
      </c>
      <c r="P275" s="83" t="str">
        <f ca="1" t="shared" si="294"/>
        <v> </v>
      </c>
      <c r="Q275" s="66" t="str">
        <f ca="1">IF(ISBLANK(A275)," ",IF(O275&gt;MASTER!$B$3/100,"SB",IF(O275&gt;MASTER!$B$4/100,"B",IF(O275&gt;MASTER!$B$5/100,"C","K"))))</f>
        <v>SB</v>
      </c>
      <c r="R275" s="66" t="str">
        <f ca="1">IF(ISBLANK(B275)," ",IF(P275&gt;MASTER!$B$3/100,"SB",IF(P275&gt;MASTER!$B$4/100,"B",IF(P275&gt;MASTER!$B$5/100,"C","K"))))</f>
        <v>SB</v>
      </c>
    </row>
    <row r="276" customHeight="1" spans="1:18">
      <c r="A276" s="66">
        <f ca="1">INDIRECT(ADDRESS(2+QUOTIENT(ROW()-2,COUNTA('Form Responses 1'!$1:$1)-4),1,,TRUE,"Form Responses 1"))</f>
        <v>0</v>
      </c>
      <c r="B276" s="66">
        <f ca="1">INDIRECT(ADDRESS(2+QUOTIENT(ROW()-2,COUNTA('Form Responses 1'!$1:$1)-4),2,,TRUE,"Form Responses 1"))</f>
        <v>0</v>
      </c>
      <c r="C276" s="66">
        <f ca="1">INDIRECT(ADDRESS(2+QUOTIENT(ROW()-2,COUNTA('Form Responses 1'!$1:$1)-4),3,,TRUE,"Form Responses 1"))</f>
        <v>0</v>
      </c>
      <c r="D276" s="66">
        <f ca="1">INDIRECT(ADDRESS(2+QUOTIENT(ROW()-2,COUNTA('Form Responses 1'!$1:$1)-4),4,,TRUE,"Form Responses 1"))</f>
        <v>0</v>
      </c>
      <c r="E276" s="82">
        <f ca="1" t="shared" si="269"/>
        <v>6</v>
      </c>
      <c r="F276" s="66" t="str">
        <f ca="1">IF(ISBLANK(A276)," ",INDIRECT(ADDRESS(1,5+MOD(ROW()-2,COUNTA('Form Responses 1'!$1:$1)-4),,TRUE,"Form Responses 1")))</f>
        <v>Wisma [Koridor ]</v>
      </c>
      <c r="G276" s="66" t="e">
        <f ca="1">IF(ISBLANK(A276)," ",INDIRECT(ADDRESS(MATCH(A276,'Form Responses 1'!A:A,0),5+MOD(ROW()-2,COUNTA('Form Responses 1'!$1:$1)-4),,TRUE,"Form Responses 1")))</f>
        <v>#N/A</v>
      </c>
      <c r="H276" s="83" t="str">
        <f ca="1" t="shared" si="270"/>
        <v>Wisma</v>
      </c>
      <c r="I276" s="83" t="str">
        <f ca="1" t="shared" si="277"/>
        <v>Koridor </v>
      </c>
      <c r="J276" s="83" t="str">
        <f ca="1" t="shared" si="271"/>
        <v>CLEANING SERVICE</v>
      </c>
      <c r="K276" s="83" t="str">
        <f ca="1" t="array" ref="K276">IFERROR(INDEX(MASTER!B:B,MATCH(G276,MASTER!A:A,0))/100," ")</f>
        <v> </v>
      </c>
      <c r="L276" s="66">
        <f ca="1" t="shared" si="272"/>
        <v>0</v>
      </c>
      <c r="M276" s="66" t="str">
        <f ca="1" t="shared" si="273"/>
        <v>1900 - WEEK 00</v>
      </c>
      <c r="N276" s="66" t="str">
        <f ca="1" t="shared" si="274"/>
        <v>1900 - MONTH 01</v>
      </c>
      <c r="O276" s="83" t="str">
        <f ca="1" t="shared" ref="O276:P276" si="295">IFERROR(AVERAGEIF(M:M,M276,$K:$K)," ")</f>
        <v> </v>
      </c>
      <c r="P276" s="83" t="str">
        <f ca="1" t="shared" si="295"/>
        <v> </v>
      </c>
      <c r="Q276" s="66" t="str">
        <f ca="1">IF(ISBLANK(A276)," ",IF(O276&gt;MASTER!$B$3/100,"SB",IF(O276&gt;MASTER!$B$4/100,"B",IF(O276&gt;MASTER!$B$5/100,"C","K"))))</f>
        <v>SB</v>
      </c>
      <c r="R276" s="66" t="str">
        <f ca="1">IF(ISBLANK(B276)," ",IF(P276&gt;MASTER!$B$3/100,"SB",IF(P276&gt;MASTER!$B$4/100,"B",IF(P276&gt;MASTER!$B$5/100,"C","K"))))</f>
        <v>SB</v>
      </c>
    </row>
    <row r="277" customHeight="1" spans="1:18">
      <c r="A277" s="66">
        <f ca="1">INDIRECT(ADDRESS(2+QUOTIENT(ROW()-2,COUNTA('Form Responses 1'!$1:$1)-4),1,,TRUE,"Form Responses 1"))</f>
        <v>0</v>
      </c>
      <c r="B277" s="66">
        <f ca="1">INDIRECT(ADDRESS(2+QUOTIENT(ROW()-2,COUNTA('Form Responses 1'!$1:$1)-4),2,,TRUE,"Form Responses 1"))</f>
        <v>0</v>
      </c>
      <c r="C277" s="66">
        <f ca="1">INDIRECT(ADDRESS(2+QUOTIENT(ROW()-2,COUNTA('Form Responses 1'!$1:$1)-4),3,,TRUE,"Form Responses 1"))</f>
        <v>0</v>
      </c>
      <c r="D277" s="66">
        <f ca="1">INDIRECT(ADDRESS(2+QUOTIENT(ROW()-2,COUNTA('Form Responses 1'!$1:$1)-4),4,,TRUE,"Form Responses 1"))</f>
        <v>0</v>
      </c>
      <c r="E277" s="82">
        <f ca="1" t="shared" si="269"/>
        <v>6</v>
      </c>
      <c r="F277" s="66" t="str">
        <f ca="1">IF(ISBLANK(A277)," ",INDIRECT(ADDRESS(1,5+MOD(ROW()-2,COUNTA('Form Responses 1'!$1:$1)-4),,TRUE,"Form Responses 1")))</f>
        <v>Wisma [Ruang Rapat/Pendopo]</v>
      </c>
      <c r="G277" s="66" t="e">
        <f ca="1">IF(ISBLANK(A277)," ",INDIRECT(ADDRESS(MATCH(A277,'Form Responses 1'!A:A,0),5+MOD(ROW()-2,COUNTA('Form Responses 1'!$1:$1)-4),,TRUE,"Form Responses 1")))</f>
        <v>#N/A</v>
      </c>
      <c r="H277" s="83" t="str">
        <f ca="1" t="shared" si="270"/>
        <v>Wisma</v>
      </c>
      <c r="I277" s="83" t="str">
        <f ca="1" t="shared" si="277"/>
        <v>Ruang Rapat/Pendopo</v>
      </c>
      <c r="J277" s="83" t="str">
        <f ca="1" t="shared" si="271"/>
        <v>CLEANING SERVICE</v>
      </c>
      <c r="K277" s="83" t="str">
        <f ca="1" t="array" ref="K277">IFERROR(INDEX(MASTER!B:B,MATCH(G277,MASTER!A:A,0))/100," ")</f>
        <v> </v>
      </c>
      <c r="L277" s="66">
        <f ca="1" t="shared" si="272"/>
        <v>0</v>
      </c>
      <c r="M277" s="66" t="str">
        <f ca="1" t="shared" si="273"/>
        <v>1900 - WEEK 00</v>
      </c>
      <c r="N277" s="66" t="str">
        <f ca="1" t="shared" si="274"/>
        <v>1900 - MONTH 01</v>
      </c>
      <c r="O277" s="83" t="str">
        <f ca="1" t="shared" ref="O277:P277" si="296">IFERROR(AVERAGEIF(M:M,M277,$K:$K)," ")</f>
        <v> </v>
      </c>
      <c r="P277" s="83" t="str">
        <f ca="1" t="shared" si="296"/>
        <v> </v>
      </c>
      <c r="Q277" s="66" t="str">
        <f ca="1">IF(ISBLANK(A277)," ",IF(O277&gt;MASTER!$B$3/100,"SB",IF(O277&gt;MASTER!$B$4/100,"B",IF(O277&gt;MASTER!$B$5/100,"C","K"))))</f>
        <v>SB</v>
      </c>
      <c r="R277" s="66" t="str">
        <f ca="1">IF(ISBLANK(B277)," ",IF(P277&gt;MASTER!$B$3/100,"SB",IF(P277&gt;MASTER!$B$4/100,"B",IF(P277&gt;MASTER!$B$5/100,"C","K"))))</f>
        <v>SB</v>
      </c>
    </row>
    <row r="278" customHeight="1" spans="1:18">
      <c r="A278" s="66">
        <f ca="1">INDIRECT(ADDRESS(2+QUOTIENT(ROW()-2,COUNTA('Form Responses 1'!$1:$1)-4),1,,TRUE,"Form Responses 1"))</f>
        <v>0</v>
      </c>
      <c r="B278" s="66">
        <f ca="1">INDIRECT(ADDRESS(2+QUOTIENT(ROW()-2,COUNTA('Form Responses 1'!$1:$1)-4),2,,TRUE,"Form Responses 1"))</f>
        <v>0</v>
      </c>
      <c r="C278" s="66">
        <f ca="1">INDIRECT(ADDRESS(2+QUOTIENT(ROW()-2,COUNTA('Form Responses 1'!$1:$1)-4),3,,TRUE,"Form Responses 1"))</f>
        <v>0</v>
      </c>
      <c r="D278" s="66">
        <f ca="1">INDIRECT(ADDRESS(2+QUOTIENT(ROW()-2,COUNTA('Form Responses 1'!$1:$1)-4),4,,TRUE,"Form Responses 1"))</f>
        <v>0</v>
      </c>
      <c r="E278" s="82">
        <f ca="1" t="shared" si="269"/>
        <v>6</v>
      </c>
      <c r="F278" s="66" t="str">
        <f ca="1">IF(ISBLANK(A278)," ",INDIRECT(ADDRESS(1,5+MOD(ROW()-2,COUNTA('Form Responses 1'!$1:$1)-4),,TRUE,"Form Responses 1")))</f>
        <v>Wisma [Gudang]</v>
      </c>
      <c r="G278" s="66" t="e">
        <f ca="1">IF(ISBLANK(A278)," ",INDIRECT(ADDRESS(MATCH(A278,'Form Responses 1'!A:A,0),5+MOD(ROW()-2,COUNTA('Form Responses 1'!$1:$1)-4),,TRUE,"Form Responses 1")))</f>
        <v>#N/A</v>
      </c>
      <c r="H278" s="83" t="str">
        <f ca="1" t="shared" si="270"/>
        <v>Wisma</v>
      </c>
      <c r="I278" s="83" t="str">
        <f ca="1" t="shared" si="277"/>
        <v>Gudang</v>
      </c>
      <c r="J278" s="83" t="str">
        <f ca="1" t="shared" si="271"/>
        <v>CLEANING SERVICE</v>
      </c>
      <c r="K278" s="83" t="str">
        <f ca="1" t="array" ref="K278">IFERROR(INDEX(MASTER!B:B,MATCH(G278,MASTER!A:A,0))/100," ")</f>
        <v> </v>
      </c>
      <c r="L278" s="66">
        <f ca="1" t="shared" si="272"/>
        <v>0</v>
      </c>
      <c r="M278" s="66" t="str">
        <f ca="1" t="shared" si="273"/>
        <v>1900 - WEEK 00</v>
      </c>
      <c r="N278" s="66" t="str">
        <f ca="1" t="shared" si="274"/>
        <v>1900 - MONTH 01</v>
      </c>
      <c r="O278" s="83" t="str">
        <f ca="1" t="shared" ref="O278:P278" si="297">IFERROR(AVERAGEIF(M:M,M278,$K:$K)," ")</f>
        <v> </v>
      </c>
      <c r="P278" s="83" t="str">
        <f ca="1" t="shared" si="297"/>
        <v> </v>
      </c>
      <c r="Q278" s="66" t="str">
        <f ca="1">IF(ISBLANK(A278)," ",IF(O278&gt;MASTER!$B$3/100,"SB",IF(O278&gt;MASTER!$B$4/100,"B",IF(O278&gt;MASTER!$B$5/100,"C","K"))))</f>
        <v>SB</v>
      </c>
      <c r="R278" s="66" t="str">
        <f ca="1">IF(ISBLANK(B278)," ",IF(P278&gt;MASTER!$B$3/100,"SB",IF(P278&gt;MASTER!$B$4/100,"B",IF(P278&gt;MASTER!$B$5/100,"C","K"))))</f>
        <v>SB</v>
      </c>
    </row>
    <row r="279" customHeight="1" spans="1:18">
      <c r="A279" s="66">
        <f ca="1">INDIRECT(ADDRESS(2+QUOTIENT(ROW()-2,COUNTA('Form Responses 1'!$1:$1)-4),1,,TRUE,"Form Responses 1"))</f>
        <v>0</v>
      </c>
      <c r="B279" s="66">
        <f ca="1">INDIRECT(ADDRESS(2+QUOTIENT(ROW()-2,COUNTA('Form Responses 1'!$1:$1)-4),2,,TRUE,"Form Responses 1"))</f>
        <v>0</v>
      </c>
      <c r="C279" s="66">
        <f ca="1">INDIRECT(ADDRESS(2+QUOTIENT(ROW()-2,COUNTA('Form Responses 1'!$1:$1)-4),3,,TRUE,"Form Responses 1"))</f>
        <v>0</v>
      </c>
      <c r="D279" s="66">
        <f ca="1">INDIRECT(ADDRESS(2+QUOTIENT(ROW()-2,COUNTA('Form Responses 1'!$1:$1)-4),4,,TRUE,"Form Responses 1"))</f>
        <v>0</v>
      </c>
      <c r="E279" s="82">
        <f ca="1" t="shared" si="269"/>
        <v>6</v>
      </c>
      <c r="F279" s="66" t="str">
        <f ca="1">IF(ISBLANK(A279)," ",INDIRECT(ADDRESS(1,5+MOD(ROW()-2,COUNTA('Form Responses 1'!$1:$1)-4),,TRUE,"Form Responses 1")))</f>
        <v>Wisma [Ruang Genset]</v>
      </c>
      <c r="G279" s="66" t="e">
        <f ca="1">IF(ISBLANK(A279)," ",INDIRECT(ADDRESS(MATCH(A279,'Form Responses 1'!A:A,0),5+MOD(ROW()-2,COUNTA('Form Responses 1'!$1:$1)-4),,TRUE,"Form Responses 1")))</f>
        <v>#N/A</v>
      </c>
      <c r="H279" s="83" t="str">
        <f ca="1" t="shared" si="270"/>
        <v>Wisma</v>
      </c>
      <c r="I279" s="83" t="str">
        <f ca="1" t="shared" si="277"/>
        <v>Ruang Genset</v>
      </c>
      <c r="J279" s="83" t="str">
        <f ca="1" t="shared" si="271"/>
        <v>CLEANING SERVICE</v>
      </c>
      <c r="K279" s="83" t="str">
        <f ca="1" t="array" ref="K279">IFERROR(INDEX(MASTER!B:B,MATCH(G279,MASTER!A:A,0))/100," ")</f>
        <v> </v>
      </c>
      <c r="L279" s="66">
        <f ca="1" t="shared" si="272"/>
        <v>0</v>
      </c>
      <c r="M279" s="66" t="str">
        <f ca="1" t="shared" si="273"/>
        <v>1900 - WEEK 00</v>
      </c>
      <c r="N279" s="66" t="str">
        <f ca="1" t="shared" si="274"/>
        <v>1900 - MONTH 01</v>
      </c>
      <c r="O279" s="83" t="str">
        <f ca="1" t="shared" ref="O279:P279" si="298">IFERROR(AVERAGEIF(M:M,M279,$K:$K)," ")</f>
        <v> </v>
      </c>
      <c r="P279" s="83" t="str">
        <f ca="1" t="shared" si="298"/>
        <v> </v>
      </c>
      <c r="Q279" s="66" t="str">
        <f ca="1">IF(ISBLANK(A279)," ",IF(O279&gt;MASTER!$B$3/100,"SB",IF(O279&gt;MASTER!$B$4/100,"B",IF(O279&gt;MASTER!$B$5/100,"C","K"))))</f>
        <v>SB</v>
      </c>
      <c r="R279" s="66" t="str">
        <f ca="1">IF(ISBLANK(B279)," ",IF(P279&gt;MASTER!$B$3/100,"SB",IF(P279&gt;MASTER!$B$4/100,"B",IF(P279&gt;MASTER!$B$5/100,"C","K"))))</f>
        <v>SB</v>
      </c>
    </row>
    <row r="280" customHeight="1" spans="1:18">
      <c r="A280" s="66">
        <f ca="1">INDIRECT(ADDRESS(2+QUOTIENT(ROW()-2,COUNTA('Form Responses 1'!$1:$1)-4),1,,TRUE,"Form Responses 1"))</f>
        <v>0</v>
      </c>
      <c r="B280" s="66">
        <f ca="1">INDIRECT(ADDRESS(2+QUOTIENT(ROW()-2,COUNTA('Form Responses 1'!$1:$1)-4),2,,TRUE,"Form Responses 1"))</f>
        <v>0</v>
      </c>
      <c r="C280" s="66">
        <f ca="1">INDIRECT(ADDRESS(2+QUOTIENT(ROW()-2,COUNTA('Form Responses 1'!$1:$1)-4),3,,TRUE,"Form Responses 1"))</f>
        <v>0</v>
      </c>
      <c r="D280" s="66">
        <f ca="1">INDIRECT(ADDRESS(2+QUOTIENT(ROW()-2,COUNTA('Form Responses 1'!$1:$1)-4),4,,TRUE,"Form Responses 1"))</f>
        <v>0</v>
      </c>
      <c r="E280" s="82">
        <f ca="1" t="shared" si="269"/>
        <v>6</v>
      </c>
      <c r="F280" s="66" t="str">
        <f ca="1">IF(ISBLANK(A280)," ",INDIRECT(ADDRESS(1,5+MOD(ROW()-2,COUNTA('Form Responses 1'!$1:$1)-4),,TRUE,"Form Responses 1")))</f>
        <v>Wisma [Ruang Alat Meteorologi]</v>
      </c>
      <c r="G280" s="66" t="e">
        <f ca="1">IF(ISBLANK(A280)," ",INDIRECT(ADDRESS(MATCH(A280,'Form Responses 1'!A:A,0),5+MOD(ROW()-2,COUNTA('Form Responses 1'!$1:$1)-4),,TRUE,"Form Responses 1")))</f>
        <v>#N/A</v>
      </c>
      <c r="H280" s="83" t="str">
        <f ca="1" t="shared" si="270"/>
        <v>Wisma</v>
      </c>
      <c r="I280" s="83" t="str">
        <f ca="1" t="shared" si="277"/>
        <v>Ruang Alat Meteorologi</v>
      </c>
      <c r="J280" s="83" t="str">
        <f ca="1" t="shared" si="271"/>
        <v>CLEANING SERVICE</v>
      </c>
      <c r="K280" s="83" t="str">
        <f ca="1" t="array" ref="K280">IFERROR(INDEX(MASTER!B:B,MATCH(G280,MASTER!A:A,0))/100," ")</f>
        <v> </v>
      </c>
      <c r="L280" s="66">
        <f ca="1" t="shared" si="272"/>
        <v>0</v>
      </c>
      <c r="M280" s="66" t="str">
        <f ca="1" t="shared" si="273"/>
        <v>1900 - WEEK 00</v>
      </c>
      <c r="N280" s="66" t="str">
        <f ca="1" t="shared" si="274"/>
        <v>1900 - MONTH 01</v>
      </c>
      <c r="O280" s="83" t="str">
        <f ca="1" t="shared" ref="O280:P280" si="299">IFERROR(AVERAGEIF(M:M,M280,$K:$K)," ")</f>
        <v> </v>
      </c>
      <c r="P280" s="83" t="str">
        <f ca="1" t="shared" si="299"/>
        <v> </v>
      </c>
      <c r="Q280" s="66" t="str">
        <f ca="1">IF(ISBLANK(A280)," ",IF(O280&gt;MASTER!$B$3/100,"SB",IF(O280&gt;MASTER!$B$4/100,"B",IF(O280&gt;MASTER!$B$5/100,"C","K"))))</f>
        <v>SB</v>
      </c>
      <c r="R280" s="66" t="str">
        <f ca="1">IF(ISBLANK(B280)," ",IF(P280&gt;MASTER!$B$3/100,"SB",IF(P280&gt;MASTER!$B$4/100,"B",IF(P280&gt;MASTER!$B$5/100,"C","K"))))</f>
        <v>SB</v>
      </c>
    </row>
    <row r="281" customHeight="1" spans="1:18">
      <c r="A281" s="66">
        <f ca="1">INDIRECT(ADDRESS(2+QUOTIENT(ROW()-2,COUNTA('Form Responses 1'!$1:$1)-4),1,,TRUE,"Form Responses 1"))</f>
        <v>0</v>
      </c>
      <c r="B281" s="66">
        <f ca="1">INDIRECT(ADDRESS(2+QUOTIENT(ROW()-2,COUNTA('Form Responses 1'!$1:$1)-4),2,,TRUE,"Form Responses 1"))</f>
        <v>0</v>
      </c>
      <c r="C281" s="66">
        <f ca="1">INDIRECT(ADDRESS(2+QUOTIENT(ROW()-2,COUNTA('Form Responses 1'!$1:$1)-4),3,,TRUE,"Form Responses 1"))</f>
        <v>0</v>
      </c>
      <c r="D281" s="66">
        <f ca="1">INDIRECT(ADDRESS(2+QUOTIENT(ROW()-2,COUNTA('Form Responses 1'!$1:$1)-4),4,,TRUE,"Form Responses 1"))</f>
        <v>0</v>
      </c>
      <c r="E281" s="82">
        <f ca="1" t="shared" si="269"/>
        <v>6</v>
      </c>
      <c r="F281" s="66" t="str">
        <f ca="1">IF(ISBLANK(A281)," ",INDIRECT(ADDRESS(1,5+MOD(ROW()-2,COUNTA('Form Responses 1'!$1:$1)-4),,TRUE,"Form Responses 1")))</f>
        <v>Wisma [Ruang Kerja]</v>
      </c>
      <c r="G281" s="66" t="e">
        <f ca="1">IF(ISBLANK(A281)," ",INDIRECT(ADDRESS(MATCH(A281,'Form Responses 1'!A:A,0),5+MOD(ROW()-2,COUNTA('Form Responses 1'!$1:$1)-4),,TRUE,"Form Responses 1")))</f>
        <v>#N/A</v>
      </c>
      <c r="H281" s="83" t="str">
        <f ca="1" t="shared" si="270"/>
        <v>Wisma</v>
      </c>
      <c r="I281" s="83" t="str">
        <f ca="1" t="shared" si="277"/>
        <v>Ruang Kerja</v>
      </c>
      <c r="J281" s="83" t="str">
        <f ca="1" t="shared" si="271"/>
        <v>CLEANING SERVICE</v>
      </c>
      <c r="K281" s="83" t="str">
        <f ca="1" t="array" ref="K281">IFERROR(INDEX(MASTER!B:B,MATCH(G281,MASTER!A:A,0))/100," ")</f>
        <v> </v>
      </c>
      <c r="L281" s="66">
        <f ca="1" t="shared" si="272"/>
        <v>0</v>
      </c>
      <c r="M281" s="66" t="str">
        <f ca="1" t="shared" si="273"/>
        <v>1900 - WEEK 00</v>
      </c>
      <c r="N281" s="66" t="str">
        <f ca="1" t="shared" si="274"/>
        <v>1900 - MONTH 01</v>
      </c>
      <c r="O281" s="83" t="str">
        <f ca="1" t="shared" ref="O281:P281" si="300">IFERROR(AVERAGEIF(M:M,M281,$K:$K)," ")</f>
        <v> </v>
      </c>
      <c r="P281" s="83" t="str">
        <f ca="1" t="shared" si="300"/>
        <v> </v>
      </c>
      <c r="Q281" s="66" t="str">
        <f ca="1">IF(ISBLANK(A281)," ",IF(O281&gt;MASTER!$B$3/100,"SB",IF(O281&gt;MASTER!$B$4/100,"B",IF(O281&gt;MASTER!$B$5/100,"C","K"))))</f>
        <v>SB</v>
      </c>
      <c r="R281" s="66" t="str">
        <f ca="1">IF(ISBLANK(B281)," ",IF(P281&gt;MASTER!$B$3/100,"SB",IF(P281&gt;MASTER!$B$4/100,"B",IF(P281&gt;MASTER!$B$5/100,"C","K"))))</f>
        <v>SB</v>
      </c>
    </row>
    <row r="282" customHeight="1" spans="1:18">
      <c r="A282" s="66">
        <f ca="1">INDIRECT(ADDRESS(2+QUOTIENT(ROW()-2,COUNTA('Form Responses 1'!$1:$1)-4),1,,TRUE,"Form Responses 1"))</f>
        <v>0</v>
      </c>
      <c r="B282" s="66">
        <f ca="1">INDIRECT(ADDRESS(2+QUOTIENT(ROW()-2,COUNTA('Form Responses 1'!$1:$1)-4),2,,TRUE,"Form Responses 1"))</f>
        <v>0</v>
      </c>
      <c r="C282" s="66">
        <f ca="1">INDIRECT(ADDRESS(2+QUOTIENT(ROW()-2,COUNTA('Form Responses 1'!$1:$1)-4),3,,TRUE,"Form Responses 1"))</f>
        <v>0</v>
      </c>
      <c r="D282" s="66">
        <f ca="1">INDIRECT(ADDRESS(2+QUOTIENT(ROW()-2,COUNTA('Form Responses 1'!$1:$1)-4),4,,TRUE,"Form Responses 1"))</f>
        <v>0</v>
      </c>
      <c r="E282" s="82">
        <f ca="1" t="shared" si="269"/>
        <v>6</v>
      </c>
      <c r="F282" s="66" t="str">
        <f ca="1">IF(ISBLANK(A282)," ",INDIRECT(ADDRESS(1,5+MOD(ROW()-2,COUNTA('Form Responses 1'!$1:$1)-4),,TRUE,"Form Responses 1")))</f>
        <v>Wisma [Pantry]</v>
      </c>
      <c r="G282" s="66" t="e">
        <f ca="1">IF(ISBLANK(A282)," ",INDIRECT(ADDRESS(MATCH(A282,'Form Responses 1'!A:A,0),5+MOD(ROW()-2,COUNTA('Form Responses 1'!$1:$1)-4),,TRUE,"Form Responses 1")))</f>
        <v>#N/A</v>
      </c>
      <c r="H282" s="83" t="str">
        <f ca="1" t="shared" si="270"/>
        <v>Wisma</v>
      </c>
      <c r="I282" s="83" t="str">
        <f ca="1" t="shared" si="277"/>
        <v>Pantry</v>
      </c>
      <c r="J282" s="83" t="str">
        <f ca="1" t="shared" si="271"/>
        <v>CLEANING SERVICE</v>
      </c>
      <c r="K282" s="83" t="str">
        <f ca="1" t="array" ref="K282">IFERROR(INDEX(MASTER!B:B,MATCH(G282,MASTER!A:A,0))/100," ")</f>
        <v> </v>
      </c>
      <c r="L282" s="66">
        <f ca="1" t="shared" si="272"/>
        <v>0</v>
      </c>
      <c r="M282" s="66" t="str">
        <f ca="1" t="shared" si="273"/>
        <v>1900 - WEEK 00</v>
      </c>
      <c r="N282" s="66" t="str">
        <f ca="1" t="shared" si="274"/>
        <v>1900 - MONTH 01</v>
      </c>
      <c r="O282" s="83" t="str">
        <f ca="1" t="shared" ref="O282:P282" si="301">IFERROR(AVERAGEIF(M:M,M282,$K:$K)," ")</f>
        <v> </v>
      </c>
      <c r="P282" s="83" t="str">
        <f ca="1" t="shared" si="301"/>
        <v> </v>
      </c>
      <c r="Q282" s="66" t="str">
        <f ca="1">IF(ISBLANK(A282)," ",IF(O282&gt;MASTER!$B$3/100,"SB",IF(O282&gt;MASTER!$B$4/100,"B",IF(O282&gt;MASTER!$B$5/100,"C","K"))))</f>
        <v>SB</v>
      </c>
      <c r="R282" s="66" t="str">
        <f ca="1">IF(ISBLANK(B282)," ",IF(P282&gt;MASTER!$B$3/100,"SB",IF(P282&gt;MASTER!$B$4/100,"B",IF(P282&gt;MASTER!$B$5/100,"C","K"))))</f>
        <v>SB</v>
      </c>
    </row>
    <row r="283" customHeight="1" spans="1:18">
      <c r="A283" s="66">
        <f ca="1">INDIRECT(ADDRESS(2+QUOTIENT(ROW()-2,COUNTA('Form Responses 1'!$1:$1)-4),1,,TRUE,"Form Responses 1"))</f>
        <v>0</v>
      </c>
      <c r="B283" s="66">
        <f ca="1">INDIRECT(ADDRESS(2+QUOTIENT(ROW()-2,COUNTA('Form Responses 1'!$1:$1)-4),2,,TRUE,"Form Responses 1"))</f>
        <v>0</v>
      </c>
      <c r="C283" s="66">
        <f ca="1">INDIRECT(ADDRESS(2+QUOTIENT(ROW()-2,COUNTA('Form Responses 1'!$1:$1)-4),3,,TRUE,"Form Responses 1"))</f>
        <v>0</v>
      </c>
      <c r="D283" s="66">
        <f ca="1">INDIRECT(ADDRESS(2+QUOTIENT(ROW()-2,COUNTA('Form Responses 1'!$1:$1)-4),4,,TRUE,"Form Responses 1"))</f>
        <v>0</v>
      </c>
      <c r="E283" s="82">
        <f ca="1" t="shared" si="269"/>
        <v>6</v>
      </c>
      <c r="F283" s="66" t="str">
        <f ca="1">IF(ISBLANK(A283)," ",INDIRECT(ADDRESS(1,5+MOD(ROW()-2,COUNTA('Form Responses 1'!$1:$1)-4),,TRUE,"Form Responses 1")))</f>
        <v>Wisma [Musholla]</v>
      </c>
      <c r="G283" s="66" t="e">
        <f ca="1">IF(ISBLANK(A283)," ",INDIRECT(ADDRESS(MATCH(A283,'Form Responses 1'!A:A,0),5+MOD(ROW()-2,COUNTA('Form Responses 1'!$1:$1)-4),,TRUE,"Form Responses 1")))</f>
        <v>#N/A</v>
      </c>
      <c r="H283" s="83" t="str">
        <f ca="1" t="shared" si="270"/>
        <v>Wisma</v>
      </c>
      <c r="I283" s="83" t="str">
        <f ca="1" t="shared" si="277"/>
        <v>Musholla</v>
      </c>
      <c r="J283" s="83" t="str">
        <f ca="1" t="shared" si="271"/>
        <v>CLEANING SERVICE</v>
      </c>
      <c r="K283" s="83" t="str">
        <f ca="1" t="array" ref="K283">IFERROR(INDEX(MASTER!B:B,MATCH(G283,MASTER!A:A,0))/100," ")</f>
        <v> </v>
      </c>
      <c r="L283" s="66">
        <f ca="1" t="shared" si="272"/>
        <v>0</v>
      </c>
      <c r="M283" s="66" t="str">
        <f ca="1" t="shared" si="273"/>
        <v>1900 - WEEK 00</v>
      </c>
      <c r="N283" s="66" t="str">
        <f ca="1" t="shared" si="274"/>
        <v>1900 - MONTH 01</v>
      </c>
      <c r="O283" s="83" t="str">
        <f ca="1" t="shared" ref="O283:P283" si="302">IFERROR(AVERAGEIF(M:M,M283,$K:$K)," ")</f>
        <v> </v>
      </c>
      <c r="P283" s="83" t="str">
        <f ca="1" t="shared" si="302"/>
        <v> </v>
      </c>
      <c r="Q283" s="66" t="str">
        <f ca="1">IF(ISBLANK(A283)," ",IF(O283&gt;MASTER!$B$3/100,"SB",IF(O283&gt;MASTER!$B$4/100,"B",IF(O283&gt;MASTER!$B$5/100,"C","K"))))</f>
        <v>SB</v>
      </c>
      <c r="R283" s="66" t="str">
        <f ca="1">IF(ISBLANK(B283)," ",IF(P283&gt;MASTER!$B$3/100,"SB",IF(P283&gt;MASTER!$B$4/100,"B",IF(P283&gt;MASTER!$B$5/100,"C","K"))))</f>
        <v>SB</v>
      </c>
    </row>
    <row r="284" customHeight="1" spans="1:18">
      <c r="A284" s="66">
        <f ca="1">INDIRECT(ADDRESS(2+QUOTIENT(ROW()-2,COUNTA('Form Responses 1'!$1:$1)-4),1,,TRUE,"Form Responses 1"))</f>
        <v>0</v>
      </c>
      <c r="B284" s="66">
        <f ca="1">INDIRECT(ADDRESS(2+QUOTIENT(ROW()-2,COUNTA('Form Responses 1'!$1:$1)-4),2,,TRUE,"Form Responses 1"))</f>
        <v>0</v>
      </c>
      <c r="C284" s="66">
        <f ca="1">INDIRECT(ADDRESS(2+QUOTIENT(ROW()-2,COUNTA('Form Responses 1'!$1:$1)-4),3,,TRUE,"Form Responses 1"))</f>
        <v>0</v>
      </c>
      <c r="D284" s="66">
        <f ca="1">INDIRECT(ADDRESS(2+QUOTIENT(ROW()-2,COUNTA('Form Responses 1'!$1:$1)-4),4,,TRUE,"Form Responses 1"))</f>
        <v>0</v>
      </c>
      <c r="E284" s="82">
        <f ca="1" t="shared" si="269"/>
        <v>6</v>
      </c>
      <c r="F284" s="66" t="str">
        <f ca="1">IF(ISBLANK(A284)," ",INDIRECT(ADDRESS(1,5+MOD(ROW()-2,COUNTA('Form Responses 1'!$1:$1)-4),,TRUE,"Form Responses 1")))</f>
        <v>Wisma [Toilet Pria / Wanita]</v>
      </c>
      <c r="G284" s="66" t="e">
        <f ca="1">IF(ISBLANK(A284)," ",INDIRECT(ADDRESS(MATCH(A284,'Form Responses 1'!A:A,0),5+MOD(ROW()-2,COUNTA('Form Responses 1'!$1:$1)-4),,TRUE,"Form Responses 1")))</f>
        <v>#N/A</v>
      </c>
      <c r="H284" s="83" t="str">
        <f ca="1" t="shared" si="270"/>
        <v>Wisma</v>
      </c>
      <c r="I284" s="83" t="str">
        <f ca="1" t="shared" si="277"/>
        <v>Toilet Pria / Wanita</v>
      </c>
      <c r="J284" s="83" t="str">
        <f ca="1" t="shared" si="271"/>
        <v>CLEANING SERVICE</v>
      </c>
      <c r="K284" s="83" t="str">
        <f ca="1" t="array" ref="K284">IFERROR(INDEX(MASTER!B:B,MATCH(G284,MASTER!A:A,0))/100," ")</f>
        <v> </v>
      </c>
      <c r="L284" s="66">
        <f ca="1" t="shared" si="272"/>
        <v>0</v>
      </c>
      <c r="M284" s="66" t="str">
        <f ca="1" t="shared" si="273"/>
        <v>1900 - WEEK 00</v>
      </c>
      <c r="N284" s="66" t="str">
        <f ca="1" t="shared" si="274"/>
        <v>1900 - MONTH 01</v>
      </c>
      <c r="O284" s="83" t="str">
        <f ca="1" t="shared" ref="O284:P284" si="303">IFERROR(AVERAGEIF(M:M,M284,$K:$K)," ")</f>
        <v> </v>
      </c>
      <c r="P284" s="83" t="str">
        <f ca="1" t="shared" si="303"/>
        <v> </v>
      </c>
      <c r="Q284" s="66" t="str">
        <f ca="1">IF(ISBLANK(A284)," ",IF(O284&gt;MASTER!$B$3/100,"SB",IF(O284&gt;MASTER!$B$4/100,"B",IF(O284&gt;MASTER!$B$5/100,"C","K"))))</f>
        <v>SB</v>
      </c>
      <c r="R284" s="66" t="str">
        <f ca="1">IF(ISBLANK(B284)," ",IF(P284&gt;MASTER!$B$3/100,"SB",IF(P284&gt;MASTER!$B$4/100,"B",IF(P284&gt;MASTER!$B$5/100,"C","K"))))</f>
        <v>SB</v>
      </c>
    </row>
    <row r="285" customHeight="1" spans="1:18">
      <c r="A285" s="66">
        <f ca="1">INDIRECT(ADDRESS(2+QUOTIENT(ROW()-2,COUNTA('Form Responses 1'!$1:$1)-4),1,,TRUE,"Form Responses 1"))</f>
        <v>0</v>
      </c>
      <c r="B285" s="66">
        <f ca="1">INDIRECT(ADDRESS(2+QUOTIENT(ROW()-2,COUNTA('Form Responses 1'!$1:$1)-4),2,,TRUE,"Form Responses 1"))</f>
        <v>0</v>
      </c>
      <c r="C285" s="66">
        <f ca="1">INDIRECT(ADDRESS(2+QUOTIENT(ROW()-2,COUNTA('Form Responses 1'!$1:$1)-4),3,,TRUE,"Form Responses 1"))</f>
        <v>0</v>
      </c>
      <c r="D285" s="66">
        <f ca="1">INDIRECT(ADDRESS(2+QUOTIENT(ROW()-2,COUNTA('Form Responses 1'!$1:$1)-4),4,,TRUE,"Form Responses 1"))</f>
        <v>0</v>
      </c>
      <c r="E285" s="82">
        <f ca="1" t="shared" si="269"/>
        <v>6</v>
      </c>
      <c r="F285" s="66" t="str">
        <f ca="1">IF(ISBLANK(A285)," ",INDIRECT(ADDRESS(1,5+MOD(ROW()-2,COUNTA('Form Responses 1'!$1:$1)-4),,TRUE,"Form Responses 1")))</f>
        <v>Halaman Wisma [Taman ]</v>
      </c>
      <c r="G285" s="66" t="e">
        <f ca="1">IF(ISBLANK(A285)," ",INDIRECT(ADDRESS(MATCH(A285,'Form Responses 1'!A:A,0),5+MOD(ROW()-2,COUNTA('Form Responses 1'!$1:$1)-4),,TRUE,"Form Responses 1")))</f>
        <v>#N/A</v>
      </c>
      <c r="H285" s="83" t="str">
        <f ca="1" t="shared" si="270"/>
        <v>Halaman Wisma</v>
      </c>
      <c r="I285" s="83" t="str">
        <f ca="1" t="shared" si="277"/>
        <v>Taman </v>
      </c>
      <c r="J285" s="83" t="str">
        <f ca="1" t="shared" si="271"/>
        <v>CLEANING SERVICE</v>
      </c>
      <c r="K285" s="83" t="str">
        <f ca="1" t="array" ref="K285">IFERROR(INDEX(MASTER!B:B,MATCH(G285,MASTER!A:A,0))/100," ")</f>
        <v> </v>
      </c>
      <c r="L285" s="66">
        <f ca="1" t="shared" si="272"/>
        <v>0</v>
      </c>
      <c r="M285" s="66" t="str">
        <f ca="1" t="shared" si="273"/>
        <v>1900 - WEEK 00</v>
      </c>
      <c r="N285" s="66" t="str">
        <f ca="1" t="shared" si="274"/>
        <v>1900 - MONTH 01</v>
      </c>
      <c r="O285" s="83" t="str">
        <f ca="1" t="shared" ref="O285:P285" si="304">IFERROR(AVERAGEIF(M:M,M285,$K:$K)," ")</f>
        <v> </v>
      </c>
      <c r="P285" s="83" t="str">
        <f ca="1" t="shared" si="304"/>
        <v> </v>
      </c>
      <c r="Q285" s="66" t="str">
        <f ca="1">IF(ISBLANK(A285)," ",IF(O285&gt;MASTER!$B$3/100,"SB",IF(O285&gt;MASTER!$B$4/100,"B",IF(O285&gt;MASTER!$B$5/100,"C","K"))))</f>
        <v>SB</v>
      </c>
      <c r="R285" s="66" t="str">
        <f ca="1">IF(ISBLANK(B285)," ",IF(P285&gt;MASTER!$B$3/100,"SB",IF(P285&gt;MASTER!$B$4/100,"B",IF(P285&gt;MASTER!$B$5/100,"C","K"))))</f>
        <v>SB</v>
      </c>
    </row>
    <row r="286" customHeight="1" spans="1:18">
      <c r="A286" s="66">
        <f ca="1">INDIRECT(ADDRESS(2+QUOTIENT(ROW()-2,COUNTA('Form Responses 1'!$1:$1)-4),1,,TRUE,"Form Responses 1"))</f>
        <v>0</v>
      </c>
      <c r="B286" s="66">
        <f ca="1">INDIRECT(ADDRESS(2+QUOTIENT(ROW()-2,COUNTA('Form Responses 1'!$1:$1)-4),2,,TRUE,"Form Responses 1"))</f>
        <v>0</v>
      </c>
      <c r="C286" s="66">
        <f ca="1">INDIRECT(ADDRESS(2+QUOTIENT(ROW()-2,COUNTA('Form Responses 1'!$1:$1)-4),3,,TRUE,"Form Responses 1"))</f>
        <v>0</v>
      </c>
      <c r="D286" s="66">
        <f ca="1">INDIRECT(ADDRESS(2+QUOTIENT(ROW()-2,COUNTA('Form Responses 1'!$1:$1)-4),4,,TRUE,"Form Responses 1"))</f>
        <v>0</v>
      </c>
      <c r="E286" s="82">
        <f ca="1" t="shared" si="269"/>
        <v>6</v>
      </c>
      <c r="F286" s="66" t="str">
        <f ca="1">IF(ISBLANK(A286)," ",INDIRECT(ADDRESS(1,5+MOD(ROW()-2,COUNTA('Form Responses 1'!$1:$1)-4),,TRUE,"Form Responses 1")))</f>
        <v>Halaman Wisma [Pos Satpam]</v>
      </c>
      <c r="G286" s="66" t="e">
        <f ca="1">IF(ISBLANK(A286)," ",INDIRECT(ADDRESS(MATCH(A286,'Form Responses 1'!A:A,0),5+MOD(ROW()-2,COUNTA('Form Responses 1'!$1:$1)-4),,TRUE,"Form Responses 1")))</f>
        <v>#N/A</v>
      </c>
      <c r="H286" s="83" t="str">
        <f ca="1" t="shared" si="270"/>
        <v>Halaman Wisma</v>
      </c>
      <c r="I286" s="83" t="str">
        <f ca="1" t="shared" si="277"/>
        <v>Pos Satpam</v>
      </c>
      <c r="J286" s="83" t="str">
        <f ca="1" t="shared" si="271"/>
        <v>CLEANING SERVICE</v>
      </c>
      <c r="K286" s="83" t="str">
        <f ca="1" t="array" ref="K286">IFERROR(INDEX(MASTER!B:B,MATCH(G286,MASTER!A:A,0))/100," ")</f>
        <v> </v>
      </c>
      <c r="L286" s="66">
        <f ca="1" t="shared" si="272"/>
        <v>0</v>
      </c>
      <c r="M286" s="66" t="str">
        <f ca="1" t="shared" si="273"/>
        <v>1900 - WEEK 00</v>
      </c>
      <c r="N286" s="66" t="str">
        <f ca="1" t="shared" si="274"/>
        <v>1900 - MONTH 01</v>
      </c>
      <c r="O286" s="83" t="str">
        <f ca="1" t="shared" ref="O286:P286" si="305">IFERROR(AVERAGEIF(M:M,M286,$K:$K)," ")</f>
        <v> </v>
      </c>
      <c r="P286" s="83" t="str">
        <f ca="1" t="shared" si="305"/>
        <v> </v>
      </c>
      <c r="Q286" s="66" t="str">
        <f ca="1">IF(ISBLANK(A286)," ",IF(O286&gt;MASTER!$B$3/100,"SB",IF(O286&gt;MASTER!$B$4/100,"B",IF(O286&gt;MASTER!$B$5/100,"C","K"))))</f>
        <v>SB</v>
      </c>
      <c r="R286" s="66" t="str">
        <f ca="1">IF(ISBLANK(B286)," ",IF(P286&gt;MASTER!$B$3/100,"SB",IF(P286&gt;MASTER!$B$4/100,"B",IF(P286&gt;MASTER!$B$5/100,"C","K"))))</f>
        <v>SB</v>
      </c>
    </row>
    <row r="287" customHeight="1" spans="1:18">
      <c r="A287" s="66">
        <f ca="1">INDIRECT(ADDRESS(2+QUOTIENT(ROW()-2,COUNTA('Form Responses 1'!$1:$1)-4),1,,TRUE,"Form Responses 1"))</f>
        <v>0</v>
      </c>
      <c r="B287" s="66">
        <f ca="1">INDIRECT(ADDRESS(2+QUOTIENT(ROW()-2,COUNTA('Form Responses 1'!$1:$1)-4),2,,TRUE,"Form Responses 1"))</f>
        <v>0</v>
      </c>
      <c r="C287" s="66">
        <f ca="1">INDIRECT(ADDRESS(2+QUOTIENT(ROW()-2,COUNTA('Form Responses 1'!$1:$1)-4),3,,TRUE,"Form Responses 1"))</f>
        <v>0</v>
      </c>
      <c r="D287" s="66">
        <f ca="1">INDIRECT(ADDRESS(2+QUOTIENT(ROW()-2,COUNTA('Form Responses 1'!$1:$1)-4),4,,TRUE,"Form Responses 1"))</f>
        <v>0</v>
      </c>
      <c r="E287" s="82">
        <f ca="1" t="shared" si="269"/>
        <v>6</v>
      </c>
      <c r="F287" s="66" t="str">
        <f ca="1">IF(ISBLANK(A287)," ",INDIRECT(ADDRESS(1,5+MOD(ROW()-2,COUNTA('Form Responses 1'!$1:$1)-4),,TRUE,"Form Responses 1")))</f>
        <v>Halaman Wisma [Halaman Utama Depan]</v>
      </c>
      <c r="G287" s="66" t="e">
        <f ca="1">IF(ISBLANK(A287)," ",INDIRECT(ADDRESS(MATCH(A287,'Form Responses 1'!A:A,0),5+MOD(ROW()-2,COUNTA('Form Responses 1'!$1:$1)-4),,TRUE,"Form Responses 1")))</f>
        <v>#N/A</v>
      </c>
      <c r="H287" s="83" t="str">
        <f ca="1" t="shared" si="270"/>
        <v>Halaman Wisma</v>
      </c>
      <c r="I287" s="83" t="str">
        <f ca="1" t="shared" si="277"/>
        <v>Halaman Utama Depan</v>
      </c>
      <c r="J287" s="83" t="str">
        <f ca="1" t="shared" si="271"/>
        <v>CLEANING SERVICE</v>
      </c>
      <c r="K287" s="83" t="str">
        <f ca="1" t="array" ref="K287">IFERROR(INDEX(MASTER!B:B,MATCH(G287,MASTER!A:A,0))/100," ")</f>
        <v> </v>
      </c>
      <c r="L287" s="66">
        <f ca="1" t="shared" si="272"/>
        <v>0</v>
      </c>
      <c r="M287" s="66" t="str">
        <f ca="1" t="shared" si="273"/>
        <v>1900 - WEEK 00</v>
      </c>
      <c r="N287" s="66" t="str">
        <f ca="1" t="shared" si="274"/>
        <v>1900 - MONTH 01</v>
      </c>
      <c r="O287" s="83" t="str">
        <f ca="1" t="shared" ref="O287:P287" si="306">IFERROR(AVERAGEIF(M:M,M287,$K:$K)," ")</f>
        <v> </v>
      </c>
      <c r="P287" s="83" t="str">
        <f ca="1" t="shared" si="306"/>
        <v> </v>
      </c>
      <c r="Q287" s="66" t="str">
        <f ca="1">IF(ISBLANK(A287)," ",IF(O287&gt;MASTER!$B$3/100,"SB",IF(O287&gt;MASTER!$B$4/100,"B",IF(O287&gt;MASTER!$B$5/100,"C","K"))))</f>
        <v>SB</v>
      </c>
      <c r="R287" s="66" t="str">
        <f ca="1">IF(ISBLANK(B287)," ",IF(P287&gt;MASTER!$B$3/100,"SB",IF(P287&gt;MASTER!$B$4/100,"B",IF(P287&gt;MASTER!$B$5/100,"C","K"))))</f>
        <v>SB</v>
      </c>
    </row>
    <row r="288" customHeight="1" spans="1:18">
      <c r="A288" s="66">
        <f ca="1">INDIRECT(ADDRESS(2+QUOTIENT(ROW()-2,COUNTA('Form Responses 1'!$1:$1)-4),1,,TRUE,"Form Responses 1"))</f>
        <v>0</v>
      </c>
      <c r="B288" s="66">
        <f ca="1">INDIRECT(ADDRESS(2+QUOTIENT(ROW()-2,COUNTA('Form Responses 1'!$1:$1)-4),2,,TRUE,"Form Responses 1"))</f>
        <v>0</v>
      </c>
      <c r="C288" s="66">
        <f ca="1">INDIRECT(ADDRESS(2+QUOTIENT(ROW()-2,COUNTA('Form Responses 1'!$1:$1)-4),3,,TRUE,"Form Responses 1"))</f>
        <v>0</v>
      </c>
      <c r="D288" s="66">
        <f ca="1">INDIRECT(ADDRESS(2+QUOTIENT(ROW()-2,COUNTA('Form Responses 1'!$1:$1)-4),4,,TRUE,"Form Responses 1"))</f>
        <v>0</v>
      </c>
      <c r="E288" s="82">
        <f ca="1" t="shared" si="269"/>
        <v>6</v>
      </c>
      <c r="F288" s="66" t="str">
        <f ca="1">IF(ISBLANK(A288)," ",INDIRECT(ADDRESS(1,5+MOD(ROW()-2,COUNTA('Form Responses 1'!$1:$1)-4),,TRUE,"Form Responses 1")))</f>
        <v>Halaman Wisma [Halaman Samping Dan Belakang]</v>
      </c>
      <c r="G288" s="66" t="e">
        <f ca="1">IF(ISBLANK(A288)," ",INDIRECT(ADDRESS(MATCH(A288,'Form Responses 1'!A:A,0),5+MOD(ROW()-2,COUNTA('Form Responses 1'!$1:$1)-4),,TRUE,"Form Responses 1")))</f>
        <v>#N/A</v>
      </c>
      <c r="H288" s="83" t="str">
        <f ca="1" t="shared" si="270"/>
        <v>Halaman Wisma</v>
      </c>
      <c r="I288" s="83" t="str">
        <f ca="1" t="shared" si="277"/>
        <v>Halaman Samping Dan Belakang</v>
      </c>
      <c r="J288" s="83" t="str">
        <f ca="1" t="shared" si="271"/>
        <v>CLEANING SERVICE</v>
      </c>
      <c r="K288" s="83" t="str">
        <f ca="1" t="array" ref="K288">IFERROR(INDEX(MASTER!B:B,MATCH(G288,MASTER!A:A,0))/100," ")</f>
        <v> </v>
      </c>
      <c r="L288" s="66">
        <f ca="1" t="shared" si="272"/>
        <v>0</v>
      </c>
      <c r="M288" s="66" t="str">
        <f ca="1" t="shared" si="273"/>
        <v>1900 - WEEK 00</v>
      </c>
      <c r="N288" s="66" t="str">
        <f ca="1" t="shared" si="274"/>
        <v>1900 - MONTH 01</v>
      </c>
      <c r="O288" s="83" t="str">
        <f ca="1" t="shared" ref="O288:P288" si="307">IFERROR(AVERAGEIF(M:M,M288,$K:$K)," ")</f>
        <v> </v>
      </c>
      <c r="P288" s="83" t="str">
        <f ca="1" t="shared" si="307"/>
        <v> </v>
      </c>
      <c r="Q288" s="66" t="str">
        <f ca="1">IF(ISBLANK(A288)," ",IF(O288&gt;MASTER!$B$3/100,"SB",IF(O288&gt;MASTER!$B$4/100,"B",IF(O288&gt;MASTER!$B$5/100,"C","K"))))</f>
        <v>SB</v>
      </c>
      <c r="R288" s="66" t="str">
        <f ca="1">IF(ISBLANK(B288)," ",IF(P288&gt;MASTER!$B$3/100,"SB",IF(P288&gt;MASTER!$B$4/100,"B",IF(P288&gt;MASTER!$B$5/100,"C","K"))))</f>
        <v>SB</v>
      </c>
    </row>
    <row r="289" customHeight="1" spans="1:18">
      <c r="A289" s="66">
        <f ca="1">INDIRECT(ADDRESS(2+QUOTIENT(ROW()-2,COUNTA('Form Responses 1'!$1:$1)-4),1,,TRUE,"Form Responses 1"))</f>
        <v>0</v>
      </c>
      <c r="B289" s="66">
        <f ca="1">INDIRECT(ADDRESS(2+QUOTIENT(ROW()-2,COUNTA('Form Responses 1'!$1:$1)-4),2,,TRUE,"Form Responses 1"))</f>
        <v>0</v>
      </c>
      <c r="C289" s="66">
        <f ca="1">INDIRECT(ADDRESS(2+QUOTIENT(ROW()-2,COUNTA('Form Responses 1'!$1:$1)-4),3,,TRUE,"Form Responses 1"))</f>
        <v>0</v>
      </c>
      <c r="D289" s="66">
        <f ca="1">INDIRECT(ADDRESS(2+QUOTIENT(ROW()-2,COUNTA('Form Responses 1'!$1:$1)-4),4,,TRUE,"Form Responses 1"))</f>
        <v>0</v>
      </c>
      <c r="E289" s="82">
        <f ca="1" t="shared" si="269"/>
        <v>6</v>
      </c>
      <c r="F289" s="66" t="str">
        <f ca="1">IF(ISBLANK(A289)," ",INDIRECT(ADDRESS(1,5+MOD(ROW()-2,COUNTA('Form Responses 1'!$1:$1)-4),,TRUE,"Form Responses 1")))</f>
        <v>Halaman Wisma [Tps]</v>
      </c>
      <c r="G289" s="66" t="e">
        <f ca="1">IF(ISBLANK(A289)," ",INDIRECT(ADDRESS(MATCH(A289,'Form Responses 1'!A:A,0),5+MOD(ROW()-2,COUNTA('Form Responses 1'!$1:$1)-4),,TRUE,"Form Responses 1")))</f>
        <v>#N/A</v>
      </c>
      <c r="H289" s="83" t="str">
        <f ca="1" t="shared" si="270"/>
        <v>Halaman Wisma</v>
      </c>
      <c r="I289" s="83" t="str">
        <f ca="1" t="shared" si="277"/>
        <v>Tps</v>
      </c>
      <c r="J289" s="83" t="str">
        <f ca="1" t="shared" si="271"/>
        <v>CLEANING SERVICE</v>
      </c>
      <c r="K289" s="83" t="str">
        <f ca="1" t="array" ref="K289">IFERROR(INDEX(MASTER!B:B,MATCH(G289,MASTER!A:A,0))/100," ")</f>
        <v> </v>
      </c>
      <c r="L289" s="66">
        <f ca="1" t="shared" si="272"/>
        <v>0</v>
      </c>
      <c r="M289" s="66" t="str">
        <f ca="1" t="shared" si="273"/>
        <v>1900 - WEEK 00</v>
      </c>
      <c r="N289" s="66" t="str">
        <f ca="1" t="shared" si="274"/>
        <v>1900 - MONTH 01</v>
      </c>
      <c r="O289" s="83" t="str">
        <f ca="1" t="shared" ref="O289:P289" si="308">IFERROR(AVERAGEIF(M:M,M289,$K:$K)," ")</f>
        <v> </v>
      </c>
      <c r="P289" s="83" t="str">
        <f ca="1" t="shared" si="308"/>
        <v> </v>
      </c>
      <c r="Q289" s="66" t="str">
        <f ca="1">IF(ISBLANK(A289)," ",IF(O289&gt;MASTER!$B$3/100,"SB",IF(O289&gt;MASTER!$B$4/100,"B",IF(O289&gt;MASTER!$B$5/100,"C","K"))))</f>
        <v>SB</v>
      </c>
      <c r="R289" s="66" t="str">
        <f ca="1">IF(ISBLANK(B289)," ",IF(P289&gt;MASTER!$B$3/100,"SB",IF(P289&gt;MASTER!$B$4/100,"B",IF(P289&gt;MASTER!$B$5/100,"C","K"))))</f>
        <v>SB</v>
      </c>
    </row>
    <row r="290" customHeight="1" spans="1:18">
      <c r="A290" s="66">
        <f ca="1">INDIRECT(ADDRESS(2+QUOTIENT(ROW()-2,COUNTA('Form Responses 1'!$1:$1)-4),1,,TRUE,"Form Responses 1"))</f>
        <v>0</v>
      </c>
      <c r="B290" s="66">
        <f ca="1">INDIRECT(ADDRESS(2+QUOTIENT(ROW()-2,COUNTA('Form Responses 1'!$1:$1)-4),2,,TRUE,"Form Responses 1"))</f>
        <v>0</v>
      </c>
      <c r="C290" s="66">
        <f ca="1">INDIRECT(ADDRESS(2+QUOTIENT(ROW()-2,COUNTA('Form Responses 1'!$1:$1)-4),3,,TRUE,"Form Responses 1"))</f>
        <v>0</v>
      </c>
      <c r="D290" s="66">
        <f ca="1">INDIRECT(ADDRESS(2+QUOTIENT(ROW()-2,COUNTA('Form Responses 1'!$1:$1)-4),4,,TRUE,"Form Responses 1"))</f>
        <v>0</v>
      </c>
      <c r="E290" s="82">
        <f ca="1" t="shared" si="269"/>
        <v>6</v>
      </c>
      <c r="F290" s="66" t="str">
        <f ca="1">IF(ISBLANK(A290)," ",INDIRECT(ADDRESS(1,5+MOD(ROW()-2,COUNTA('Form Responses 1'!$1:$1)-4),,TRUE,"Form Responses 1")))</f>
        <v>Security [Security Functions]</v>
      </c>
      <c r="G290" s="66" t="e">
        <f ca="1">IF(ISBLANK(A290)," ",INDIRECT(ADDRESS(MATCH(A290,'Form Responses 1'!A:A,0),5+MOD(ROW()-2,COUNTA('Form Responses 1'!$1:$1)-4),,TRUE,"Form Responses 1")))</f>
        <v>#N/A</v>
      </c>
      <c r="H290" s="83" t="str">
        <f ca="1" t="shared" si="270"/>
        <v>Security</v>
      </c>
      <c r="I290" s="83" t="str">
        <f ca="1" t="shared" si="277"/>
        <v>Security Functions</v>
      </c>
      <c r="J290" s="83" t="str">
        <f ca="1" t="shared" si="271"/>
        <v>SECURITY SERVICE</v>
      </c>
      <c r="K290" s="83" t="str">
        <f ca="1" t="array" ref="K290">IFERROR(INDEX(MASTER!B:B,MATCH(G290,MASTER!A:A,0))/100," ")</f>
        <v> </v>
      </c>
      <c r="L290" s="66">
        <f ca="1" t="shared" si="272"/>
        <v>0</v>
      </c>
      <c r="M290" s="66" t="str">
        <f ca="1" t="shared" si="273"/>
        <v>1900 - WEEK 00</v>
      </c>
      <c r="N290" s="66" t="str">
        <f ca="1" t="shared" si="274"/>
        <v>1900 - MONTH 01</v>
      </c>
      <c r="O290" s="83" t="str">
        <f ca="1" t="shared" ref="O290:P290" si="309">IFERROR(AVERAGEIF(M:M,M290,$K:$K)," ")</f>
        <v> </v>
      </c>
      <c r="P290" s="83" t="str">
        <f ca="1" t="shared" si="309"/>
        <v> </v>
      </c>
      <c r="Q290" s="66" t="str">
        <f ca="1">IF(ISBLANK(A290)," ",IF(O290&gt;MASTER!$B$3/100,"SB",IF(O290&gt;MASTER!$B$4/100,"B",IF(O290&gt;MASTER!$B$5/100,"C","K"))))</f>
        <v>SB</v>
      </c>
      <c r="R290" s="66" t="str">
        <f ca="1">IF(ISBLANK(B290)," ",IF(P290&gt;MASTER!$B$3/100,"SB",IF(P290&gt;MASTER!$B$4/100,"B",IF(P290&gt;MASTER!$B$5/100,"C","K"))))</f>
        <v>SB</v>
      </c>
    </row>
    <row r="291" customHeight="1" spans="1:18">
      <c r="A291" s="66">
        <f ca="1">INDIRECT(ADDRESS(2+QUOTIENT(ROW()-2,COUNTA('Form Responses 1'!$1:$1)-4),1,,TRUE,"Form Responses 1"))</f>
        <v>0</v>
      </c>
      <c r="B291" s="66">
        <f ca="1">INDIRECT(ADDRESS(2+QUOTIENT(ROW()-2,COUNTA('Form Responses 1'!$1:$1)-4),2,,TRUE,"Form Responses 1"))</f>
        <v>0</v>
      </c>
      <c r="C291" s="66">
        <f ca="1">INDIRECT(ADDRESS(2+QUOTIENT(ROW()-2,COUNTA('Form Responses 1'!$1:$1)-4),3,,TRUE,"Form Responses 1"))</f>
        <v>0</v>
      </c>
      <c r="D291" s="66">
        <f ca="1">INDIRECT(ADDRESS(2+QUOTIENT(ROW()-2,COUNTA('Form Responses 1'!$1:$1)-4),4,,TRUE,"Form Responses 1"))</f>
        <v>0</v>
      </c>
      <c r="E291" s="82">
        <f ca="1" t="shared" si="269"/>
        <v>6</v>
      </c>
      <c r="F291" s="66" t="str">
        <f ca="1">IF(ISBLANK(A291)," ",INDIRECT(ADDRESS(1,5+MOD(ROW()-2,COUNTA('Form Responses 1'!$1:$1)-4),,TRUE,"Form Responses 1")))</f>
        <v>Lantai 1 [Pantry ]</v>
      </c>
      <c r="G291" s="66" t="e">
        <f ca="1">IF(ISBLANK(A291)," ",INDIRECT(ADDRESS(MATCH(A291,'Form Responses 1'!A:A,0),5+MOD(ROW()-2,COUNTA('Form Responses 1'!$1:$1)-4),,TRUE,"Form Responses 1")))</f>
        <v>#N/A</v>
      </c>
      <c r="H291" s="83" t="str">
        <f ca="1" t="shared" si="270"/>
        <v>Lantai 1</v>
      </c>
      <c r="I291" s="83" t="str">
        <f ca="1" t="shared" si="277"/>
        <v>Pantry </v>
      </c>
      <c r="J291" s="83" t="str">
        <f ca="1" t="shared" si="271"/>
        <v>CLEANING SERVICE</v>
      </c>
      <c r="K291" s="83" t="str">
        <f ca="1" t="array" ref="K291">IFERROR(INDEX(MASTER!B:B,MATCH(G291,MASTER!A:A,0))/100," ")</f>
        <v> </v>
      </c>
      <c r="L291" s="66">
        <f ca="1" t="shared" si="272"/>
        <v>0</v>
      </c>
      <c r="M291" s="66" t="str">
        <f ca="1" t="shared" si="273"/>
        <v>1900 - WEEK 00</v>
      </c>
      <c r="N291" s="66" t="str">
        <f ca="1" t="shared" si="274"/>
        <v>1900 - MONTH 01</v>
      </c>
      <c r="O291" s="83" t="str">
        <f ca="1" t="shared" ref="O291:P291" si="310">IFERROR(AVERAGEIF(M:M,M291,$K:$K)," ")</f>
        <v> </v>
      </c>
      <c r="P291" s="83" t="str">
        <f ca="1" t="shared" si="310"/>
        <v> </v>
      </c>
      <c r="Q291" s="66" t="str">
        <f ca="1">IF(ISBLANK(A291)," ",IF(O291&gt;MASTER!$B$3/100,"SB",IF(O291&gt;MASTER!$B$4/100,"B",IF(O291&gt;MASTER!$B$5/100,"C","K"))))</f>
        <v>SB</v>
      </c>
      <c r="R291" s="66" t="str">
        <f ca="1">IF(ISBLANK(B291)," ",IF(P291&gt;MASTER!$B$3/100,"SB",IF(P291&gt;MASTER!$B$4/100,"B",IF(P291&gt;MASTER!$B$5/100,"C","K"))))</f>
        <v>SB</v>
      </c>
    </row>
    <row r="292" customHeight="1" spans="1:18">
      <c r="A292" s="66">
        <f ca="1">INDIRECT(ADDRESS(2+QUOTIENT(ROW()-2,COUNTA('Form Responses 1'!$1:$1)-4),1,,TRUE,"Form Responses 1"))</f>
        <v>0</v>
      </c>
      <c r="B292" s="66">
        <f ca="1">INDIRECT(ADDRESS(2+QUOTIENT(ROW()-2,COUNTA('Form Responses 1'!$1:$1)-4),2,,TRUE,"Form Responses 1"))</f>
        <v>0</v>
      </c>
      <c r="C292" s="66">
        <f ca="1">INDIRECT(ADDRESS(2+QUOTIENT(ROW()-2,COUNTA('Form Responses 1'!$1:$1)-4),3,,TRUE,"Form Responses 1"))</f>
        <v>0</v>
      </c>
      <c r="D292" s="66">
        <f ca="1">INDIRECT(ADDRESS(2+QUOTIENT(ROW()-2,COUNTA('Form Responses 1'!$1:$1)-4),4,,TRUE,"Form Responses 1"))</f>
        <v>0</v>
      </c>
      <c r="E292" s="82">
        <f ca="1" t="shared" si="269"/>
        <v>6</v>
      </c>
      <c r="F292" s="66" t="str">
        <f ca="1">IF(ISBLANK(A292)," ",INDIRECT(ADDRESS(1,5+MOD(ROW()-2,COUNTA('Form Responses 1'!$1:$1)-4),,TRUE,"Form Responses 1")))</f>
        <v>Lantai 1 [Kamar Depan]</v>
      </c>
      <c r="G292" s="66" t="e">
        <f ca="1">IF(ISBLANK(A292)," ",INDIRECT(ADDRESS(MATCH(A292,'Form Responses 1'!A:A,0),5+MOD(ROW()-2,COUNTA('Form Responses 1'!$1:$1)-4),,TRUE,"Form Responses 1")))</f>
        <v>#N/A</v>
      </c>
      <c r="H292" s="83" t="str">
        <f ca="1" t="shared" si="270"/>
        <v>Lantai 1</v>
      </c>
      <c r="I292" s="83" t="str">
        <f ca="1" t="shared" si="277"/>
        <v>Kamar Depan</v>
      </c>
      <c r="J292" s="83" t="str">
        <f ca="1" t="shared" si="271"/>
        <v>CLEANING SERVICE</v>
      </c>
      <c r="K292" s="83" t="str">
        <f ca="1" t="array" ref="K292">IFERROR(INDEX(MASTER!B:B,MATCH(G292,MASTER!A:A,0))/100," ")</f>
        <v> </v>
      </c>
      <c r="L292" s="66">
        <f ca="1" t="shared" si="272"/>
        <v>0</v>
      </c>
      <c r="M292" s="66" t="str">
        <f ca="1" t="shared" si="273"/>
        <v>1900 - WEEK 00</v>
      </c>
      <c r="N292" s="66" t="str">
        <f ca="1" t="shared" si="274"/>
        <v>1900 - MONTH 01</v>
      </c>
      <c r="O292" s="83" t="str">
        <f ca="1" t="shared" ref="O292:P292" si="311">IFERROR(AVERAGEIF(M:M,M292,$K:$K)," ")</f>
        <v> </v>
      </c>
      <c r="P292" s="83" t="str">
        <f ca="1" t="shared" si="311"/>
        <v> </v>
      </c>
      <c r="Q292" s="66" t="str">
        <f ca="1">IF(ISBLANK(A292)," ",IF(O292&gt;MASTER!$B$3/100,"SB",IF(O292&gt;MASTER!$B$4/100,"B",IF(O292&gt;MASTER!$B$5/100,"C","K"))))</f>
        <v>SB</v>
      </c>
      <c r="R292" s="66" t="str">
        <f ca="1">IF(ISBLANK(B292)," ",IF(P292&gt;MASTER!$B$3/100,"SB",IF(P292&gt;MASTER!$B$4/100,"B",IF(P292&gt;MASTER!$B$5/100,"C","K"))))</f>
        <v>SB</v>
      </c>
    </row>
    <row r="293" customHeight="1" spans="1:18">
      <c r="A293" s="66">
        <f ca="1">INDIRECT(ADDRESS(2+QUOTIENT(ROW()-2,COUNTA('Form Responses 1'!$1:$1)-4),1,,TRUE,"Form Responses 1"))</f>
        <v>0</v>
      </c>
      <c r="B293" s="66">
        <f ca="1">INDIRECT(ADDRESS(2+QUOTIENT(ROW()-2,COUNTA('Form Responses 1'!$1:$1)-4),2,,TRUE,"Form Responses 1"))</f>
        <v>0</v>
      </c>
      <c r="C293" s="66">
        <f ca="1">INDIRECT(ADDRESS(2+QUOTIENT(ROW()-2,COUNTA('Form Responses 1'!$1:$1)-4),3,,TRUE,"Form Responses 1"))</f>
        <v>0</v>
      </c>
      <c r="D293" s="66">
        <f ca="1">INDIRECT(ADDRESS(2+QUOTIENT(ROW()-2,COUNTA('Form Responses 1'!$1:$1)-4),4,,TRUE,"Form Responses 1"))</f>
        <v>0</v>
      </c>
      <c r="E293" s="82">
        <f ca="1" t="shared" si="269"/>
        <v>6</v>
      </c>
      <c r="F293" s="66" t="str">
        <f ca="1">IF(ISBLANK(A293)," ",INDIRECT(ADDRESS(1,5+MOD(ROW()-2,COUNTA('Form Responses 1'!$1:$1)-4),,TRUE,"Form Responses 1")))</f>
        <v>Lantai 1 [Kamar Belakang]</v>
      </c>
      <c r="G293" s="66" t="e">
        <f ca="1">IF(ISBLANK(A293)," ",INDIRECT(ADDRESS(MATCH(A293,'Form Responses 1'!A:A,0),5+MOD(ROW()-2,COUNTA('Form Responses 1'!$1:$1)-4),,TRUE,"Form Responses 1")))</f>
        <v>#N/A</v>
      </c>
      <c r="H293" s="83" t="str">
        <f ca="1" t="shared" si="270"/>
        <v>Lantai 1</v>
      </c>
      <c r="I293" s="83" t="str">
        <f ca="1" t="shared" si="277"/>
        <v>Kamar Belakang</v>
      </c>
      <c r="J293" s="83" t="str">
        <f ca="1" t="shared" si="271"/>
        <v>CLEANING SERVICE</v>
      </c>
      <c r="K293" s="83" t="str">
        <f ca="1" t="array" ref="K293">IFERROR(INDEX(MASTER!B:B,MATCH(G293,MASTER!A:A,0))/100," ")</f>
        <v> </v>
      </c>
      <c r="L293" s="66">
        <f ca="1" t="shared" si="272"/>
        <v>0</v>
      </c>
      <c r="M293" s="66" t="str">
        <f ca="1" t="shared" si="273"/>
        <v>1900 - WEEK 00</v>
      </c>
      <c r="N293" s="66" t="str">
        <f ca="1" t="shared" si="274"/>
        <v>1900 - MONTH 01</v>
      </c>
      <c r="O293" s="83" t="str">
        <f ca="1" t="shared" ref="O293:P293" si="312">IFERROR(AVERAGEIF(M:M,M293,$K:$K)," ")</f>
        <v> </v>
      </c>
      <c r="P293" s="83" t="str">
        <f ca="1" t="shared" si="312"/>
        <v> </v>
      </c>
      <c r="Q293" s="66" t="str">
        <f ca="1">IF(ISBLANK(A293)," ",IF(O293&gt;MASTER!$B$3/100,"SB",IF(O293&gt;MASTER!$B$4/100,"B",IF(O293&gt;MASTER!$B$5/100,"C","K"))))</f>
        <v>SB</v>
      </c>
      <c r="R293" s="66" t="str">
        <f ca="1">IF(ISBLANK(B293)," ",IF(P293&gt;MASTER!$B$3/100,"SB",IF(P293&gt;MASTER!$B$4/100,"B",IF(P293&gt;MASTER!$B$5/100,"C","K"))))</f>
        <v>SB</v>
      </c>
    </row>
    <row r="294" customHeight="1" spans="1:18">
      <c r="A294" s="66">
        <f ca="1">INDIRECT(ADDRESS(2+QUOTIENT(ROW()-2,COUNTA('Form Responses 1'!$1:$1)-4),1,,TRUE,"Form Responses 1"))</f>
        <v>0</v>
      </c>
      <c r="B294" s="66">
        <f ca="1">INDIRECT(ADDRESS(2+QUOTIENT(ROW()-2,COUNTA('Form Responses 1'!$1:$1)-4),2,,TRUE,"Form Responses 1"))</f>
        <v>0</v>
      </c>
      <c r="C294" s="66">
        <f ca="1">INDIRECT(ADDRESS(2+QUOTIENT(ROW()-2,COUNTA('Form Responses 1'!$1:$1)-4),3,,TRUE,"Form Responses 1"))</f>
        <v>0</v>
      </c>
      <c r="D294" s="66">
        <f ca="1">INDIRECT(ADDRESS(2+QUOTIENT(ROW()-2,COUNTA('Form Responses 1'!$1:$1)-4),4,,TRUE,"Form Responses 1"))</f>
        <v>0</v>
      </c>
      <c r="E294" s="82">
        <f ca="1" t="shared" si="269"/>
        <v>6</v>
      </c>
      <c r="F294" s="66" t="str">
        <f ca="1">IF(ISBLANK(A294)," ",INDIRECT(ADDRESS(1,5+MOD(ROW()-2,COUNTA('Form Responses 1'!$1:$1)-4),,TRUE,"Form Responses 1")))</f>
        <v>Lantai 1 [Ruang Tamu]</v>
      </c>
      <c r="G294" s="66" t="e">
        <f ca="1">IF(ISBLANK(A294)," ",INDIRECT(ADDRESS(MATCH(A294,'Form Responses 1'!A:A,0),5+MOD(ROW()-2,COUNTA('Form Responses 1'!$1:$1)-4),,TRUE,"Form Responses 1")))</f>
        <v>#N/A</v>
      </c>
      <c r="H294" s="83" t="str">
        <f ca="1" t="shared" si="270"/>
        <v>Lantai 1</v>
      </c>
      <c r="I294" s="83" t="str">
        <f ca="1" t="shared" si="277"/>
        <v>Ruang Tamu</v>
      </c>
      <c r="J294" s="83" t="str">
        <f ca="1" t="shared" si="271"/>
        <v>CLEANING SERVICE</v>
      </c>
      <c r="K294" s="83" t="str">
        <f ca="1" t="array" ref="K294">IFERROR(INDEX(MASTER!B:B,MATCH(G294,MASTER!A:A,0))/100," ")</f>
        <v> </v>
      </c>
      <c r="L294" s="66">
        <f ca="1" t="shared" si="272"/>
        <v>0</v>
      </c>
      <c r="M294" s="66" t="str">
        <f ca="1" t="shared" si="273"/>
        <v>1900 - WEEK 00</v>
      </c>
      <c r="N294" s="66" t="str">
        <f ca="1" t="shared" si="274"/>
        <v>1900 - MONTH 01</v>
      </c>
      <c r="O294" s="83" t="str">
        <f ca="1" t="shared" ref="O294:P294" si="313">IFERROR(AVERAGEIF(M:M,M294,$K:$K)," ")</f>
        <v> </v>
      </c>
      <c r="P294" s="83" t="str">
        <f ca="1" t="shared" si="313"/>
        <v> </v>
      </c>
      <c r="Q294" s="66" t="str">
        <f ca="1">IF(ISBLANK(A294)," ",IF(O294&gt;MASTER!$B$3/100,"SB",IF(O294&gt;MASTER!$B$4/100,"B",IF(O294&gt;MASTER!$B$5/100,"C","K"))))</f>
        <v>SB</v>
      </c>
      <c r="R294" s="66" t="str">
        <f ca="1">IF(ISBLANK(B294)," ",IF(P294&gt;MASTER!$B$3/100,"SB",IF(P294&gt;MASTER!$B$4/100,"B",IF(P294&gt;MASTER!$B$5/100,"C","K"))))</f>
        <v>SB</v>
      </c>
    </row>
    <row r="295" customHeight="1" spans="1:18">
      <c r="A295" s="66">
        <f ca="1">INDIRECT(ADDRESS(2+QUOTIENT(ROW()-2,COUNTA('Form Responses 1'!$1:$1)-4),1,,TRUE,"Form Responses 1"))</f>
        <v>0</v>
      </c>
      <c r="B295" s="66">
        <f ca="1">INDIRECT(ADDRESS(2+QUOTIENT(ROW()-2,COUNTA('Form Responses 1'!$1:$1)-4),2,,TRUE,"Form Responses 1"))</f>
        <v>0</v>
      </c>
      <c r="C295" s="66">
        <f ca="1">INDIRECT(ADDRESS(2+QUOTIENT(ROW()-2,COUNTA('Form Responses 1'!$1:$1)-4),3,,TRUE,"Form Responses 1"))</f>
        <v>0</v>
      </c>
      <c r="D295" s="66">
        <f ca="1">INDIRECT(ADDRESS(2+QUOTIENT(ROW()-2,COUNTA('Form Responses 1'!$1:$1)-4),4,,TRUE,"Form Responses 1"))</f>
        <v>0</v>
      </c>
      <c r="E295" s="82">
        <f ca="1" t="shared" si="269"/>
        <v>6</v>
      </c>
      <c r="F295" s="66" t="str">
        <f ca="1">IF(ISBLANK(A295)," ",INDIRECT(ADDRESS(1,5+MOD(ROW()-2,COUNTA('Form Responses 1'!$1:$1)-4),,TRUE,"Form Responses 1")))</f>
        <v>Lantai 1 [Toilet Pria / Wanita]</v>
      </c>
      <c r="G295" s="66" t="e">
        <f ca="1">IF(ISBLANK(A295)," ",INDIRECT(ADDRESS(MATCH(A295,'Form Responses 1'!A:A,0),5+MOD(ROW()-2,COUNTA('Form Responses 1'!$1:$1)-4),,TRUE,"Form Responses 1")))</f>
        <v>#N/A</v>
      </c>
      <c r="H295" s="83" t="str">
        <f ca="1" t="shared" si="270"/>
        <v>Lantai 1</v>
      </c>
      <c r="I295" s="83" t="str">
        <f ca="1" t="shared" si="277"/>
        <v>Toilet Pria / Wanita</v>
      </c>
      <c r="J295" s="83" t="str">
        <f ca="1" t="shared" si="271"/>
        <v>CLEANING SERVICE</v>
      </c>
      <c r="K295" s="83" t="str">
        <f ca="1" t="array" ref="K295">IFERROR(INDEX(MASTER!B:B,MATCH(G295,MASTER!A:A,0))/100," ")</f>
        <v> </v>
      </c>
      <c r="L295" s="66">
        <f ca="1" t="shared" si="272"/>
        <v>0</v>
      </c>
      <c r="M295" s="66" t="str">
        <f ca="1" t="shared" si="273"/>
        <v>1900 - WEEK 00</v>
      </c>
      <c r="N295" s="66" t="str">
        <f ca="1" t="shared" si="274"/>
        <v>1900 - MONTH 01</v>
      </c>
      <c r="O295" s="83" t="str">
        <f ca="1" t="shared" ref="O295:P295" si="314">IFERROR(AVERAGEIF(M:M,M295,$K:$K)," ")</f>
        <v> </v>
      </c>
      <c r="P295" s="83" t="str">
        <f ca="1" t="shared" si="314"/>
        <v> </v>
      </c>
      <c r="Q295" s="66" t="str">
        <f ca="1">IF(ISBLANK(A295)," ",IF(O295&gt;MASTER!$B$3/100,"SB",IF(O295&gt;MASTER!$B$4/100,"B",IF(O295&gt;MASTER!$B$5/100,"C","K"))))</f>
        <v>SB</v>
      </c>
      <c r="R295" s="66" t="str">
        <f ca="1">IF(ISBLANK(B295)," ",IF(P295&gt;MASTER!$B$3/100,"SB",IF(P295&gt;MASTER!$B$4/100,"B",IF(P295&gt;MASTER!$B$5/100,"C","K"))))</f>
        <v>SB</v>
      </c>
    </row>
    <row r="296" customHeight="1" spans="1:18">
      <c r="A296" s="66">
        <f ca="1">INDIRECT(ADDRESS(2+QUOTIENT(ROW()-2,COUNTA('Form Responses 1'!$1:$1)-4),1,,TRUE,"Form Responses 1"))</f>
        <v>0</v>
      </c>
      <c r="B296" s="66">
        <f ca="1">INDIRECT(ADDRESS(2+QUOTIENT(ROW()-2,COUNTA('Form Responses 1'!$1:$1)-4),2,,TRUE,"Form Responses 1"))</f>
        <v>0</v>
      </c>
      <c r="C296" s="66">
        <f ca="1">INDIRECT(ADDRESS(2+QUOTIENT(ROW()-2,COUNTA('Form Responses 1'!$1:$1)-4),3,,TRUE,"Form Responses 1"))</f>
        <v>0</v>
      </c>
      <c r="D296" s="66">
        <f ca="1">INDIRECT(ADDRESS(2+QUOTIENT(ROW()-2,COUNTA('Form Responses 1'!$1:$1)-4),4,,TRUE,"Form Responses 1"))</f>
        <v>0</v>
      </c>
      <c r="E296" s="82">
        <f ca="1" t="shared" si="269"/>
        <v>6</v>
      </c>
      <c r="F296" s="66" t="str">
        <f ca="1">IF(ISBLANK(A296)," ",INDIRECT(ADDRESS(1,5+MOD(ROW()-2,COUNTA('Form Responses 1'!$1:$1)-4),,TRUE,"Form Responses 1")))</f>
        <v>Halaman [Taman ]</v>
      </c>
      <c r="G296" s="66" t="e">
        <f ca="1">IF(ISBLANK(A296)," ",INDIRECT(ADDRESS(MATCH(A296,'Form Responses 1'!A:A,0),5+MOD(ROW()-2,COUNTA('Form Responses 1'!$1:$1)-4),,TRUE,"Form Responses 1")))</f>
        <v>#N/A</v>
      </c>
      <c r="H296" s="83" t="str">
        <f ca="1" t="shared" si="270"/>
        <v>Halaman</v>
      </c>
      <c r="I296" s="83" t="str">
        <f ca="1" t="shared" si="277"/>
        <v>Taman </v>
      </c>
      <c r="J296" s="83" t="str">
        <f ca="1" t="shared" si="271"/>
        <v>CLEANING SERVICE</v>
      </c>
      <c r="K296" s="83" t="str">
        <f ca="1" t="array" ref="K296">IFERROR(INDEX(MASTER!B:B,MATCH(G296,MASTER!A:A,0))/100," ")</f>
        <v> </v>
      </c>
      <c r="L296" s="66">
        <f ca="1" t="shared" si="272"/>
        <v>0</v>
      </c>
      <c r="M296" s="66" t="str">
        <f ca="1" t="shared" si="273"/>
        <v>1900 - WEEK 00</v>
      </c>
      <c r="N296" s="66" t="str">
        <f ca="1" t="shared" si="274"/>
        <v>1900 - MONTH 01</v>
      </c>
      <c r="O296" s="83" t="str">
        <f ca="1" t="shared" ref="O296:P296" si="315">IFERROR(AVERAGEIF(M:M,M296,$K:$K)," ")</f>
        <v> </v>
      </c>
      <c r="P296" s="83" t="str">
        <f ca="1" t="shared" si="315"/>
        <v> </v>
      </c>
      <c r="Q296" s="66" t="str">
        <f ca="1">IF(ISBLANK(A296)," ",IF(O296&gt;MASTER!$B$3/100,"SB",IF(O296&gt;MASTER!$B$4/100,"B",IF(O296&gt;MASTER!$B$5/100,"C","K"))))</f>
        <v>SB</v>
      </c>
      <c r="R296" s="66" t="str">
        <f ca="1">IF(ISBLANK(B296)," ",IF(P296&gt;MASTER!$B$3/100,"SB",IF(P296&gt;MASTER!$B$4/100,"B",IF(P296&gt;MASTER!$B$5/100,"C","K"))))</f>
        <v>SB</v>
      </c>
    </row>
    <row r="297" customHeight="1" spans="1:18">
      <c r="A297" s="66">
        <f ca="1">INDIRECT(ADDRESS(2+QUOTIENT(ROW()-2,COUNTA('Form Responses 1'!$1:$1)-4),1,,TRUE,"Form Responses 1"))</f>
        <v>0</v>
      </c>
      <c r="B297" s="66">
        <f ca="1">INDIRECT(ADDRESS(2+QUOTIENT(ROW()-2,COUNTA('Form Responses 1'!$1:$1)-4),2,,TRUE,"Form Responses 1"))</f>
        <v>0</v>
      </c>
      <c r="C297" s="66">
        <f ca="1">INDIRECT(ADDRESS(2+QUOTIENT(ROW()-2,COUNTA('Form Responses 1'!$1:$1)-4),3,,TRUE,"Form Responses 1"))</f>
        <v>0</v>
      </c>
      <c r="D297" s="66">
        <f ca="1">INDIRECT(ADDRESS(2+QUOTIENT(ROW()-2,COUNTA('Form Responses 1'!$1:$1)-4),4,,TRUE,"Form Responses 1"))</f>
        <v>0</v>
      </c>
      <c r="E297" s="82">
        <f ca="1" t="shared" si="269"/>
        <v>6</v>
      </c>
      <c r="F297" s="66" t="str">
        <f ca="1">IF(ISBLANK(A297)," ",INDIRECT(ADDRESS(1,5+MOD(ROW()-2,COUNTA('Form Responses 1'!$1:$1)-4),,TRUE,"Form Responses 1")))</f>
        <v>Halaman [Halaman Utama Depan]</v>
      </c>
      <c r="G297" s="66" t="e">
        <f ca="1">IF(ISBLANK(A297)," ",INDIRECT(ADDRESS(MATCH(A297,'Form Responses 1'!A:A,0),5+MOD(ROW()-2,COUNTA('Form Responses 1'!$1:$1)-4),,TRUE,"Form Responses 1")))</f>
        <v>#N/A</v>
      </c>
      <c r="H297" s="83" t="str">
        <f ca="1" t="shared" si="270"/>
        <v>Halaman</v>
      </c>
      <c r="I297" s="83" t="str">
        <f ca="1" t="shared" si="277"/>
        <v>Halaman Utama Depan</v>
      </c>
      <c r="J297" s="83" t="str">
        <f ca="1" t="shared" si="271"/>
        <v>CLEANING SERVICE</v>
      </c>
      <c r="K297" s="83" t="str">
        <f ca="1" t="array" ref="K297">IFERROR(INDEX(MASTER!B:B,MATCH(G297,MASTER!A:A,0))/100," ")</f>
        <v> </v>
      </c>
      <c r="L297" s="66">
        <f ca="1" t="shared" si="272"/>
        <v>0</v>
      </c>
      <c r="M297" s="66" t="str">
        <f ca="1" t="shared" si="273"/>
        <v>1900 - WEEK 00</v>
      </c>
      <c r="N297" s="66" t="str">
        <f ca="1" t="shared" si="274"/>
        <v>1900 - MONTH 01</v>
      </c>
      <c r="O297" s="83" t="str">
        <f ca="1" t="shared" ref="O297:P297" si="316">IFERROR(AVERAGEIF(M:M,M297,$K:$K)," ")</f>
        <v> </v>
      </c>
      <c r="P297" s="83" t="str">
        <f ca="1" t="shared" si="316"/>
        <v> </v>
      </c>
      <c r="Q297" s="66" t="str">
        <f ca="1">IF(ISBLANK(A297)," ",IF(O297&gt;MASTER!$B$3/100,"SB",IF(O297&gt;MASTER!$B$4/100,"B",IF(O297&gt;MASTER!$B$5/100,"C","K"))))</f>
        <v>SB</v>
      </c>
      <c r="R297" s="66" t="str">
        <f ca="1">IF(ISBLANK(B297)," ",IF(P297&gt;MASTER!$B$3/100,"SB",IF(P297&gt;MASTER!$B$4/100,"B",IF(P297&gt;MASTER!$B$5/100,"C","K"))))</f>
        <v>SB</v>
      </c>
    </row>
    <row r="298" customHeight="1" spans="1:18">
      <c r="A298" s="66">
        <f ca="1">INDIRECT(ADDRESS(2+QUOTIENT(ROW()-2,COUNTA('Form Responses 1'!$1:$1)-4),1,,TRUE,"Form Responses 1"))</f>
        <v>0</v>
      </c>
      <c r="B298" s="66">
        <f ca="1">INDIRECT(ADDRESS(2+QUOTIENT(ROW()-2,COUNTA('Form Responses 1'!$1:$1)-4),2,,TRUE,"Form Responses 1"))</f>
        <v>0</v>
      </c>
      <c r="C298" s="66">
        <f ca="1">INDIRECT(ADDRESS(2+QUOTIENT(ROW()-2,COUNTA('Form Responses 1'!$1:$1)-4),3,,TRUE,"Form Responses 1"))</f>
        <v>0</v>
      </c>
      <c r="D298" s="66">
        <f ca="1">INDIRECT(ADDRESS(2+QUOTIENT(ROW()-2,COUNTA('Form Responses 1'!$1:$1)-4),4,,TRUE,"Form Responses 1"))</f>
        <v>0</v>
      </c>
      <c r="E298" s="82">
        <f ca="1" t="shared" si="269"/>
        <v>6</v>
      </c>
      <c r="F298" s="66" t="str">
        <f ca="1">IF(ISBLANK(A298)," ",INDIRECT(ADDRESS(1,5+MOD(ROW()-2,COUNTA('Form Responses 1'!$1:$1)-4),,TRUE,"Form Responses 1")))</f>
        <v>Halaman [Halaman Samping Dan Belakang]</v>
      </c>
      <c r="G298" s="66" t="e">
        <f ca="1">IF(ISBLANK(A298)," ",INDIRECT(ADDRESS(MATCH(A298,'Form Responses 1'!A:A,0),5+MOD(ROW()-2,COUNTA('Form Responses 1'!$1:$1)-4),,TRUE,"Form Responses 1")))</f>
        <v>#N/A</v>
      </c>
      <c r="H298" s="83" t="str">
        <f ca="1" t="shared" si="270"/>
        <v>Halaman</v>
      </c>
      <c r="I298" s="83" t="str">
        <f ca="1" t="shared" si="277"/>
        <v>Halaman Samping Dan Belakang</v>
      </c>
      <c r="J298" s="83" t="str">
        <f ca="1" t="shared" si="271"/>
        <v>CLEANING SERVICE</v>
      </c>
      <c r="K298" s="83" t="str">
        <f ca="1" t="array" ref="K298">IFERROR(INDEX(MASTER!B:B,MATCH(G298,MASTER!A:A,0))/100," ")</f>
        <v> </v>
      </c>
      <c r="L298" s="66">
        <f ca="1" t="shared" si="272"/>
        <v>0</v>
      </c>
      <c r="M298" s="66" t="str">
        <f ca="1" t="shared" si="273"/>
        <v>1900 - WEEK 00</v>
      </c>
      <c r="N298" s="66" t="str">
        <f ca="1" t="shared" si="274"/>
        <v>1900 - MONTH 01</v>
      </c>
      <c r="O298" s="83" t="str">
        <f ca="1" t="shared" ref="O298:P298" si="317">IFERROR(AVERAGEIF(M:M,M298,$K:$K)," ")</f>
        <v> </v>
      </c>
      <c r="P298" s="83" t="str">
        <f ca="1" t="shared" si="317"/>
        <v> </v>
      </c>
      <c r="Q298" s="66" t="str">
        <f ca="1">IF(ISBLANK(A298)," ",IF(O298&gt;MASTER!$B$3/100,"SB",IF(O298&gt;MASTER!$B$4/100,"B",IF(O298&gt;MASTER!$B$5/100,"C","K"))))</f>
        <v>SB</v>
      </c>
      <c r="R298" s="66" t="str">
        <f ca="1">IF(ISBLANK(B298)," ",IF(P298&gt;MASTER!$B$3/100,"SB",IF(P298&gt;MASTER!$B$4/100,"B",IF(P298&gt;MASTER!$B$5/100,"C","K"))))</f>
        <v>SB</v>
      </c>
    </row>
    <row r="299" customHeight="1" spans="1:18">
      <c r="A299" s="66">
        <f ca="1">INDIRECT(ADDRESS(2+QUOTIENT(ROW()-2,COUNTA('Form Responses 1'!$1:$1)-4),1,,TRUE,"Form Responses 1"))</f>
        <v>0</v>
      </c>
      <c r="B299" s="66">
        <f ca="1">INDIRECT(ADDRESS(2+QUOTIENT(ROW()-2,COUNTA('Form Responses 1'!$1:$1)-4),2,,TRUE,"Form Responses 1"))</f>
        <v>0</v>
      </c>
      <c r="C299" s="66">
        <f ca="1">INDIRECT(ADDRESS(2+QUOTIENT(ROW()-2,COUNTA('Form Responses 1'!$1:$1)-4),3,,TRUE,"Form Responses 1"))</f>
        <v>0</v>
      </c>
      <c r="D299" s="66">
        <f ca="1">INDIRECT(ADDRESS(2+QUOTIENT(ROW()-2,COUNTA('Form Responses 1'!$1:$1)-4),4,,TRUE,"Form Responses 1"))</f>
        <v>0</v>
      </c>
      <c r="E299" s="82">
        <f ca="1" t="shared" si="269"/>
        <v>6</v>
      </c>
      <c r="F299" s="66" t="str">
        <f ca="1">IF(ISBLANK(A299)," ",INDIRECT(ADDRESS(1,5+MOD(ROW()-2,COUNTA('Form Responses 1'!$1:$1)-4),,TRUE,"Form Responses 1")))</f>
        <v>Halaman [Tps]</v>
      </c>
      <c r="G299" s="66" t="e">
        <f ca="1">IF(ISBLANK(A299)," ",INDIRECT(ADDRESS(MATCH(A299,'Form Responses 1'!A:A,0),5+MOD(ROW()-2,COUNTA('Form Responses 1'!$1:$1)-4),,TRUE,"Form Responses 1")))</f>
        <v>#N/A</v>
      </c>
      <c r="H299" s="83" t="str">
        <f ca="1" t="shared" si="270"/>
        <v>Halaman</v>
      </c>
      <c r="I299" s="83" t="str">
        <f ca="1" t="shared" si="277"/>
        <v>Tps</v>
      </c>
      <c r="J299" s="83" t="str">
        <f ca="1" t="shared" si="271"/>
        <v>CLEANING SERVICE</v>
      </c>
      <c r="K299" s="83" t="str">
        <f ca="1" t="array" ref="K299">IFERROR(INDEX(MASTER!B:B,MATCH(G299,MASTER!A:A,0))/100," ")</f>
        <v> </v>
      </c>
      <c r="L299" s="66">
        <f ca="1" t="shared" si="272"/>
        <v>0</v>
      </c>
      <c r="M299" s="66" t="str">
        <f ca="1" t="shared" si="273"/>
        <v>1900 - WEEK 00</v>
      </c>
      <c r="N299" s="66" t="str">
        <f ca="1" t="shared" si="274"/>
        <v>1900 - MONTH 01</v>
      </c>
      <c r="O299" s="83" t="str">
        <f ca="1" t="shared" ref="O299:P299" si="318">IFERROR(AVERAGEIF(M:M,M299,$K:$K)," ")</f>
        <v> </v>
      </c>
      <c r="P299" s="83" t="str">
        <f ca="1" t="shared" si="318"/>
        <v> </v>
      </c>
      <c r="Q299" s="66" t="str">
        <f ca="1">IF(ISBLANK(A299)," ",IF(O299&gt;MASTER!$B$3/100,"SB",IF(O299&gt;MASTER!$B$4/100,"B",IF(O299&gt;MASTER!$B$5/100,"C","K"))))</f>
        <v>SB</v>
      </c>
      <c r="R299" s="66" t="str">
        <f ca="1">IF(ISBLANK(B299)," ",IF(P299&gt;MASTER!$B$3/100,"SB",IF(P299&gt;MASTER!$B$4/100,"B",IF(P299&gt;MASTER!$B$5/100,"C","K"))))</f>
        <v>SB</v>
      </c>
    </row>
    <row r="300" customHeight="1" spans="1:18">
      <c r="A300" s="66">
        <f ca="1">INDIRECT(ADDRESS(2+QUOTIENT(ROW()-2,COUNTA('Form Responses 1'!$1:$1)-4),1,,TRUE,"Form Responses 1"))</f>
        <v>0</v>
      </c>
      <c r="B300" s="66">
        <f ca="1">INDIRECT(ADDRESS(2+QUOTIENT(ROW()-2,COUNTA('Form Responses 1'!$1:$1)-4),2,,TRUE,"Form Responses 1"))</f>
        <v>0</v>
      </c>
      <c r="C300" s="66">
        <f ca="1">INDIRECT(ADDRESS(2+QUOTIENT(ROW()-2,COUNTA('Form Responses 1'!$1:$1)-4),3,,TRUE,"Form Responses 1"))</f>
        <v>0</v>
      </c>
      <c r="D300" s="66">
        <f ca="1">INDIRECT(ADDRESS(2+QUOTIENT(ROW()-2,COUNTA('Form Responses 1'!$1:$1)-4),4,,TRUE,"Form Responses 1"))</f>
        <v>0</v>
      </c>
      <c r="E300" s="82">
        <f ca="1" t="shared" si="269"/>
        <v>6</v>
      </c>
      <c r="F300" s="66" t="str">
        <f ca="1">IF(ISBLANK(A300)," ",INDIRECT(ADDRESS(1,5+MOD(ROW()-2,COUNTA('Form Responses 1'!$1:$1)-4),,TRUE,"Form Responses 1")))</f>
        <v>Wisma [Koridor ]</v>
      </c>
      <c r="G300" s="66" t="e">
        <f ca="1">IF(ISBLANK(A300)," ",INDIRECT(ADDRESS(MATCH(A300,'Form Responses 1'!A:A,0),5+MOD(ROW()-2,COUNTA('Form Responses 1'!$1:$1)-4),,TRUE,"Form Responses 1")))</f>
        <v>#N/A</v>
      </c>
      <c r="H300" s="83" t="str">
        <f ca="1" t="shared" si="270"/>
        <v>Wisma</v>
      </c>
      <c r="I300" s="83" t="str">
        <f ca="1" t="shared" si="277"/>
        <v>Koridor </v>
      </c>
      <c r="J300" s="83" t="str">
        <f ca="1" t="shared" si="271"/>
        <v>CLEANING SERVICE</v>
      </c>
      <c r="K300" s="83" t="str">
        <f ca="1" t="array" ref="K300">IFERROR(INDEX(MASTER!B:B,MATCH(G300,MASTER!A:A,0))/100," ")</f>
        <v> </v>
      </c>
      <c r="L300" s="66">
        <f ca="1" t="shared" si="272"/>
        <v>0</v>
      </c>
      <c r="M300" s="66" t="str">
        <f ca="1" t="shared" si="273"/>
        <v>1900 - WEEK 00</v>
      </c>
      <c r="N300" s="66" t="str">
        <f ca="1" t="shared" si="274"/>
        <v>1900 - MONTH 01</v>
      </c>
      <c r="O300" s="83" t="str">
        <f ca="1" t="shared" ref="O300:P300" si="319">IFERROR(AVERAGEIF(M:M,M300,$K:$K)," ")</f>
        <v> </v>
      </c>
      <c r="P300" s="83" t="str">
        <f ca="1" t="shared" si="319"/>
        <v> </v>
      </c>
      <c r="Q300" s="66" t="str">
        <f ca="1">IF(ISBLANK(A300)," ",IF(O300&gt;MASTER!$B$3/100,"SB",IF(O300&gt;MASTER!$B$4/100,"B",IF(O300&gt;MASTER!$B$5/100,"C","K"))))</f>
        <v>SB</v>
      </c>
      <c r="R300" s="66" t="str">
        <f ca="1">IF(ISBLANK(B300)," ",IF(P300&gt;MASTER!$B$3/100,"SB",IF(P300&gt;MASTER!$B$4/100,"B",IF(P300&gt;MASTER!$B$5/100,"C","K"))))</f>
        <v>SB</v>
      </c>
    </row>
    <row r="301" customHeight="1" spans="1:18">
      <c r="A301" s="66">
        <f ca="1">INDIRECT(ADDRESS(2+QUOTIENT(ROW()-2,COUNTA('Form Responses 1'!$1:$1)-4),1,,TRUE,"Form Responses 1"))</f>
        <v>0</v>
      </c>
      <c r="B301" s="66">
        <f ca="1">INDIRECT(ADDRESS(2+QUOTIENT(ROW()-2,COUNTA('Form Responses 1'!$1:$1)-4),2,,TRUE,"Form Responses 1"))</f>
        <v>0</v>
      </c>
      <c r="C301" s="66">
        <f ca="1">INDIRECT(ADDRESS(2+QUOTIENT(ROW()-2,COUNTA('Form Responses 1'!$1:$1)-4),3,,TRUE,"Form Responses 1"))</f>
        <v>0</v>
      </c>
      <c r="D301" s="66">
        <f ca="1">INDIRECT(ADDRESS(2+QUOTIENT(ROW()-2,COUNTA('Form Responses 1'!$1:$1)-4),4,,TRUE,"Form Responses 1"))</f>
        <v>0</v>
      </c>
      <c r="E301" s="82">
        <f ca="1" t="shared" si="269"/>
        <v>6</v>
      </c>
      <c r="F301" s="66" t="str">
        <f ca="1">IF(ISBLANK(A301)," ",INDIRECT(ADDRESS(1,5+MOD(ROW()-2,COUNTA('Form Responses 1'!$1:$1)-4),,TRUE,"Form Responses 1")))</f>
        <v>Wisma [Ruang Rapat/Pendopo]</v>
      </c>
      <c r="G301" s="66" t="e">
        <f ca="1">IF(ISBLANK(A301)," ",INDIRECT(ADDRESS(MATCH(A301,'Form Responses 1'!A:A,0),5+MOD(ROW()-2,COUNTA('Form Responses 1'!$1:$1)-4),,TRUE,"Form Responses 1")))</f>
        <v>#N/A</v>
      </c>
      <c r="H301" s="83" t="str">
        <f ca="1" t="shared" si="270"/>
        <v>Wisma</v>
      </c>
      <c r="I301" s="83" t="str">
        <f ca="1" t="shared" si="277"/>
        <v>Ruang Rapat/Pendopo</v>
      </c>
      <c r="J301" s="83" t="str">
        <f ca="1" t="shared" si="271"/>
        <v>CLEANING SERVICE</v>
      </c>
      <c r="K301" s="83" t="str">
        <f ca="1" t="array" ref="K301">IFERROR(INDEX(MASTER!B:B,MATCH(G301,MASTER!A:A,0))/100," ")</f>
        <v> </v>
      </c>
      <c r="L301" s="66">
        <f ca="1" t="shared" si="272"/>
        <v>0</v>
      </c>
      <c r="M301" s="66" t="str">
        <f ca="1" t="shared" si="273"/>
        <v>1900 - WEEK 00</v>
      </c>
      <c r="N301" s="66" t="str">
        <f ca="1" t="shared" si="274"/>
        <v>1900 - MONTH 01</v>
      </c>
      <c r="O301" s="83" t="str">
        <f ca="1" t="shared" ref="O301:P301" si="320">IFERROR(AVERAGEIF(M:M,M301,$K:$K)," ")</f>
        <v> </v>
      </c>
      <c r="P301" s="83" t="str">
        <f ca="1" t="shared" si="320"/>
        <v> </v>
      </c>
      <c r="Q301" s="66" t="str">
        <f ca="1">IF(ISBLANK(A301)," ",IF(O301&gt;MASTER!$B$3/100,"SB",IF(O301&gt;MASTER!$B$4/100,"B",IF(O301&gt;MASTER!$B$5/100,"C","K"))))</f>
        <v>SB</v>
      </c>
      <c r="R301" s="66" t="str">
        <f ca="1">IF(ISBLANK(B301)," ",IF(P301&gt;MASTER!$B$3/100,"SB",IF(P301&gt;MASTER!$B$4/100,"B",IF(P301&gt;MASTER!$B$5/100,"C","K"))))</f>
        <v>SB</v>
      </c>
    </row>
    <row r="302" customHeight="1" spans="1:18">
      <c r="A302" s="66">
        <f ca="1">INDIRECT(ADDRESS(2+QUOTIENT(ROW()-2,COUNTA('Form Responses 1'!$1:$1)-4),1,,TRUE,"Form Responses 1"))</f>
        <v>0</v>
      </c>
      <c r="B302" s="66">
        <f ca="1">INDIRECT(ADDRESS(2+QUOTIENT(ROW()-2,COUNTA('Form Responses 1'!$1:$1)-4),2,,TRUE,"Form Responses 1"))</f>
        <v>0</v>
      </c>
      <c r="C302" s="66">
        <f ca="1">INDIRECT(ADDRESS(2+QUOTIENT(ROW()-2,COUNTA('Form Responses 1'!$1:$1)-4),3,,TRUE,"Form Responses 1"))</f>
        <v>0</v>
      </c>
      <c r="D302" s="66">
        <f ca="1">INDIRECT(ADDRESS(2+QUOTIENT(ROW()-2,COUNTA('Form Responses 1'!$1:$1)-4),4,,TRUE,"Form Responses 1"))</f>
        <v>0</v>
      </c>
      <c r="E302" s="82">
        <f ca="1" t="shared" si="269"/>
        <v>6</v>
      </c>
      <c r="F302" s="66" t="str">
        <f ca="1">IF(ISBLANK(A302)," ",INDIRECT(ADDRESS(1,5+MOD(ROW()-2,COUNTA('Form Responses 1'!$1:$1)-4),,TRUE,"Form Responses 1")))</f>
        <v>Wisma [Gudang]</v>
      </c>
      <c r="G302" s="66" t="e">
        <f ca="1">IF(ISBLANK(A302)," ",INDIRECT(ADDRESS(MATCH(A302,'Form Responses 1'!A:A,0),5+MOD(ROW()-2,COUNTA('Form Responses 1'!$1:$1)-4),,TRUE,"Form Responses 1")))</f>
        <v>#N/A</v>
      </c>
      <c r="H302" s="83" t="str">
        <f ca="1" t="shared" si="270"/>
        <v>Wisma</v>
      </c>
      <c r="I302" s="83" t="str">
        <f ca="1" t="shared" si="277"/>
        <v>Gudang</v>
      </c>
      <c r="J302" s="83" t="str">
        <f ca="1" t="shared" si="271"/>
        <v>CLEANING SERVICE</v>
      </c>
      <c r="K302" s="83" t="str">
        <f ca="1" t="array" ref="K302">IFERROR(INDEX(MASTER!B:B,MATCH(G302,MASTER!A:A,0))/100," ")</f>
        <v> </v>
      </c>
      <c r="L302" s="66">
        <f ca="1" t="shared" si="272"/>
        <v>0</v>
      </c>
      <c r="M302" s="66" t="str">
        <f ca="1" t="shared" si="273"/>
        <v>1900 - WEEK 00</v>
      </c>
      <c r="N302" s="66" t="str">
        <f ca="1" t="shared" si="274"/>
        <v>1900 - MONTH 01</v>
      </c>
      <c r="O302" s="83" t="str">
        <f ca="1" t="shared" ref="O302:P302" si="321">IFERROR(AVERAGEIF(M:M,M302,$K:$K)," ")</f>
        <v> </v>
      </c>
      <c r="P302" s="83" t="str">
        <f ca="1" t="shared" si="321"/>
        <v> </v>
      </c>
      <c r="Q302" s="66" t="str">
        <f ca="1">IF(ISBLANK(A302)," ",IF(O302&gt;MASTER!$B$3/100,"SB",IF(O302&gt;MASTER!$B$4/100,"B",IF(O302&gt;MASTER!$B$5/100,"C","K"))))</f>
        <v>SB</v>
      </c>
      <c r="R302" s="66" t="str">
        <f ca="1">IF(ISBLANK(B302)," ",IF(P302&gt;MASTER!$B$3/100,"SB",IF(P302&gt;MASTER!$B$4/100,"B",IF(P302&gt;MASTER!$B$5/100,"C","K"))))</f>
        <v>SB</v>
      </c>
    </row>
    <row r="303" customHeight="1" spans="1:18">
      <c r="A303" s="66">
        <f ca="1">INDIRECT(ADDRESS(2+QUOTIENT(ROW()-2,COUNTA('Form Responses 1'!$1:$1)-4),1,,TRUE,"Form Responses 1"))</f>
        <v>0</v>
      </c>
      <c r="B303" s="66">
        <f ca="1">INDIRECT(ADDRESS(2+QUOTIENT(ROW()-2,COUNTA('Form Responses 1'!$1:$1)-4),2,,TRUE,"Form Responses 1"))</f>
        <v>0</v>
      </c>
      <c r="C303" s="66">
        <f ca="1">INDIRECT(ADDRESS(2+QUOTIENT(ROW()-2,COUNTA('Form Responses 1'!$1:$1)-4),3,,TRUE,"Form Responses 1"))</f>
        <v>0</v>
      </c>
      <c r="D303" s="66">
        <f ca="1">INDIRECT(ADDRESS(2+QUOTIENT(ROW()-2,COUNTA('Form Responses 1'!$1:$1)-4),4,,TRUE,"Form Responses 1"))</f>
        <v>0</v>
      </c>
      <c r="E303" s="82">
        <f ca="1" t="shared" si="269"/>
        <v>6</v>
      </c>
      <c r="F303" s="66" t="str">
        <f ca="1">IF(ISBLANK(A303)," ",INDIRECT(ADDRESS(1,5+MOD(ROW()-2,COUNTA('Form Responses 1'!$1:$1)-4),,TRUE,"Form Responses 1")))</f>
        <v>Wisma [Ruang Genset]</v>
      </c>
      <c r="G303" s="66" t="e">
        <f ca="1">IF(ISBLANK(A303)," ",INDIRECT(ADDRESS(MATCH(A303,'Form Responses 1'!A:A,0),5+MOD(ROW()-2,COUNTA('Form Responses 1'!$1:$1)-4),,TRUE,"Form Responses 1")))</f>
        <v>#N/A</v>
      </c>
      <c r="H303" s="83" t="str">
        <f ca="1" t="shared" si="270"/>
        <v>Wisma</v>
      </c>
      <c r="I303" s="83" t="str">
        <f ca="1" t="shared" si="277"/>
        <v>Ruang Genset</v>
      </c>
      <c r="J303" s="83" t="str">
        <f ca="1" t="shared" si="271"/>
        <v>CLEANING SERVICE</v>
      </c>
      <c r="K303" s="83" t="str">
        <f ca="1" t="array" ref="K303">IFERROR(INDEX(MASTER!B:B,MATCH(G303,MASTER!A:A,0))/100," ")</f>
        <v> </v>
      </c>
      <c r="L303" s="66">
        <f ca="1" t="shared" si="272"/>
        <v>0</v>
      </c>
      <c r="M303" s="66" t="str">
        <f ca="1" t="shared" si="273"/>
        <v>1900 - WEEK 00</v>
      </c>
      <c r="N303" s="66" t="str">
        <f ca="1" t="shared" si="274"/>
        <v>1900 - MONTH 01</v>
      </c>
      <c r="O303" s="83" t="str">
        <f ca="1" t="shared" ref="O303:P303" si="322">IFERROR(AVERAGEIF(M:M,M303,$K:$K)," ")</f>
        <v> </v>
      </c>
      <c r="P303" s="83" t="str">
        <f ca="1" t="shared" si="322"/>
        <v> </v>
      </c>
      <c r="Q303" s="66" t="str">
        <f ca="1">IF(ISBLANK(A303)," ",IF(O303&gt;MASTER!$B$3/100,"SB",IF(O303&gt;MASTER!$B$4/100,"B",IF(O303&gt;MASTER!$B$5/100,"C","K"))))</f>
        <v>SB</v>
      </c>
      <c r="R303" s="66" t="str">
        <f ca="1">IF(ISBLANK(B303)," ",IF(P303&gt;MASTER!$B$3/100,"SB",IF(P303&gt;MASTER!$B$4/100,"B",IF(P303&gt;MASTER!$B$5/100,"C","K"))))</f>
        <v>SB</v>
      </c>
    </row>
    <row r="304" customHeight="1" spans="1:18">
      <c r="A304" s="66">
        <f ca="1">INDIRECT(ADDRESS(2+QUOTIENT(ROW()-2,COUNTA('Form Responses 1'!$1:$1)-4),1,,TRUE,"Form Responses 1"))</f>
        <v>0</v>
      </c>
      <c r="B304" s="66">
        <f ca="1">INDIRECT(ADDRESS(2+QUOTIENT(ROW()-2,COUNTA('Form Responses 1'!$1:$1)-4),2,,TRUE,"Form Responses 1"))</f>
        <v>0</v>
      </c>
      <c r="C304" s="66">
        <f ca="1">INDIRECT(ADDRESS(2+QUOTIENT(ROW()-2,COUNTA('Form Responses 1'!$1:$1)-4),3,,TRUE,"Form Responses 1"))</f>
        <v>0</v>
      </c>
      <c r="D304" s="66">
        <f ca="1">INDIRECT(ADDRESS(2+QUOTIENT(ROW()-2,COUNTA('Form Responses 1'!$1:$1)-4),4,,TRUE,"Form Responses 1"))</f>
        <v>0</v>
      </c>
      <c r="E304" s="82">
        <f ca="1" t="shared" si="269"/>
        <v>6</v>
      </c>
      <c r="F304" s="66" t="str">
        <f ca="1">IF(ISBLANK(A304)," ",INDIRECT(ADDRESS(1,5+MOD(ROW()-2,COUNTA('Form Responses 1'!$1:$1)-4),,TRUE,"Form Responses 1")))</f>
        <v>Wisma [Ruang Alat Meteorologi]</v>
      </c>
      <c r="G304" s="66" t="e">
        <f ca="1">IF(ISBLANK(A304)," ",INDIRECT(ADDRESS(MATCH(A304,'Form Responses 1'!A:A,0),5+MOD(ROW()-2,COUNTA('Form Responses 1'!$1:$1)-4),,TRUE,"Form Responses 1")))</f>
        <v>#N/A</v>
      </c>
      <c r="H304" s="83" t="str">
        <f ca="1" t="shared" si="270"/>
        <v>Wisma</v>
      </c>
      <c r="I304" s="83" t="str">
        <f ca="1" t="shared" si="277"/>
        <v>Ruang Alat Meteorologi</v>
      </c>
      <c r="J304" s="83" t="str">
        <f ca="1" t="shared" si="271"/>
        <v>CLEANING SERVICE</v>
      </c>
      <c r="K304" s="83" t="str">
        <f ca="1" t="array" ref="K304">IFERROR(INDEX(MASTER!B:B,MATCH(G304,MASTER!A:A,0))/100," ")</f>
        <v> </v>
      </c>
      <c r="L304" s="66">
        <f ca="1" t="shared" si="272"/>
        <v>0</v>
      </c>
      <c r="M304" s="66" t="str">
        <f ca="1" t="shared" si="273"/>
        <v>1900 - WEEK 00</v>
      </c>
      <c r="N304" s="66" t="str">
        <f ca="1" t="shared" si="274"/>
        <v>1900 - MONTH 01</v>
      </c>
      <c r="O304" s="83" t="str">
        <f ca="1" t="shared" ref="O304:P304" si="323">IFERROR(AVERAGEIF(M:M,M304,$K:$K)," ")</f>
        <v> </v>
      </c>
      <c r="P304" s="83" t="str">
        <f ca="1" t="shared" si="323"/>
        <v> </v>
      </c>
      <c r="Q304" s="66" t="str">
        <f ca="1">IF(ISBLANK(A304)," ",IF(O304&gt;MASTER!$B$3/100,"SB",IF(O304&gt;MASTER!$B$4/100,"B",IF(O304&gt;MASTER!$B$5/100,"C","K"))))</f>
        <v>SB</v>
      </c>
      <c r="R304" s="66" t="str">
        <f ca="1">IF(ISBLANK(B304)," ",IF(P304&gt;MASTER!$B$3/100,"SB",IF(P304&gt;MASTER!$B$4/100,"B",IF(P304&gt;MASTER!$B$5/100,"C","K"))))</f>
        <v>SB</v>
      </c>
    </row>
    <row r="305" customHeight="1" spans="1:18">
      <c r="A305" s="66">
        <f ca="1">INDIRECT(ADDRESS(2+QUOTIENT(ROW()-2,COUNTA('Form Responses 1'!$1:$1)-4),1,,TRUE,"Form Responses 1"))</f>
        <v>0</v>
      </c>
      <c r="B305" s="66">
        <f ca="1">INDIRECT(ADDRESS(2+QUOTIENT(ROW()-2,COUNTA('Form Responses 1'!$1:$1)-4),2,,TRUE,"Form Responses 1"))</f>
        <v>0</v>
      </c>
      <c r="C305" s="66">
        <f ca="1">INDIRECT(ADDRESS(2+QUOTIENT(ROW()-2,COUNTA('Form Responses 1'!$1:$1)-4),3,,TRUE,"Form Responses 1"))</f>
        <v>0</v>
      </c>
      <c r="D305" s="66">
        <f ca="1">INDIRECT(ADDRESS(2+QUOTIENT(ROW()-2,COUNTA('Form Responses 1'!$1:$1)-4),4,,TRUE,"Form Responses 1"))</f>
        <v>0</v>
      </c>
      <c r="E305" s="82">
        <f ca="1" t="shared" si="269"/>
        <v>6</v>
      </c>
      <c r="F305" s="66" t="str">
        <f ca="1">IF(ISBLANK(A305)," ",INDIRECT(ADDRESS(1,5+MOD(ROW()-2,COUNTA('Form Responses 1'!$1:$1)-4),,TRUE,"Form Responses 1")))</f>
        <v>Wisma [Ruang Kerja]</v>
      </c>
      <c r="G305" s="66" t="e">
        <f ca="1">IF(ISBLANK(A305)," ",INDIRECT(ADDRESS(MATCH(A305,'Form Responses 1'!A:A,0),5+MOD(ROW()-2,COUNTA('Form Responses 1'!$1:$1)-4),,TRUE,"Form Responses 1")))</f>
        <v>#N/A</v>
      </c>
      <c r="H305" s="83" t="str">
        <f ca="1" t="shared" si="270"/>
        <v>Wisma</v>
      </c>
      <c r="I305" s="83" t="str">
        <f ca="1" t="shared" si="277"/>
        <v>Ruang Kerja</v>
      </c>
      <c r="J305" s="83" t="str">
        <f ca="1" t="shared" si="271"/>
        <v>CLEANING SERVICE</v>
      </c>
      <c r="K305" s="83" t="str">
        <f ca="1" t="array" ref="K305">IFERROR(INDEX(MASTER!B:B,MATCH(G305,MASTER!A:A,0))/100," ")</f>
        <v> </v>
      </c>
      <c r="L305" s="66">
        <f ca="1" t="shared" si="272"/>
        <v>0</v>
      </c>
      <c r="M305" s="66" t="str">
        <f ca="1" t="shared" si="273"/>
        <v>1900 - WEEK 00</v>
      </c>
      <c r="N305" s="66" t="str">
        <f ca="1" t="shared" si="274"/>
        <v>1900 - MONTH 01</v>
      </c>
      <c r="O305" s="83" t="str">
        <f ca="1" t="shared" ref="O305:P305" si="324">IFERROR(AVERAGEIF(M:M,M305,$K:$K)," ")</f>
        <v> </v>
      </c>
      <c r="P305" s="83" t="str">
        <f ca="1" t="shared" si="324"/>
        <v> </v>
      </c>
      <c r="Q305" s="66" t="str">
        <f ca="1">IF(ISBLANK(A305)," ",IF(O305&gt;MASTER!$B$3/100,"SB",IF(O305&gt;MASTER!$B$4/100,"B",IF(O305&gt;MASTER!$B$5/100,"C","K"))))</f>
        <v>SB</v>
      </c>
      <c r="R305" s="66" t="str">
        <f ca="1">IF(ISBLANK(B305)," ",IF(P305&gt;MASTER!$B$3/100,"SB",IF(P305&gt;MASTER!$B$4/100,"B",IF(P305&gt;MASTER!$B$5/100,"C","K"))))</f>
        <v>SB</v>
      </c>
    </row>
    <row r="306" customHeight="1" spans="1:18">
      <c r="A306" s="66">
        <f ca="1">INDIRECT(ADDRESS(2+QUOTIENT(ROW()-2,COUNTA('Form Responses 1'!$1:$1)-4),1,,TRUE,"Form Responses 1"))</f>
        <v>0</v>
      </c>
      <c r="B306" s="66">
        <f ca="1">INDIRECT(ADDRESS(2+QUOTIENT(ROW()-2,COUNTA('Form Responses 1'!$1:$1)-4),2,,TRUE,"Form Responses 1"))</f>
        <v>0</v>
      </c>
      <c r="C306" s="66">
        <f ca="1">INDIRECT(ADDRESS(2+QUOTIENT(ROW()-2,COUNTA('Form Responses 1'!$1:$1)-4),3,,TRUE,"Form Responses 1"))</f>
        <v>0</v>
      </c>
      <c r="D306" s="66">
        <f ca="1">INDIRECT(ADDRESS(2+QUOTIENT(ROW()-2,COUNTA('Form Responses 1'!$1:$1)-4),4,,TRUE,"Form Responses 1"))</f>
        <v>0</v>
      </c>
      <c r="E306" s="82">
        <f ca="1" t="shared" si="269"/>
        <v>6</v>
      </c>
      <c r="F306" s="66" t="str">
        <f ca="1">IF(ISBLANK(A306)," ",INDIRECT(ADDRESS(1,5+MOD(ROW()-2,COUNTA('Form Responses 1'!$1:$1)-4),,TRUE,"Form Responses 1")))</f>
        <v>Wisma [Pantry]</v>
      </c>
      <c r="G306" s="66" t="e">
        <f ca="1">IF(ISBLANK(A306)," ",INDIRECT(ADDRESS(MATCH(A306,'Form Responses 1'!A:A,0),5+MOD(ROW()-2,COUNTA('Form Responses 1'!$1:$1)-4),,TRUE,"Form Responses 1")))</f>
        <v>#N/A</v>
      </c>
      <c r="H306" s="83" t="str">
        <f ca="1" t="shared" si="270"/>
        <v>Wisma</v>
      </c>
      <c r="I306" s="83" t="str">
        <f ca="1" t="shared" si="277"/>
        <v>Pantry</v>
      </c>
      <c r="J306" s="83" t="str">
        <f ca="1" t="shared" si="271"/>
        <v>CLEANING SERVICE</v>
      </c>
      <c r="K306" s="83" t="str">
        <f ca="1" t="array" ref="K306">IFERROR(INDEX(MASTER!B:B,MATCH(G306,MASTER!A:A,0))/100," ")</f>
        <v> </v>
      </c>
      <c r="L306" s="66">
        <f ca="1" t="shared" si="272"/>
        <v>0</v>
      </c>
      <c r="M306" s="66" t="str">
        <f ca="1" t="shared" si="273"/>
        <v>1900 - WEEK 00</v>
      </c>
      <c r="N306" s="66" t="str">
        <f ca="1" t="shared" si="274"/>
        <v>1900 - MONTH 01</v>
      </c>
      <c r="O306" s="83" t="str">
        <f ca="1" t="shared" ref="O306:P306" si="325">IFERROR(AVERAGEIF(M:M,M306,$K:$K)," ")</f>
        <v> </v>
      </c>
      <c r="P306" s="83" t="str">
        <f ca="1" t="shared" si="325"/>
        <v> </v>
      </c>
      <c r="Q306" s="66" t="str">
        <f ca="1">IF(ISBLANK(A306)," ",IF(O306&gt;MASTER!$B$3/100,"SB",IF(O306&gt;MASTER!$B$4/100,"B",IF(O306&gt;MASTER!$B$5/100,"C","K"))))</f>
        <v>SB</v>
      </c>
      <c r="R306" s="66" t="str">
        <f ca="1">IF(ISBLANK(B306)," ",IF(P306&gt;MASTER!$B$3/100,"SB",IF(P306&gt;MASTER!$B$4/100,"B",IF(P306&gt;MASTER!$B$5/100,"C","K"))))</f>
        <v>SB</v>
      </c>
    </row>
    <row r="307" customHeight="1" spans="1:18">
      <c r="A307" s="66">
        <f ca="1">INDIRECT(ADDRESS(2+QUOTIENT(ROW()-2,COUNTA('Form Responses 1'!$1:$1)-4),1,,TRUE,"Form Responses 1"))</f>
        <v>0</v>
      </c>
      <c r="B307" s="66">
        <f ca="1">INDIRECT(ADDRESS(2+QUOTIENT(ROW()-2,COUNTA('Form Responses 1'!$1:$1)-4),2,,TRUE,"Form Responses 1"))</f>
        <v>0</v>
      </c>
      <c r="C307" s="66">
        <f ca="1">INDIRECT(ADDRESS(2+QUOTIENT(ROW()-2,COUNTA('Form Responses 1'!$1:$1)-4),3,,TRUE,"Form Responses 1"))</f>
        <v>0</v>
      </c>
      <c r="D307" s="66">
        <f ca="1">INDIRECT(ADDRESS(2+QUOTIENT(ROW()-2,COUNTA('Form Responses 1'!$1:$1)-4),4,,TRUE,"Form Responses 1"))</f>
        <v>0</v>
      </c>
      <c r="E307" s="82">
        <f ca="1" t="shared" si="269"/>
        <v>6</v>
      </c>
      <c r="F307" s="66" t="str">
        <f ca="1">IF(ISBLANK(A307)," ",INDIRECT(ADDRESS(1,5+MOD(ROW()-2,COUNTA('Form Responses 1'!$1:$1)-4),,TRUE,"Form Responses 1")))</f>
        <v>Wisma [Musholla]</v>
      </c>
      <c r="G307" s="66" t="e">
        <f ca="1">IF(ISBLANK(A307)," ",INDIRECT(ADDRESS(MATCH(A307,'Form Responses 1'!A:A,0),5+MOD(ROW()-2,COUNTA('Form Responses 1'!$1:$1)-4),,TRUE,"Form Responses 1")))</f>
        <v>#N/A</v>
      </c>
      <c r="H307" s="83" t="str">
        <f ca="1" t="shared" si="270"/>
        <v>Wisma</v>
      </c>
      <c r="I307" s="83" t="str">
        <f ca="1" t="shared" si="277"/>
        <v>Musholla</v>
      </c>
      <c r="J307" s="83" t="str">
        <f ca="1" t="shared" si="271"/>
        <v>CLEANING SERVICE</v>
      </c>
      <c r="K307" s="83" t="str">
        <f ca="1" t="array" ref="K307">IFERROR(INDEX(MASTER!B:B,MATCH(G307,MASTER!A:A,0))/100," ")</f>
        <v> </v>
      </c>
      <c r="L307" s="66">
        <f ca="1" t="shared" si="272"/>
        <v>0</v>
      </c>
      <c r="M307" s="66" t="str">
        <f ca="1" t="shared" si="273"/>
        <v>1900 - WEEK 00</v>
      </c>
      <c r="N307" s="66" t="str">
        <f ca="1" t="shared" si="274"/>
        <v>1900 - MONTH 01</v>
      </c>
      <c r="O307" s="83" t="str">
        <f ca="1" t="shared" ref="O307:P307" si="326">IFERROR(AVERAGEIF(M:M,M307,$K:$K)," ")</f>
        <v> </v>
      </c>
      <c r="P307" s="83" t="str">
        <f ca="1" t="shared" si="326"/>
        <v> </v>
      </c>
      <c r="Q307" s="66" t="str">
        <f ca="1">IF(ISBLANK(A307)," ",IF(O307&gt;MASTER!$B$3/100,"SB",IF(O307&gt;MASTER!$B$4/100,"B",IF(O307&gt;MASTER!$B$5/100,"C","K"))))</f>
        <v>SB</v>
      </c>
      <c r="R307" s="66" t="str">
        <f ca="1">IF(ISBLANK(B307)," ",IF(P307&gt;MASTER!$B$3/100,"SB",IF(P307&gt;MASTER!$B$4/100,"B",IF(P307&gt;MASTER!$B$5/100,"C","K"))))</f>
        <v>SB</v>
      </c>
    </row>
    <row r="308" customHeight="1" spans="1:18">
      <c r="A308" s="66">
        <f ca="1">INDIRECT(ADDRESS(2+QUOTIENT(ROW()-2,COUNTA('Form Responses 1'!$1:$1)-4),1,,TRUE,"Form Responses 1"))</f>
        <v>0</v>
      </c>
      <c r="B308" s="66">
        <f ca="1">INDIRECT(ADDRESS(2+QUOTIENT(ROW()-2,COUNTA('Form Responses 1'!$1:$1)-4),2,,TRUE,"Form Responses 1"))</f>
        <v>0</v>
      </c>
      <c r="C308" s="66">
        <f ca="1">INDIRECT(ADDRESS(2+QUOTIENT(ROW()-2,COUNTA('Form Responses 1'!$1:$1)-4),3,,TRUE,"Form Responses 1"))</f>
        <v>0</v>
      </c>
      <c r="D308" s="66">
        <f ca="1">INDIRECT(ADDRESS(2+QUOTIENT(ROW()-2,COUNTA('Form Responses 1'!$1:$1)-4),4,,TRUE,"Form Responses 1"))</f>
        <v>0</v>
      </c>
      <c r="E308" s="82">
        <f ca="1" t="shared" si="269"/>
        <v>6</v>
      </c>
      <c r="F308" s="66" t="str">
        <f ca="1">IF(ISBLANK(A308)," ",INDIRECT(ADDRESS(1,5+MOD(ROW()-2,COUNTA('Form Responses 1'!$1:$1)-4),,TRUE,"Form Responses 1")))</f>
        <v>Wisma [Toilet Pria / Wanita]</v>
      </c>
      <c r="G308" s="66" t="e">
        <f ca="1">IF(ISBLANK(A308)," ",INDIRECT(ADDRESS(MATCH(A308,'Form Responses 1'!A:A,0),5+MOD(ROW()-2,COUNTA('Form Responses 1'!$1:$1)-4),,TRUE,"Form Responses 1")))</f>
        <v>#N/A</v>
      </c>
      <c r="H308" s="83" t="str">
        <f ca="1" t="shared" si="270"/>
        <v>Wisma</v>
      </c>
      <c r="I308" s="83" t="str">
        <f ca="1" t="shared" si="277"/>
        <v>Toilet Pria / Wanita</v>
      </c>
      <c r="J308" s="83" t="str">
        <f ca="1" t="shared" si="271"/>
        <v>CLEANING SERVICE</v>
      </c>
      <c r="K308" s="83" t="str">
        <f ca="1" t="array" ref="K308">IFERROR(INDEX(MASTER!B:B,MATCH(G308,MASTER!A:A,0))/100," ")</f>
        <v> </v>
      </c>
      <c r="L308" s="66">
        <f ca="1" t="shared" si="272"/>
        <v>0</v>
      </c>
      <c r="M308" s="66" t="str">
        <f ca="1" t="shared" si="273"/>
        <v>1900 - WEEK 00</v>
      </c>
      <c r="N308" s="66" t="str">
        <f ca="1" t="shared" si="274"/>
        <v>1900 - MONTH 01</v>
      </c>
      <c r="O308" s="83" t="str">
        <f ca="1" t="shared" ref="O308:P308" si="327">IFERROR(AVERAGEIF(M:M,M308,$K:$K)," ")</f>
        <v> </v>
      </c>
      <c r="P308" s="83" t="str">
        <f ca="1" t="shared" si="327"/>
        <v> </v>
      </c>
      <c r="Q308" s="66" t="str">
        <f ca="1">IF(ISBLANK(A308)," ",IF(O308&gt;MASTER!$B$3/100,"SB",IF(O308&gt;MASTER!$B$4/100,"B",IF(O308&gt;MASTER!$B$5/100,"C","K"))))</f>
        <v>SB</v>
      </c>
      <c r="R308" s="66" t="str">
        <f ca="1">IF(ISBLANK(B308)," ",IF(P308&gt;MASTER!$B$3/100,"SB",IF(P308&gt;MASTER!$B$4/100,"B",IF(P308&gt;MASTER!$B$5/100,"C","K"))))</f>
        <v>SB</v>
      </c>
    </row>
    <row r="309" customHeight="1" spans="1:18">
      <c r="A309" s="66">
        <f ca="1">INDIRECT(ADDRESS(2+QUOTIENT(ROW()-2,COUNTA('Form Responses 1'!$1:$1)-4),1,,TRUE,"Form Responses 1"))</f>
        <v>0</v>
      </c>
      <c r="B309" s="66">
        <f ca="1">INDIRECT(ADDRESS(2+QUOTIENT(ROW()-2,COUNTA('Form Responses 1'!$1:$1)-4),2,,TRUE,"Form Responses 1"))</f>
        <v>0</v>
      </c>
      <c r="C309" s="66">
        <f ca="1">INDIRECT(ADDRESS(2+QUOTIENT(ROW()-2,COUNTA('Form Responses 1'!$1:$1)-4),3,,TRUE,"Form Responses 1"))</f>
        <v>0</v>
      </c>
      <c r="D309" s="66">
        <f ca="1">INDIRECT(ADDRESS(2+QUOTIENT(ROW()-2,COUNTA('Form Responses 1'!$1:$1)-4),4,,TRUE,"Form Responses 1"))</f>
        <v>0</v>
      </c>
      <c r="E309" s="82">
        <f ca="1" t="shared" si="269"/>
        <v>6</v>
      </c>
      <c r="F309" s="66" t="str">
        <f ca="1">IF(ISBLANK(A309)," ",INDIRECT(ADDRESS(1,5+MOD(ROW()-2,COUNTA('Form Responses 1'!$1:$1)-4),,TRUE,"Form Responses 1")))</f>
        <v>Halaman Wisma [Taman ]</v>
      </c>
      <c r="G309" s="66" t="e">
        <f ca="1">IF(ISBLANK(A309)," ",INDIRECT(ADDRESS(MATCH(A309,'Form Responses 1'!A:A,0),5+MOD(ROW()-2,COUNTA('Form Responses 1'!$1:$1)-4),,TRUE,"Form Responses 1")))</f>
        <v>#N/A</v>
      </c>
      <c r="H309" s="83" t="str">
        <f ca="1" t="shared" si="270"/>
        <v>Halaman Wisma</v>
      </c>
      <c r="I309" s="83" t="str">
        <f ca="1" t="shared" si="277"/>
        <v>Taman </v>
      </c>
      <c r="J309" s="83" t="str">
        <f ca="1" t="shared" si="271"/>
        <v>CLEANING SERVICE</v>
      </c>
      <c r="K309" s="83" t="str">
        <f ca="1" t="array" ref="K309">IFERROR(INDEX(MASTER!B:B,MATCH(G309,MASTER!A:A,0))/100," ")</f>
        <v> </v>
      </c>
      <c r="L309" s="66">
        <f ca="1" t="shared" si="272"/>
        <v>0</v>
      </c>
      <c r="M309" s="66" t="str">
        <f ca="1" t="shared" si="273"/>
        <v>1900 - WEEK 00</v>
      </c>
      <c r="N309" s="66" t="str">
        <f ca="1" t="shared" si="274"/>
        <v>1900 - MONTH 01</v>
      </c>
      <c r="O309" s="83" t="str">
        <f ca="1" t="shared" ref="O309:P309" si="328">IFERROR(AVERAGEIF(M:M,M309,$K:$K)," ")</f>
        <v> </v>
      </c>
      <c r="P309" s="83" t="str">
        <f ca="1" t="shared" si="328"/>
        <v> </v>
      </c>
      <c r="Q309" s="66" t="str">
        <f ca="1">IF(ISBLANK(A309)," ",IF(O309&gt;MASTER!$B$3/100,"SB",IF(O309&gt;MASTER!$B$4/100,"B",IF(O309&gt;MASTER!$B$5/100,"C","K"))))</f>
        <v>SB</v>
      </c>
      <c r="R309" s="66" t="str">
        <f ca="1">IF(ISBLANK(B309)," ",IF(P309&gt;MASTER!$B$3/100,"SB",IF(P309&gt;MASTER!$B$4/100,"B",IF(P309&gt;MASTER!$B$5/100,"C","K"))))</f>
        <v>SB</v>
      </c>
    </row>
    <row r="310" customHeight="1" spans="1:18">
      <c r="A310" s="66">
        <f ca="1">INDIRECT(ADDRESS(2+QUOTIENT(ROW()-2,COUNTA('Form Responses 1'!$1:$1)-4),1,,TRUE,"Form Responses 1"))</f>
        <v>0</v>
      </c>
      <c r="B310" s="66">
        <f ca="1">INDIRECT(ADDRESS(2+QUOTIENT(ROW()-2,COUNTA('Form Responses 1'!$1:$1)-4),2,,TRUE,"Form Responses 1"))</f>
        <v>0</v>
      </c>
      <c r="C310" s="66">
        <f ca="1">INDIRECT(ADDRESS(2+QUOTIENT(ROW()-2,COUNTA('Form Responses 1'!$1:$1)-4),3,,TRUE,"Form Responses 1"))</f>
        <v>0</v>
      </c>
      <c r="D310" s="66">
        <f ca="1">INDIRECT(ADDRESS(2+QUOTIENT(ROW()-2,COUNTA('Form Responses 1'!$1:$1)-4),4,,TRUE,"Form Responses 1"))</f>
        <v>0</v>
      </c>
      <c r="E310" s="82">
        <f ca="1" t="shared" si="269"/>
        <v>6</v>
      </c>
      <c r="F310" s="66" t="str">
        <f ca="1">IF(ISBLANK(A310)," ",INDIRECT(ADDRESS(1,5+MOD(ROW()-2,COUNTA('Form Responses 1'!$1:$1)-4),,TRUE,"Form Responses 1")))</f>
        <v>Halaman Wisma [Pos Satpam]</v>
      </c>
      <c r="G310" s="66" t="e">
        <f ca="1">IF(ISBLANK(A310)," ",INDIRECT(ADDRESS(MATCH(A310,'Form Responses 1'!A:A,0),5+MOD(ROW()-2,COUNTA('Form Responses 1'!$1:$1)-4),,TRUE,"Form Responses 1")))</f>
        <v>#N/A</v>
      </c>
      <c r="H310" s="83" t="str">
        <f ca="1" t="shared" si="270"/>
        <v>Halaman Wisma</v>
      </c>
      <c r="I310" s="83" t="str">
        <f ca="1" t="shared" si="277"/>
        <v>Pos Satpam</v>
      </c>
      <c r="J310" s="83" t="str">
        <f ca="1" t="shared" si="271"/>
        <v>CLEANING SERVICE</v>
      </c>
      <c r="K310" s="83" t="str">
        <f ca="1" t="array" ref="K310">IFERROR(INDEX(MASTER!B:B,MATCH(G310,MASTER!A:A,0))/100," ")</f>
        <v> </v>
      </c>
      <c r="L310" s="66">
        <f ca="1" t="shared" si="272"/>
        <v>0</v>
      </c>
      <c r="M310" s="66" t="str">
        <f ca="1" t="shared" si="273"/>
        <v>1900 - WEEK 00</v>
      </c>
      <c r="N310" s="66" t="str">
        <f ca="1" t="shared" si="274"/>
        <v>1900 - MONTH 01</v>
      </c>
      <c r="O310" s="83" t="str">
        <f ca="1" t="shared" ref="O310:P310" si="329">IFERROR(AVERAGEIF(M:M,M310,$K:$K)," ")</f>
        <v> </v>
      </c>
      <c r="P310" s="83" t="str">
        <f ca="1" t="shared" si="329"/>
        <v> </v>
      </c>
      <c r="Q310" s="66" t="str">
        <f ca="1">IF(ISBLANK(A310)," ",IF(O310&gt;MASTER!$B$3/100,"SB",IF(O310&gt;MASTER!$B$4/100,"B",IF(O310&gt;MASTER!$B$5/100,"C","K"))))</f>
        <v>SB</v>
      </c>
      <c r="R310" s="66" t="str">
        <f ca="1">IF(ISBLANK(B310)," ",IF(P310&gt;MASTER!$B$3/100,"SB",IF(P310&gt;MASTER!$B$4/100,"B",IF(P310&gt;MASTER!$B$5/100,"C","K"))))</f>
        <v>SB</v>
      </c>
    </row>
    <row r="311" customHeight="1" spans="1:18">
      <c r="A311" s="66">
        <f ca="1">INDIRECT(ADDRESS(2+QUOTIENT(ROW()-2,COUNTA('Form Responses 1'!$1:$1)-4),1,,TRUE,"Form Responses 1"))</f>
        <v>0</v>
      </c>
      <c r="B311" s="66">
        <f ca="1">INDIRECT(ADDRESS(2+QUOTIENT(ROW()-2,COUNTA('Form Responses 1'!$1:$1)-4),2,,TRUE,"Form Responses 1"))</f>
        <v>0</v>
      </c>
      <c r="C311" s="66">
        <f ca="1">INDIRECT(ADDRESS(2+QUOTIENT(ROW()-2,COUNTA('Form Responses 1'!$1:$1)-4),3,,TRUE,"Form Responses 1"))</f>
        <v>0</v>
      </c>
      <c r="D311" s="66">
        <f ca="1">INDIRECT(ADDRESS(2+QUOTIENT(ROW()-2,COUNTA('Form Responses 1'!$1:$1)-4),4,,TRUE,"Form Responses 1"))</f>
        <v>0</v>
      </c>
      <c r="E311" s="82">
        <f ca="1" t="shared" si="269"/>
        <v>6</v>
      </c>
      <c r="F311" s="66" t="str">
        <f ca="1">IF(ISBLANK(A311)," ",INDIRECT(ADDRESS(1,5+MOD(ROW()-2,COUNTA('Form Responses 1'!$1:$1)-4),,TRUE,"Form Responses 1")))</f>
        <v>Halaman Wisma [Halaman Utama Depan]</v>
      </c>
      <c r="G311" s="66" t="e">
        <f ca="1">IF(ISBLANK(A311)," ",INDIRECT(ADDRESS(MATCH(A311,'Form Responses 1'!A:A,0),5+MOD(ROW()-2,COUNTA('Form Responses 1'!$1:$1)-4),,TRUE,"Form Responses 1")))</f>
        <v>#N/A</v>
      </c>
      <c r="H311" s="83" t="str">
        <f ca="1" t="shared" si="270"/>
        <v>Halaman Wisma</v>
      </c>
      <c r="I311" s="83" t="str">
        <f ca="1" t="shared" si="277"/>
        <v>Halaman Utama Depan</v>
      </c>
      <c r="J311" s="83" t="str">
        <f ca="1" t="shared" si="271"/>
        <v>CLEANING SERVICE</v>
      </c>
      <c r="K311" s="83" t="str">
        <f ca="1" t="array" ref="K311">IFERROR(INDEX(MASTER!B:B,MATCH(G311,MASTER!A:A,0))/100," ")</f>
        <v> </v>
      </c>
      <c r="L311" s="66">
        <f ca="1" t="shared" si="272"/>
        <v>0</v>
      </c>
      <c r="M311" s="66" t="str">
        <f ca="1" t="shared" si="273"/>
        <v>1900 - WEEK 00</v>
      </c>
      <c r="N311" s="66" t="str">
        <f ca="1" t="shared" si="274"/>
        <v>1900 - MONTH 01</v>
      </c>
      <c r="O311" s="83" t="str">
        <f ca="1" t="shared" ref="O311:P311" si="330">IFERROR(AVERAGEIF(M:M,M311,$K:$K)," ")</f>
        <v> </v>
      </c>
      <c r="P311" s="83" t="str">
        <f ca="1" t="shared" si="330"/>
        <v> </v>
      </c>
      <c r="Q311" s="66" t="str">
        <f ca="1">IF(ISBLANK(A311)," ",IF(O311&gt;MASTER!$B$3/100,"SB",IF(O311&gt;MASTER!$B$4/100,"B",IF(O311&gt;MASTER!$B$5/100,"C","K"))))</f>
        <v>SB</v>
      </c>
      <c r="R311" s="66" t="str">
        <f ca="1">IF(ISBLANK(B311)," ",IF(P311&gt;MASTER!$B$3/100,"SB",IF(P311&gt;MASTER!$B$4/100,"B",IF(P311&gt;MASTER!$B$5/100,"C","K"))))</f>
        <v>SB</v>
      </c>
    </row>
    <row r="312" customHeight="1" spans="1:18">
      <c r="A312" s="66">
        <f ca="1">INDIRECT(ADDRESS(2+QUOTIENT(ROW()-2,COUNTA('Form Responses 1'!$1:$1)-4),1,,TRUE,"Form Responses 1"))</f>
        <v>0</v>
      </c>
      <c r="B312" s="66">
        <f ca="1">INDIRECT(ADDRESS(2+QUOTIENT(ROW()-2,COUNTA('Form Responses 1'!$1:$1)-4),2,,TRUE,"Form Responses 1"))</f>
        <v>0</v>
      </c>
      <c r="C312" s="66">
        <f ca="1">INDIRECT(ADDRESS(2+QUOTIENT(ROW()-2,COUNTA('Form Responses 1'!$1:$1)-4),3,,TRUE,"Form Responses 1"))</f>
        <v>0</v>
      </c>
      <c r="D312" s="66">
        <f ca="1">INDIRECT(ADDRESS(2+QUOTIENT(ROW()-2,COUNTA('Form Responses 1'!$1:$1)-4),4,,TRUE,"Form Responses 1"))</f>
        <v>0</v>
      </c>
      <c r="E312" s="82">
        <f ca="1" t="shared" si="269"/>
        <v>6</v>
      </c>
      <c r="F312" s="66" t="str">
        <f ca="1">IF(ISBLANK(A312)," ",INDIRECT(ADDRESS(1,5+MOD(ROW()-2,COUNTA('Form Responses 1'!$1:$1)-4),,TRUE,"Form Responses 1")))</f>
        <v>Halaman Wisma [Halaman Samping Dan Belakang]</v>
      </c>
      <c r="G312" s="66" t="e">
        <f ca="1">IF(ISBLANK(A312)," ",INDIRECT(ADDRESS(MATCH(A312,'Form Responses 1'!A:A,0),5+MOD(ROW()-2,COUNTA('Form Responses 1'!$1:$1)-4),,TRUE,"Form Responses 1")))</f>
        <v>#N/A</v>
      </c>
      <c r="H312" s="83" t="str">
        <f ca="1" t="shared" si="270"/>
        <v>Halaman Wisma</v>
      </c>
      <c r="I312" s="83" t="str">
        <f ca="1" t="shared" si="277"/>
        <v>Halaman Samping Dan Belakang</v>
      </c>
      <c r="J312" s="83" t="str">
        <f ca="1" t="shared" si="271"/>
        <v>CLEANING SERVICE</v>
      </c>
      <c r="K312" s="83" t="str">
        <f ca="1" t="array" ref="K312">IFERROR(INDEX(MASTER!B:B,MATCH(G312,MASTER!A:A,0))/100," ")</f>
        <v> </v>
      </c>
      <c r="L312" s="66">
        <f ca="1" t="shared" si="272"/>
        <v>0</v>
      </c>
      <c r="M312" s="66" t="str">
        <f ca="1" t="shared" si="273"/>
        <v>1900 - WEEK 00</v>
      </c>
      <c r="N312" s="66" t="str">
        <f ca="1" t="shared" si="274"/>
        <v>1900 - MONTH 01</v>
      </c>
      <c r="O312" s="83" t="str">
        <f ca="1" t="shared" ref="O312:P312" si="331">IFERROR(AVERAGEIF(M:M,M312,$K:$K)," ")</f>
        <v> </v>
      </c>
      <c r="P312" s="83" t="str">
        <f ca="1" t="shared" si="331"/>
        <v> </v>
      </c>
      <c r="Q312" s="66" t="str">
        <f ca="1">IF(ISBLANK(A312)," ",IF(O312&gt;MASTER!$B$3/100,"SB",IF(O312&gt;MASTER!$B$4/100,"B",IF(O312&gt;MASTER!$B$5/100,"C","K"))))</f>
        <v>SB</v>
      </c>
      <c r="R312" s="66" t="str">
        <f ca="1">IF(ISBLANK(B312)," ",IF(P312&gt;MASTER!$B$3/100,"SB",IF(P312&gt;MASTER!$B$4/100,"B",IF(P312&gt;MASTER!$B$5/100,"C","K"))))</f>
        <v>SB</v>
      </c>
    </row>
    <row r="313" customHeight="1" spans="1:18">
      <c r="A313" s="66">
        <f ca="1">INDIRECT(ADDRESS(2+QUOTIENT(ROW()-2,COUNTA('Form Responses 1'!$1:$1)-4),1,,TRUE,"Form Responses 1"))</f>
        <v>0</v>
      </c>
      <c r="B313" s="66">
        <f ca="1">INDIRECT(ADDRESS(2+QUOTIENT(ROW()-2,COUNTA('Form Responses 1'!$1:$1)-4),2,,TRUE,"Form Responses 1"))</f>
        <v>0</v>
      </c>
      <c r="C313" s="66">
        <f ca="1">INDIRECT(ADDRESS(2+QUOTIENT(ROW()-2,COUNTA('Form Responses 1'!$1:$1)-4),3,,TRUE,"Form Responses 1"))</f>
        <v>0</v>
      </c>
      <c r="D313" s="66">
        <f ca="1">INDIRECT(ADDRESS(2+QUOTIENT(ROW()-2,COUNTA('Form Responses 1'!$1:$1)-4),4,,TRUE,"Form Responses 1"))</f>
        <v>0</v>
      </c>
      <c r="E313" s="82">
        <f ca="1" t="shared" si="269"/>
        <v>6</v>
      </c>
      <c r="F313" s="66" t="str">
        <f ca="1">IF(ISBLANK(A313)," ",INDIRECT(ADDRESS(1,5+MOD(ROW()-2,COUNTA('Form Responses 1'!$1:$1)-4),,TRUE,"Form Responses 1")))</f>
        <v>Halaman Wisma [Tps]</v>
      </c>
      <c r="G313" s="66" t="e">
        <f ca="1">IF(ISBLANK(A313)," ",INDIRECT(ADDRESS(MATCH(A313,'Form Responses 1'!A:A,0),5+MOD(ROW()-2,COUNTA('Form Responses 1'!$1:$1)-4),,TRUE,"Form Responses 1")))</f>
        <v>#N/A</v>
      </c>
      <c r="H313" s="83" t="str">
        <f ca="1" t="shared" si="270"/>
        <v>Halaman Wisma</v>
      </c>
      <c r="I313" s="83" t="str">
        <f ca="1" t="shared" si="277"/>
        <v>Tps</v>
      </c>
      <c r="J313" s="83" t="str">
        <f ca="1" t="shared" si="271"/>
        <v>CLEANING SERVICE</v>
      </c>
      <c r="K313" s="83" t="str">
        <f ca="1" t="array" ref="K313">IFERROR(INDEX(MASTER!B:B,MATCH(G313,MASTER!A:A,0))/100," ")</f>
        <v> </v>
      </c>
      <c r="L313" s="66">
        <f ca="1" t="shared" si="272"/>
        <v>0</v>
      </c>
      <c r="M313" s="66" t="str">
        <f ca="1" t="shared" si="273"/>
        <v>1900 - WEEK 00</v>
      </c>
      <c r="N313" s="66" t="str">
        <f ca="1" t="shared" si="274"/>
        <v>1900 - MONTH 01</v>
      </c>
      <c r="O313" s="83" t="str">
        <f ca="1" t="shared" ref="O313:P313" si="332">IFERROR(AVERAGEIF(M:M,M313,$K:$K)," ")</f>
        <v> </v>
      </c>
      <c r="P313" s="83" t="str">
        <f ca="1" t="shared" si="332"/>
        <v> </v>
      </c>
      <c r="Q313" s="66" t="str">
        <f ca="1">IF(ISBLANK(A313)," ",IF(O313&gt;MASTER!$B$3/100,"SB",IF(O313&gt;MASTER!$B$4/100,"B",IF(O313&gt;MASTER!$B$5/100,"C","K"))))</f>
        <v>SB</v>
      </c>
      <c r="R313" s="66" t="str">
        <f ca="1">IF(ISBLANK(B313)," ",IF(P313&gt;MASTER!$B$3/100,"SB",IF(P313&gt;MASTER!$B$4/100,"B",IF(P313&gt;MASTER!$B$5/100,"C","K"))))</f>
        <v>SB</v>
      </c>
    </row>
    <row r="314" customHeight="1" spans="1:18">
      <c r="A314" s="66">
        <f ca="1">INDIRECT(ADDRESS(2+QUOTIENT(ROW()-2,COUNTA('Form Responses 1'!$1:$1)-4),1,,TRUE,"Form Responses 1"))</f>
        <v>0</v>
      </c>
      <c r="B314" s="66">
        <f ca="1">INDIRECT(ADDRESS(2+QUOTIENT(ROW()-2,COUNTA('Form Responses 1'!$1:$1)-4),2,,TRUE,"Form Responses 1"))</f>
        <v>0</v>
      </c>
      <c r="C314" s="66">
        <f ca="1">INDIRECT(ADDRESS(2+QUOTIENT(ROW()-2,COUNTA('Form Responses 1'!$1:$1)-4),3,,TRUE,"Form Responses 1"))</f>
        <v>0</v>
      </c>
      <c r="D314" s="66">
        <f ca="1">INDIRECT(ADDRESS(2+QUOTIENT(ROW()-2,COUNTA('Form Responses 1'!$1:$1)-4),4,,TRUE,"Form Responses 1"))</f>
        <v>0</v>
      </c>
      <c r="E314" s="82">
        <f ca="1" t="shared" si="269"/>
        <v>6</v>
      </c>
      <c r="F314" s="66" t="str">
        <f ca="1">IF(ISBLANK(A314)," ",INDIRECT(ADDRESS(1,5+MOD(ROW()-2,COUNTA('Form Responses 1'!$1:$1)-4),,TRUE,"Form Responses 1")))</f>
        <v>Security [Security Functions]</v>
      </c>
      <c r="G314" s="66" t="e">
        <f ca="1">IF(ISBLANK(A314)," ",INDIRECT(ADDRESS(MATCH(A314,'Form Responses 1'!A:A,0),5+MOD(ROW()-2,COUNTA('Form Responses 1'!$1:$1)-4),,TRUE,"Form Responses 1")))</f>
        <v>#N/A</v>
      </c>
      <c r="H314" s="83" t="str">
        <f ca="1" t="shared" si="270"/>
        <v>Security</v>
      </c>
      <c r="I314" s="83" t="str">
        <f ca="1" t="shared" si="277"/>
        <v>Security Functions</v>
      </c>
      <c r="J314" s="83" t="str">
        <f ca="1" t="shared" si="271"/>
        <v>SECURITY SERVICE</v>
      </c>
      <c r="K314" s="83" t="str">
        <f ca="1" t="array" ref="K314">IFERROR(INDEX(MASTER!B:B,MATCH(G314,MASTER!A:A,0))/100," ")</f>
        <v> </v>
      </c>
      <c r="L314" s="66">
        <f ca="1" t="shared" si="272"/>
        <v>0</v>
      </c>
      <c r="M314" s="66" t="str">
        <f ca="1" t="shared" si="273"/>
        <v>1900 - WEEK 00</v>
      </c>
      <c r="N314" s="66" t="str">
        <f ca="1" t="shared" si="274"/>
        <v>1900 - MONTH 01</v>
      </c>
      <c r="O314" s="83" t="str">
        <f ca="1" t="shared" ref="O314:P314" si="333">IFERROR(AVERAGEIF(M:M,M314,$K:$K)," ")</f>
        <v> </v>
      </c>
      <c r="P314" s="83" t="str">
        <f ca="1" t="shared" si="333"/>
        <v> </v>
      </c>
      <c r="Q314" s="66" t="str">
        <f ca="1">IF(ISBLANK(A314)," ",IF(O314&gt;MASTER!$B$3/100,"SB",IF(O314&gt;MASTER!$B$4/100,"B",IF(O314&gt;MASTER!$B$5/100,"C","K"))))</f>
        <v>SB</v>
      </c>
      <c r="R314" s="66" t="str">
        <f ca="1">IF(ISBLANK(B314)," ",IF(P314&gt;MASTER!$B$3/100,"SB",IF(P314&gt;MASTER!$B$4/100,"B",IF(P314&gt;MASTER!$B$5/100,"C","K"))))</f>
        <v>SB</v>
      </c>
    </row>
    <row r="315" customHeight="1" spans="1:18">
      <c r="A315" s="66">
        <f ca="1">INDIRECT(ADDRESS(2+QUOTIENT(ROW()-2,COUNTA('Form Responses 1'!$1:$1)-4),1,,TRUE,"Form Responses 1"))</f>
        <v>0</v>
      </c>
      <c r="B315" s="66">
        <f ca="1">INDIRECT(ADDRESS(2+QUOTIENT(ROW()-2,COUNTA('Form Responses 1'!$1:$1)-4),2,,TRUE,"Form Responses 1"))</f>
        <v>0</v>
      </c>
      <c r="C315" s="66">
        <f ca="1">INDIRECT(ADDRESS(2+QUOTIENT(ROW()-2,COUNTA('Form Responses 1'!$1:$1)-4),3,,TRUE,"Form Responses 1"))</f>
        <v>0</v>
      </c>
      <c r="D315" s="66">
        <f ca="1">INDIRECT(ADDRESS(2+QUOTIENT(ROW()-2,COUNTA('Form Responses 1'!$1:$1)-4),4,,TRUE,"Form Responses 1"))</f>
        <v>0</v>
      </c>
      <c r="E315" s="82">
        <f ca="1" t="shared" si="269"/>
        <v>6</v>
      </c>
      <c r="F315" s="66" t="str">
        <f ca="1">IF(ISBLANK(A315)," ",INDIRECT(ADDRESS(1,5+MOD(ROW()-2,COUNTA('Form Responses 1'!$1:$1)-4),,TRUE,"Form Responses 1")))</f>
        <v>Lantai 1 [Pantry ]</v>
      </c>
      <c r="G315" s="66" t="e">
        <f ca="1">IF(ISBLANK(A315)," ",INDIRECT(ADDRESS(MATCH(A315,'Form Responses 1'!A:A,0),5+MOD(ROW()-2,COUNTA('Form Responses 1'!$1:$1)-4),,TRUE,"Form Responses 1")))</f>
        <v>#N/A</v>
      </c>
      <c r="H315" s="83" t="str">
        <f ca="1" t="shared" si="270"/>
        <v>Lantai 1</v>
      </c>
      <c r="I315" s="83" t="str">
        <f ca="1" t="shared" si="277"/>
        <v>Pantry </v>
      </c>
      <c r="J315" s="83" t="str">
        <f ca="1" t="shared" si="271"/>
        <v>CLEANING SERVICE</v>
      </c>
      <c r="K315" s="83" t="str">
        <f ca="1" t="array" ref="K315">IFERROR(INDEX(MASTER!B:B,MATCH(G315,MASTER!A:A,0))/100," ")</f>
        <v> </v>
      </c>
      <c r="L315" s="66">
        <f ca="1" t="shared" si="272"/>
        <v>0</v>
      </c>
      <c r="M315" s="66" t="str">
        <f ca="1" t="shared" si="273"/>
        <v>1900 - WEEK 00</v>
      </c>
      <c r="N315" s="66" t="str">
        <f ca="1" t="shared" si="274"/>
        <v>1900 - MONTH 01</v>
      </c>
      <c r="O315" s="83" t="str">
        <f ca="1" t="shared" ref="O315:P315" si="334">IFERROR(AVERAGEIF(M:M,M315,$K:$K)," ")</f>
        <v> </v>
      </c>
      <c r="P315" s="83" t="str">
        <f ca="1" t="shared" si="334"/>
        <v> </v>
      </c>
      <c r="Q315" s="66" t="str">
        <f ca="1">IF(ISBLANK(A315)," ",IF(O315&gt;MASTER!$B$3/100,"SB",IF(O315&gt;MASTER!$B$4/100,"B",IF(O315&gt;MASTER!$B$5/100,"C","K"))))</f>
        <v>SB</v>
      </c>
      <c r="R315" s="66" t="str">
        <f ca="1">IF(ISBLANK(B315)," ",IF(P315&gt;MASTER!$B$3/100,"SB",IF(P315&gt;MASTER!$B$4/100,"B",IF(P315&gt;MASTER!$B$5/100,"C","K"))))</f>
        <v>SB</v>
      </c>
    </row>
    <row r="316" customHeight="1" spans="1:18">
      <c r="A316" s="66">
        <f ca="1">INDIRECT(ADDRESS(2+QUOTIENT(ROW()-2,COUNTA('Form Responses 1'!$1:$1)-4),1,,TRUE,"Form Responses 1"))</f>
        <v>0</v>
      </c>
      <c r="B316" s="66">
        <f ca="1">INDIRECT(ADDRESS(2+QUOTIENT(ROW()-2,COUNTA('Form Responses 1'!$1:$1)-4),2,,TRUE,"Form Responses 1"))</f>
        <v>0</v>
      </c>
      <c r="C316" s="66">
        <f ca="1">INDIRECT(ADDRESS(2+QUOTIENT(ROW()-2,COUNTA('Form Responses 1'!$1:$1)-4),3,,TRUE,"Form Responses 1"))</f>
        <v>0</v>
      </c>
      <c r="D316" s="66">
        <f ca="1">INDIRECT(ADDRESS(2+QUOTIENT(ROW()-2,COUNTA('Form Responses 1'!$1:$1)-4),4,,TRUE,"Form Responses 1"))</f>
        <v>0</v>
      </c>
      <c r="E316" s="82">
        <f ca="1" t="shared" si="269"/>
        <v>6</v>
      </c>
      <c r="F316" s="66" t="str">
        <f ca="1">IF(ISBLANK(A316)," ",INDIRECT(ADDRESS(1,5+MOD(ROW()-2,COUNTA('Form Responses 1'!$1:$1)-4),,TRUE,"Form Responses 1")))</f>
        <v>Lantai 1 [Kamar Depan]</v>
      </c>
      <c r="G316" s="66" t="e">
        <f ca="1">IF(ISBLANK(A316)," ",INDIRECT(ADDRESS(MATCH(A316,'Form Responses 1'!A:A,0),5+MOD(ROW()-2,COUNTA('Form Responses 1'!$1:$1)-4),,TRUE,"Form Responses 1")))</f>
        <v>#N/A</v>
      </c>
      <c r="H316" s="83" t="str">
        <f ca="1" t="shared" si="270"/>
        <v>Lantai 1</v>
      </c>
      <c r="I316" s="83" t="str">
        <f ca="1" t="shared" si="277"/>
        <v>Kamar Depan</v>
      </c>
      <c r="J316" s="83" t="str">
        <f ca="1" t="shared" si="271"/>
        <v>CLEANING SERVICE</v>
      </c>
      <c r="K316" s="83" t="str">
        <f ca="1" t="array" ref="K316">IFERROR(INDEX(MASTER!B:B,MATCH(G316,MASTER!A:A,0))/100," ")</f>
        <v> </v>
      </c>
      <c r="L316" s="66">
        <f ca="1" t="shared" si="272"/>
        <v>0</v>
      </c>
      <c r="M316" s="66" t="str">
        <f ca="1" t="shared" si="273"/>
        <v>1900 - WEEK 00</v>
      </c>
      <c r="N316" s="66" t="str">
        <f ca="1" t="shared" si="274"/>
        <v>1900 - MONTH 01</v>
      </c>
      <c r="O316" s="83" t="str">
        <f ca="1" t="shared" ref="O316:P316" si="335">IFERROR(AVERAGEIF(M:M,M316,$K:$K)," ")</f>
        <v> </v>
      </c>
      <c r="P316" s="83" t="str">
        <f ca="1" t="shared" si="335"/>
        <v> </v>
      </c>
      <c r="Q316" s="66" t="str">
        <f ca="1">IF(ISBLANK(A316)," ",IF(O316&gt;MASTER!$B$3/100,"SB",IF(O316&gt;MASTER!$B$4/100,"B",IF(O316&gt;MASTER!$B$5/100,"C","K"))))</f>
        <v>SB</v>
      </c>
      <c r="R316" s="66" t="str">
        <f ca="1">IF(ISBLANK(B316)," ",IF(P316&gt;MASTER!$B$3/100,"SB",IF(P316&gt;MASTER!$B$4/100,"B",IF(P316&gt;MASTER!$B$5/100,"C","K"))))</f>
        <v>SB</v>
      </c>
    </row>
    <row r="317" customHeight="1" spans="1:18">
      <c r="A317" s="66">
        <f ca="1">INDIRECT(ADDRESS(2+QUOTIENT(ROW()-2,COUNTA('Form Responses 1'!$1:$1)-4),1,,TRUE,"Form Responses 1"))</f>
        <v>0</v>
      </c>
      <c r="B317" s="66">
        <f ca="1">INDIRECT(ADDRESS(2+QUOTIENT(ROW()-2,COUNTA('Form Responses 1'!$1:$1)-4),2,,TRUE,"Form Responses 1"))</f>
        <v>0</v>
      </c>
      <c r="C317" s="66">
        <f ca="1">INDIRECT(ADDRESS(2+QUOTIENT(ROW()-2,COUNTA('Form Responses 1'!$1:$1)-4),3,,TRUE,"Form Responses 1"))</f>
        <v>0</v>
      </c>
      <c r="D317" s="66">
        <f ca="1">INDIRECT(ADDRESS(2+QUOTIENT(ROW()-2,COUNTA('Form Responses 1'!$1:$1)-4),4,,TRUE,"Form Responses 1"))</f>
        <v>0</v>
      </c>
      <c r="E317" s="82">
        <f ca="1" t="shared" si="269"/>
        <v>6</v>
      </c>
      <c r="F317" s="66" t="str">
        <f ca="1">IF(ISBLANK(A317)," ",INDIRECT(ADDRESS(1,5+MOD(ROW()-2,COUNTA('Form Responses 1'!$1:$1)-4),,TRUE,"Form Responses 1")))</f>
        <v>Lantai 1 [Kamar Belakang]</v>
      </c>
      <c r="G317" s="66" t="e">
        <f ca="1">IF(ISBLANK(A317)," ",INDIRECT(ADDRESS(MATCH(A317,'Form Responses 1'!A:A,0),5+MOD(ROW()-2,COUNTA('Form Responses 1'!$1:$1)-4),,TRUE,"Form Responses 1")))</f>
        <v>#N/A</v>
      </c>
      <c r="H317" s="83" t="str">
        <f ca="1" t="shared" si="270"/>
        <v>Lantai 1</v>
      </c>
      <c r="I317" s="83" t="str">
        <f ca="1" t="shared" si="277"/>
        <v>Kamar Belakang</v>
      </c>
      <c r="J317" s="83" t="str">
        <f ca="1" t="shared" si="271"/>
        <v>CLEANING SERVICE</v>
      </c>
      <c r="K317" s="83" t="str">
        <f ca="1" t="array" ref="K317">IFERROR(INDEX(MASTER!B:B,MATCH(G317,MASTER!A:A,0))/100," ")</f>
        <v> </v>
      </c>
      <c r="L317" s="66">
        <f ca="1" t="shared" si="272"/>
        <v>0</v>
      </c>
      <c r="M317" s="66" t="str">
        <f ca="1" t="shared" si="273"/>
        <v>1900 - WEEK 00</v>
      </c>
      <c r="N317" s="66" t="str">
        <f ca="1" t="shared" si="274"/>
        <v>1900 - MONTH 01</v>
      </c>
      <c r="O317" s="83" t="str">
        <f ca="1" t="shared" ref="O317:P317" si="336">IFERROR(AVERAGEIF(M:M,M317,$K:$K)," ")</f>
        <v> </v>
      </c>
      <c r="P317" s="83" t="str">
        <f ca="1" t="shared" si="336"/>
        <v> </v>
      </c>
      <c r="Q317" s="66" t="str">
        <f ca="1">IF(ISBLANK(A317)," ",IF(O317&gt;MASTER!$B$3/100,"SB",IF(O317&gt;MASTER!$B$4/100,"B",IF(O317&gt;MASTER!$B$5/100,"C","K"))))</f>
        <v>SB</v>
      </c>
      <c r="R317" s="66" t="str">
        <f ca="1">IF(ISBLANK(B317)," ",IF(P317&gt;MASTER!$B$3/100,"SB",IF(P317&gt;MASTER!$B$4/100,"B",IF(P317&gt;MASTER!$B$5/100,"C","K"))))</f>
        <v>SB</v>
      </c>
    </row>
    <row r="318" customHeight="1" spans="1:18">
      <c r="A318" s="66">
        <f ca="1">INDIRECT(ADDRESS(2+QUOTIENT(ROW()-2,COUNTA('Form Responses 1'!$1:$1)-4),1,,TRUE,"Form Responses 1"))</f>
        <v>0</v>
      </c>
      <c r="B318" s="66">
        <f ca="1">INDIRECT(ADDRESS(2+QUOTIENT(ROW()-2,COUNTA('Form Responses 1'!$1:$1)-4),2,,TRUE,"Form Responses 1"))</f>
        <v>0</v>
      </c>
      <c r="C318" s="66">
        <f ca="1">INDIRECT(ADDRESS(2+QUOTIENT(ROW()-2,COUNTA('Form Responses 1'!$1:$1)-4),3,,TRUE,"Form Responses 1"))</f>
        <v>0</v>
      </c>
      <c r="D318" s="66">
        <f ca="1">INDIRECT(ADDRESS(2+QUOTIENT(ROW()-2,COUNTA('Form Responses 1'!$1:$1)-4),4,,TRUE,"Form Responses 1"))</f>
        <v>0</v>
      </c>
      <c r="E318" s="82">
        <f ca="1" t="shared" si="269"/>
        <v>6</v>
      </c>
      <c r="F318" s="66" t="str">
        <f ca="1">IF(ISBLANK(A318)," ",INDIRECT(ADDRESS(1,5+MOD(ROW()-2,COUNTA('Form Responses 1'!$1:$1)-4),,TRUE,"Form Responses 1")))</f>
        <v>Lantai 1 [Ruang Tamu]</v>
      </c>
      <c r="G318" s="66" t="e">
        <f ca="1">IF(ISBLANK(A318)," ",INDIRECT(ADDRESS(MATCH(A318,'Form Responses 1'!A:A,0),5+MOD(ROW()-2,COUNTA('Form Responses 1'!$1:$1)-4),,TRUE,"Form Responses 1")))</f>
        <v>#N/A</v>
      </c>
      <c r="H318" s="83" t="str">
        <f ca="1" t="shared" si="270"/>
        <v>Lantai 1</v>
      </c>
      <c r="I318" s="83" t="str">
        <f ca="1" t="shared" si="277"/>
        <v>Ruang Tamu</v>
      </c>
      <c r="J318" s="83" t="str">
        <f ca="1" t="shared" si="271"/>
        <v>CLEANING SERVICE</v>
      </c>
      <c r="K318" s="83" t="str">
        <f ca="1" t="array" ref="K318">IFERROR(INDEX(MASTER!B:B,MATCH(G318,MASTER!A:A,0))/100," ")</f>
        <v> </v>
      </c>
      <c r="L318" s="66">
        <f ca="1" t="shared" si="272"/>
        <v>0</v>
      </c>
      <c r="M318" s="66" t="str">
        <f ca="1" t="shared" si="273"/>
        <v>1900 - WEEK 00</v>
      </c>
      <c r="N318" s="66" t="str">
        <f ca="1" t="shared" si="274"/>
        <v>1900 - MONTH 01</v>
      </c>
      <c r="O318" s="83" t="str">
        <f ca="1" t="shared" ref="O318:P318" si="337">IFERROR(AVERAGEIF(M:M,M318,$K:$K)," ")</f>
        <v> </v>
      </c>
      <c r="P318" s="83" t="str">
        <f ca="1" t="shared" si="337"/>
        <v> </v>
      </c>
      <c r="Q318" s="66" t="str">
        <f ca="1">IF(ISBLANK(A318)," ",IF(O318&gt;MASTER!$B$3/100,"SB",IF(O318&gt;MASTER!$B$4/100,"B",IF(O318&gt;MASTER!$B$5/100,"C","K"))))</f>
        <v>SB</v>
      </c>
      <c r="R318" s="66" t="str">
        <f ca="1">IF(ISBLANK(B318)," ",IF(P318&gt;MASTER!$B$3/100,"SB",IF(P318&gt;MASTER!$B$4/100,"B",IF(P318&gt;MASTER!$B$5/100,"C","K"))))</f>
        <v>SB</v>
      </c>
    </row>
    <row r="319" customHeight="1" spans="1:18">
      <c r="A319" s="66">
        <f ca="1">INDIRECT(ADDRESS(2+QUOTIENT(ROW()-2,COUNTA('Form Responses 1'!$1:$1)-4),1,,TRUE,"Form Responses 1"))</f>
        <v>0</v>
      </c>
      <c r="B319" s="66">
        <f ca="1">INDIRECT(ADDRESS(2+QUOTIENT(ROW()-2,COUNTA('Form Responses 1'!$1:$1)-4),2,,TRUE,"Form Responses 1"))</f>
        <v>0</v>
      </c>
      <c r="C319" s="66">
        <f ca="1">INDIRECT(ADDRESS(2+QUOTIENT(ROW()-2,COUNTA('Form Responses 1'!$1:$1)-4),3,,TRUE,"Form Responses 1"))</f>
        <v>0</v>
      </c>
      <c r="D319" s="66">
        <f ca="1">INDIRECT(ADDRESS(2+QUOTIENT(ROW()-2,COUNTA('Form Responses 1'!$1:$1)-4),4,,TRUE,"Form Responses 1"))</f>
        <v>0</v>
      </c>
      <c r="E319" s="82">
        <f ca="1" t="shared" si="269"/>
        <v>6</v>
      </c>
      <c r="F319" s="66" t="str">
        <f ca="1">IF(ISBLANK(A319)," ",INDIRECT(ADDRESS(1,5+MOD(ROW()-2,COUNTA('Form Responses 1'!$1:$1)-4),,TRUE,"Form Responses 1")))</f>
        <v>Lantai 1 [Toilet Pria / Wanita]</v>
      </c>
      <c r="G319" s="66" t="e">
        <f ca="1">IF(ISBLANK(A319)," ",INDIRECT(ADDRESS(MATCH(A319,'Form Responses 1'!A:A,0),5+MOD(ROW()-2,COUNTA('Form Responses 1'!$1:$1)-4),,TRUE,"Form Responses 1")))</f>
        <v>#N/A</v>
      </c>
      <c r="H319" s="83" t="str">
        <f ca="1" t="shared" si="270"/>
        <v>Lantai 1</v>
      </c>
      <c r="I319" s="83" t="str">
        <f ca="1" t="shared" si="277"/>
        <v>Toilet Pria / Wanita</v>
      </c>
      <c r="J319" s="83" t="str">
        <f ca="1" t="shared" si="271"/>
        <v>CLEANING SERVICE</v>
      </c>
      <c r="K319" s="83" t="str">
        <f ca="1" t="array" ref="K319">IFERROR(INDEX(MASTER!B:B,MATCH(G319,MASTER!A:A,0))/100," ")</f>
        <v> </v>
      </c>
      <c r="L319" s="66">
        <f ca="1" t="shared" si="272"/>
        <v>0</v>
      </c>
      <c r="M319" s="66" t="str">
        <f ca="1" t="shared" si="273"/>
        <v>1900 - WEEK 00</v>
      </c>
      <c r="N319" s="66" t="str">
        <f ca="1" t="shared" si="274"/>
        <v>1900 - MONTH 01</v>
      </c>
      <c r="O319" s="83" t="str">
        <f ca="1" t="shared" ref="O319:P319" si="338">IFERROR(AVERAGEIF(M:M,M319,$K:$K)," ")</f>
        <v> </v>
      </c>
      <c r="P319" s="83" t="str">
        <f ca="1" t="shared" si="338"/>
        <v> </v>
      </c>
      <c r="Q319" s="66" t="str">
        <f ca="1">IF(ISBLANK(A319)," ",IF(O319&gt;MASTER!$B$3/100,"SB",IF(O319&gt;MASTER!$B$4/100,"B",IF(O319&gt;MASTER!$B$5/100,"C","K"))))</f>
        <v>SB</v>
      </c>
      <c r="R319" s="66" t="str">
        <f ca="1">IF(ISBLANK(B319)," ",IF(P319&gt;MASTER!$B$3/100,"SB",IF(P319&gt;MASTER!$B$4/100,"B",IF(P319&gt;MASTER!$B$5/100,"C","K"))))</f>
        <v>SB</v>
      </c>
    </row>
    <row r="320" customHeight="1" spans="1:18">
      <c r="A320" s="66">
        <f ca="1">INDIRECT(ADDRESS(2+QUOTIENT(ROW()-2,COUNTA('Form Responses 1'!$1:$1)-4),1,,TRUE,"Form Responses 1"))</f>
        <v>0</v>
      </c>
      <c r="B320" s="66">
        <f ca="1">INDIRECT(ADDRESS(2+QUOTIENT(ROW()-2,COUNTA('Form Responses 1'!$1:$1)-4),2,,TRUE,"Form Responses 1"))</f>
        <v>0</v>
      </c>
      <c r="C320" s="66">
        <f ca="1">INDIRECT(ADDRESS(2+QUOTIENT(ROW()-2,COUNTA('Form Responses 1'!$1:$1)-4),3,,TRUE,"Form Responses 1"))</f>
        <v>0</v>
      </c>
      <c r="D320" s="66">
        <f ca="1">INDIRECT(ADDRESS(2+QUOTIENT(ROW()-2,COUNTA('Form Responses 1'!$1:$1)-4),4,,TRUE,"Form Responses 1"))</f>
        <v>0</v>
      </c>
      <c r="E320" s="82">
        <f ca="1" t="shared" si="269"/>
        <v>6</v>
      </c>
      <c r="F320" s="66" t="str">
        <f ca="1">IF(ISBLANK(A320)," ",INDIRECT(ADDRESS(1,5+MOD(ROW()-2,COUNTA('Form Responses 1'!$1:$1)-4),,TRUE,"Form Responses 1")))</f>
        <v>Halaman [Taman ]</v>
      </c>
      <c r="G320" s="66" t="e">
        <f ca="1">IF(ISBLANK(A320)," ",INDIRECT(ADDRESS(MATCH(A320,'Form Responses 1'!A:A,0),5+MOD(ROW()-2,COUNTA('Form Responses 1'!$1:$1)-4),,TRUE,"Form Responses 1")))</f>
        <v>#N/A</v>
      </c>
      <c r="H320" s="83" t="str">
        <f ca="1" t="shared" si="270"/>
        <v>Halaman</v>
      </c>
      <c r="I320" s="83" t="str">
        <f ca="1" t="shared" si="277"/>
        <v>Taman </v>
      </c>
      <c r="J320" s="83" t="str">
        <f ca="1" t="shared" si="271"/>
        <v>CLEANING SERVICE</v>
      </c>
      <c r="K320" s="83" t="str">
        <f ca="1" t="array" ref="K320">IFERROR(INDEX(MASTER!B:B,MATCH(G320,MASTER!A:A,0))/100," ")</f>
        <v> </v>
      </c>
      <c r="L320" s="66">
        <f ca="1" t="shared" si="272"/>
        <v>0</v>
      </c>
      <c r="M320" s="66" t="str">
        <f ca="1" t="shared" si="273"/>
        <v>1900 - WEEK 00</v>
      </c>
      <c r="N320" s="66" t="str">
        <f ca="1" t="shared" si="274"/>
        <v>1900 - MONTH 01</v>
      </c>
      <c r="O320" s="83" t="str">
        <f ca="1" t="shared" ref="O320:P320" si="339">IFERROR(AVERAGEIF(M:M,M320,$K:$K)," ")</f>
        <v> </v>
      </c>
      <c r="P320" s="83" t="str">
        <f ca="1" t="shared" si="339"/>
        <v> </v>
      </c>
      <c r="Q320" s="66" t="str">
        <f ca="1">IF(ISBLANK(A320)," ",IF(O320&gt;MASTER!$B$3/100,"SB",IF(O320&gt;MASTER!$B$4/100,"B",IF(O320&gt;MASTER!$B$5/100,"C","K"))))</f>
        <v>SB</v>
      </c>
      <c r="R320" s="66" t="str">
        <f ca="1">IF(ISBLANK(B320)," ",IF(P320&gt;MASTER!$B$3/100,"SB",IF(P320&gt;MASTER!$B$4/100,"B",IF(P320&gt;MASTER!$B$5/100,"C","K"))))</f>
        <v>SB</v>
      </c>
    </row>
    <row r="321" customHeight="1" spans="1:18">
      <c r="A321" s="66">
        <f ca="1">INDIRECT(ADDRESS(2+QUOTIENT(ROW()-2,COUNTA('Form Responses 1'!$1:$1)-4),1,,TRUE,"Form Responses 1"))</f>
        <v>0</v>
      </c>
      <c r="B321" s="66">
        <f ca="1">INDIRECT(ADDRESS(2+QUOTIENT(ROW()-2,COUNTA('Form Responses 1'!$1:$1)-4),2,,TRUE,"Form Responses 1"))</f>
        <v>0</v>
      </c>
      <c r="C321" s="66">
        <f ca="1">INDIRECT(ADDRESS(2+QUOTIENT(ROW()-2,COUNTA('Form Responses 1'!$1:$1)-4),3,,TRUE,"Form Responses 1"))</f>
        <v>0</v>
      </c>
      <c r="D321" s="66">
        <f ca="1">INDIRECT(ADDRESS(2+QUOTIENT(ROW()-2,COUNTA('Form Responses 1'!$1:$1)-4),4,,TRUE,"Form Responses 1"))</f>
        <v>0</v>
      </c>
      <c r="E321" s="82">
        <f ca="1" t="shared" si="269"/>
        <v>6</v>
      </c>
      <c r="F321" s="66" t="str">
        <f ca="1">IF(ISBLANK(A321)," ",INDIRECT(ADDRESS(1,5+MOD(ROW()-2,COUNTA('Form Responses 1'!$1:$1)-4),,TRUE,"Form Responses 1")))</f>
        <v>Halaman [Halaman Utama Depan]</v>
      </c>
      <c r="G321" s="66" t="e">
        <f ca="1">IF(ISBLANK(A321)," ",INDIRECT(ADDRESS(MATCH(A321,'Form Responses 1'!A:A,0),5+MOD(ROW()-2,COUNTA('Form Responses 1'!$1:$1)-4),,TRUE,"Form Responses 1")))</f>
        <v>#N/A</v>
      </c>
      <c r="H321" s="83" t="str">
        <f ca="1" t="shared" si="270"/>
        <v>Halaman</v>
      </c>
      <c r="I321" s="83" t="str">
        <f ca="1" t="shared" si="277"/>
        <v>Halaman Utama Depan</v>
      </c>
      <c r="J321" s="83" t="str">
        <f ca="1" t="shared" si="271"/>
        <v>CLEANING SERVICE</v>
      </c>
      <c r="K321" s="83" t="str">
        <f ca="1" t="array" ref="K321">IFERROR(INDEX(MASTER!B:B,MATCH(G321,MASTER!A:A,0))/100," ")</f>
        <v> </v>
      </c>
      <c r="L321" s="66">
        <f ca="1" t="shared" si="272"/>
        <v>0</v>
      </c>
      <c r="M321" s="66" t="str">
        <f ca="1" t="shared" si="273"/>
        <v>1900 - WEEK 00</v>
      </c>
      <c r="N321" s="66" t="str">
        <f ca="1" t="shared" si="274"/>
        <v>1900 - MONTH 01</v>
      </c>
      <c r="O321" s="83" t="str">
        <f ca="1" t="shared" ref="O321:P321" si="340">IFERROR(AVERAGEIF(M:M,M321,$K:$K)," ")</f>
        <v> </v>
      </c>
      <c r="P321" s="83" t="str">
        <f ca="1" t="shared" si="340"/>
        <v> </v>
      </c>
      <c r="Q321" s="66" t="str">
        <f ca="1">IF(ISBLANK(A321)," ",IF(O321&gt;MASTER!$B$3/100,"SB",IF(O321&gt;MASTER!$B$4/100,"B",IF(O321&gt;MASTER!$B$5/100,"C","K"))))</f>
        <v>SB</v>
      </c>
      <c r="R321" s="66" t="str">
        <f ca="1">IF(ISBLANK(B321)," ",IF(P321&gt;MASTER!$B$3/100,"SB",IF(P321&gt;MASTER!$B$4/100,"B",IF(P321&gt;MASTER!$B$5/100,"C","K"))))</f>
        <v>SB</v>
      </c>
    </row>
    <row r="322" customHeight="1" spans="1:18">
      <c r="A322" s="66">
        <f ca="1">INDIRECT(ADDRESS(2+QUOTIENT(ROW()-2,COUNTA('Form Responses 1'!$1:$1)-4),1,,TRUE,"Form Responses 1"))</f>
        <v>0</v>
      </c>
      <c r="B322" s="66">
        <f ca="1">INDIRECT(ADDRESS(2+QUOTIENT(ROW()-2,COUNTA('Form Responses 1'!$1:$1)-4),2,,TRUE,"Form Responses 1"))</f>
        <v>0</v>
      </c>
      <c r="C322" s="66">
        <f ca="1">INDIRECT(ADDRESS(2+QUOTIENT(ROW()-2,COUNTA('Form Responses 1'!$1:$1)-4),3,,TRUE,"Form Responses 1"))</f>
        <v>0</v>
      </c>
      <c r="D322" s="66">
        <f ca="1">INDIRECT(ADDRESS(2+QUOTIENT(ROW()-2,COUNTA('Form Responses 1'!$1:$1)-4),4,,TRUE,"Form Responses 1"))</f>
        <v>0</v>
      </c>
      <c r="E322" s="82">
        <f ca="1" t="shared" si="269"/>
        <v>6</v>
      </c>
      <c r="F322" s="66" t="str">
        <f ca="1">IF(ISBLANK(A322)," ",INDIRECT(ADDRESS(1,5+MOD(ROW()-2,COUNTA('Form Responses 1'!$1:$1)-4),,TRUE,"Form Responses 1")))</f>
        <v>Halaman [Halaman Samping Dan Belakang]</v>
      </c>
      <c r="G322" s="66" t="e">
        <f ca="1">IF(ISBLANK(A322)," ",INDIRECT(ADDRESS(MATCH(A322,'Form Responses 1'!A:A,0),5+MOD(ROW()-2,COUNTA('Form Responses 1'!$1:$1)-4),,TRUE,"Form Responses 1")))</f>
        <v>#N/A</v>
      </c>
      <c r="H322" s="83" t="str">
        <f ca="1" t="shared" si="270"/>
        <v>Halaman</v>
      </c>
      <c r="I322" s="83" t="str">
        <f ca="1" t="shared" si="277"/>
        <v>Halaman Samping Dan Belakang</v>
      </c>
      <c r="J322" s="83" t="str">
        <f ca="1" t="shared" si="271"/>
        <v>CLEANING SERVICE</v>
      </c>
      <c r="K322" s="83" t="str">
        <f ca="1" t="array" ref="K322">IFERROR(INDEX(MASTER!B:B,MATCH(G322,MASTER!A:A,0))/100," ")</f>
        <v> </v>
      </c>
      <c r="L322" s="66">
        <f ca="1" t="shared" si="272"/>
        <v>0</v>
      </c>
      <c r="M322" s="66" t="str">
        <f ca="1" t="shared" si="273"/>
        <v>1900 - WEEK 00</v>
      </c>
      <c r="N322" s="66" t="str">
        <f ca="1" t="shared" si="274"/>
        <v>1900 - MONTH 01</v>
      </c>
      <c r="O322" s="83" t="str">
        <f ca="1" t="shared" ref="O322:P322" si="341">IFERROR(AVERAGEIF(M:M,M322,$K:$K)," ")</f>
        <v> </v>
      </c>
      <c r="P322" s="83" t="str">
        <f ca="1" t="shared" si="341"/>
        <v> </v>
      </c>
      <c r="Q322" s="66" t="str">
        <f ca="1">IF(ISBLANK(A322)," ",IF(O322&gt;MASTER!$B$3/100,"SB",IF(O322&gt;MASTER!$B$4/100,"B",IF(O322&gt;MASTER!$B$5/100,"C","K"))))</f>
        <v>SB</v>
      </c>
      <c r="R322" s="66" t="str">
        <f ca="1">IF(ISBLANK(B322)," ",IF(P322&gt;MASTER!$B$3/100,"SB",IF(P322&gt;MASTER!$B$4/100,"B",IF(P322&gt;MASTER!$B$5/100,"C","K"))))</f>
        <v>SB</v>
      </c>
    </row>
    <row r="323" customHeight="1" spans="1:18">
      <c r="A323" s="66">
        <f ca="1">INDIRECT(ADDRESS(2+QUOTIENT(ROW()-2,COUNTA('Form Responses 1'!$1:$1)-4),1,,TRUE,"Form Responses 1"))</f>
        <v>0</v>
      </c>
      <c r="B323" s="66">
        <f ca="1">INDIRECT(ADDRESS(2+QUOTIENT(ROW()-2,COUNTA('Form Responses 1'!$1:$1)-4),2,,TRUE,"Form Responses 1"))</f>
        <v>0</v>
      </c>
      <c r="C323" s="66">
        <f ca="1">INDIRECT(ADDRESS(2+QUOTIENT(ROW()-2,COUNTA('Form Responses 1'!$1:$1)-4),3,,TRUE,"Form Responses 1"))</f>
        <v>0</v>
      </c>
      <c r="D323" s="66">
        <f ca="1">INDIRECT(ADDRESS(2+QUOTIENT(ROW()-2,COUNTA('Form Responses 1'!$1:$1)-4),4,,TRUE,"Form Responses 1"))</f>
        <v>0</v>
      </c>
      <c r="E323" s="82">
        <f ca="1" t="shared" si="269"/>
        <v>6</v>
      </c>
      <c r="F323" s="66" t="str">
        <f ca="1">IF(ISBLANK(A323)," ",INDIRECT(ADDRESS(1,5+MOD(ROW()-2,COUNTA('Form Responses 1'!$1:$1)-4),,TRUE,"Form Responses 1")))</f>
        <v>Halaman [Tps]</v>
      </c>
      <c r="G323" s="66" t="e">
        <f ca="1">IF(ISBLANK(A323)," ",INDIRECT(ADDRESS(MATCH(A323,'Form Responses 1'!A:A,0),5+MOD(ROW()-2,COUNTA('Form Responses 1'!$1:$1)-4),,TRUE,"Form Responses 1")))</f>
        <v>#N/A</v>
      </c>
      <c r="H323" s="83" t="str">
        <f ca="1" t="shared" si="270"/>
        <v>Halaman</v>
      </c>
      <c r="I323" s="83" t="str">
        <f ca="1" t="shared" ref="I323:I386" si="342">MID(F323,FIND("[",F323)+1,LEN(F323)-FIND("[",F323)-1)</f>
        <v>Tps</v>
      </c>
      <c r="J323" s="83" t="str">
        <f ca="1" t="shared" si="271"/>
        <v>CLEANING SERVICE</v>
      </c>
      <c r="K323" s="83" t="str">
        <f ca="1" t="array" ref="K323">IFERROR(INDEX(MASTER!B:B,MATCH(G323,MASTER!A:A,0))/100," ")</f>
        <v> </v>
      </c>
      <c r="L323" s="66">
        <f ca="1" t="shared" si="272"/>
        <v>0</v>
      </c>
      <c r="M323" s="66" t="str">
        <f ca="1" t="shared" si="273"/>
        <v>1900 - WEEK 00</v>
      </c>
      <c r="N323" s="66" t="str">
        <f ca="1" t="shared" si="274"/>
        <v>1900 - MONTH 01</v>
      </c>
      <c r="O323" s="83" t="str">
        <f ca="1" t="shared" ref="O323:P323" si="343">IFERROR(AVERAGEIF(M:M,M323,$K:$K)," ")</f>
        <v> </v>
      </c>
      <c r="P323" s="83" t="str">
        <f ca="1" t="shared" si="343"/>
        <v> </v>
      </c>
      <c r="Q323" s="66" t="str">
        <f ca="1">IF(ISBLANK(A323)," ",IF(O323&gt;MASTER!$B$3/100,"SB",IF(O323&gt;MASTER!$B$4/100,"B",IF(O323&gt;MASTER!$B$5/100,"C","K"))))</f>
        <v>SB</v>
      </c>
      <c r="R323" s="66" t="str">
        <f ca="1">IF(ISBLANK(B323)," ",IF(P323&gt;MASTER!$B$3/100,"SB",IF(P323&gt;MASTER!$B$4/100,"B",IF(P323&gt;MASTER!$B$5/100,"C","K"))))</f>
        <v>SB</v>
      </c>
    </row>
    <row r="324" customHeight="1" spans="1:18">
      <c r="A324" s="66">
        <f ca="1">INDIRECT(ADDRESS(2+QUOTIENT(ROW()-2,COUNTA('Form Responses 1'!$1:$1)-4),1,,TRUE,"Form Responses 1"))</f>
        <v>0</v>
      </c>
      <c r="B324" s="66">
        <f ca="1">INDIRECT(ADDRESS(2+QUOTIENT(ROW()-2,COUNTA('Form Responses 1'!$1:$1)-4),2,,TRUE,"Form Responses 1"))</f>
        <v>0</v>
      </c>
      <c r="C324" s="66">
        <f ca="1">INDIRECT(ADDRESS(2+QUOTIENT(ROW()-2,COUNTA('Form Responses 1'!$1:$1)-4),3,,TRUE,"Form Responses 1"))</f>
        <v>0</v>
      </c>
      <c r="D324" s="66">
        <f ca="1">INDIRECT(ADDRESS(2+QUOTIENT(ROW()-2,COUNTA('Form Responses 1'!$1:$1)-4),4,,TRUE,"Form Responses 1"))</f>
        <v>0</v>
      </c>
      <c r="E324" s="82">
        <f ca="1" t="shared" si="269"/>
        <v>6</v>
      </c>
      <c r="F324" s="66" t="str">
        <f ca="1">IF(ISBLANK(A324)," ",INDIRECT(ADDRESS(1,5+MOD(ROW()-2,COUNTA('Form Responses 1'!$1:$1)-4),,TRUE,"Form Responses 1")))</f>
        <v>Wisma [Koridor ]</v>
      </c>
      <c r="G324" s="66" t="e">
        <f ca="1">IF(ISBLANK(A324)," ",INDIRECT(ADDRESS(MATCH(A324,'Form Responses 1'!A:A,0),5+MOD(ROW()-2,COUNTA('Form Responses 1'!$1:$1)-4),,TRUE,"Form Responses 1")))</f>
        <v>#N/A</v>
      </c>
      <c r="H324" s="83" t="str">
        <f ca="1" t="shared" si="270"/>
        <v>Wisma</v>
      </c>
      <c r="I324" s="83" t="str">
        <f ca="1" t="shared" si="342"/>
        <v>Koridor </v>
      </c>
      <c r="J324" s="83" t="str">
        <f ca="1" t="shared" si="271"/>
        <v>CLEANING SERVICE</v>
      </c>
      <c r="K324" s="83" t="str">
        <f ca="1" t="array" ref="K324">IFERROR(INDEX(MASTER!B:B,MATCH(G324,MASTER!A:A,0))/100," ")</f>
        <v> </v>
      </c>
      <c r="L324" s="66">
        <f ca="1" t="shared" si="272"/>
        <v>0</v>
      </c>
      <c r="M324" s="66" t="str">
        <f ca="1" t="shared" si="273"/>
        <v>1900 - WEEK 00</v>
      </c>
      <c r="N324" s="66" t="str">
        <f ca="1" t="shared" si="274"/>
        <v>1900 - MONTH 01</v>
      </c>
      <c r="O324" s="83" t="str">
        <f ca="1" t="shared" ref="O324:P324" si="344">IFERROR(AVERAGEIF(M:M,M324,$K:$K)," ")</f>
        <v> </v>
      </c>
      <c r="P324" s="83" t="str">
        <f ca="1" t="shared" si="344"/>
        <v> </v>
      </c>
      <c r="Q324" s="66" t="str">
        <f ca="1">IF(ISBLANK(A324)," ",IF(O324&gt;MASTER!$B$3/100,"SB",IF(O324&gt;MASTER!$B$4/100,"B",IF(O324&gt;MASTER!$B$5/100,"C","K"))))</f>
        <v>SB</v>
      </c>
      <c r="R324" s="66" t="str">
        <f ca="1">IF(ISBLANK(B324)," ",IF(P324&gt;MASTER!$B$3/100,"SB",IF(P324&gt;MASTER!$B$4/100,"B",IF(P324&gt;MASTER!$B$5/100,"C","K"))))</f>
        <v>SB</v>
      </c>
    </row>
    <row r="325" customHeight="1" spans="1:18">
      <c r="A325" s="66">
        <f ca="1">INDIRECT(ADDRESS(2+QUOTIENT(ROW()-2,COUNTA('Form Responses 1'!$1:$1)-4),1,,TRUE,"Form Responses 1"))</f>
        <v>0</v>
      </c>
      <c r="B325" s="66">
        <f ca="1">INDIRECT(ADDRESS(2+QUOTIENT(ROW()-2,COUNTA('Form Responses 1'!$1:$1)-4),2,,TRUE,"Form Responses 1"))</f>
        <v>0</v>
      </c>
      <c r="C325" s="66">
        <f ca="1">INDIRECT(ADDRESS(2+QUOTIENT(ROW()-2,COUNTA('Form Responses 1'!$1:$1)-4),3,,TRUE,"Form Responses 1"))</f>
        <v>0</v>
      </c>
      <c r="D325" s="66">
        <f ca="1">INDIRECT(ADDRESS(2+QUOTIENT(ROW()-2,COUNTA('Form Responses 1'!$1:$1)-4),4,,TRUE,"Form Responses 1"))</f>
        <v>0</v>
      </c>
      <c r="E325" s="82">
        <f ca="1" t="shared" si="269"/>
        <v>6</v>
      </c>
      <c r="F325" s="66" t="str">
        <f ca="1">IF(ISBLANK(A325)," ",INDIRECT(ADDRESS(1,5+MOD(ROW()-2,COUNTA('Form Responses 1'!$1:$1)-4),,TRUE,"Form Responses 1")))</f>
        <v>Wisma [Ruang Rapat/Pendopo]</v>
      </c>
      <c r="G325" s="66" t="e">
        <f ca="1">IF(ISBLANK(A325)," ",INDIRECT(ADDRESS(MATCH(A325,'Form Responses 1'!A:A,0),5+MOD(ROW()-2,COUNTA('Form Responses 1'!$1:$1)-4),,TRUE,"Form Responses 1")))</f>
        <v>#N/A</v>
      </c>
      <c r="H325" s="83" t="str">
        <f ca="1" t="shared" si="270"/>
        <v>Wisma</v>
      </c>
      <c r="I325" s="83" t="str">
        <f ca="1" t="shared" si="342"/>
        <v>Ruang Rapat/Pendopo</v>
      </c>
      <c r="J325" s="83" t="str">
        <f ca="1" t="shared" si="271"/>
        <v>CLEANING SERVICE</v>
      </c>
      <c r="K325" s="83" t="str">
        <f ca="1" t="array" ref="K325">IFERROR(INDEX(MASTER!B:B,MATCH(G325,MASTER!A:A,0))/100," ")</f>
        <v> </v>
      </c>
      <c r="L325" s="66">
        <f ca="1" t="shared" si="272"/>
        <v>0</v>
      </c>
      <c r="M325" s="66" t="str">
        <f ca="1" t="shared" si="273"/>
        <v>1900 - WEEK 00</v>
      </c>
      <c r="N325" s="66" t="str">
        <f ca="1" t="shared" si="274"/>
        <v>1900 - MONTH 01</v>
      </c>
      <c r="O325" s="83" t="str">
        <f ca="1" t="shared" ref="O325:P325" si="345">IFERROR(AVERAGEIF(M:M,M325,$K:$K)," ")</f>
        <v> </v>
      </c>
      <c r="P325" s="83" t="str">
        <f ca="1" t="shared" si="345"/>
        <v> </v>
      </c>
      <c r="Q325" s="66" t="str">
        <f ca="1">IF(ISBLANK(A325)," ",IF(O325&gt;MASTER!$B$3/100,"SB",IF(O325&gt;MASTER!$B$4/100,"B",IF(O325&gt;MASTER!$B$5/100,"C","K"))))</f>
        <v>SB</v>
      </c>
      <c r="R325" s="66" t="str">
        <f ca="1">IF(ISBLANK(B325)," ",IF(P325&gt;MASTER!$B$3/100,"SB",IF(P325&gt;MASTER!$B$4/100,"B",IF(P325&gt;MASTER!$B$5/100,"C","K"))))</f>
        <v>SB</v>
      </c>
    </row>
    <row r="326" customHeight="1" spans="1:18">
      <c r="A326" s="66">
        <f ca="1">INDIRECT(ADDRESS(2+QUOTIENT(ROW()-2,COUNTA('Form Responses 1'!$1:$1)-4),1,,TRUE,"Form Responses 1"))</f>
        <v>0</v>
      </c>
      <c r="B326" s="66">
        <f ca="1">INDIRECT(ADDRESS(2+QUOTIENT(ROW()-2,COUNTA('Form Responses 1'!$1:$1)-4),2,,TRUE,"Form Responses 1"))</f>
        <v>0</v>
      </c>
      <c r="C326" s="66">
        <f ca="1">INDIRECT(ADDRESS(2+QUOTIENT(ROW()-2,COUNTA('Form Responses 1'!$1:$1)-4),3,,TRUE,"Form Responses 1"))</f>
        <v>0</v>
      </c>
      <c r="D326" s="66">
        <f ca="1">INDIRECT(ADDRESS(2+QUOTIENT(ROW()-2,COUNTA('Form Responses 1'!$1:$1)-4),4,,TRUE,"Form Responses 1"))</f>
        <v>0</v>
      </c>
      <c r="E326" s="82">
        <f ca="1" t="shared" si="269"/>
        <v>6</v>
      </c>
      <c r="F326" s="66" t="str">
        <f ca="1">IF(ISBLANK(A326)," ",INDIRECT(ADDRESS(1,5+MOD(ROW()-2,COUNTA('Form Responses 1'!$1:$1)-4),,TRUE,"Form Responses 1")))</f>
        <v>Wisma [Gudang]</v>
      </c>
      <c r="G326" s="66" t="e">
        <f ca="1">IF(ISBLANK(A326)," ",INDIRECT(ADDRESS(MATCH(A326,'Form Responses 1'!A:A,0),5+MOD(ROW()-2,COUNTA('Form Responses 1'!$1:$1)-4),,TRUE,"Form Responses 1")))</f>
        <v>#N/A</v>
      </c>
      <c r="H326" s="83" t="str">
        <f ca="1" t="shared" si="270"/>
        <v>Wisma</v>
      </c>
      <c r="I326" s="83" t="str">
        <f ca="1" t="shared" si="342"/>
        <v>Gudang</v>
      </c>
      <c r="J326" s="83" t="str">
        <f ca="1" t="shared" si="271"/>
        <v>CLEANING SERVICE</v>
      </c>
      <c r="K326" s="83" t="str">
        <f ca="1" t="array" ref="K326">IFERROR(INDEX(MASTER!B:B,MATCH(G326,MASTER!A:A,0))/100," ")</f>
        <v> </v>
      </c>
      <c r="L326" s="66">
        <f ca="1" t="shared" si="272"/>
        <v>0</v>
      </c>
      <c r="M326" s="66" t="str">
        <f ca="1" t="shared" si="273"/>
        <v>1900 - WEEK 00</v>
      </c>
      <c r="N326" s="66" t="str">
        <f ca="1" t="shared" si="274"/>
        <v>1900 - MONTH 01</v>
      </c>
      <c r="O326" s="83" t="str">
        <f ca="1" t="shared" ref="O326:P326" si="346">IFERROR(AVERAGEIF(M:M,M326,$K:$K)," ")</f>
        <v> </v>
      </c>
      <c r="P326" s="83" t="str">
        <f ca="1" t="shared" si="346"/>
        <v> </v>
      </c>
      <c r="Q326" s="66" t="str">
        <f ca="1">IF(ISBLANK(A326)," ",IF(O326&gt;MASTER!$B$3/100,"SB",IF(O326&gt;MASTER!$B$4/100,"B",IF(O326&gt;MASTER!$B$5/100,"C","K"))))</f>
        <v>SB</v>
      </c>
      <c r="R326" s="66" t="str">
        <f ca="1">IF(ISBLANK(B326)," ",IF(P326&gt;MASTER!$B$3/100,"SB",IF(P326&gt;MASTER!$B$4/100,"B",IF(P326&gt;MASTER!$B$5/100,"C","K"))))</f>
        <v>SB</v>
      </c>
    </row>
    <row r="327" customHeight="1" spans="1:18">
      <c r="A327" s="66">
        <f ca="1">INDIRECT(ADDRESS(2+QUOTIENT(ROW()-2,COUNTA('Form Responses 1'!$1:$1)-4),1,,TRUE,"Form Responses 1"))</f>
        <v>0</v>
      </c>
      <c r="B327" s="66">
        <f ca="1">INDIRECT(ADDRESS(2+QUOTIENT(ROW()-2,COUNTA('Form Responses 1'!$1:$1)-4),2,,TRUE,"Form Responses 1"))</f>
        <v>0</v>
      </c>
      <c r="C327" s="66">
        <f ca="1">INDIRECT(ADDRESS(2+QUOTIENT(ROW()-2,COUNTA('Form Responses 1'!$1:$1)-4),3,,TRUE,"Form Responses 1"))</f>
        <v>0</v>
      </c>
      <c r="D327" s="66">
        <f ca="1">INDIRECT(ADDRESS(2+QUOTIENT(ROW()-2,COUNTA('Form Responses 1'!$1:$1)-4),4,,TRUE,"Form Responses 1"))</f>
        <v>0</v>
      </c>
      <c r="E327" s="82">
        <f ca="1" t="shared" si="269"/>
        <v>6</v>
      </c>
      <c r="F327" s="66" t="str">
        <f ca="1">IF(ISBLANK(A327)," ",INDIRECT(ADDRESS(1,5+MOD(ROW()-2,COUNTA('Form Responses 1'!$1:$1)-4),,TRUE,"Form Responses 1")))</f>
        <v>Wisma [Ruang Genset]</v>
      </c>
      <c r="G327" s="66" t="e">
        <f ca="1">IF(ISBLANK(A327)," ",INDIRECT(ADDRESS(MATCH(A327,'Form Responses 1'!A:A,0),5+MOD(ROW()-2,COUNTA('Form Responses 1'!$1:$1)-4),,TRUE,"Form Responses 1")))</f>
        <v>#N/A</v>
      </c>
      <c r="H327" s="83" t="str">
        <f ca="1" t="shared" si="270"/>
        <v>Wisma</v>
      </c>
      <c r="I327" s="83" t="str">
        <f ca="1" t="shared" si="342"/>
        <v>Ruang Genset</v>
      </c>
      <c r="J327" s="83" t="str">
        <f ca="1" t="shared" si="271"/>
        <v>CLEANING SERVICE</v>
      </c>
      <c r="K327" s="83" t="str">
        <f ca="1" t="array" ref="K327">IFERROR(INDEX(MASTER!B:B,MATCH(G327,MASTER!A:A,0))/100," ")</f>
        <v> </v>
      </c>
      <c r="L327" s="66">
        <f ca="1" t="shared" si="272"/>
        <v>0</v>
      </c>
      <c r="M327" s="66" t="str">
        <f ca="1" t="shared" si="273"/>
        <v>1900 - WEEK 00</v>
      </c>
      <c r="N327" s="66" t="str">
        <f ca="1" t="shared" si="274"/>
        <v>1900 - MONTH 01</v>
      </c>
      <c r="O327" s="83" t="str">
        <f ca="1" t="shared" ref="O327:P327" si="347">IFERROR(AVERAGEIF(M:M,M327,$K:$K)," ")</f>
        <v> </v>
      </c>
      <c r="P327" s="83" t="str">
        <f ca="1" t="shared" si="347"/>
        <v> </v>
      </c>
      <c r="Q327" s="66" t="str">
        <f ca="1">IF(ISBLANK(A327)," ",IF(O327&gt;MASTER!$B$3/100,"SB",IF(O327&gt;MASTER!$B$4/100,"B",IF(O327&gt;MASTER!$B$5/100,"C","K"))))</f>
        <v>SB</v>
      </c>
      <c r="R327" s="66" t="str">
        <f ca="1">IF(ISBLANK(B327)," ",IF(P327&gt;MASTER!$B$3/100,"SB",IF(P327&gt;MASTER!$B$4/100,"B",IF(P327&gt;MASTER!$B$5/100,"C","K"))))</f>
        <v>SB</v>
      </c>
    </row>
    <row r="328" customHeight="1" spans="1:18">
      <c r="A328" s="66">
        <f ca="1">INDIRECT(ADDRESS(2+QUOTIENT(ROW()-2,COUNTA('Form Responses 1'!$1:$1)-4),1,,TRUE,"Form Responses 1"))</f>
        <v>0</v>
      </c>
      <c r="B328" s="66">
        <f ca="1">INDIRECT(ADDRESS(2+QUOTIENT(ROW()-2,COUNTA('Form Responses 1'!$1:$1)-4),2,,TRUE,"Form Responses 1"))</f>
        <v>0</v>
      </c>
      <c r="C328" s="66">
        <f ca="1">INDIRECT(ADDRESS(2+QUOTIENT(ROW()-2,COUNTA('Form Responses 1'!$1:$1)-4),3,,TRUE,"Form Responses 1"))</f>
        <v>0</v>
      </c>
      <c r="D328" s="66">
        <f ca="1">INDIRECT(ADDRESS(2+QUOTIENT(ROW()-2,COUNTA('Form Responses 1'!$1:$1)-4),4,,TRUE,"Form Responses 1"))</f>
        <v>0</v>
      </c>
      <c r="E328" s="82">
        <f ca="1" t="shared" si="269"/>
        <v>6</v>
      </c>
      <c r="F328" s="66" t="str">
        <f ca="1">IF(ISBLANK(A328)," ",INDIRECT(ADDRESS(1,5+MOD(ROW()-2,COUNTA('Form Responses 1'!$1:$1)-4),,TRUE,"Form Responses 1")))</f>
        <v>Wisma [Ruang Alat Meteorologi]</v>
      </c>
      <c r="G328" s="66" t="e">
        <f ca="1">IF(ISBLANK(A328)," ",INDIRECT(ADDRESS(MATCH(A328,'Form Responses 1'!A:A,0),5+MOD(ROW()-2,COUNTA('Form Responses 1'!$1:$1)-4),,TRUE,"Form Responses 1")))</f>
        <v>#N/A</v>
      </c>
      <c r="H328" s="83" t="str">
        <f ca="1" t="shared" si="270"/>
        <v>Wisma</v>
      </c>
      <c r="I328" s="83" t="str">
        <f ca="1" t="shared" si="342"/>
        <v>Ruang Alat Meteorologi</v>
      </c>
      <c r="J328" s="83" t="str">
        <f ca="1" t="shared" si="271"/>
        <v>CLEANING SERVICE</v>
      </c>
      <c r="K328" s="83" t="str">
        <f ca="1" t="array" ref="K328">IFERROR(INDEX(MASTER!B:B,MATCH(G328,MASTER!A:A,0))/100," ")</f>
        <v> </v>
      </c>
      <c r="L328" s="66">
        <f ca="1" t="shared" si="272"/>
        <v>0</v>
      </c>
      <c r="M328" s="66" t="str">
        <f ca="1" t="shared" si="273"/>
        <v>1900 - WEEK 00</v>
      </c>
      <c r="N328" s="66" t="str">
        <f ca="1" t="shared" si="274"/>
        <v>1900 - MONTH 01</v>
      </c>
      <c r="O328" s="83" t="str">
        <f ca="1" t="shared" ref="O328:P328" si="348">IFERROR(AVERAGEIF(M:M,M328,$K:$K)," ")</f>
        <v> </v>
      </c>
      <c r="P328" s="83" t="str">
        <f ca="1" t="shared" si="348"/>
        <v> </v>
      </c>
      <c r="Q328" s="66" t="str">
        <f ca="1">IF(ISBLANK(A328)," ",IF(O328&gt;MASTER!$B$3/100,"SB",IF(O328&gt;MASTER!$B$4/100,"B",IF(O328&gt;MASTER!$B$5/100,"C","K"))))</f>
        <v>SB</v>
      </c>
      <c r="R328" s="66" t="str">
        <f ca="1">IF(ISBLANK(B328)," ",IF(P328&gt;MASTER!$B$3/100,"SB",IF(P328&gt;MASTER!$B$4/100,"B",IF(P328&gt;MASTER!$B$5/100,"C","K"))))</f>
        <v>SB</v>
      </c>
    </row>
    <row r="329" customHeight="1" spans="1:18">
      <c r="A329" s="66">
        <f ca="1">INDIRECT(ADDRESS(2+QUOTIENT(ROW()-2,COUNTA('Form Responses 1'!$1:$1)-4),1,,TRUE,"Form Responses 1"))</f>
        <v>0</v>
      </c>
      <c r="B329" s="66">
        <f ca="1">INDIRECT(ADDRESS(2+QUOTIENT(ROW()-2,COUNTA('Form Responses 1'!$1:$1)-4),2,,TRUE,"Form Responses 1"))</f>
        <v>0</v>
      </c>
      <c r="C329" s="66">
        <f ca="1">INDIRECT(ADDRESS(2+QUOTIENT(ROW()-2,COUNTA('Form Responses 1'!$1:$1)-4),3,,TRUE,"Form Responses 1"))</f>
        <v>0</v>
      </c>
      <c r="D329" s="66">
        <f ca="1">INDIRECT(ADDRESS(2+QUOTIENT(ROW()-2,COUNTA('Form Responses 1'!$1:$1)-4),4,,TRUE,"Form Responses 1"))</f>
        <v>0</v>
      </c>
      <c r="E329" s="82">
        <f ca="1" t="shared" si="269"/>
        <v>6</v>
      </c>
      <c r="F329" s="66" t="str">
        <f ca="1">IF(ISBLANK(A329)," ",INDIRECT(ADDRESS(1,5+MOD(ROW()-2,COUNTA('Form Responses 1'!$1:$1)-4),,TRUE,"Form Responses 1")))</f>
        <v>Wisma [Ruang Kerja]</v>
      </c>
      <c r="G329" s="66" t="e">
        <f ca="1">IF(ISBLANK(A329)," ",INDIRECT(ADDRESS(MATCH(A329,'Form Responses 1'!A:A,0),5+MOD(ROW()-2,COUNTA('Form Responses 1'!$1:$1)-4),,TRUE,"Form Responses 1")))</f>
        <v>#N/A</v>
      </c>
      <c r="H329" s="83" t="str">
        <f ca="1" t="shared" si="270"/>
        <v>Wisma</v>
      </c>
      <c r="I329" s="83" t="str">
        <f ca="1" t="shared" si="342"/>
        <v>Ruang Kerja</v>
      </c>
      <c r="J329" s="83" t="str">
        <f ca="1" t="shared" si="271"/>
        <v>CLEANING SERVICE</v>
      </c>
      <c r="K329" s="83" t="str">
        <f ca="1" t="array" ref="K329">IFERROR(INDEX(MASTER!B:B,MATCH(G329,MASTER!A:A,0))/100," ")</f>
        <v> </v>
      </c>
      <c r="L329" s="66">
        <f ca="1" t="shared" si="272"/>
        <v>0</v>
      </c>
      <c r="M329" s="66" t="str">
        <f ca="1" t="shared" si="273"/>
        <v>1900 - WEEK 00</v>
      </c>
      <c r="N329" s="66" t="str">
        <f ca="1" t="shared" si="274"/>
        <v>1900 - MONTH 01</v>
      </c>
      <c r="O329" s="83" t="str">
        <f ca="1" t="shared" ref="O329:P329" si="349">IFERROR(AVERAGEIF(M:M,M329,$K:$K)," ")</f>
        <v> </v>
      </c>
      <c r="P329" s="83" t="str">
        <f ca="1" t="shared" si="349"/>
        <v> </v>
      </c>
      <c r="Q329" s="66" t="str">
        <f ca="1">IF(ISBLANK(A329)," ",IF(O329&gt;MASTER!$B$3/100,"SB",IF(O329&gt;MASTER!$B$4/100,"B",IF(O329&gt;MASTER!$B$5/100,"C","K"))))</f>
        <v>SB</v>
      </c>
      <c r="R329" s="66" t="str">
        <f ca="1">IF(ISBLANK(B329)," ",IF(P329&gt;MASTER!$B$3/100,"SB",IF(P329&gt;MASTER!$B$4/100,"B",IF(P329&gt;MASTER!$B$5/100,"C","K"))))</f>
        <v>SB</v>
      </c>
    </row>
    <row r="330" customHeight="1" spans="1:18">
      <c r="A330" s="66">
        <f ca="1">INDIRECT(ADDRESS(2+QUOTIENT(ROW()-2,COUNTA('Form Responses 1'!$1:$1)-4),1,,TRUE,"Form Responses 1"))</f>
        <v>0</v>
      </c>
      <c r="B330" s="66">
        <f ca="1">INDIRECT(ADDRESS(2+QUOTIENT(ROW()-2,COUNTA('Form Responses 1'!$1:$1)-4),2,,TRUE,"Form Responses 1"))</f>
        <v>0</v>
      </c>
      <c r="C330" s="66">
        <f ca="1">INDIRECT(ADDRESS(2+QUOTIENT(ROW()-2,COUNTA('Form Responses 1'!$1:$1)-4),3,,TRUE,"Form Responses 1"))</f>
        <v>0</v>
      </c>
      <c r="D330" s="66">
        <f ca="1">INDIRECT(ADDRESS(2+QUOTIENT(ROW()-2,COUNTA('Form Responses 1'!$1:$1)-4),4,,TRUE,"Form Responses 1"))</f>
        <v>0</v>
      </c>
      <c r="E330" s="82">
        <f ca="1" t="shared" si="269"/>
        <v>6</v>
      </c>
      <c r="F330" s="66" t="str">
        <f ca="1">IF(ISBLANK(A330)," ",INDIRECT(ADDRESS(1,5+MOD(ROW()-2,COUNTA('Form Responses 1'!$1:$1)-4),,TRUE,"Form Responses 1")))</f>
        <v>Wisma [Pantry]</v>
      </c>
      <c r="G330" s="66" t="e">
        <f ca="1">IF(ISBLANK(A330)," ",INDIRECT(ADDRESS(MATCH(A330,'Form Responses 1'!A:A,0),5+MOD(ROW()-2,COUNTA('Form Responses 1'!$1:$1)-4),,TRUE,"Form Responses 1")))</f>
        <v>#N/A</v>
      </c>
      <c r="H330" s="83" t="str">
        <f ca="1" t="shared" si="270"/>
        <v>Wisma</v>
      </c>
      <c r="I330" s="83" t="str">
        <f ca="1" t="shared" si="342"/>
        <v>Pantry</v>
      </c>
      <c r="J330" s="83" t="str">
        <f ca="1" t="shared" si="271"/>
        <v>CLEANING SERVICE</v>
      </c>
      <c r="K330" s="83" t="str">
        <f ca="1" t="array" ref="K330">IFERROR(INDEX(MASTER!B:B,MATCH(G330,MASTER!A:A,0))/100," ")</f>
        <v> </v>
      </c>
      <c r="L330" s="66">
        <f ca="1" t="shared" si="272"/>
        <v>0</v>
      </c>
      <c r="M330" s="66" t="str">
        <f ca="1" t="shared" si="273"/>
        <v>1900 - WEEK 00</v>
      </c>
      <c r="N330" s="66" t="str">
        <f ca="1" t="shared" si="274"/>
        <v>1900 - MONTH 01</v>
      </c>
      <c r="O330" s="83" t="str">
        <f ca="1" t="shared" ref="O330:P330" si="350">IFERROR(AVERAGEIF(M:M,M330,$K:$K)," ")</f>
        <v> </v>
      </c>
      <c r="P330" s="83" t="str">
        <f ca="1" t="shared" si="350"/>
        <v> </v>
      </c>
      <c r="Q330" s="66" t="str">
        <f ca="1">IF(ISBLANK(A330)," ",IF(O330&gt;MASTER!$B$3/100,"SB",IF(O330&gt;MASTER!$B$4/100,"B",IF(O330&gt;MASTER!$B$5/100,"C","K"))))</f>
        <v>SB</v>
      </c>
      <c r="R330" s="66" t="str">
        <f ca="1">IF(ISBLANK(B330)," ",IF(P330&gt;MASTER!$B$3/100,"SB",IF(P330&gt;MASTER!$B$4/100,"B",IF(P330&gt;MASTER!$B$5/100,"C","K"))))</f>
        <v>SB</v>
      </c>
    </row>
    <row r="331" customHeight="1" spans="1:18">
      <c r="A331" s="66">
        <f ca="1">INDIRECT(ADDRESS(2+QUOTIENT(ROW()-2,COUNTA('Form Responses 1'!$1:$1)-4),1,,TRUE,"Form Responses 1"))</f>
        <v>0</v>
      </c>
      <c r="B331" s="66">
        <f ca="1">INDIRECT(ADDRESS(2+QUOTIENT(ROW()-2,COUNTA('Form Responses 1'!$1:$1)-4),2,,TRUE,"Form Responses 1"))</f>
        <v>0</v>
      </c>
      <c r="C331" s="66">
        <f ca="1">INDIRECT(ADDRESS(2+QUOTIENT(ROW()-2,COUNTA('Form Responses 1'!$1:$1)-4),3,,TRUE,"Form Responses 1"))</f>
        <v>0</v>
      </c>
      <c r="D331" s="66">
        <f ca="1">INDIRECT(ADDRESS(2+QUOTIENT(ROW()-2,COUNTA('Form Responses 1'!$1:$1)-4),4,,TRUE,"Form Responses 1"))</f>
        <v>0</v>
      </c>
      <c r="E331" s="82">
        <f ca="1" t="shared" si="269"/>
        <v>6</v>
      </c>
      <c r="F331" s="66" t="str">
        <f ca="1">IF(ISBLANK(A331)," ",INDIRECT(ADDRESS(1,5+MOD(ROW()-2,COUNTA('Form Responses 1'!$1:$1)-4),,TRUE,"Form Responses 1")))</f>
        <v>Wisma [Musholla]</v>
      </c>
      <c r="G331" s="66" t="e">
        <f ca="1">IF(ISBLANK(A331)," ",INDIRECT(ADDRESS(MATCH(A331,'Form Responses 1'!A:A,0),5+MOD(ROW()-2,COUNTA('Form Responses 1'!$1:$1)-4),,TRUE,"Form Responses 1")))</f>
        <v>#N/A</v>
      </c>
      <c r="H331" s="83" t="str">
        <f ca="1" t="shared" si="270"/>
        <v>Wisma</v>
      </c>
      <c r="I331" s="83" t="str">
        <f ca="1" t="shared" si="342"/>
        <v>Musholla</v>
      </c>
      <c r="J331" s="83" t="str">
        <f ca="1" t="shared" si="271"/>
        <v>CLEANING SERVICE</v>
      </c>
      <c r="K331" s="83" t="str">
        <f ca="1" t="array" ref="K331">IFERROR(INDEX(MASTER!B:B,MATCH(G331,MASTER!A:A,0))/100," ")</f>
        <v> </v>
      </c>
      <c r="L331" s="66">
        <f ca="1" t="shared" si="272"/>
        <v>0</v>
      </c>
      <c r="M331" s="66" t="str">
        <f ca="1" t="shared" si="273"/>
        <v>1900 - WEEK 00</v>
      </c>
      <c r="N331" s="66" t="str">
        <f ca="1" t="shared" si="274"/>
        <v>1900 - MONTH 01</v>
      </c>
      <c r="O331" s="83" t="str">
        <f ca="1" t="shared" ref="O331:P331" si="351">IFERROR(AVERAGEIF(M:M,M331,$K:$K)," ")</f>
        <v> </v>
      </c>
      <c r="P331" s="83" t="str">
        <f ca="1" t="shared" si="351"/>
        <v> </v>
      </c>
      <c r="Q331" s="66" t="str">
        <f ca="1">IF(ISBLANK(A331)," ",IF(O331&gt;MASTER!$B$3/100,"SB",IF(O331&gt;MASTER!$B$4/100,"B",IF(O331&gt;MASTER!$B$5/100,"C","K"))))</f>
        <v>SB</v>
      </c>
      <c r="R331" s="66" t="str">
        <f ca="1">IF(ISBLANK(B331)," ",IF(P331&gt;MASTER!$B$3/100,"SB",IF(P331&gt;MASTER!$B$4/100,"B",IF(P331&gt;MASTER!$B$5/100,"C","K"))))</f>
        <v>SB</v>
      </c>
    </row>
    <row r="332" customHeight="1" spans="1:18">
      <c r="A332" s="66">
        <f ca="1">INDIRECT(ADDRESS(2+QUOTIENT(ROW()-2,COUNTA('Form Responses 1'!$1:$1)-4),1,,TRUE,"Form Responses 1"))</f>
        <v>0</v>
      </c>
      <c r="B332" s="66">
        <f ca="1">INDIRECT(ADDRESS(2+QUOTIENT(ROW()-2,COUNTA('Form Responses 1'!$1:$1)-4),2,,TRUE,"Form Responses 1"))</f>
        <v>0</v>
      </c>
      <c r="C332" s="66">
        <f ca="1">INDIRECT(ADDRESS(2+QUOTIENT(ROW()-2,COUNTA('Form Responses 1'!$1:$1)-4),3,,TRUE,"Form Responses 1"))</f>
        <v>0</v>
      </c>
      <c r="D332" s="66">
        <f ca="1">INDIRECT(ADDRESS(2+QUOTIENT(ROW()-2,COUNTA('Form Responses 1'!$1:$1)-4),4,,TRUE,"Form Responses 1"))</f>
        <v>0</v>
      </c>
      <c r="E332" s="82">
        <f ca="1" t="shared" si="269"/>
        <v>6</v>
      </c>
      <c r="F332" s="66" t="str">
        <f ca="1">IF(ISBLANK(A332)," ",INDIRECT(ADDRESS(1,5+MOD(ROW()-2,COUNTA('Form Responses 1'!$1:$1)-4),,TRUE,"Form Responses 1")))</f>
        <v>Wisma [Toilet Pria / Wanita]</v>
      </c>
      <c r="G332" s="66" t="e">
        <f ca="1">IF(ISBLANK(A332)," ",INDIRECT(ADDRESS(MATCH(A332,'Form Responses 1'!A:A,0),5+MOD(ROW()-2,COUNTA('Form Responses 1'!$1:$1)-4),,TRUE,"Form Responses 1")))</f>
        <v>#N/A</v>
      </c>
      <c r="H332" s="83" t="str">
        <f ca="1" t="shared" si="270"/>
        <v>Wisma</v>
      </c>
      <c r="I332" s="83" t="str">
        <f ca="1" t="shared" si="342"/>
        <v>Toilet Pria / Wanita</v>
      </c>
      <c r="J332" s="83" t="str">
        <f ca="1" t="shared" si="271"/>
        <v>CLEANING SERVICE</v>
      </c>
      <c r="K332" s="83" t="str">
        <f ca="1" t="array" ref="K332">IFERROR(INDEX(MASTER!B:B,MATCH(G332,MASTER!A:A,0))/100," ")</f>
        <v> </v>
      </c>
      <c r="L332" s="66">
        <f ca="1" t="shared" si="272"/>
        <v>0</v>
      </c>
      <c r="M332" s="66" t="str">
        <f ca="1" t="shared" si="273"/>
        <v>1900 - WEEK 00</v>
      </c>
      <c r="N332" s="66" t="str">
        <f ca="1" t="shared" si="274"/>
        <v>1900 - MONTH 01</v>
      </c>
      <c r="O332" s="83" t="str">
        <f ca="1" t="shared" ref="O332:P332" si="352">IFERROR(AVERAGEIF(M:M,M332,$K:$K)," ")</f>
        <v> </v>
      </c>
      <c r="P332" s="83" t="str">
        <f ca="1" t="shared" si="352"/>
        <v> </v>
      </c>
      <c r="Q332" s="66" t="str">
        <f ca="1">IF(ISBLANK(A332)," ",IF(O332&gt;MASTER!$B$3/100,"SB",IF(O332&gt;MASTER!$B$4/100,"B",IF(O332&gt;MASTER!$B$5/100,"C","K"))))</f>
        <v>SB</v>
      </c>
      <c r="R332" s="66" t="str">
        <f ca="1">IF(ISBLANK(B332)," ",IF(P332&gt;MASTER!$B$3/100,"SB",IF(P332&gt;MASTER!$B$4/100,"B",IF(P332&gt;MASTER!$B$5/100,"C","K"))))</f>
        <v>SB</v>
      </c>
    </row>
    <row r="333" customHeight="1" spans="1:18">
      <c r="A333" s="66">
        <f ca="1">INDIRECT(ADDRESS(2+QUOTIENT(ROW()-2,COUNTA('Form Responses 1'!$1:$1)-4),1,,TRUE,"Form Responses 1"))</f>
        <v>0</v>
      </c>
      <c r="B333" s="66">
        <f ca="1">INDIRECT(ADDRESS(2+QUOTIENT(ROW()-2,COUNTA('Form Responses 1'!$1:$1)-4),2,,TRUE,"Form Responses 1"))</f>
        <v>0</v>
      </c>
      <c r="C333" s="66">
        <f ca="1">INDIRECT(ADDRESS(2+QUOTIENT(ROW()-2,COUNTA('Form Responses 1'!$1:$1)-4),3,,TRUE,"Form Responses 1"))</f>
        <v>0</v>
      </c>
      <c r="D333" s="66">
        <f ca="1">INDIRECT(ADDRESS(2+QUOTIENT(ROW()-2,COUNTA('Form Responses 1'!$1:$1)-4),4,,TRUE,"Form Responses 1"))</f>
        <v>0</v>
      </c>
      <c r="E333" s="82">
        <f ca="1" t="shared" si="269"/>
        <v>6</v>
      </c>
      <c r="F333" s="66" t="str">
        <f ca="1">IF(ISBLANK(A333)," ",INDIRECT(ADDRESS(1,5+MOD(ROW()-2,COUNTA('Form Responses 1'!$1:$1)-4),,TRUE,"Form Responses 1")))</f>
        <v>Halaman Wisma [Taman ]</v>
      </c>
      <c r="G333" s="66" t="e">
        <f ca="1">IF(ISBLANK(A333)," ",INDIRECT(ADDRESS(MATCH(A333,'Form Responses 1'!A:A,0),5+MOD(ROW()-2,COUNTA('Form Responses 1'!$1:$1)-4),,TRUE,"Form Responses 1")))</f>
        <v>#N/A</v>
      </c>
      <c r="H333" s="83" t="str">
        <f ca="1" t="shared" si="270"/>
        <v>Halaman Wisma</v>
      </c>
      <c r="I333" s="83" t="str">
        <f ca="1" t="shared" si="342"/>
        <v>Taman </v>
      </c>
      <c r="J333" s="83" t="str">
        <f ca="1" t="shared" si="271"/>
        <v>CLEANING SERVICE</v>
      </c>
      <c r="K333" s="83" t="str">
        <f ca="1" t="array" ref="K333">IFERROR(INDEX(MASTER!B:B,MATCH(G333,MASTER!A:A,0))/100," ")</f>
        <v> </v>
      </c>
      <c r="L333" s="66">
        <f ca="1" t="shared" si="272"/>
        <v>0</v>
      </c>
      <c r="M333" s="66" t="str">
        <f ca="1" t="shared" si="273"/>
        <v>1900 - WEEK 00</v>
      </c>
      <c r="N333" s="66" t="str">
        <f ca="1" t="shared" si="274"/>
        <v>1900 - MONTH 01</v>
      </c>
      <c r="O333" s="83" t="str">
        <f ca="1" t="shared" ref="O333:P333" si="353">IFERROR(AVERAGEIF(M:M,M333,$K:$K)," ")</f>
        <v> </v>
      </c>
      <c r="P333" s="83" t="str">
        <f ca="1" t="shared" si="353"/>
        <v> </v>
      </c>
      <c r="Q333" s="66" t="str">
        <f ca="1">IF(ISBLANK(A333)," ",IF(O333&gt;MASTER!$B$3/100,"SB",IF(O333&gt;MASTER!$B$4/100,"B",IF(O333&gt;MASTER!$B$5/100,"C","K"))))</f>
        <v>SB</v>
      </c>
      <c r="R333" s="66" t="str">
        <f ca="1">IF(ISBLANK(B333)," ",IF(P333&gt;MASTER!$B$3/100,"SB",IF(P333&gt;MASTER!$B$4/100,"B",IF(P333&gt;MASTER!$B$5/100,"C","K"))))</f>
        <v>SB</v>
      </c>
    </row>
    <row r="334" customHeight="1" spans="1:18">
      <c r="A334" s="66">
        <f ca="1">INDIRECT(ADDRESS(2+QUOTIENT(ROW()-2,COUNTA('Form Responses 1'!$1:$1)-4),1,,TRUE,"Form Responses 1"))</f>
        <v>0</v>
      </c>
      <c r="B334" s="66">
        <f ca="1">INDIRECT(ADDRESS(2+QUOTIENT(ROW()-2,COUNTA('Form Responses 1'!$1:$1)-4),2,,TRUE,"Form Responses 1"))</f>
        <v>0</v>
      </c>
      <c r="C334" s="66">
        <f ca="1">INDIRECT(ADDRESS(2+QUOTIENT(ROW()-2,COUNTA('Form Responses 1'!$1:$1)-4),3,,TRUE,"Form Responses 1"))</f>
        <v>0</v>
      </c>
      <c r="D334" s="66">
        <f ca="1">INDIRECT(ADDRESS(2+QUOTIENT(ROW()-2,COUNTA('Form Responses 1'!$1:$1)-4),4,,TRUE,"Form Responses 1"))</f>
        <v>0</v>
      </c>
      <c r="E334" s="82">
        <f ca="1" t="shared" si="269"/>
        <v>6</v>
      </c>
      <c r="F334" s="66" t="str">
        <f ca="1">IF(ISBLANK(A334)," ",INDIRECT(ADDRESS(1,5+MOD(ROW()-2,COUNTA('Form Responses 1'!$1:$1)-4),,TRUE,"Form Responses 1")))</f>
        <v>Halaman Wisma [Pos Satpam]</v>
      </c>
      <c r="G334" s="66" t="e">
        <f ca="1">IF(ISBLANK(A334)," ",INDIRECT(ADDRESS(MATCH(A334,'Form Responses 1'!A:A,0),5+MOD(ROW()-2,COUNTA('Form Responses 1'!$1:$1)-4),,TRUE,"Form Responses 1")))</f>
        <v>#N/A</v>
      </c>
      <c r="H334" s="83" t="str">
        <f ca="1" t="shared" si="270"/>
        <v>Halaman Wisma</v>
      </c>
      <c r="I334" s="83" t="str">
        <f ca="1" t="shared" si="342"/>
        <v>Pos Satpam</v>
      </c>
      <c r="J334" s="83" t="str">
        <f ca="1" t="shared" si="271"/>
        <v>CLEANING SERVICE</v>
      </c>
      <c r="K334" s="83" t="str">
        <f ca="1" t="array" ref="K334">IFERROR(INDEX(MASTER!B:B,MATCH(G334,MASTER!A:A,0))/100," ")</f>
        <v> </v>
      </c>
      <c r="L334" s="66">
        <f ca="1" t="shared" si="272"/>
        <v>0</v>
      </c>
      <c r="M334" s="66" t="str">
        <f ca="1" t="shared" si="273"/>
        <v>1900 - WEEK 00</v>
      </c>
      <c r="N334" s="66" t="str">
        <f ca="1" t="shared" si="274"/>
        <v>1900 - MONTH 01</v>
      </c>
      <c r="O334" s="83" t="str">
        <f ca="1" t="shared" ref="O334:P334" si="354">IFERROR(AVERAGEIF(M:M,M334,$K:$K)," ")</f>
        <v> </v>
      </c>
      <c r="P334" s="83" t="str">
        <f ca="1" t="shared" si="354"/>
        <v> </v>
      </c>
      <c r="Q334" s="66" t="str">
        <f ca="1">IF(ISBLANK(A334)," ",IF(O334&gt;MASTER!$B$3/100,"SB",IF(O334&gt;MASTER!$B$4/100,"B",IF(O334&gt;MASTER!$B$5/100,"C","K"))))</f>
        <v>SB</v>
      </c>
      <c r="R334" s="66" t="str">
        <f ca="1">IF(ISBLANK(B334)," ",IF(P334&gt;MASTER!$B$3/100,"SB",IF(P334&gt;MASTER!$B$4/100,"B",IF(P334&gt;MASTER!$B$5/100,"C","K"))))</f>
        <v>SB</v>
      </c>
    </row>
    <row r="335" customHeight="1" spans="1:18">
      <c r="A335" s="66">
        <f ca="1">INDIRECT(ADDRESS(2+QUOTIENT(ROW()-2,COUNTA('Form Responses 1'!$1:$1)-4),1,,TRUE,"Form Responses 1"))</f>
        <v>0</v>
      </c>
      <c r="B335" s="66">
        <f ca="1">INDIRECT(ADDRESS(2+QUOTIENT(ROW()-2,COUNTA('Form Responses 1'!$1:$1)-4),2,,TRUE,"Form Responses 1"))</f>
        <v>0</v>
      </c>
      <c r="C335" s="66">
        <f ca="1">INDIRECT(ADDRESS(2+QUOTIENT(ROW()-2,COUNTA('Form Responses 1'!$1:$1)-4),3,,TRUE,"Form Responses 1"))</f>
        <v>0</v>
      </c>
      <c r="D335" s="66">
        <f ca="1">INDIRECT(ADDRESS(2+QUOTIENT(ROW()-2,COUNTA('Form Responses 1'!$1:$1)-4),4,,TRUE,"Form Responses 1"))</f>
        <v>0</v>
      </c>
      <c r="E335" s="82">
        <f ca="1" t="shared" si="269"/>
        <v>6</v>
      </c>
      <c r="F335" s="66" t="str">
        <f ca="1">IF(ISBLANK(A335)," ",INDIRECT(ADDRESS(1,5+MOD(ROW()-2,COUNTA('Form Responses 1'!$1:$1)-4),,TRUE,"Form Responses 1")))</f>
        <v>Halaman Wisma [Halaman Utama Depan]</v>
      </c>
      <c r="G335" s="66" t="e">
        <f ca="1">IF(ISBLANK(A335)," ",INDIRECT(ADDRESS(MATCH(A335,'Form Responses 1'!A:A,0),5+MOD(ROW()-2,COUNTA('Form Responses 1'!$1:$1)-4),,TRUE,"Form Responses 1")))</f>
        <v>#N/A</v>
      </c>
      <c r="H335" s="83" t="str">
        <f ca="1" t="shared" si="270"/>
        <v>Halaman Wisma</v>
      </c>
      <c r="I335" s="83" t="str">
        <f ca="1" t="shared" si="342"/>
        <v>Halaman Utama Depan</v>
      </c>
      <c r="J335" s="83" t="str">
        <f ca="1" t="shared" si="271"/>
        <v>CLEANING SERVICE</v>
      </c>
      <c r="K335" s="83" t="str">
        <f ca="1" t="array" ref="K335">IFERROR(INDEX(MASTER!B:B,MATCH(G335,MASTER!A:A,0))/100," ")</f>
        <v> </v>
      </c>
      <c r="L335" s="66">
        <f ca="1" t="shared" si="272"/>
        <v>0</v>
      </c>
      <c r="M335" s="66" t="str">
        <f ca="1" t="shared" si="273"/>
        <v>1900 - WEEK 00</v>
      </c>
      <c r="N335" s="66" t="str">
        <f ca="1" t="shared" si="274"/>
        <v>1900 - MONTH 01</v>
      </c>
      <c r="O335" s="83" t="str">
        <f ca="1" t="shared" ref="O335:P335" si="355">IFERROR(AVERAGEIF(M:M,M335,$K:$K)," ")</f>
        <v> </v>
      </c>
      <c r="P335" s="83" t="str">
        <f ca="1" t="shared" si="355"/>
        <v> </v>
      </c>
      <c r="Q335" s="66" t="str">
        <f ca="1">IF(ISBLANK(A335)," ",IF(O335&gt;MASTER!$B$3/100,"SB",IF(O335&gt;MASTER!$B$4/100,"B",IF(O335&gt;MASTER!$B$5/100,"C","K"))))</f>
        <v>SB</v>
      </c>
      <c r="R335" s="66" t="str">
        <f ca="1">IF(ISBLANK(B335)," ",IF(P335&gt;MASTER!$B$3/100,"SB",IF(P335&gt;MASTER!$B$4/100,"B",IF(P335&gt;MASTER!$B$5/100,"C","K"))))</f>
        <v>SB</v>
      </c>
    </row>
    <row r="336" customHeight="1" spans="1:18">
      <c r="A336" s="66">
        <f ca="1">INDIRECT(ADDRESS(2+QUOTIENT(ROW()-2,COUNTA('Form Responses 1'!$1:$1)-4),1,,TRUE,"Form Responses 1"))</f>
        <v>0</v>
      </c>
      <c r="B336" s="66">
        <f ca="1">INDIRECT(ADDRESS(2+QUOTIENT(ROW()-2,COUNTA('Form Responses 1'!$1:$1)-4),2,,TRUE,"Form Responses 1"))</f>
        <v>0</v>
      </c>
      <c r="C336" s="66">
        <f ca="1">INDIRECT(ADDRESS(2+QUOTIENT(ROW()-2,COUNTA('Form Responses 1'!$1:$1)-4),3,,TRUE,"Form Responses 1"))</f>
        <v>0</v>
      </c>
      <c r="D336" s="66">
        <f ca="1">INDIRECT(ADDRESS(2+QUOTIENT(ROW()-2,COUNTA('Form Responses 1'!$1:$1)-4),4,,TRUE,"Form Responses 1"))</f>
        <v>0</v>
      </c>
      <c r="E336" s="82">
        <f ca="1" t="shared" si="269"/>
        <v>6</v>
      </c>
      <c r="F336" s="66" t="str">
        <f ca="1">IF(ISBLANK(A336)," ",INDIRECT(ADDRESS(1,5+MOD(ROW()-2,COUNTA('Form Responses 1'!$1:$1)-4),,TRUE,"Form Responses 1")))</f>
        <v>Halaman Wisma [Halaman Samping Dan Belakang]</v>
      </c>
      <c r="G336" s="66" t="e">
        <f ca="1">IF(ISBLANK(A336)," ",INDIRECT(ADDRESS(MATCH(A336,'Form Responses 1'!A:A,0),5+MOD(ROW()-2,COUNTA('Form Responses 1'!$1:$1)-4),,TRUE,"Form Responses 1")))</f>
        <v>#N/A</v>
      </c>
      <c r="H336" s="83" t="str">
        <f ca="1" t="shared" si="270"/>
        <v>Halaman Wisma</v>
      </c>
      <c r="I336" s="83" t="str">
        <f ca="1" t="shared" si="342"/>
        <v>Halaman Samping Dan Belakang</v>
      </c>
      <c r="J336" s="83" t="str">
        <f ca="1" t="shared" si="271"/>
        <v>CLEANING SERVICE</v>
      </c>
      <c r="K336" s="83" t="str">
        <f ca="1" t="array" ref="K336">IFERROR(INDEX(MASTER!B:B,MATCH(G336,MASTER!A:A,0))/100," ")</f>
        <v> </v>
      </c>
      <c r="L336" s="66">
        <f ca="1" t="shared" si="272"/>
        <v>0</v>
      </c>
      <c r="M336" s="66" t="str">
        <f ca="1" t="shared" si="273"/>
        <v>1900 - WEEK 00</v>
      </c>
      <c r="N336" s="66" t="str">
        <f ca="1" t="shared" si="274"/>
        <v>1900 - MONTH 01</v>
      </c>
      <c r="O336" s="83" t="str">
        <f ca="1" t="shared" ref="O336:P336" si="356">IFERROR(AVERAGEIF(M:M,M336,$K:$K)," ")</f>
        <v> </v>
      </c>
      <c r="P336" s="83" t="str">
        <f ca="1" t="shared" si="356"/>
        <v> </v>
      </c>
      <c r="Q336" s="66" t="str">
        <f ca="1">IF(ISBLANK(A336)," ",IF(O336&gt;MASTER!$B$3/100,"SB",IF(O336&gt;MASTER!$B$4/100,"B",IF(O336&gt;MASTER!$B$5/100,"C","K"))))</f>
        <v>SB</v>
      </c>
      <c r="R336" s="66" t="str">
        <f ca="1">IF(ISBLANK(B336)," ",IF(P336&gt;MASTER!$B$3/100,"SB",IF(P336&gt;MASTER!$B$4/100,"B",IF(P336&gt;MASTER!$B$5/100,"C","K"))))</f>
        <v>SB</v>
      </c>
    </row>
    <row r="337" customHeight="1" spans="1:18">
      <c r="A337" s="66">
        <f ca="1">INDIRECT(ADDRESS(2+QUOTIENT(ROW()-2,COUNTA('Form Responses 1'!$1:$1)-4),1,,TRUE,"Form Responses 1"))</f>
        <v>0</v>
      </c>
      <c r="B337" s="66">
        <f ca="1">INDIRECT(ADDRESS(2+QUOTIENT(ROW()-2,COUNTA('Form Responses 1'!$1:$1)-4),2,,TRUE,"Form Responses 1"))</f>
        <v>0</v>
      </c>
      <c r="C337" s="66">
        <f ca="1">INDIRECT(ADDRESS(2+QUOTIENT(ROW()-2,COUNTA('Form Responses 1'!$1:$1)-4),3,,TRUE,"Form Responses 1"))</f>
        <v>0</v>
      </c>
      <c r="D337" s="66">
        <f ca="1">INDIRECT(ADDRESS(2+QUOTIENT(ROW()-2,COUNTA('Form Responses 1'!$1:$1)-4),4,,TRUE,"Form Responses 1"))</f>
        <v>0</v>
      </c>
      <c r="E337" s="82">
        <f ca="1" t="shared" si="269"/>
        <v>6</v>
      </c>
      <c r="F337" s="66" t="str">
        <f ca="1">IF(ISBLANK(A337)," ",INDIRECT(ADDRESS(1,5+MOD(ROW()-2,COUNTA('Form Responses 1'!$1:$1)-4),,TRUE,"Form Responses 1")))</f>
        <v>Halaman Wisma [Tps]</v>
      </c>
      <c r="G337" s="66" t="e">
        <f ca="1">IF(ISBLANK(A337)," ",INDIRECT(ADDRESS(MATCH(A337,'Form Responses 1'!A:A,0),5+MOD(ROW()-2,COUNTA('Form Responses 1'!$1:$1)-4),,TRUE,"Form Responses 1")))</f>
        <v>#N/A</v>
      </c>
      <c r="H337" s="83" t="str">
        <f ca="1" t="shared" si="270"/>
        <v>Halaman Wisma</v>
      </c>
      <c r="I337" s="83" t="str">
        <f ca="1" t="shared" si="342"/>
        <v>Tps</v>
      </c>
      <c r="J337" s="83" t="str">
        <f ca="1" t="shared" si="271"/>
        <v>CLEANING SERVICE</v>
      </c>
      <c r="K337" s="83" t="str">
        <f ca="1" t="array" ref="K337">IFERROR(INDEX(MASTER!B:B,MATCH(G337,MASTER!A:A,0))/100," ")</f>
        <v> </v>
      </c>
      <c r="L337" s="66">
        <f ca="1" t="shared" si="272"/>
        <v>0</v>
      </c>
      <c r="M337" s="66" t="str">
        <f ca="1" t="shared" si="273"/>
        <v>1900 - WEEK 00</v>
      </c>
      <c r="N337" s="66" t="str">
        <f ca="1" t="shared" si="274"/>
        <v>1900 - MONTH 01</v>
      </c>
      <c r="O337" s="83" t="str">
        <f ca="1" t="shared" ref="O337:P337" si="357">IFERROR(AVERAGEIF(M:M,M337,$K:$K)," ")</f>
        <v> </v>
      </c>
      <c r="P337" s="83" t="str">
        <f ca="1" t="shared" si="357"/>
        <v> </v>
      </c>
      <c r="Q337" s="66" t="str">
        <f ca="1">IF(ISBLANK(A337)," ",IF(O337&gt;MASTER!$B$3/100,"SB",IF(O337&gt;MASTER!$B$4/100,"B",IF(O337&gt;MASTER!$B$5/100,"C","K"))))</f>
        <v>SB</v>
      </c>
      <c r="R337" s="66" t="str">
        <f ca="1">IF(ISBLANK(B337)," ",IF(P337&gt;MASTER!$B$3/100,"SB",IF(P337&gt;MASTER!$B$4/100,"B",IF(P337&gt;MASTER!$B$5/100,"C","K"))))</f>
        <v>SB</v>
      </c>
    </row>
    <row r="338" customHeight="1" spans="1:18">
      <c r="A338" s="66">
        <f ca="1">INDIRECT(ADDRESS(2+QUOTIENT(ROW()-2,COUNTA('Form Responses 1'!$1:$1)-4),1,,TRUE,"Form Responses 1"))</f>
        <v>0</v>
      </c>
      <c r="B338" s="66">
        <f ca="1">INDIRECT(ADDRESS(2+QUOTIENT(ROW()-2,COUNTA('Form Responses 1'!$1:$1)-4),2,,TRUE,"Form Responses 1"))</f>
        <v>0</v>
      </c>
      <c r="C338" s="66">
        <f ca="1">INDIRECT(ADDRESS(2+QUOTIENT(ROW()-2,COUNTA('Form Responses 1'!$1:$1)-4),3,,TRUE,"Form Responses 1"))</f>
        <v>0</v>
      </c>
      <c r="D338" s="66">
        <f ca="1">INDIRECT(ADDRESS(2+QUOTIENT(ROW()-2,COUNTA('Form Responses 1'!$1:$1)-4),4,,TRUE,"Form Responses 1"))</f>
        <v>0</v>
      </c>
      <c r="E338" s="82">
        <f ca="1" t="shared" si="269"/>
        <v>6</v>
      </c>
      <c r="F338" s="66" t="str">
        <f ca="1">IF(ISBLANK(A338)," ",INDIRECT(ADDRESS(1,5+MOD(ROW()-2,COUNTA('Form Responses 1'!$1:$1)-4),,TRUE,"Form Responses 1")))</f>
        <v>Security [Security Functions]</v>
      </c>
      <c r="G338" s="66" t="e">
        <f ca="1">IF(ISBLANK(A338)," ",INDIRECT(ADDRESS(MATCH(A338,'Form Responses 1'!A:A,0),5+MOD(ROW()-2,COUNTA('Form Responses 1'!$1:$1)-4),,TRUE,"Form Responses 1")))</f>
        <v>#N/A</v>
      </c>
      <c r="H338" s="83" t="str">
        <f ca="1" t="shared" si="270"/>
        <v>Security</v>
      </c>
      <c r="I338" s="83" t="str">
        <f ca="1" t="shared" si="342"/>
        <v>Security Functions</v>
      </c>
      <c r="J338" s="83" t="str">
        <f ca="1" t="shared" si="271"/>
        <v>SECURITY SERVICE</v>
      </c>
      <c r="K338" s="83" t="str">
        <f ca="1" t="array" ref="K338">IFERROR(INDEX(MASTER!B:B,MATCH(G338,MASTER!A:A,0))/100," ")</f>
        <v> </v>
      </c>
      <c r="L338" s="66">
        <f ca="1" t="shared" si="272"/>
        <v>0</v>
      </c>
      <c r="M338" s="66" t="str">
        <f ca="1" t="shared" si="273"/>
        <v>1900 - WEEK 00</v>
      </c>
      <c r="N338" s="66" t="str">
        <f ca="1" t="shared" si="274"/>
        <v>1900 - MONTH 01</v>
      </c>
      <c r="O338" s="83" t="str">
        <f ca="1" t="shared" ref="O338:P338" si="358">IFERROR(AVERAGEIF(M:M,M338,$K:$K)," ")</f>
        <v> </v>
      </c>
      <c r="P338" s="83" t="str">
        <f ca="1" t="shared" si="358"/>
        <v> </v>
      </c>
      <c r="Q338" s="66" t="str">
        <f ca="1">IF(ISBLANK(A338)," ",IF(O338&gt;MASTER!$B$3/100,"SB",IF(O338&gt;MASTER!$B$4/100,"B",IF(O338&gt;MASTER!$B$5/100,"C","K"))))</f>
        <v>SB</v>
      </c>
      <c r="R338" s="66" t="str">
        <f ca="1">IF(ISBLANK(B338)," ",IF(P338&gt;MASTER!$B$3/100,"SB",IF(P338&gt;MASTER!$B$4/100,"B",IF(P338&gt;MASTER!$B$5/100,"C","K"))))</f>
        <v>SB</v>
      </c>
    </row>
    <row r="339" customHeight="1" spans="1:18">
      <c r="A339" s="66">
        <f ca="1">INDIRECT(ADDRESS(2+QUOTIENT(ROW()-2,COUNTA('Form Responses 1'!$1:$1)-4),1,,TRUE,"Form Responses 1"))</f>
        <v>0</v>
      </c>
      <c r="B339" s="66">
        <f ca="1">INDIRECT(ADDRESS(2+QUOTIENT(ROW()-2,COUNTA('Form Responses 1'!$1:$1)-4),2,,TRUE,"Form Responses 1"))</f>
        <v>0</v>
      </c>
      <c r="C339" s="66">
        <f ca="1">INDIRECT(ADDRESS(2+QUOTIENT(ROW()-2,COUNTA('Form Responses 1'!$1:$1)-4),3,,TRUE,"Form Responses 1"))</f>
        <v>0</v>
      </c>
      <c r="D339" s="66">
        <f ca="1">INDIRECT(ADDRESS(2+QUOTIENT(ROW()-2,COUNTA('Form Responses 1'!$1:$1)-4),4,,TRUE,"Form Responses 1"))</f>
        <v>0</v>
      </c>
      <c r="E339" s="82">
        <f ca="1" t="shared" si="269"/>
        <v>6</v>
      </c>
      <c r="F339" s="66" t="str">
        <f ca="1">IF(ISBLANK(A339)," ",INDIRECT(ADDRESS(1,5+MOD(ROW()-2,COUNTA('Form Responses 1'!$1:$1)-4),,TRUE,"Form Responses 1")))</f>
        <v>Lantai 1 [Pantry ]</v>
      </c>
      <c r="G339" s="66" t="e">
        <f ca="1">IF(ISBLANK(A339)," ",INDIRECT(ADDRESS(MATCH(A339,'Form Responses 1'!A:A,0),5+MOD(ROW()-2,COUNTA('Form Responses 1'!$1:$1)-4),,TRUE,"Form Responses 1")))</f>
        <v>#N/A</v>
      </c>
      <c r="H339" s="83" t="str">
        <f ca="1" t="shared" si="270"/>
        <v>Lantai 1</v>
      </c>
      <c r="I339" s="83" t="str">
        <f ca="1" t="shared" si="342"/>
        <v>Pantry </v>
      </c>
      <c r="J339" s="83" t="str">
        <f ca="1" t="shared" si="271"/>
        <v>CLEANING SERVICE</v>
      </c>
      <c r="K339" s="83" t="str">
        <f ca="1" t="array" ref="K339">IFERROR(INDEX(MASTER!B:B,MATCH(G339,MASTER!A:A,0))/100," ")</f>
        <v> </v>
      </c>
      <c r="L339" s="66">
        <f ca="1" t="shared" si="272"/>
        <v>0</v>
      </c>
      <c r="M339" s="66" t="str">
        <f ca="1" t="shared" si="273"/>
        <v>1900 - WEEK 00</v>
      </c>
      <c r="N339" s="66" t="str">
        <f ca="1" t="shared" si="274"/>
        <v>1900 - MONTH 01</v>
      </c>
      <c r="O339" s="83" t="str">
        <f ca="1" t="shared" ref="O339:P339" si="359">IFERROR(AVERAGEIF(M:M,M339,$K:$K)," ")</f>
        <v> </v>
      </c>
      <c r="P339" s="83" t="str">
        <f ca="1" t="shared" si="359"/>
        <v> </v>
      </c>
      <c r="Q339" s="66" t="str">
        <f ca="1">IF(ISBLANK(A339)," ",IF(O339&gt;MASTER!$B$3/100,"SB",IF(O339&gt;MASTER!$B$4/100,"B",IF(O339&gt;MASTER!$B$5/100,"C","K"))))</f>
        <v>SB</v>
      </c>
      <c r="R339" s="66" t="str">
        <f ca="1">IF(ISBLANK(B339)," ",IF(P339&gt;MASTER!$B$3/100,"SB",IF(P339&gt;MASTER!$B$4/100,"B",IF(P339&gt;MASTER!$B$5/100,"C","K"))))</f>
        <v>SB</v>
      </c>
    </row>
    <row r="340" customHeight="1" spans="1:18">
      <c r="A340" s="66">
        <f ca="1">INDIRECT(ADDRESS(2+QUOTIENT(ROW()-2,COUNTA('Form Responses 1'!$1:$1)-4),1,,TRUE,"Form Responses 1"))</f>
        <v>0</v>
      </c>
      <c r="B340" s="66">
        <f ca="1">INDIRECT(ADDRESS(2+QUOTIENT(ROW()-2,COUNTA('Form Responses 1'!$1:$1)-4),2,,TRUE,"Form Responses 1"))</f>
        <v>0</v>
      </c>
      <c r="C340" s="66">
        <f ca="1">INDIRECT(ADDRESS(2+QUOTIENT(ROW()-2,COUNTA('Form Responses 1'!$1:$1)-4),3,,TRUE,"Form Responses 1"))</f>
        <v>0</v>
      </c>
      <c r="D340" s="66">
        <f ca="1">INDIRECT(ADDRESS(2+QUOTIENT(ROW()-2,COUNTA('Form Responses 1'!$1:$1)-4),4,,TRUE,"Form Responses 1"))</f>
        <v>0</v>
      </c>
      <c r="E340" s="82">
        <f ca="1" t="shared" si="269"/>
        <v>6</v>
      </c>
      <c r="F340" s="66" t="str">
        <f ca="1">IF(ISBLANK(A340)," ",INDIRECT(ADDRESS(1,5+MOD(ROW()-2,COUNTA('Form Responses 1'!$1:$1)-4),,TRUE,"Form Responses 1")))</f>
        <v>Lantai 1 [Kamar Depan]</v>
      </c>
      <c r="G340" s="66" t="e">
        <f ca="1">IF(ISBLANK(A340)," ",INDIRECT(ADDRESS(MATCH(A340,'Form Responses 1'!A:A,0),5+MOD(ROW()-2,COUNTA('Form Responses 1'!$1:$1)-4),,TRUE,"Form Responses 1")))</f>
        <v>#N/A</v>
      </c>
      <c r="H340" s="83" t="str">
        <f ca="1" t="shared" si="270"/>
        <v>Lantai 1</v>
      </c>
      <c r="I340" s="83" t="str">
        <f ca="1" t="shared" si="342"/>
        <v>Kamar Depan</v>
      </c>
      <c r="J340" s="83" t="str">
        <f ca="1" t="shared" si="271"/>
        <v>CLEANING SERVICE</v>
      </c>
      <c r="K340" s="83" t="str">
        <f ca="1" t="array" ref="K340">IFERROR(INDEX(MASTER!B:B,MATCH(G340,MASTER!A:A,0))/100," ")</f>
        <v> </v>
      </c>
      <c r="L340" s="66">
        <f ca="1" t="shared" si="272"/>
        <v>0</v>
      </c>
      <c r="M340" s="66" t="str">
        <f ca="1" t="shared" si="273"/>
        <v>1900 - WEEK 00</v>
      </c>
      <c r="N340" s="66" t="str">
        <f ca="1" t="shared" si="274"/>
        <v>1900 - MONTH 01</v>
      </c>
      <c r="O340" s="83" t="str">
        <f ca="1" t="shared" ref="O340:P340" si="360">IFERROR(AVERAGEIF(M:M,M340,$K:$K)," ")</f>
        <v> </v>
      </c>
      <c r="P340" s="83" t="str">
        <f ca="1" t="shared" si="360"/>
        <v> </v>
      </c>
      <c r="Q340" s="66" t="str">
        <f ca="1">IF(ISBLANK(A340)," ",IF(O340&gt;MASTER!$B$3/100,"SB",IF(O340&gt;MASTER!$B$4/100,"B",IF(O340&gt;MASTER!$B$5/100,"C","K"))))</f>
        <v>SB</v>
      </c>
      <c r="R340" s="66" t="str">
        <f ca="1">IF(ISBLANK(B340)," ",IF(P340&gt;MASTER!$B$3/100,"SB",IF(P340&gt;MASTER!$B$4/100,"B",IF(P340&gt;MASTER!$B$5/100,"C","K"))))</f>
        <v>SB</v>
      </c>
    </row>
    <row r="341" customHeight="1" spans="1:18">
      <c r="A341" s="66">
        <f ca="1">INDIRECT(ADDRESS(2+QUOTIENT(ROW()-2,COUNTA('Form Responses 1'!$1:$1)-4),1,,TRUE,"Form Responses 1"))</f>
        <v>0</v>
      </c>
      <c r="B341" s="66">
        <f ca="1">INDIRECT(ADDRESS(2+QUOTIENT(ROW()-2,COUNTA('Form Responses 1'!$1:$1)-4),2,,TRUE,"Form Responses 1"))</f>
        <v>0</v>
      </c>
      <c r="C341" s="66">
        <f ca="1">INDIRECT(ADDRESS(2+QUOTIENT(ROW()-2,COUNTA('Form Responses 1'!$1:$1)-4),3,,TRUE,"Form Responses 1"))</f>
        <v>0</v>
      </c>
      <c r="D341" s="66">
        <f ca="1">INDIRECT(ADDRESS(2+QUOTIENT(ROW()-2,COUNTA('Form Responses 1'!$1:$1)-4),4,,TRUE,"Form Responses 1"))</f>
        <v>0</v>
      </c>
      <c r="E341" s="82">
        <f ca="1" t="shared" si="269"/>
        <v>6</v>
      </c>
      <c r="F341" s="66" t="str">
        <f ca="1">IF(ISBLANK(A341)," ",INDIRECT(ADDRESS(1,5+MOD(ROW()-2,COUNTA('Form Responses 1'!$1:$1)-4),,TRUE,"Form Responses 1")))</f>
        <v>Lantai 1 [Kamar Belakang]</v>
      </c>
      <c r="G341" s="66" t="e">
        <f ca="1">IF(ISBLANK(A341)," ",INDIRECT(ADDRESS(MATCH(A341,'Form Responses 1'!A:A,0),5+MOD(ROW()-2,COUNTA('Form Responses 1'!$1:$1)-4),,TRUE,"Form Responses 1")))</f>
        <v>#N/A</v>
      </c>
      <c r="H341" s="83" t="str">
        <f ca="1" t="shared" si="270"/>
        <v>Lantai 1</v>
      </c>
      <c r="I341" s="83" t="str">
        <f ca="1" t="shared" si="342"/>
        <v>Kamar Belakang</v>
      </c>
      <c r="J341" s="83" t="str">
        <f ca="1" t="shared" si="271"/>
        <v>CLEANING SERVICE</v>
      </c>
      <c r="K341" s="83" t="str">
        <f ca="1" t="array" ref="K341">IFERROR(INDEX(MASTER!B:B,MATCH(G341,MASTER!A:A,0))/100," ")</f>
        <v> </v>
      </c>
      <c r="L341" s="66">
        <f ca="1" t="shared" si="272"/>
        <v>0</v>
      </c>
      <c r="M341" s="66" t="str">
        <f ca="1" t="shared" si="273"/>
        <v>1900 - WEEK 00</v>
      </c>
      <c r="N341" s="66" t="str">
        <f ca="1" t="shared" si="274"/>
        <v>1900 - MONTH 01</v>
      </c>
      <c r="O341" s="83" t="str">
        <f ca="1" t="shared" ref="O341:P341" si="361">IFERROR(AVERAGEIF(M:M,M341,$K:$K)," ")</f>
        <v> </v>
      </c>
      <c r="P341" s="83" t="str">
        <f ca="1" t="shared" si="361"/>
        <v> </v>
      </c>
      <c r="Q341" s="66" t="str">
        <f ca="1">IF(ISBLANK(A341)," ",IF(O341&gt;MASTER!$B$3/100,"SB",IF(O341&gt;MASTER!$B$4/100,"B",IF(O341&gt;MASTER!$B$5/100,"C","K"))))</f>
        <v>SB</v>
      </c>
      <c r="R341" s="66" t="str">
        <f ca="1">IF(ISBLANK(B341)," ",IF(P341&gt;MASTER!$B$3/100,"SB",IF(P341&gt;MASTER!$B$4/100,"B",IF(P341&gt;MASTER!$B$5/100,"C","K"))))</f>
        <v>SB</v>
      </c>
    </row>
    <row r="342" customHeight="1" spans="1:18">
      <c r="A342" s="66">
        <f ca="1">INDIRECT(ADDRESS(2+QUOTIENT(ROW()-2,COUNTA('Form Responses 1'!$1:$1)-4),1,,TRUE,"Form Responses 1"))</f>
        <v>0</v>
      </c>
      <c r="B342" s="66">
        <f ca="1">INDIRECT(ADDRESS(2+QUOTIENT(ROW()-2,COUNTA('Form Responses 1'!$1:$1)-4),2,,TRUE,"Form Responses 1"))</f>
        <v>0</v>
      </c>
      <c r="C342" s="66">
        <f ca="1">INDIRECT(ADDRESS(2+QUOTIENT(ROW()-2,COUNTA('Form Responses 1'!$1:$1)-4),3,,TRUE,"Form Responses 1"))</f>
        <v>0</v>
      </c>
      <c r="D342" s="66">
        <f ca="1">INDIRECT(ADDRESS(2+QUOTIENT(ROW()-2,COUNTA('Form Responses 1'!$1:$1)-4),4,,TRUE,"Form Responses 1"))</f>
        <v>0</v>
      </c>
      <c r="E342" s="82">
        <f ca="1" t="shared" si="269"/>
        <v>6</v>
      </c>
      <c r="F342" s="66" t="str">
        <f ca="1">IF(ISBLANK(A342)," ",INDIRECT(ADDRESS(1,5+MOD(ROW()-2,COUNTA('Form Responses 1'!$1:$1)-4),,TRUE,"Form Responses 1")))</f>
        <v>Lantai 1 [Ruang Tamu]</v>
      </c>
      <c r="G342" s="66" t="e">
        <f ca="1">IF(ISBLANK(A342)," ",INDIRECT(ADDRESS(MATCH(A342,'Form Responses 1'!A:A,0),5+MOD(ROW()-2,COUNTA('Form Responses 1'!$1:$1)-4),,TRUE,"Form Responses 1")))</f>
        <v>#N/A</v>
      </c>
      <c r="H342" s="83" t="str">
        <f ca="1" t="shared" si="270"/>
        <v>Lantai 1</v>
      </c>
      <c r="I342" s="83" t="str">
        <f ca="1" t="shared" si="342"/>
        <v>Ruang Tamu</v>
      </c>
      <c r="J342" s="83" t="str">
        <f ca="1" t="shared" si="271"/>
        <v>CLEANING SERVICE</v>
      </c>
      <c r="K342" s="83" t="str">
        <f ca="1" t="array" ref="K342">IFERROR(INDEX(MASTER!B:B,MATCH(G342,MASTER!A:A,0))/100," ")</f>
        <v> </v>
      </c>
      <c r="L342" s="66">
        <f ca="1" t="shared" si="272"/>
        <v>0</v>
      </c>
      <c r="M342" s="66" t="str">
        <f ca="1" t="shared" si="273"/>
        <v>1900 - WEEK 00</v>
      </c>
      <c r="N342" s="66" t="str">
        <f ca="1" t="shared" si="274"/>
        <v>1900 - MONTH 01</v>
      </c>
      <c r="O342" s="83" t="str">
        <f ca="1" t="shared" ref="O342:P342" si="362">IFERROR(AVERAGEIF(M:M,M342,$K:$K)," ")</f>
        <v> </v>
      </c>
      <c r="P342" s="83" t="str">
        <f ca="1" t="shared" si="362"/>
        <v> </v>
      </c>
      <c r="Q342" s="66" t="str">
        <f ca="1">IF(ISBLANK(A342)," ",IF(O342&gt;MASTER!$B$3/100,"SB",IF(O342&gt;MASTER!$B$4/100,"B",IF(O342&gt;MASTER!$B$5/100,"C","K"))))</f>
        <v>SB</v>
      </c>
      <c r="R342" s="66" t="str">
        <f ca="1">IF(ISBLANK(B342)," ",IF(P342&gt;MASTER!$B$3/100,"SB",IF(P342&gt;MASTER!$B$4/100,"B",IF(P342&gt;MASTER!$B$5/100,"C","K"))))</f>
        <v>SB</v>
      </c>
    </row>
    <row r="343" customHeight="1" spans="1:18">
      <c r="A343" s="66">
        <f ca="1">INDIRECT(ADDRESS(2+QUOTIENT(ROW()-2,COUNTA('Form Responses 1'!$1:$1)-4),1,,TRUE,"Form Responses 1"))</f>
        <v>0</v>
      </c>
      <c r="B343" s="66">
        <f ca="1">INDIRECT(ADDRESS(2+QUOTIENT(ROW()-2,COUNTA('Form Responses 1'!$1:$1)-4),2,,TRUE,"Form Responses 1"))</f>
        <v>0</v>
      </c>
      <c r="C343" s="66">
        <f ca="1">INDIRECT(ADDRESS(2+QUOTIENT(ROW()-2,COUNTA('Form Responses 1'!$1:$1)-4),3,,TRUE,"Form Responses 1"))</f>
        <v>0</v>
      </c>
      <c r="D343" s="66">
        <f ca="1">INDIRECT(ADDRESS(2+QUOTIENT(ROW()-2,COUNTA('Form Responses 1'!$1:$1)-4),4,,TRUE,"Form Responses 1"))</f>
        <v>0</v>
      </c>
      <c r="E343" s="82">
        <f ca="1" t="shared" si="269"/>
        <v>6</v>
      </c>
      <c r="F343" s="66" t="str">
        <f ca="1">IF(ISBLANK(A343)," ",INDIRECT(ADDRESS(1,5+MOD(ROW()-2,COUNTA('Form Responses 1'!$1:$1)-4),,TRUE,"Form Responses 1")))</f>
        <v>Lantai 1 [Toilet Pria / Wanita]</v>
      </c>
      <c r="G343" s="66" t="e">
        <f ca="1">IF(ISBLANK(A343)," ",INDIRECT(ADDRESS(MATCH(A343,'Form Responses 1'!A:A,0),5+MOD(ROW()-2,COUNTA('Form Responses 1'!$1:$1)-4),,TRUE,"Form Responses 1")))</f>
        <v>#N/A</v>
      </c>
      <c r="H343" s="83" t="str">
        <f ca="1" t="shared" si="270"/>
        <v>Lantai 1</v>
      </c>
      <c r="I343" s="83" t="str">
        <f ca="1" t="shared" si="342"/>
        <v>Toilet Pria / Wanita</v>
      </c>
      <c r="J343" s="83" t="str">
        <f ca="1" t="shared" si="271"/>
        <v>CLEANING SERVICE</v>
      </c>
      <c r="K343" s="83" t="str">
        <f ca="1" t="array" ref="K343">IFERROR(INDEX(MASTER!B:B,MATCH(G343,MASTER!A:A,0))/100," ")</f>
        <v> </v>
      </c>
      <c r="L343" s="66">
        <f ca="1" t="shared" si="272"/>
        <v>0</v>
      </c>
      <c r="M343" s="66" t="str">
        <f ca="1" t="shared" si="273"/>
        <v>1900 - WEEK 00</v>
      </c>
      <c r="N343" s="66" t="str">
        <f ca="1" t="shared" si="274"/>
        <v>1900 - MONTH 01</v>
      </c>
      <c r="O343" s="83" t="str">
        <f ca="1" t="shared" ref="O343:P343" si="363">IFERROR(AVERAGEIF(M:M,M343,$K:$K)," ")</f>
        <v> </v>
      </c>
      <c r="P343" s="83" t="str">
        <f ca="1" t="shared" si="363"/>
        <v> </v>
      </c>
      <c r="Q343" s="66" t="str">
        <f ca="1">IF(ISBLANK(A343)," ",IF(O343&gt;MASTER!$B$3/100,"SB",IF(O343&gt;MASTER!$B$4/100,"B",IF(O343&gt;MASTER!$B$5/100,"C","K"))))</f>
        <v>SB</v>
      </c>
      <c r="R343" s="66" t="str">
        <f ca="1">IF(ISBLANK(B343)," ",IF(P343&gt;MASTER!$B$3/100,"SB",IF(P343&gt;MASTER!$B$4/100,"B",IF(P343&gt;MASTER!$B$5/100,"C","K"))))</f>
        <v>SB</v>
      </c>
    </row>
    <row r="344" customHeight="1" spans="1:18">
      <c r="A344" s="66">
        <f ca="1">INDIRECT(ADDRESS(2+QUOTIENT(ROW()-2,COUNTA('Form Responses 1'!$1:$1)-4),1,,TRUE,"Form Responses 1"))</f>
        <v>0</v>
      </c>
      <c r="B344" s="66">
        <f ca="1">INDIRECT(ADDRESS(2+QUOTIENT(ROW()-2,COUNTA('Form Responses 1'!$1:$1)-4),2,,TRUE,"Form Responses 1"))</f>
        <v>0</v>
      </c>
      <c r="C344" s="66">
        <f ca="1">INDIRECT(ADDRESS(2+QUOTIENT(ROW()-2,COUNTA('Form Responses 1'!$1:$1)-4),3,,TRUE,"Form Responses 1"))</f>
        <v>0</v>
      </c>
      <c r="D344" s="66">
        <f ca="1">INDIRECT(ADDRESS(2+QUOTIENT(ROW()-2,COUNTA('Form Responses 1'!$1:$1)-4),4,,TRUE,"Form Responses 1"))</f>
        <v>0</v>
      </c>
      <c r="E344" s="82">
        <f ca="1" t="shared" si="269"/>
        <v>6</v>
      </c>
      <c r="F344" s="66" t="str">
        <f ca="1">IF(ISBLANK(A344)," ",INDIRECT(ADDRESS(1,5+MOD(ROW()-2,COUNTA('Form Responses 1'!$1:$1)-4),,TRUE,"Form Responses 1")))</f>
        <v>Halaman [Taman ]</v>
      </c>
      <c r="G344" s="66" t="e">
        <f ca="1">IF(ISBLANK(A344)," ",INDIRECT(ADDRESS(MATCH(A344,'Form Responses 1'!A:A,0),5+MOD(ROW()-2,COUNTA('Form Responses 1'!$1:$1)-4),,TRUE,"Form Responses 1")))</f>
        <v>#N/A</v>
      </c>
      <c r="H344" s="83" t="str">
        <f ca="1" t="shared" si="270"/>
        <v>Halaman</v>
      </c>
      <c r="I344" s="83" t="str">
        <f ca="1" t="shared" si="342"/>
        <v>Taman </v>
      </c>
      <c r="J344" s="83" t="str">
        <f ca="1" t="shared" si="271"/>
        <v>CLEANING SERVICE</v>
      </c>
      <c r="K344" s="83" t="str">
        <f ca="1" t="array" ref="K344">IFERROR(INDEX(MASTER!B:B,MATCH(G344,MASTER!A:A,0))/100," ")</f>
        <v> </v>
      </c>
      <c r="L344" s="66">
        <f ca="1" t="shared" si="272"/>
        <v>0</v>
      </c>
      <c r="M344" s="66" t="str">
        <f ca="1" t="shared" si="273"/>
        <v>1900 - WEEK 00</v>
      </c>
      <c r="N344" s="66" t="str">
        <f ca="1" t="shared" si="274"/>
        <v>1900 - MONTH 01</v>
      </c>
      <c r="O344" s="83" t="str">
        <f ca="1" t="shared" ref="O344:P344" si="364">IFERROR(AVERAGEIF(M:M,M344,$K:$K)," ")</f>
        <v> </v>
      </c>
      <c r="P344" s="83" t="str">
        <f ca="1" t="shared" si="364"/>
        <v> </v>
      </c>
      <c r="Q344" s="66" t="str">
        <f ca="1">IF(ISBLANK(A344)," ",IF(O344&gt;MASTER!$B$3/100,"SB",IF(O344&gt;MASTER!$B$4/100,"B",IF(O344&gt;MASTER!$B$5/100,"C","K"))))</f>
        <v>SB</v>
      </c>
      <c r="R344" s="66" t="str">
        <f ca="1">IF(ISBLANK(B344)," ",IF(P344&gt;MASTER!$B$3/100,"SB",IF(P344&gt;MASTER!$B$4/100,"B",IF(P344&gt;MASTER!$B$5/100,"C","K"))))</f>
        <v>SB</v>
      </c>
    </row>
    <row r="345" customHeight="1" spans="1:18">
      <c r="A345" s="66">
        <f ca="1">INDIRECT(ADDRESS(2+QUOTIENT(ROW()-2,COUNTA('Form Responses 1'!$1:$1)-4),1,,TRUE,"Form Responses 1"))</f>
        <v>0</v>
      </c>
      <c r="B345" s="66">
        <f ca="1">INDIRECT(ADDRESS(2+QUOTIENT(ROW()-2,COUNTA('Form Responses 1'!$1:$1)-4),2,,TRUE,"Form Responses 1"))</f>
        <v>0</v>
      </c>
      <c r="C345" s="66">
        <f ca="1">INDIRECT(ADDRESS(2+QUOTIENT(ROW()-2,COUNTA('Form Responses 1'!$1:$1)-4),3,,TRUE,"Form Responses 1"))</f>
        <v>0</v>
      </c>
      <c r="D345" s="66">
        <f ca="1">INDIRECT(ADDRESS(2+QUOTIENT(ROW()-2,COUNTA('Form Responses 1'!$1:$1)-4),4,,TRUE,"Form Responses 1"))</f>
        <v>0</v>
      </c>
      <c r="E345" s="82">
        <f ca="1" t="shared" si="269"/>
        <v>6</v>
      </c>
      <c r="F345" s="66" t="str">
        <f ca="1">IF(ISBLANK(A345)," ",INDIRECT(ADDRESS(1,5+MOD(ROW()-2,COUNTA('Form Responses 1'!$1:$1)-4),,TRUE,"Form Responses 1")))</f>
        <v>Halaman [Halaman Utama Depan]</v>
      </c>
      <c r="G345" s="66" t="e">
        <f ca="1">IF(ISBLANK(A345)," ",INDIRECT(ADDRESS(MATCH(A345,'Form Responses 1'!A:A,0),5+MOD(ROW()-2,COUNTA('Form Responses 1'!$1:$1)-4),,TRUE,"Form Responses 1")))</f>
        <v>#N/A</v>
      </c>
      <c r="H345" s="83" t="str">
        <f ca="1" t="shared" si="270"/>
        <v>Halaman</v>
      </c>
      <c r="I345" s="83" t="str">
        <f ca="1" t="shared" si="342"/>
        <v>Halaman Utama Depan</v>
      </c>
      <c r="J345" s="83" t="str">
        <f ca="1" t="shared" si="271"/>
        <v>CLEANING SERVICE</v>
      </c>
      <c r="K345" s="83" t="str">
        <f ca="1" t="array" ref="K345">IFERROR(INDEX(MASTER!B:B,MATCH(G345,MASTER!A:A,0))/100," ")</f>
        <v> </v>
      </c>
      <c r="L345" s="66">
        <f ca="1" t="shared" si="272"/>
        <v>0</v>
      </c>
      <c r="M345" s="66" t="str">
        <f ca="1" t="shared" si="273"/>
        <v>1900 - WEEK 00</v>
      </c>
      <c r="N345" s="66" t="str">
        <f ca="1" t="shared" si="274"/>
        <v>1900 - MONTH 01</v>
      </c>
      <c r="O345" s="83" t="str">
        <f ca="1" t="shared" ref="O345:P345" si="365">IFERROR(AVERAGEIF(M:M,M345,$K:$K)," ")</f>
        <v> </v>
      </c>
      <c r="P345" s="83" t="str">
        <f ca="1" t="shared" si="365"/>
        <v> </v>
      </c>
      <c r="Q345" s="66" t="str">
        <f ca="1">IF(ISBLANK(A345)," ",IF(O345&gt;MASTER!$B$3/100,"SB",IF(O345&gt;MASTER!$B$4/100,"B",IF(O345&gt;MASTER!$B$5/100,"C","K"))))</f>
        <v>SB</v>
      </c>
      <c r="R345" s="66" t="str">
        <f ca="1">IF(ISBLANK(B345)," ",IF(P345&gt;MASTER!$B$3/100,"SB",IF(P345&gt;MASTER!$B$4/100,"B",IF(P345&gt;MASTER!$B$5/100,"C","K"))))</f>
        <v>SB</v>
      </c>
    </row>
    <row r="346" customHeight="1" spans="1:18">
      <c r="A346" s="66">
        <f ca="1">INDIRECT(ADDRESS(2+QUOTIENT(ROW()-2,COUNTA('Form Responses 1'!$1:$1)-4),1,,TRUE,"Form Responses 1"))</f>
        <v>0</v>
      </c>
      <c r="B346" s="66">
        <f ca="1">INDIRECT(ADDRESS(2+QUOTIENT(ROW()-2,COUNTA('Form Responses 1'!$1:$1)-4),2,,TRUE,"Form Responses 1"))</f>
        <v>0</v>
      </c>
      <c r="C346" s="66">
        <f ca="1">INDIRECT(ADDRESS(2+QUOTIENT(ROW()-2,COUNTA('Form Responses 1'!$1:$1)-4),3,,TRUE,"Form Responses 1"))</f>
        <v>0</v>
      </c>
      <c r="D346" s="66">
        <f ca="1">INDIRECT(ADDRESS(2+QUOTIENT(ROW()-2,COUNTA('Form Responses 1'!$1:$1)-4),4,,TRUE,"Form Responses 1"))</f>
        <v>0</v>
      </c>
      <c r="E346" s="82">
        <f ca="1" t="shared" si="269"/>
        <v>6</v>
      </c>
      <c r="F346" s="66" t="str">
        <f ca="1">IF(ISBLANK(A346)," ",INDIRECT(ADDRESS(1,5+MOD(ROW()-2,COUNTA('Form Responses 1'!$1:$1)-4),,TRUE,"Form Responses 1")))</f>
        <v>Halaman [Halaman Samping Dan Belakang]</v>
      </c>
      <c r="G346" s="66" t="e">
        <f ca="1">IF(ISBLANK(A346)," ",INDIRECT(ADDRESS(MATCH(A346,'Form Responses 1'!A:A,0),5+MOD(ROW()-2,COUNTA('Form Responses 1'!$1:$1)-4),,TRUE,"Form Responses 1")))</f>
        <v>#N/A</v>
      </c>
      <c r="H346" s="83" t="str">
        <f ca="1" t="shared" si="270"/>
        <v>Halaman</v>
      </c>
      <c r="I346" s="83" t="str">
        <f ca="1" t="shared" si="342"/>
        <v>Halaman Samping Dan Belakang</v>
      </c>
      <c r="J346" s="83" t="str">
        <f ca="1" t="shared" si="271"/>
        <v>CLEANING SERVICE</v>
      </c>
      <c r="K346" s="83" t="str">
        <f ca="1" t="array" ref="K346">IFERROR(INDEX(MASTER!B:B,MATCH(G346,MASTER!A:A,0))/100," ")</f>
        <v> </v>
      </c>
      <c r="L346" s="66">
        <f ca="1" t="shared" si="272"/>
        <v>0</v>
      </c>
      <c r="M346" s="66" t="str">
        <f ca="1" t="shared" si="273"/>
        <v>1900 - WEEK 00</v>
      </c>
      <c r="N346" s="66" t="str">
        <f ca="1" t="shared" si="274"/>
        <v>1900 - MONTH 01</v>
      </c>
      <c r="O346" s="83" t="str">
        <f ca="1" t="shared" ref="O346:P346" si="366">IFERROR(AVERAGEIF(M:M,M346,$K:$K)," ")</f>
        <v> </v>
      </c>
      <c r="P346" s="83" t="str">
        <f ca="1" t="shared" si="366"/>
        <v> </v>
      </c>
      <c r="Q346" s="66" t="str">
        <f ca="1">IF(ISBLANK(A346)," ",IF(O346&gt;MASTER!$B$3/100,"SB",IF(O346&gt;MASTER!$B$4/100,"B",IF(O346&gt;MASTER!$B$5/100,"C","K"))))</f>
        <v>SB</v>
      </c>
      <c r="R346" s="66" t="str">
        <f ca="1">IF(ISBLANK(B346)," ",IF(P346&gt;MASTER!$B$3/100,"SB",IF(P346&gt;MASTER!$B$4/100,"B",IF(P346&gt;MASTER!$B$5/100,"C","K"))))</f>
        <v>SB</v>
      </c>
    </row>
    <row r="347" customHeight="1" spans="1:18">
      <c r="A347" s="66">
        <f ca="1">INDIRECT(ADDRESS(2+QUOTIENT(ROW()-2,COUNTA('Form Responses 1'!$1:$1)-4),1,,TRUE,"Form Responses 1"))</f>
        <v>0</v>
      </c>
      <c r="B347" s="66">
        <f ca="1">INDIRECT(ADDRESS(2+QUOTIENT(ROW()-2,COUNTA('Form Responses 1'!$1:$1)-4),2,,TRUE,"Form Responses 1"))</f>
        <v>0</v>
      </c>
      <c r="C347" s="66">
        <f ca="1">INDIRECT(ADDRESS(2+QUOTIENT(ROW()-2,COUNTA('Form Responses 1'!$1:$1)-4),3,,TRUE,"Form Responses 1"))</f>
        <v>0</v>
      </c>
      <c r="D347" s="66">
        <f ca="1">INDIRECT(ADDRESS(2+QUOTIENT(ROW()-2,COUNTA('Form Responses 1'!$1:$1)-4),4,,TRUE,"Form Responses 1"))</f>
        <v>0</v>
      </c>
      <c r="E347" s="82">
        <f ca="1" t="shared" si="269"/>
        <v>6</v>
      </c>
      <c r="F347" s="66" t="str">
        <f ca="1">IF(ISBLANK(A347)," ",INDIRECT(ADDRESS(1,5+MOD(ROW()-2,COUNTA('Form Responses 1'!$1:$1)-4),,TRUE,"Form Responses 1")))</f>
        <v>Halaman [Tps]</v>
      </c>
      <c r="G347" s="66" t="e">
        <f ca="1">IF(ISBLANK(A347)," ",INDIRECT(ADDRESS(MATCH(A347,'Form Responses 1'!A:A,0),5+MOD(ROW()-2,COUNTA('Form Responses 1'!$1:$1)-4),,TRUE,"Form Responses 1")))</f>
        <v>#N/A</v>
      </c>
      <c r="H347" s="83" t="str">
        <f ca="1" t="shared" si="270"/>
        <v>Halaman</v>
      </c>
      <c r="I347" s="83" t="str">
        <f ca="1" t="shared" si="342"/>
        <v>Tps</v>
      </c>
      <c r="J347" s="83" t="str">
        <f ca="1" t="shared" si="271"/>
        <v>CLEANING SERVICE</v>
      </c>
      <c r="K347" s="83" t="str">
        <f ca="1" t="array" ref="K347">IFERROR(INDEX(MASTER!B:B,MATCH(G347,MASTER!A:A,0))/100," ")</f>
        <v> </v>
      </c>
      <c r="L347" s="66">
        <f ca="1" t="shared" si="272"/>
        <v>0</v>
      </c>
      <c r="M347" s="66" t="str">
        <f ca="1" t="shared" si="273"/>
        <v>1900 - WEEK 00</v>
      </c>
      <c r="N347" s="66" t="str">
        <f ca="1" t="shared" si="274"/>
        <v>1900 - MONTH 01</v>
      </c>
      <c r="O347" s="83" t="str">
        <f ca="1" t="shared" ref="O347:P347" si="367">IFERROR(AVERAGEIF(M:M,M347,$K:$K)," ")</f>
        <v> </v>
      </c>
      <c r="P347" s="83" t="str">
        <f ca="1" t="shared" si="367"/>
        <v> </v>
      </c>
      <c r="Q347" s="66" t="str">
        <f ca="1">IF(ISBLANK(A347)," ",IF(O347&gt;MASTER!$B$3/100,"SB",IF(O347&gt;MASTER!$B$4/100,"B",IF(O347&gt;MASTER!$B$5/100,"C","K"))))</f>
        <v>SB</v>
      </c>
      <c r="R347" s="66" t="str">
        <f ca="1">IF(ISBLANK(B347)," ",IF(P347&gt;MASTER!$B$3/100,"SB",IF(P347&gt;MASTER!$B$4/100,"B",IF(P347&gt;MASTER!$B$5/100,"C","K"))))</f>
        <v>SB</v>
      </c>
    </row>
    <row r="348" customHeight="1" spans="1:18">
      <c r="A348" s="66">
        <f ca="1">INDIRECT(ADDRESS(2+QUOTIENT(ROW()-2,COUNTA('Form Responses 1'!$1:$1)-4),1,,TRUE,"Form Responses 1"))</f>
        <v>0</v>
      </c>
      <c r="B348" s="66">
        <f ca="1">INDIRECT(ADDRESS(2+QUOTIENT(ROW()-2,COUNTA('Form Responses 1'!$1:$1)-4),2,,TRUE,"Form Responses 1"))</f>
        <v>0</v>
      </c>
      <c r="C348" s="66">
        <f ca="1">INDIRECT(ADDRESS(2+QUOTIENT(ROW()-2,COUNTA('Form Responses 1'!$1:$1)-4),3,,TRUE,"Form Responses 1"))</f>
        <v>0</v>
      </c>
      <c r="D348" s="66">
        <f ca="1">INDIRECT(ADDRESS(2+QUOTIENT(ROW()-2,COUNTA('Form Responses 1'!$1:$1)-4),4,,TRUE,"Form Responses 1"))</f>
        <v>0</v>
      </c>
      <c r="E348" s="82">
        <f ca="1" t="shared" si="269"/>
        <v>6</v>
      </c>
      <c r="F348" s="66" t="str">
        <f ca="1">IF(ISBLANK(A348)," ",INDIRECT(ADDRESS(1,5+MOD(ROW()-2,COUNTA('Form Responses 1'!$1:$1)-4),,TRUE,"Form Responses 1")))</f>
        <v>Wisma [Koridor ]</v>
      </c>
      <c r="G348" s="66" t="e">
        <f ca="1">IF(ISBLANK(A348)," ",INDIRECT(ADDRESS(MATCH(A348,'Form Responses 1'!A:A,0),5+MOD(ROW()-2,COUNTA('Form Responses 1'!$1:$1)-4),,TRUE,"Form Responses 1")))</f>
        <v>#N/A</v>
      </c>
      <c r="H348" s="83" t="str">
        <f ca="1" t="shared" si="270"/>
        <v>Wisma</v>
      </c>
      <c r="I348" s="83" t="str">
        <f ca="1" t="shared" si="342"/>
        <v>Koridor </v>
      </c>
      <c r="J348" s="83" t="str">
        <f ca="1" t="shared" si="271"/>
        <v>CLEANING SERVICE</v>
      </c>
      <c r="K348" s="83" t="str">
        <f ca="1" t="array" ref="K348">IFERROR(INDEX(MASTER!B:B,MATCH(G348,MASTER!A:A,0))/100," ")</f>
        <v> </v>
      </c>
      <c r="L348" s="66">
        <f ca="1" t="shared" si="272"/>
        <v>0</v>
      </c>
      <c r="M348" s="66" t="str">
        <f ca="1" t="shared" si="273"/>
        <v>1900 - WEEK 00</v>
      </c>
      <c r="N348" s="66" t="str">
        <f ca="1" t="shared" si="274"/>
        <v>1900 - MONTH 01</v>
      </c>
      <c r="O348" s="83" t="str">
        <f ca="1" t="shared" ref="O348:P348" si="368">IFERROR(AVERAGEIF(M:M,M348,$K:$K)," ")</f>
        <v> </v>
      </c>
      <c r="P348" s="83" t="str">
        <f ca="1" t="shared" si="368"/>
        <v> </v>
      </c>
      <c r="Q348" s="66" t="str">
        <f ca="1">IF(ISBLANK(A348)," ",IF(O348&gt;MASTER!$B$3/100,"SB",IF(O348&gt;MASTER!$B$4/100,"B",IF(O348&gt;MASTER!$B$5/100,"C","K"))))</f>
        <v>SB</v>
      </c>
      <c r="R348" s="66" t="str">
        <f ca="1">IF(ISBLANK(B348)," ",IF(P348&gt;MASTER!$B$3/100,"SB",IF(P348&gt;MASTER!$B$4/100,"B",IF(P348&gt;MASTER!$B$5/100,"C","K"))))</f>
        <v>SB</v>
      </c>
    </row>
    <row r="349" customHeight="1" spans="1:18">
      <c r="A349" s="66">
        <f ca="1">INDIRECT(ADDRESS(2+QUOTIENT(ROW()-2,COUNTA('Form Responses 1'!$1:$1)-4),1,,TRUE,"Form Responses 1"))</f>
        <v>0</v>
      </c>
      <c r="B349" s="66">
        <f ca="1">INDIRECT(ADDRESS(2+QUOTIENT(ROW()-2,COUNTA('Form Responses 1'!$1:$1)-4),2,,TRUE,"Form Responses 1"))</f>
        <v>0</v>
      </c>
      <c r="C349" s="66">
        <f ca="1">INDIRECT(ADDRESS(2+QUOTIENT(ROW()-2,COUNTA('Form Responses 1'!$1:$1)-4),3,,TRUE,"Form Responses 1"))</f>
        <v>0</v>
      </c>
      <c r="D349" s="66">
        <f ca="1">INDIRECT(ADDRESS(2+QUOTIENT(ROW()-2,COUNTA('Form Responses 1'!$1:$1)-4),4,,TRUE,"Form Responses 1"))</f>
        <v>0</v>
      </c>
      <c r="E349" s="82">
        <f ca="1" t="shared" si="269"/>
        <v>6</v>
      </c>
      <c r="F349" s="66" t="str">
        <f ca="1">IF(ISBLANK(A349)," ",INDIRECT(ADDRESS(1,5+MOD(ROW()-2,COUNTA('Form Responses 1'!$1:$1)-4),,TRUE,"Form Responses 1")))</f>
        <v>Wisma [Ruang Rapat/Pendopo]</v>
      </c>
      <c r="G349" s="66" t="e">
        <f ca="1">IF(ISBLANK(A349)," ",INDIRECT(ADDRESS(MATCH(A349,'Form Responses 1'!A:A,0),5+MOD(ROW()-2,COUNTA('Form Responses 1'!$1:$1)-4),,TRUE,"Form Responses 1")))</f>
        <v>#N/A</v>
      </c>
      <c r="H349" s="83" t="str">
        <f ca="1" t="shared" si="270"/>
        <v>Wisma</v>
      </c>
      <c r="I349" s="83" t="str">
        <f ca="1" t="shared" si="342"/>
        <v>Ruang Rapat/Pendopo</v>
      </c>
      <c r="J349" s="83" t="str">
        <f ca="1" t="shared" si="271"/>
        <v>CLEANING SERVICE</v>
      </c>
      <c r="K349" s="83" t="str">
        <f ca="1" t="array" ref="K349">IFERROR(INDEX(MASTER!B:B,MATCH(G349,MASTER!A:A,0))/100," ")</f>
        <v> </v>
      </c>
      <c r="L349" s="66">
        <f ca="1" t="shared" si="272"/>
        <v>0</v>
      </c>
      <c r="M349" s="66" t="str">
        <f ca="1" t="shared" si="273"/>
        <v>1900 - WEEK 00</v>
      </c>
      <c r="N349" s="66" t="str">
        <f ca="1" t="shared" si="274"/>
        <v>1900 - MONTH 01</v>
      </c>
      <c r="O349" s="83" t="str">
        <f ca="1" t="shared" ref="O349:P349" si="369">IFERROR(AVERAGEIF(M:M,M349,$K:$K)," ")</f>
        <v> </v>
      </c>
      <c r="P349" s="83" t="str">
        <f ca="1" t="shared" si="369"/>
        <v> </v>
      </c>
      <c r="Q349" s="66" t="str">
        <f ca="1">IF(ISBLANK(A349)," ",IF(O349&gt;MASTER!$B$3/100,"SB",IF(O349&gt;MASTER!$B$4/100,"B",IF(O349&gt;MASTER!$B$5/100,"C","K"))))</f>
        <v>SB</v>
      </c>
      <c r="R349" s="66" t="str">
        <f ca="1">IF(ISBLANK(B349)," ",IF(P349&gt;MASTER!$B$3/100,"SB",IF(P349&gt;MASTER!$B$4/100,"B",IF(P349&gt;MASTER!$B$5/100,"C","K"))))</f>
        <v>SB</v>
      </c>
    </row>
    <row r="350" customHeight="1" spans="1:18">
      <c r="A350" s="66">
        <f ca="1">INDIRECT(ADDRESS(2+QUOTIENT(ROW()-2,COUNTA('Form Responses 1'!$1:$1)-4),1,,TRUE,"Form Responses 1"))</f>
        <v>0</v>
      </c>
      <c r="B350" s="66">
        <f ca="1">INDIRECT(ADDRESS(2+QUOTIENT(ROW()-2,COUNTA('Form Responses 1'!$1:$1)-4),2,,TRUE,"Form Responses 1"))</f>
        <v>0</v>
      </c>
      <c r="C350" s="66">
        <f ca="1">INDIRECT(ADDRESS(2+QUOTIENT(ROW()-2,COUNTA('Form Responses 1'!$1:$1)-4),3,,TRUE,"Form Responses 1"))</f>
        <v>0</v>
      </c>
      <c r="D350" s="66">
        <f ca="1">INDIRECT(ADDRESS(2+QUOTIENT(ROW()-2,COUNTA('Form Responses 1'!$1:$1)-4),4,,TRUE,"Form Responses 1"))</f>
        <v>0</v>
      </c>
      <c r="E350" s="82">
        <f ca="1" t="shared" si="269"/>
        <v>6</v>
      </c>
      <c r="F350" s="66" t="str">
        <f ca="1">IF(ISBLANK(A350)," ",INDIRECT(ADDRESS(1,5+MOD(ROW()-2,COUNTA('Form Responses 1'!$1:$1)-4),,TRUE,"Form Responses 1")))</f>
        <v>Wisma [Gudang]</v>
      </c>
      <c r="G350" s="66" t="e">
        <f ca="1">IF(ISBLANK(A350)," ",INDIRECT(ADDRESS(MATCH(A350,'Form Responses 1'!A:A,0),5+MOD(ROW()-2,COUNTA('Form Responses 1'!$1:$1)-4),,TRUE,"Form Responses 1")))</f>
        <v>#N/A</v>
      </c>
      <c r="H350" s="83" t="str">
        <f ca="1" t="shared" si="270"/>
        <v>Wisma</v>
      </c>
      <c r="I350" s="83" t="str">
        <f ca="1" t="shared" si="342"/>
        <v>Gudang</v>
      </c>
      <c r="J350" s="83" t="str">
        <f ca="1" t="shared" si="271"/>
        <v>CLEANING SERVICE</v>
      </c>
      <c r="K350" s="83" t="str">
        <f ca="1" t="array" ref="K350">IFERROR(INDEX(MASTER!B:B,MATCH(G350,MASTER!A:A,0))/100," ")</f>
        <v> </v>
      </c>
      <c r="L350" s="66">
        <f ca="1" t="shared" si="272"/>
        <v>0</v>
      </c>
      <c r="M350" s="66" t="str">
        <f ca="1" t="shared" si="273"/>
        <v>1900 - WEEK 00</v>
      </c>
      <c r="N350" s="66" t="str">
        <f ca="1" t="shared" si="274"/>
        <v>1900 - MONTH 01</v>
      </c>
      <c r="O350" s="83" t="str">
        <f ca="1" t="shared" ref="O350:P350" si="370">IFERROR(AVERAGEIF(M:M,M350,$K:$K)," ")</f>
        <v> </v>
      </c>
      <c r="P350" s="83" t="str">
        <f ca="1" t="shared" si="370"/>
        <v> </v>
      </c>
      <c r="Q350" s="66" t="str">
        <f ca="1">IF(ISBLANK(A350)," ",IF(O350&gt;MASTER!$B$3/100,"SB",IF(O350&gt;MASTER!$B$4/100,"B",IF(O350&gt;MASTER!$B$5/100,"C","K"))))</f>
        <v>SB</v>
      </c>
      <c r="R350" s="66" t="str">
        <f ca="1">IF(ISBLANK(B350)," ",IF(P350&gt;MASTER!$B$3/100,"SB",IF(P350&gt;MASTER!$B$4/100,"B",IF(P350&gt;MASTER!$B$5/100,"C","K"))))</f>
        <v>SB</v>
      </c>
    </row>
    <row r="351" customHeight="1" spans="1:18">
      <c r="A351" s="66">
        <f ca="1">INDIRECT(ADDRESS(2+QUOTIENT(ROW()-2,COUNTA('Form Responses 1'!$1:$1)-4),1,,TRUE,"Form Responses 1"))</f>
        <v>0</v>
      </c>
      <c r="B351" s="66">
        <f ca="1">INDIRECT(ADDRESS(2+QUOTIENT(ROW()-2,COUNTA('Form Responses 1'!$1:$1)-4),2,,TRUE,"Form Responses 1"))</f>
        <v>0</v>
      </c>
      <c r="C351" s="66">
        <f ca="1">INDIRECT(ADDRESS(2+QUOTIENT(ROW()-2,COUNTA('Form Responses 1'!$1:$1)-4),3,,TRUE,"Form Responses 1"))</f>
        <v>0</v>
      </c>
      <c r="D351" s="66">
        <f ca="1">INDIRECT(ADDRESS(2+QUOTIENT(ROW()-2,COUNTA('Form Responses 1'!$1:$1)-4),4,,TRUE,"Form Responses 1"))</f>
        <v>0</v>
      </c>
      <c r="E351" s="82">
        <f ca="1" t="shared" si="269"/>
        <v>6</v>
      </c>
      <c r="F351" s="66" t="str">
        <f ca="1">IF(ISBLANK(A351)," ",INDIRECT(ADDRESS(1,5+MOD(ROW()-2,COUNTA('Form Responses 1'!$1:$1)-4),,TRUE,"Form Responses 1")))</f>
        <v>Wisma [Ruang Genset]</v>
      </c>
      <c r="G351" s="66" t="e">
        <f ca="1">IF(ISBLANK(A351)," ",INDIRECT(ADDRESS(MATCH(A351,'Form Responses 1'!A:A,0),5+MOD(ROW()-2,COUNTA('Form Responses 1'!$1:$1)-4),,TRUE,"Form Responses 1")))</f>
        <v>#N/A</v>
      </c>
      <c r="H351" s="83" t="str">
        <f ca="1" t="shared" si="270"/>
        <v>Wisma</v>
      </c>
      <c r="I351" s="83" t="str">
        <f ca="1" t="shared" si="342"/>
        <v>Ruang Genset</v>
      </c>
      <c r="J351" s="83" t="str">
        <f ca="1" t="shared" si="271"/>
        <v>CLEANING SERVICE</v>
      </c>
      <c r="K351" s="83" t="str">
        <f ca="1" t="array" ref="K351">IFERROR(INDEX(MASTER!B:B,MATCH(G351,MASTER!A:A,0))/100," ")</f>
        <v> </v>
      </c>
      <c r="L351" s="66">
        <f ca="1" t="shared" si="272"/>
        <v>0</v>
      </c>
      <c r="M351" s="66" t="str">
        <f ca="1" t="shared" si="273"/>
        <v>1900 - WEEK 00</v>
      </c>
      <c r="N351" s="66" t="str">
        <f ca="1" t="shared" si="274"/>
        <v>1900 - MONTH 01</v>
      </c>
      <c r="O351" s="83" t="str">
        <f ca="1" t="shared" ref="O351:P351" si="371">IFERROR(AVERAGEIF(M:M,M351,$K:$K)," ")</f>
        <v> </v>
      </c>
      <c r="P351" s="83" t="str">
        <f ca="1" t="shared" si="371"/>
        <v> </v>
      </c>
      <c r="Q351" s="66" t="str">
        <f ca="1">IF(ISBLANK(A351)," ",IF(O351&gt;MASTER!$B$3/100,"SB",IF(O351&gt;MASTER!$B$4/100,"B",IF(O351&gt;MASTER!$B$5/100,"C","K"))))</f>
        <v>SB</v>
      </c>
      <c r="R351" s="66" t="str">
        <f ca="1">IF(ISBLANK(B351)," ",IF(P351&gt;MASTER!$B$3/100,"SB",IF(P351&gt;MASTER!$B$4/100,"B",IF(P351&gt;MASTER!$B$5/100,"C","K"))))</f>
        <v>SB</v>
      </c>
    </row>
    <row r="352" customHeight="1" spans="1:18">
      <c r="A352" s="66">
        <f ca="1">INDIRECT(ADDRESS(2+QUOTIENT(ROW()-2,COUNTA('Form Responses 1'!$1:$1)-4),1,,TRUE,"Form Responses 1"))</f>
        <v>0</v>
      </c>
      <c r="B352" s="66">
        <f ca="1">INDIRECT(ADDRESS(2+QUOTIENT(ROW()-2,COUNTA('Form Responses 1'!$1:$1)-4),2,,TRUE,"Form Responses 1"))</f>
        <v>0</v>
      </c>
      <c r="C352" s="66">
        <f ca="1">INDIRECT(ADDRESS(2+QUOTIENT(ROW()-2,COUNTA('Form Responses 1'!$1:$1)-4),3,,TRUE,"Form Responses 1"))</f>
        <v>0</v>
      </c>
      <c r="D352" s="66">
        <f ca="1">INDIRECT(ADDRESS(2+QUOTIENT(ROW()-2,COUNTA('Form Responses 1'!$1:$1)-4),4,,TRUE,"Form Responses 1"))</f>
        <v>0</v>
      </c>
      <c r="E352" s="82">
        <f ca="1" t="shared" si="269"/>
        <v>6</v>
      </c>
      <c r="F352" s="66" t="str">
        <f ca="1">IF(ISBLANK(A352)," ",INDIRECT(ADDRESS(1,5+MOD(ROW()-2,COUNTA('Form Responses 1'!$1:$1)-4),,TRUE,"Form Responses 1")))</f>
        <v>Wisma [Ruang Alat Meteorologi]</v>
      </c>
      <c r="G352" s="66" t="e">
        <f ca="1">IF(ISBLANK(A352)," ",INDIRECT(ADDRESS(MATCH(A352,'Form Responses 1'!A:A,0),5+MOD(ROW()-2,COUNTA('Form Responses 1'!$1:$1)-4),,TRUE,"Form Responses 1")))</f>
        <v>#N/A</v>
      </c>
      <c r="H352" s="83" t="str">
        <f ca="1" t="shared" si="270"/>
        <v>Wisma</v>
      </c>
      <c r="I352" s="83" t="str">
        <f ca="1" t="shared" si="342"/>
        <v>Ruang Alat Meteorologi</v>
      </c>
      <c r="J352" s="83" t="str">
        <f ca="1" t="shared" si="271"/>
        <v>CLEANING SERVICE</v>
      </c>
      <c r="K352" s="83" t="str">
        <f ca="1" t="array" ref="K352">IFERROR(INDEX(MASTER!B:B,MATCH(G352,MASTER!A:A,0))/100," ")</f>
        <v> </v>
      </c>
      <c r="L352" s="66">
        <f ca="1" t="shared" si="272"/>
        <v>0</v>
      </c>
      <c r="M352" s="66" t="str">
        <f ca="1" t="shared" si="273"/>
        <v>1900 - WEEK 00</v>
      </c>
      <c r="N352" s="66" t="str">
        <f ca="1" t="shared" si="274"/>
        <v>1900 - MONTH 01</v>
      </c>
      <c r="O352" s="83" t="str">
        <f ca="1" t="shared" ref="O352:P352" si="372">IFERROR(AVERAGEIF(M:M,M352,$K:$K)," ")</f>
        <v> </v>
      </c>
      <c r="P352" s="83" t="str">
        <f ca="1" t="shared" si="372"/>
        <v> </v>
      </c>
      <c r="Q352" s="66" t="str">
        <f ca="1">IF(ISBLANK(A352)," ",IF(O352&gt;MASTER!$B$3/100,"SB",IF(O352&gt;MASTER!$B$4/100,"B",IF(O352&gt;MASTER!$B$5/100,"C","K"))))</f>
        <v>SB</v>
      </c>
      <c r="R352" s="66" t="str">
        <f ca="1">IF(ISBLANK(B352)," ",IF(P352&gt;MASTER!$B$3/100,"SB",IF(P352&gt;MASTER!$B$4/100,"B",IF(P352&gt;MASTER!$B$5/100,"C","K"))))</f>
        <v>SB</v>
      </c>
    </row>
    <row r="353" customHeight="1" spans="1:18">
      <c r="A353" s="66">
        <f ca="1">INDIRECT(ADDRESS(2+QUOTIENT(ROW()-2,COUNTA('Form Responses 1'!$1:$1)-4),1,,TRUE,"Form Responses 1"))</f>
        <v>0</v>
      </c>
      <c r="B353" s="66">
        <f ca="1">INDIRECT(ADDRESS(2+QUOTIENT(ROW()-2,COUNTA('Form Responses 1'!$1:$1)-4),2,,TRUE,"Form Responses 1"))</f>
        <v>0</v>
      </c>
      <c r="C353" s="66">
        <f ca="1">INDIRECT(ADDRESS(2+QUOTIENT(ROW()-2,COUNTA('Form Responses 1'!$1:$1)-4),3,,TRUE,"Form Responses 1"))</f>
        <v>0</v>
      </c>
      <c r="D353" s="66">
        <f ca="1">INDIRECT(ADDRESS(2+QUOTIENT(ROW()-2,COUNTA('Form Responses 1'!$1:$1)-4),4,,TRUE,"Form Responses 1"))</f>
        <v>0</v>
      </c>
      <c r="E353" s="82">
        <f ca="1" t="shared" si="269"/>
        <v>6</v>
      </c>
      <c r="F353" s="66" t="str">
        <f ca="1">IF(ISBLANK(A353)," ",INDIRECT(ADDRESS(1,5+MOD(ROW()-2,COUNTA('Form Responses 1'!$1:$1)-4),,TRUE,"Form Responses 1")))</f>
        <v>Wisma [Ruang Kerja]</v>
      </c>
      <c r="G353" s="66" t="e">
        <f ca="1">IF(ISBLANK(A353)," ",INDIRECT(ADDRESS(MATCH(A353,'Form Responses 1'!A:A,0),5+MOD(ROW()-2,COUNTA('Form Responses 1'!$1:$1)-4),,TRUE,"Form Responses 1")))</f>
        <v>#N/A</v>
      </c>
      <c r="H353" s="83" t="str">
        <f ca="1" t="shared" si="270"/>
        <v>Wisma</v>
      </c>
      <c r="I353" s="83" t="str">
        <f ca="1" t="shared" si="342"/>
        <v>Ruang Kerja</v>
      </c>
      <c r="J353" s="83" t="str">
        <f ca="1" t="shared" si="271"/>
        <v>CLEANING SERVICE</v>
      </c>
      <c r="K353" s="83" t="str">
        <f ca="1" t="array" ref="K353">IFERROR(INDEX(MASTER!B:B,MATCH(G353,MASTER!A:A,0))/100," ")</f>
        <v> </v>
      </c>
      <c r="L353" s="66">
        <f ca="1" t="shared" si="272"/>
        <v>0</v>
      </c>
      <c r="M353" s="66" t="str">
        <f ca="1" t="shared" si="273"/>
        <v>1900 - WEEK 00</v>
      </c>
      <c r="N353" s="66" t="str">
        <f ca="1" t="shared" si="274"/>
        <v>1900 - MONTH 01</v>
      </c>
      <c r="O353" s="83" t="str">
        <f ca="1" t="shared" ref="O353:P353" si="373">IFERROR(AVERAGEIF(M:M,M353,$K:$K)," ")</f>
        <v> </v>
      </c>
      <c r="P353" s="83" t="str">
        <f ca="1" t="shared" si="373"/>
        <v> </v>
      </c>
      <c r="Q353" s="66" t="str">
        <f ca="1">IF(ISBLANK(A353)," ",IF(O353&gt;MASTER!$B$3/100,"SB",IF(O353&gt;MASTER!$B$4/100,"B",IF(O353&gt;MASTER!$B$5/100,"C","K"))))</f>
        <v>SB</v>
      </c>
      <c r="R353" s="66" t="str">
        <f ca="1">IF(ISBLANK(B353)," ",IF(P353&gt;MASTER!$B$3/100,"SB",IF(P353&gt;MASTER!$B$4/100,"B",IF(P353&gt;MASTER!$B$5/100,"C","K"))))</f>
        <v>SB</v>
      </c>
    </row>
    <row r="354" customHeight="1" spans="1:18">
      <c r="A354" s="66">
        <f ca="1">INDIRECT(ADDRESS(2+QUOTIENT(ROW()-2,COUNTA('Form Responses 1'!$1:$1)-4),1,,TRUE,"Form Responses 1"))</f>
        <v>0</v>
      </c>
      <c r="B354" s="66">
        <f ca="1">INDIRECT(ADDRESS(2+QUOTIENT(ROW()-2,COUNTA('Form Responses 1'!$1:$1)-4),2,,TRUE,"Form Responses 1"))</f>
        <v>0</v>
      </c>
      <c r="C354" s="66">
        <f ca="1">INDIRECT(ADDRESS(2+QUOTIENT(ROW()-2,COUNTA('Form Responses 1'!$1:$1)-4),3,,TRUE,"Form Responses 1"))</f>
        <v>0</v>
      </c>
      <c r="D354" s="66">
        <f ca="1">INDIRECT(ADDRESS(2+QUOTIENT(ROW()-2,COUNTA('Form Responses 1'!$1:$1)-4),4,,TRUE,"Form Responses 1"))</f>
        <v>0</v>
      </c>
      <c r="E354" s="82">
        <f ca="1" t="shared" si="269"/>
        <v>6</v>
      </c>
      <c r="F354" s="66" t="str">
        <f ca="1">IF(ISBLANK(A354)," ",INDIRECT(ADDRESS(1,5+MOD(ROW()-2,COUNTA('Form Responses 1'!$1:$1)-4),,TRUE,"Form Responses 1")))</f>
        <v>Wisma [Pantry]</v>
      </c>
      <c r="G354" s="66" t="e">
        <f ca="1">IF(ISBLANK(A354)," ",INDIRECT(ADDRESS(MATCH(A354,'Form Responses 1'!A:A,0),5+MOD(ROW()-2,COUNTA('Form Responses 1'!$1:$1)-4),,TRUE,"Form Responses 1")))</f>
        <v>#N/A</v>
      </c>
      <c r="H354" s="83" t="str">
        <f ca="1" t="shared" si="270"/>
        <v>Wisma</v>
      </c>
      <c r="I354" s="83" t="str">
        <f ca="1" t="shared" si="342"/>
        <v>Pantry</v>
      </c>
      <c r="J354" s="83" t="str">
        <f ca="1" t="shared" si="271"/>
        <v>CLEANING SERVICE</v>
      </c>
      <c r="K354" s="83" t="str">
        <f ca="1" t="array" ref="K354">IFERROR(INDEX(MASTER!B:B,MATCH(G354,MASTER!A:A,0))/100," ")</f>
        <v> </v>
      </c>
      <c r="L354" s="66">
        <f ca="1" t="shared" si="272"/>
        <v>0</v>
      </c>
      <c r="M354" s="66" t="str">
        <f ca="1" t="shared" si="273"/>
        <v>1900 - WEEK 00</v>
      </c>
      <c r="N354" s="66" t="str">
        <f ca="1" t="shared" si="274"/>
        <v>1900 - MONTH 01</v>
      </c>
      <c r="O354" s="83" t="str">
        <f ca="1" t="shared" ref="O354:P354" si="374">IFERROR(AVERAGEIF(M:M,M354,$K:$K)," ")</f>
        <v> </v>
      </c>
      <c r="P354" s="83" t="str">
        <f ca="1" t="shared" si="374"/>
        <v> </v>
      </c>
      <c r="Q354" s="66" t="str">
        <f ca="1">IF(ISBLANK(A354)," ",IF(O354&gt;MASTER!$B$3/100,"SB",IF(O354&gt;MASTER!$B$4/100,"B",IF(O354&gt;MASTER!$B$5/100,"C","K"))))</f>
        <v>SB</v>
      </c>
      <c r="R354" s="66" t="str">
        <f ca="1">IF(ISBLANK(B354)," ",IF(P354&gt;MASTER!$B$3/100,"SB",IF(P354&gt;MASTER!$B$4/100,"B",IF(P354&gt;MASTER!$B$5/100,"C","K"))))</f>
        <v>SB</v>
      </c>
    </row>
    <row r="355" customHeight="1" spans="1:18">
      <c r="A355" s="66">
        <f ca="1">INDIRECT(ADDRESS(2+QUOTIENT(ROW()-2,COUNTA('Form Responses 1'!$1:$1)-4),1,,TRUE,"Form Responses 1"))</f>
        <v>0</v>
      </c>
      <c r="B355" s="66">
        <f ca="1">INDIRECT(ADDRESS(2+QUOTIENT(ROW()-2,COUNTA('Form Responses 1'!$1:$1)-4),2,,TRUE,"Form Responses 1"))</f>
        <v>0</v>
      </c>
      <c r="C355" s="66">
        <f ca="1">INDIRECT(ADDRESS(2+QUOTIENT(ROW()-2,COUNTA('Form Responses 1'!$1:$1)-4),3,,TRUE,"Form Responses 1"))</f>
        <v>0</v>
      </c>
      <c r="D355" s="66">
        <f ca="1">INDIRECT(ADDRESS(2+QUOTIENT(ROW()-2,COUNTA('Form Responses 1'!$1:$1)-4),4,,TRUE,"Form Responses 1"))</f>
        <v>0</v>
      </c>
      <c r="E355" s="82">
        <f ca="1" t="shared" si="269"/>
        <v>6</v>
      </c>
      <c r="F355" s="66" t="str">
        <f ca="1">IF(ISBLANK(A355)," ",INDIRECT(ADDRESS(1,5+MOD(ROW()-2,COUNTA('Form Responses 1'!$1:$1)-4),,TRUE,"Form Responses 1")))</f>
        <v>Wisma [Musholla]</v>
      </c>
      <c r="G355" s="66" t="e">
        <f ca="1">IF(ISBLANK(A355)," ",INDIRECT(ADDRESS(MATCH(A355,'Form Responses 1'!A:A,0),5+MOD(ROW()-2,COUNTA('Form Responses 1'!$1:$1)-4),,TRUE,"Form Responses 1")))</f>
        <v>#N/A</v>
      </c>
      <c r="H355" s="83" t="str">
        <f ca="1" t="shared" si="270"/>
        <v>Wisma</v>
      </c>
      <c r="I355" s="83" t="str">
        <f ca="1" t="shared" si="342"/>
        <v>Musholla</v>
      </c>
      <c r="J355" s="83" t="str">
        <f ca="1" t="shared" si="271"/>
        <v>CLEANING SERVICE</v>
      </c>
      <c r="K355" s="83" t="str">
        <f ca="1" t="array" ref="K355">IFERROR(INDEX(MASTER!B:B,MATCH(G355,MASTER!A:A,0))/100," ")</f>
        <v> </v>
      </c>
      <c r="L355" s="66">
        <f ca="1" t="shared" si="272"/>
        <v>0</v>
      </c>
      <c r="M355" s="66" t="str">
        <f ca="1" t="shared" si="273"/>
        <v>1900 - WEEK 00</v>
      </c>
      <c r="N355" s="66" t="str">
        <f ca="1" t="shared" si="274"/>
        <v>1900 - MONTH 01</v>
      </c>
      <c r="O355" s="83" t="str">
        <f ca="1" t="shared" ref="O355:P355" si="375">IFERROR(AVERAGEIF(M:M,M355,$K:$K)," ")</f>
        <v> </v>
      </c>
      <c r="P355" s="83" t="str">
        <f ca="1" t="shared" si="375"/>
        <v> </v>
      </c>
      <c r="Q355" s="66" t="str">
        <f ca="1">IF(ISBLANK(A355)," ",IF(O355&gt;MASTER!$B$3/100,"SB",IF(O355&gt;MASTER!$B$4/100,"B",IF(O355&gt;MASTER!$B$5/100,"C","K"))))</f>
        <v>SB</v>
      </c>
      <c r="R355" s="66" t="str">
        <f ca="1">IF(ISBLANK(B355)," ",IF(P355&gt;MASTER!$B$3/100,"SB",IF(P355&gt;MASTER!$B$4/100,"B",IF(P355&gt;MASTER!$B$5/100,"C","K"))))</f>
        <v>SB</v>
      </c>
    </row>
    <row r="356" customHeight="1" spans="1:18">
      <c r="A356" s="66">
        <f ca="1">INDIRECT(ADDRESS(2+QUOTIENT(ROW()-2,COUNTA('Form Responses 1'!$1:$1)-4),1,,TRUE,"Form Responses 1"))</f>
        <v>0</v>
      </c>
      <c r="B356" s="66">
        <f ca="1">INDIRECT(ADDRESS(2+QUOTIENT(ROW()-2,COUNTA('Form Responses 1'!$1:$1)-4),2,,TRUE,"Form Responses 1"))</f>
        <v>0</v>
      </c>
      <c r="C356" s="66">
        <f ca="1">INDIRECT(ADDRESS(2+QUOTIENT(ROW()-2,COUNTA('Form Responses 1'!$1:$1)-4),3,,TRUE,"Form Responses 1"))</f>
        <v>0</v>
      </c>
      <c r="D356" s="66">
        <f ca="1">INDIRECT(ADDRESS(2+QUOTIENT(ROW()-2,COUNTA('Form Responses 1'!$1:$1)-4),4,,TRUE,"Form Responses 1"))</f>
        <v>0</v>
      </c>
      <c r="E356" s="82">
        <f ca="1" t="shared" si="269"/>
        <v>6</v>
      </c>
      <c r="F356" s="66" t="str">
        <f ca="1">IF(ISBLANK(A356)," ",INDIRECT(ADDRESS(1,5+MOD(ROW()-2,COUNTA('Form Responses 1'!$1:$1)-4),,TRUE,"Form Responses 1")))</f>
        <v>Wisma [Toilet Pria / Wanita]</v>
      </c>
      <c r="G356" s="66" t="e">
        <f ca="1">IF(ISBLANK(A356)," ",INDIRECT(ADDRESS(MATCH(A356,'Form Responses 1'!A:A,0),5+MOD(ROW()-2,COUNTA('Form Responses 1'!$1:$1)-4),,TRUE,"Form Responses 1")))</f>
        <v>#N/A</v>
      </c>
      <c r="H356" s="83" t="str">
        <f ca="1" t="shared" si="270"/>
        <v>Wisma</v>
      </c>
      <c r="I356" s="83" t="str">
        <f ca="1" t="shared" si="342"/>
        <v>Toilet Pria / Wanita</v>
      </c>
      <c r="J356" s="83" t="str">
        <f ca="1" t="shared" si="271"/>
        <v>CLEANING SERVICE</v>
      </c>
      <c r="K356" s="83" t="str">
        <f ca="1" t="array" ref="K356">IFERROR(INDEX(MASTER!B:B,MATCH(G356,MASTER!A:A,0))/100," ")</f>
        <v> </v>
      </c>
      <c r="L356" s="66">
        <f ca="1" t="shared" si="272"/>
        <v>0</v>
      </c>
      <c r="M356" s="66" t="str">
        <f ca="1" t="shared" si="273"/>
        <v>1900 - WEEK 00</v>
      </c>
      <c r="N356" s="66" t="str">
        <f ca="1" t="shared" si="274"/>
        <v>1900 - MONTH 01</v>
      </c>
      <c r="O356" s="83" t="str">
        <f ca="1" t="shared" ref="O356:P356" si="376">IFERROR(AVERAGEIF(M:M,M356,$K:$K)," ")</f>
        <v> </v>
      </c>
      <c r="P356" s="83" t="str">
        <f ca="1" t="shared" si="376"/>
        <v> </v>
      </c>
      <c r="Q356" s="66" t="str">
        <f ca="1">IF(ISBLANK(A356)," ",IF(O356&gt;MASTER!$B$3/100,"SB",IF(O356&gt;MASTER!$B$4/100,"B",IF(O356&gt;MASTER!$B$5/100,"C","K"))))</f>
        <v>SB</v>
      </c>
      <c r="R356" s="66" t="str">
        <f ca="1">IF(ISBLANK(B356)," ",IF(P356&gt;MASTER!$B$3/100,"SB",IF(P356&gt;MASTER!$B$4/100,"B",IF(P356&gt;MASTER!$B$5/100,"C","K"))))</f>
        <v>SB</v>
      </c>
    </row>
    <row r="357" customHeight="1" spans="1:18">
      <c r="A357" s="66">
        <f ca="1">INDIRECT(ADDRESS(2+QUOTIENT(ROW()-2,COUNTA('Form Responses 1'!$1:$1)-4),1,,TRUE,"Form Responses 1"))</f>
        <v>0</v>
      </c>
      <c r="B357" s="66">
        <f ca="1">INDIRECT(ADDRESS(2+QUOTIENT(ROW()-2,COUNTA('Form Responses 1'!$1:$1)-4),2,,TRUE,"Form Responses 1"))</f>
        <v>0</v>
      </c>
      <c r="C357" s="66">
        <f ca="1">INDIRECT(ADDRESS(2+QUOTIENT(ROW()-2,COUNTA('Form Responses 1'!$1:$1)-4),3,,TRUE,"Form Responses 1"))</f>
        <v>0</v>
      </c>
      <c r="D357" s="66">
        <f ca="1">INDIRECT(ADDRESS(2+QUOTIENT(ROW()-2,COUNTA('Form Responses 1'!$1:$1)-4),4,,TRUE,"Form Responses 1"))</f>
        <v>0</v>
      </c>
      <c r="E357" s="82">
        <f ca="1" t="shared" si="269"/>
        <v>6</v>
      </c>
      <c r="F357" s="66" t="str">
        <f ca="1">IF(ISBLANK(A357)," ",INDIRECT(ADDRESS(1,5+MOD(ROW()-2,COUNTA('Form Responses 1'!$1:$1)-4),,TRUE,"Form Responses 1")))</f>
        <v>Halaman Wisma [Taman ]</v>
      </c>
      <c r="G357" s="66" t="e">
        <f ca="1">IF(ISBLANK(A357)," ",INDIRECT(ADDRESS(MATCH(A357,'Form Responses 1'!A:A,0),5+MOD(ROW()-2,COUNTA('Form Responses 1'!$1:$1)-4),,TRUE,"Form Responses 1")))</f>
        <v>#N/A</v>
      </c>
      <c r="H357" s="83" t="str">
        <f ca="1" t="shared" si="270"/>
        <v>Halaman Wisma</v>
      </c>
      <c r="I357" s="83" t="str">
        <f ca="1" t="shared" si="342"/>
        <v>Taman </v>
      </c>
      <c r="J357" s="83" t="str">
        <f ca="1" t="shared" si="271"/>
        <v>CLEANING SERVICE</v>
      </c>
      <c r="K357" s="83" t="str">
        <f ca="1" t="array" ref="K357">IFERROR(INDEX(MASTER!B:B,MATCH(G357,MASTER!A:A,0))/100," ")</f>
        <v> </v>
      </c>
      <c r="L357" s="66">
        <f ca="1" t="shared" si="272"/>
        <v>0</v>
      </c>
      <c r="M357" s="66" t="str">
        <f ca="1" t="shared" si="273"/>
        <v>1900 - WEEK 00</v>
      </c>
      <c r="N357" s="66" t="str">
        <f ca="1" t="shared" si="274"/>
        <v>1900 - MONTH 01</v>
      </c>
      <c r="O357" s="83" t="str">
        <f ca="1" t="shared" ref="O357:P357" si="377">IFERROR(AVERAGEIF(M:M,M357,$K:$K)," ")</f>
        <v> </v>
      </c>
      <c r="P357" s="83" t="str">
        <f ca="1" t="shared" si="377"/>
        <v> </v>
      </c>
      <c r="Q357" s="66" t="str">
        <f ca="1">IF(ISBLANK(A357)," ",IF(O357&gt;MASTER!$B$3/100,"SB",IF(O357&gt;MASTER!$B$4/100,"B",IF(O357&gt;MASTER!$B$5/100,"C","K"))))</f>
        <v>SB</v>
      </c>
      <c r="R357" s="66" t="str">
        <f ca="1">IF(ISBLANK(B357)," ",IF(P357&gt;MASTER!$B$3/100,"SB",IF(P357&gt;MASTER!$B$4/100,"B",IF(P357&gt;MASTER!$B$5/100,"C","K"))))</f>
        <v>SB</v>
      </c>
    </row>
    <row r="358" customHeight="1" spans="1:18">
      <c r="A358" s="66">
        <f ca="1">INDIRECT(ADDRESS(2+QUOTIENT(ROW()-2,COUNTA('Form Responses 1'!$1:$1)-4),1,,TRUE,"Form Responses 1"))</f>
        <v>0</v>
      </c>
      <c r="B358" s="66">
        <f ca="1">INDIRECT(ADDRESS(2+QUOTIENT(ROW()-2,COUNTA('Form Responses 1'!$1:$1)-4),2,,TRUE,"Form Responses 1"))</f>
        <v>0</v>
      </c>
      <c r="C358" s="66">
        <f ca="1">INDIRECT(ADDRESS(2+QUOTIENT(ROW()-2,COUNTA('Form Responses 1'!$1:$1)-4),3,,TRUE,"Form Responses 1"))</f>
        <v>0</v>
      </c>
      <c r="D358" s="66">
        <f ca="1">INDIRECT(ADDRESS(2+QUOTIENT(ROW()-2,COUNTA('Form Responses 1'!$1:$1)-4),4,,TRUE,"Form Responses 1"))</f>
        <v>0</v>
      </c>
      <c r="E358" s="82">
        <f ca="1" t="shared" si="269"/>
        <v>6</v>
      </c>
      <c r="F358" s="66" t="str">
        <f ca="1">IF(ISBLANK(A358)," ",INDIRECT(ADDRESS(1,5+MOD(ROW()-2,COUNTA('Form Responses 1'!$1:$1)-4),,TRUE,"Form Responses 1")))</f>
        <v>Halaman Wisma [Pos Satpam]</v>
      </c>
      <c r="G358" s="66" t="e">
        <f ca="1">IF(ISBLANK(A358)," ",INDIRECT(ADDRESS(MATCH(A358,'Form Responses 1'!A:A,0),5+MOD(ROW()-2,COUNTA('Form Responses 1'!$1:$1)-4),,TRUE,"Form Responses 1")))</f>
        <v>#N/A</v>
      </c>
      <c r="H358" s="83" t="str">
        <f ca="1" t="shared" si="270"/>
        <v>Halaman Wisma</v>
      </c>
      <c r="I358" s="83" t="str">
        <f ca="1" t="shared" si="342"/>
        <v>Pos Satpam</v>
      </c>
      <c r="J358" s="83" t="str">
        <f ca="1" t="shared" si="271"/>
        <v>CLEANING SERVICE</v>
      </c>
      <c r="K358" s="83" t="str">
        <f ca="1" t="array" ref="K358">IFERROR(INDEX(MASTER!B:B,MATCH(G358,MASTER!A:A,0))/100," ")</f>
        <v> </v>
      </c>
      <c r="L358" s="66">
        <f ca="1" t="shared" si="272"/>
        <v>0</v>
      </c>
      <c r="M358" s="66" t="str">
        <f ca="1" t="shared" si="273"/>
        <v>1900 - WEEK 00</v>
      </c>
      <c r="N358" s="66" t="str">
        <f ca="1" t="shared" si="274"/>
        <v>1900 - MONTH 01</v>
      </c>
      <c r="O358" s="83" t="str">
        <f ca="1" t="shared" ref="O358:P358" si="378">IFERROR(AVERAGEIF(M:M,M358,$K:$K)," ")</f>
        <v> </v>
      </c>
      <c r="P358" s="83" t="str">
        <f ca="1" t="shared" si="378"/>
        <v> </v>
      </c>
      <c r="Q358" s="66" t="str">
        <f ca="1">IF(ISBLANK(A358)," ",IF(O358&gt;MASTER!$B$3/100,"SB",IF(O358&gt;MASTER!$B$4/100,"B",IF(O358&gt;MASTER!$B$5/100,"C","K"))))</f>
        <v>SB</v>
      </c>
      <c r="R358" s="66" t="str">
        <f ca="1">IF(ISBLANK(B358)," ",IF(P358&gt;MASTER!$B$3/100,"SB",IF(P358&gt;MASTER!$B$4/100,"B",IF(P358&gt;MASTER!$B$5/100,"C","K"))))</f>
        <v>SB</v>
      </c>
    </row>
    <row r="359" customHeight="1" spans="1:18">
      <c r="A359" s="66">
        <f ca="1">INDIRECT(ADDRESS(2+QUOTIENT(ROW()-2,COUNTA('Form Responses 1'!$1:$1)-4),1,,TRUE,"Form Responses 1"))</f>
        <v>0</v>
      </c>
      <c r="B359" s="66">
        <f ca="1">INDIRECT(ADDRESS(2+QUOTIENT(ROW()-2,COUNTA('Form Responses 1'!$1:$1)-4),2,,TRUE,"Form Responses 1"))</f>
        <v>0</v>
      </c>
      <c r="C359" s="66">
        <f ca="1">INDIRECT(ADDRESS(2+QUOTIENT(ROW()-2,COUNTA('Form Responses 1'!$1:$1)-4),3,,TRUE,"Form Responses 1"))</f>
        <v>0</v>
      </c>
      <c r="D359" s="66">
        <f ca="1">INDIRECT(ADDRESS(2+QUOTIENT(ROW()-2,COUNTA('Form Responses 1'!$1:$1)-4),4,,TRUE,"Form Responses 1"))</f>
        <v>0</v>
      </c>
      <c r="E359" s="82">
        <f ca="1" t="shared" si="269"/>
        <v>6</v>
      </c>
      <c r="F359" s="66" t="str">
        <f ca="1">IF(ISBLANK(A359)," ",INDIRECT(ADDRESS(1,5+MOD(ROW()-2,COUNTA('Form Responses 1'!$1:$1)-4),,TRUE,"Form Responses 1")))</f>
        <v>Halaman Wisma [Halaman Utama Depan]</v>
      </c>
      <c r="G359" s="66" t="e">
        <f ca="1">IF(ISBLANK(A359)," ",INDIRECT(ADDRESS(MATCH(A359,'Form Responses 1'!A:A,0),5+MOD(ROW()-2,COUNTA('Form Responses 1'!$1:$1)-4),,TRUE,"Form Responses 1")))</f>
        <v>#N/A</v>
      </c>
      <c r="H359" s="83" t="str">
        <f ca="1" t="shared" si="270"/>
        <v>Halaman Wisma</v>
      </c>
      <c r="I359" s="83" t="str">
        <f ca="1" t="shared" si="342"/>
        <v>Halaman Utama Depan</v>
      </c>
      <c r="J359" s="83" t="str">
        <f ca="1" t="shared" si="271"/>
        <v>CLEANING SERVICE</v>
      </c>
      <c r="K359" s="83" t="str">
        <f ca="1" t="array" ref="K359">IFERROR(INDEX(MASTER!B:B,MATCH(G359,MASTER!A:A,0))/100," ")</f>
        <v> </v>
      </c>
      <c r="L359" s="66">
        <f ca="1" t="shared" si="272"/>
        <v>0</v>
      </c>
      <c r="M359" s="66" t="str">
        <f ca="1" t="shared" si="273"/>
        <v>1900 - WEEK 00</v>
      </c>
      <c r="N359" s="66" t="str">
        <f ca="1" t="shared" si="274"/>
        <v>1900 - MONTH 01</v>
      </c>
      <c r="O359" s="83" t="str">
        <f ca="1" t="shared" ref="O359:P359" si="379">IFERROR(AVERAGEIF(M:M,M359,$K:$K)," ")</f>
        <v> </v>
      </c>
      <c r="P359" s="83" t="str">
        <f ca="1" t="shared" si="379"/>
        <v> </v>
      </c>
      <c r="Q359" s="66" t="str">
        <f ca="1">IF(ISBLANK(A359)," ",IF(O359&gt;MASTER!$B$3/100,"SB",IF(O359&gt;MASTER!$B$4/100,"B",IF(O359&gt;MASTER!$B$5/100,"C","K"))))</f>
        <v>SB</v>
      </c>
      <c r="R359" s="66" t="str">
        <f ca="1">IF(ISBLANK(B359)," ",IF(P359&gt;MASTER!$B$3/100,"SB",IF(P359&gt;MASTER!$B$4/100,"B",IF(P359&gt;MASTER!$B$5/100,"C","K"))))</f>
        <v>SB</v>
      </c>
    </row>
    <row r="360" customHeight="1" spans="1:18">
      <c r="A360" s="66">
        <f ca="1">INDIRECT(ADDRESS(2+QUOTIENT(ROW()-2,COUNTA('Form Responses 1'!$1:$1)-4),1,,TRUE,"Form Responses 1"))</f>
        <v>0</v>
      </c>
      <c r="B360" s="66">
        <f ca="1">INDIRECT(ADDRESS(2+QUOTIENT(ROW()-2,COUNTA('Form Responses 1'!$1:$1)-4),2,,TRUE,"Form Responses 1"))</f>
        <v>0</v>
      </c>
      <c r="C360" s="66">
        <f ca="1">INDIRECT(ADDRESS(2+QUOTIENT(ROW()-2,COUNTA('Form Responses 1'!$1:$1)-4),3,,TRUE,"Form Responses 1"))</f>
        <v>0</v>
      </c>
      <c r="D360" s="66">
        <f ca="1">INDIRECT(ADDRESS(2+QUOTIENT(ROW()-2,COUNTA('Form Responses 1'!$1:$1)-4),4,,TRUE,"Form Responses 1"))</f>
        <v>0</v>
      </c>
      <c r="E360" s="82">
        <f ca="1" t="shared" si="269"/>
        <v>6</v>
      </c>
      <c r="F360" s="66" t="str">
        <f ca="1">IF(ISBLANK(A360)," ",INDIRECT(ADDRESS(1,5+MOD(ROW()-2,COUNTA('Form Responses 1'!$1:$1)-4),,TRUE,"Form Responses 1")))</f>
        <v>Halaman Wisma [Halaman Samping Dan Belakang]</v>
      </c>
      <c r="G360" s="66" t="e">
        <f ca="1">IF(ISBLANK(A360)," ",INDIRECT(ADDRESS(MATCH(A360,'Form Responses 1'!A:A,0),5+MOD(ROW()-2,COUNTA('Form Responses 1'!$1:$1)-4),,TRUE,"Form Responses 1")))</f>
        <v>#N/A</v>
      </c>
      <c r="H360" s="83" t="str">
        <f ca="1" t="shared" si="270"/>
        <v>Halaman Wisma</v>
      </c>
      <c r="I360" s="83" t="str">
        <f ca="1" t="shared" si="342"/>
        <v>Halaman Samping Dan Belakang</v>
      </c>
      <c r="J360" s="83" t="str">
        <f ca="1" t="shared" si="271"/>
        <v>CLEANING SERVICE</v>
      </c>
      <c r="K360" s="83" t="str">
        <f ca="1" t="array" ref="K360">IFERROR(INDEX(MASTER!B:B,MATCH(G360,MASTER!A:A,0))/100," ")</f>
        <v> </v>
      </c>
      <c r="L360" s="66">
        <f ca="1" t="shared" si="272"/>
        <v>0</v>
      </c>
      <c r="M360" s="66" t="str">
        <f ca="1" t="shared" si="273"/>
        <v>1900 - WEEK 00</v>
      </c>
      <c r="N360" s="66" t="str">
        <f ca="1" t="shared" si="274"/>
        <v>1900 - MONTH 01</v>
      </c>
      <c r="O360" s="83" t="str">
        <f ca="1" t="shared" ref="O360:P360" si="380">IFERROR(AVERAGEIF(M:M,M360,$K:$K)," ")</f>
        <v> </v>
      </c>
      <c r="P360" s="83" t="str">
        <f ca="1" t="shared" si="380"/>
        <v> </v>
      </c>
      <c r="Q360" s="66" t="str">
        <f ca="1">IF(ISBLANK(A360)," ",IF(O360&gt;MASTER!$B$3/100,"SB",IF(O360&gt;MASTER!$B$4/100,"B",IF(O360&gt;MASTER!$B$5/100,"C","K"))))</f>
        <v>SB</v>
      </c>
      <c r="R360" s="66" t="str">
        <f ca="1">IF(ISBLANK(B360)," ",IF(P360&gt;MASTER!$B$3/100,"SB",IF(P360&gt;MASTER!$B$4/100,"B",IF(P360&gt;MASTER!$B$5/100,"C","K"))))</f>
        <v>SB</v>
      </c>
    </row>
    <row r="361" customHeight="1" spans="1:18">
      <c r="A361" s="66">
        <f ca="1">INDIRECT(ADDRESS(2+QUOTIENT(ROW()-2,COUNTA('Form Responses 1'!$1:$1)-4),1,,TRUE,"Form Responses 1"))</f>
        <v>0</v>
      </c>
      <c r="B361" s="66">
        <f ca="1">INDIRECT(ADDRESS(2+QUOTIENT(ROW()-2,COUNTA('Form Responses 1'!$1:$1)-4),2,,TRUE,"Form Responses 1"))</f>
        <v>0</v>
      </c>
      <c r="C361" s="66">
        <f ca="1">INDIRECT(ADDRESS(2+QUOTIENT(ROW()-2,COUNTA('Form Responses 1'!$1:$1)-4),3,,TRUE,"Form Responses 1"))</f>
        <v>0</v>
      </c>
      <c r="D361" s="66">
        <f ca="1">INDIRECT(ADDRESS(2+QUOTIENT(ROW()-2,COUNTA('Form Responses 1'!$1:$1)-4),4,,TRUE,"Form Responses 1"))</f>
        <v>0</v>
      </c>
      <c r="E361" s="82">
        <f ca="1" t="shared" si="269"/>
        <v>6</v>
      </c>
      <c r="F361" s="66" t="str">
        <f ca="1">IF(ISBLANK(A361)," ",INDIRECT(ADDRESS(1,5+MOD(ROW()-2,COUNTA('Form Responses 1'!$1:$1)-4),,TRUE,"Form Responses 1")))</f>
        <v>Halaman Wisma [Tps]</v>
      </c>
      <c r="G361" s="66" t="e">
        <f ca="1">IF(ISBLANK(A361)," ",INDIRECT(ADDRESS(MATCH(A361,'Form Responses 1'!A:A,0),5+MOD(ROW()-2,COUNTA('Form Responses 1'!$1:$1)-4),,TRUE,"Form Responses 1")))</f>
        <v>#N/A</v>
      </c>
      <c r="H361" s="83" t="str">
        <f ca="1" t="shared" si="270"/>
        <v>Halaman Wisma</v>
      </c>
      <c r="I361" s="83" t="str">
        <f ca="1" t="shared" si="342"/>
        <v>Tps</v>
      </c>
      <c r="J361" s="83" t="str">
        <f ca="1" t="shared" si="271"/>
        <v>CLEANING SERVICE</v>
      </c>
      <c r="K361" s="83" t="str">
        <f ca="1" t="array" ref="K361">IFERROR(INDEX(MASTER!B:B,MATCH(G361,MASTER!A:A,0))/100," ")</f>
        <v> </v>
      </c>
      <c r="L361" s="66">
        <f ca="1" t="shared" si="272"/>
        <v>0</v>
      </c>
      <c r="M361" s="66" t="str">
        <f ca="1" t="shared" si="273"/>
        <v>1900 - WEEK 00</v>
      </c>
      <c r="N361" s="66" t="str">
        <f ca="1" t="shared" si="274"/>
        <v>1900 - MONTH 01</v>
      </c>
      <c r="O361" s="83" t="str">
        <f ca="1" t="shared" ref="O361:P361" si="381">IFERROR(AVERAGEIF(M:M,M361,$K:$K)," ")</f>
        <v> </v>
      </c>
      <c r="P361" s="83" t="str">
        <f ca="1" t="shared" si="381"/>
        <v> </v>
      </c>
      <c r="Q361" s="66" t="str">
        <f ca="1">IF(ISBLANK(A361)," ",IF(O361&gt;MASTER!$B$3/100,"SB",IF(O361&gt;MASTER!$B$4/100,"B",IF(O361&gt;MASTER!$B$5/100,"C","K"))))</f>
        <v>SB</v>
      </c>
      <c r="R361" s="66" t="str">
        <f ca="1">IF(ISBLANK(B361)," ",IF(P361&gt;MASTER!$B$3/100,"SB",IF(P361&gt;MASTER!$B$4/100,"B",IF(P361&gt;MASTER!$B$5/100,"C","K"))))</f>
        <v>SB</v>
      </c>
    </row>
    <row r="362" customHeight="1" spans="1:18">
      <c r="A362" s="66">
        <f ca="1">INDIRECT(ADDRESS(2+QUOTIENT(ROW()-2,COUNTA('Form Responses 1'!$1:$1)-4),1,,TRUE,"Form Responses 1"))</f>
        <v>0</v>
      </c>
      <c r="B362" s="66">
        <f ca="1">INDIRECT(ADDRESS(2+QUOTIENT(ROW()-2,COUNTA('Form Responses 1'!$1:$1)-4),2,,TRUE,"Form Responses 1"))</f>
        <v>0</v>
      </c>
      <c r="C362" s="66">
        <f ca="1">INDIRECT(ADDRESS(2+QUOTIENT(ROW()-2,COUNTA('Form Responses 1'!$1:$1)-4),3,,TRUE,"Form Responses 1"))</f>
        <v>0</v>
      </c>
      <c r="D362" s="66">
        <f ca="1">INDIRECT(ADDRESS(2+QUOTIENT(ROW()-2,COUNTA('Form Responses 1'!$1:$1)-4),4,,TRUE,"Form Responses 1"))</f>
        <v>0</v>
      </c>
      <c r="E362" s="82">
        <f ca="1" t="shared" si="269"/>
        <v>6</v>
      </c>
      <c r="F362" s="66" t="str">
        <f ca="1">IF(ISBLANK(A362)," ",INDIRECT(ADDRESS(1,5+MOD(ROW()-2,COUNTA('Form Responses 1'!$1:$1)-4),,TRUE,"Form Responses 1")))</f>
        <v>Security [Security Functions]</v>
      </c>
      <c r="G362" s="66" t="e">
        <f ca="1">IF(ISBLANK(A362)," ",INDIRECT(ADDRESS(MATCH(A362,'Form Responses 1'!A:A,0),5+MOD(ROW()-2,COUNTA('Form Responses 1'!$1:$1)-4),,TRUE,"Form Responses 1")))</f>
        <v>#N/A</v>
      </c>
      <c r="H362" s="83" t="str">
        <f ca="1" t="shared" si="270"/>
        <v>Security</v>
      </c>
      <c r="I362" s="83" t="str">
        <f ca="1" t="shared" si="342"/>
        <v>Security Functions</v>
      </c>
      <c r="J362" s="83" t="str">
        <f ca="1" t="shared" si="271"/>
        <v>SECURITY SERVICE</v>
      </c>
      <c r="K362" s="83" t="str">
        <f ca="1" t="array" ref="K362">IFERROR(INDEX(MASTER!B:B,MATCH(G362,MASTER!A:A,0))/100," ")</f>
        <v> </v>
      </c>
      <c r="L362" s="66">
        <f ca="1" t="shared" si="272"/>
        <v>0</v>
      </c>
      <c r="M362" s="66" t="str">
        <f ca="1" t="shared" si="273"/>
        <v>1900 - WEEK 00</v>
      </c>
      <c r="N362" s="66" t="str">
        <f ca="1" t="shared" si="274"/>
        <v>1900 - MONTH 01</v>
      </c>
      <c r="O362" s="83" t="str">
        <f ca="1" t="shared" ref="O362:P362" si="382">IFERROR(AVERAGEIF(M:M,M362,$K:$K)," ")</f>
        <v> </v>
      </c>
      <c r="P362" s="83" t="str">
        <f ca="1" t="shared" si="382"/>
        <v> </v>
      </c>
      <c r="Q362" s="66" t="str">
        <f ca="1">IF(ISBLANK(A362)," ",IF(O362&gt;MASTER!$B$3/100,"SB",IF(O362&gt;MASTER!$B$4/100,"B",IF(O362&gt;MASTER!$B$5/100,"C","K"))))</f>
        <v>SB</v>
      </c>
      <c r="R362" s="66" t="str">
        <f ca="1">IF(ISBLANK(B362)," ",IF(P362&gt;MASTER!$B$3/100,"SB",IF(P362&gt;MASTER!$B$4/100,"B",IF(P362&gt;MASTER!$B$5/100,"C","K"))))</f>
        <v>SB</v>
      </c>
    </row>
    <row r="363" customHeight="1" spans="1:18">
      <c r="A363" s="66">
        <f ca="1">INDIRECT(ADDRESS(2+QUOTIENT(ROW()-2,COUNTA('Form Responses 1'!$1:$1)-4),1,,TRUE,"Form Responses 1"))</f>
        <v>0</v>
      </c>
      <c r="B363" s="66">
        <f ca="1">INDIRECT(ADDRESS(2+QUOTIENT(ROW()-2,COUNTA('Form Responses 1'!$1:$1)-4),2,,TRUE,"Form Responses 1"))</f>
        <v>0</v>
      </c>
      <c r="C363" s="66">
        <f ca="1">INDIRECT(ADDRESS(2+QUOTIENT(ROW()-2,COUNTA('Form Responses 1'!$1:$1)-4),3,,TRUE,"Form Responses 1"))</f>
        <v>0</v>
      </c>
      <c r="D363" s="66">
        <f ca="1">INDIRECT(ADDRESS(2+QUOTIENT(ROW()-2,COUNTA('Form Responses 1'!$1:$1)-4),4,,TRUE,"Form Responses 1"))</f>
        <v>0</v>
      </c>
      <c r="E363" s="82">
        <f ca="1" t="shared" si="269"/>
        <v>6</v>
      </c>
      <c r="F363" s="66" t="str">
        <f ca="1">IF(ISBLANK(A363)," ",INDIRECT(ADDRESS(1,5+MOD(ROW()-2,COUNTA('Form Responses 1'!$1:$1)-4),,TRUE,"Form Responses 1")))</f>
        <v>Lantai 1 [Pantry ]</v>
      </c>
      <c r="G363" s="66" t="e">
        <f ca="1">IF(ISBLANK(A363)," ",INDIRECT(ADDRESS(MATCH(A363,'Form Responses 1'!A:A,0),5+MOD(ROW()-2,COUNTA('Form Responses 1'!$1:$1)-4),,TRUE,"Form Responses 1")))</f>
        <v>#N/A</v>
      </c>
      <c r="H363" s="83" t="str">
        <f ca="1" t="shared" si="270"/>
        <v>Lantai 1</v>
      </c>
      <c r="I363" s="83" t="str">
        <f ca="1" t="shared" si="342"/>
        <v>Pantry </v>
      </c>
      <c r="J363" s="83" t="str">
        <f ca="1" t="shared" si="271"/>
        <v>CLEANING SERVICE</v>
      </c>
      <c r="K363" s="83" t="str">
        <f ca="1" t="array" ref="K363">IFERROR(INDEX(MASTER!B:B,MATCH(G363,MASTER!A:A,0))/100," ")</f>
        <v> </v>
      </c>
      <c r="L363" s="66">
        <f ca="1" t="shared" si="272"/>
        <v>0</v>
      </c>
      <c r="M363" s="66" t="str">
        <f ca="1" t="shared" si="273"/>
        <v>1900 - WEEK 00</v>
      </c>
      <c r="N363" s="66" t="str">
        <f ca="1" t="shared" si="274"/>
        <v>1900 - MONTH 01</v>
      </c>
      <c r="O363" s="83" t="str">
        <f ca="1" t="shared" ref="O363:P363" si="383">IFERROR(AVERAGEIF(M:M,M363,$K:$K)," ")</f>
        <v> </v>
      </c>
      <c r="P363" s="83" t="str">
        <f ca="1" t="shared" si="383"/>
        <v> </v>
      </c>
      <c r="Q363" s="66" t="str">
        <f ca="1">IF(ISBLANK(A363)," ",IF(O363&gt;MASTER!$B$3/100,"SB",IF(O363&gt;MASTER!$B$4/100,"B",IF(O363&gt;MASTER!$B$5/100,"C","K"))))</f>
        <v>SB</v>
      </c>
      <c r="R363" s="66" t="str">
        <f ca="1">IF(ISBLANK(B363)," ",IF(P363&gt;MASTER!$B$3/100,"SB",IF(P363&gt;MASTER!$B$4/100,"B",IF(P363&gt;MASTER!$B$5/100,"C","K"))))</f>
        <v>SB</v>
      </c>
    </row>
    <row r="364" customHeight="1" spans="1:18">
      <c r="A364" s="66">
        <f ca="1">INDIRECT(ADDRESS(2+QUOTIENT(ROW()-2,COUNTA('Form Responses 1'!$1:$1)-4),1,,TRUE,"Form Responses 1"))</f>
        <v>0</v>
      </c>
      <c r="B364" s="66">
        <f ca="1">INDIRECT(ADDRESS(2+QUOTIENT(ROW()-2,COUNTA('Form Responses 1'!$1:$1)-4),2,,TRUE,"Form Responses 1"))</f>
        <v>0</v>
      </c>
      <c r="C364" s="66">
        <f ca="1">INDIRECT(ADDRESS(2+QUOTIENT(ROW()-2,COUNTA('Form Responses 1'!$1:$1)-4),3,,TRUE,"Form Responses 1"))</f>
        <v>0</v>
      </c>
      <c r="D364" s="66">
        <f ca="1">INDIRECT(ADDRESS(2+QUOTIENT(ROW()-2,COUNTA('Form Responses 1'!$1:$1)-4),4,,TRUE,"Form Responses 1"))</f>
        <v>0</v>
      </c>
      <c r="E364" s="82">
        <f ca="1" t="shared" si="269"/>
        <v>6</v>
      </c>
      <c r="F364" s="66" t="str">
        <f ca="1">IF(ISBLANK(A364)," ",INDIRECT(ADDRESS(1,5+MOD(ROW()-2,COUNTA('Form Responses 1'!$1:$1)-4),,TRUE,"Form Responses 1")))</f>
        <v>Lantai 1 [Kamar Depan]</v>
      </c>
      <c r="G364" s="66" t="e">
        <f ca="1">IF(ISBLANK(A364)," ",INDIRECT(ADDRESS(MATCH(A364,'Form Responses 1'!A:A,0),5+MOD(ROW()-2,COUNTA('Form Responses 1'!$1:$1)-4),,TRUE,"Form Responses 1")))</f>
        <v>#N/A</v>
      </c>
      <c r="H364" s="83" t="str">
        <f ca="1" t="shared" si="270"/>
        <v>Lantai 1</v>
      </c>
      <c r="I364" s="83" t="str">
        <f ca="1" t="shared" si="342"/>
        <v>Kamar Depan</v>
      </c>
      <c r="J364" s="83" t="str">
        <f ca="1" t="shared" si="271"/>
        <v>CLEANING SERVICE</v>
      </c>
      <c r="K364" s="83" t="str">
        <f ca="1" t="array" ref="K364">IFERROR(INDEX(MASTER!B:B,MATCH(G364,MASTER!A:A,0))/100," ")</f>
        <v> </v>
      </c>
      <c r="L364" s="66">
        <f ca="1" t="shared" si="272"/>
        <v>0</v>
      </c>
      <c r="M364" s="66" t="str">
        <f ca="1" t="shared" si="273"/>
        <v>1900 - WEEK 00</v>
      </c>
      <c r="N364" s="66" t="str">
        <f ca="1" t="shared" si="274"/>
        <v>1900 - MONTH 01</v>
      </c>
      <c r="O364" s="83" t="str">
        <f ca="1" t="shared" ref="O364:P364" si="384">IFERROR(AVERAGEIF(M:M,M364,$K:$K)," ")</f>
        <v> </v>
      </c>
      <c r="P364" s="83" t="str">
        <f ca="1" t="shared" si="384"/>
        <v> </v>
      </c>
      <c r="Q364" s="66" t="str">
        <f ca="1">IF(ISBLANK(A364)," ",IF(O364&gt;MASTER!$B$3/100,"SB",IF(O364&gt;MASTER!$B$4/100,"B",IF(O364&gt;MASTER!$B$5/100,"C","K"))))</f>
        <v>SB</v>
      </c>
      <c r="R364" s="66" t="str">
        <f ca="1">IF(ISBLANK(B364)," ",IF(P364&gt;MASTER!$B$3/100,"SB",IF(P364&gt;MASTER!$B$4/100,"B",IF(P364&gt;MASTER!$B$5/100,"C","K"))))</f>
        <v>SB</v>
      </c>
    </row>
    <row r="365" customHeight="1" spans="1:18">
      <c r="A365" s="66">
        <f ca="1">INDIRECT(ADDRESS(2+QUOTIENT(ROW()-2,COUNTA('Form Responses 1'!$1:$1)-4),1,,TRUE,"Form Responses 1"))</f>
        <v>0</v>
      </c>
      <c r="B365" s="66">
        <f ca="1">INDIRECT(ADDRESS(2+QUOTIENT(ROW()-2,COUNTA('Form Responses 1'!$1:$1)-4),2,,TRUE,"Form Responses 1"))</f>
        <v>0</v>
      </c>
      <c r="C365" s="66">
        <f ca="1">INDIRECT(ADDRESS(2+QUOTIENT(ROW()-2,COUNTA('Form Responses 1'!$1:$1)-4),3,,TRUE,"Form Responses 1"))</f>
        <v>0</v>
      </c>
      <c r="D365" s="66">
        <f ca="1">INDIRECT(ADDRESS(2+QUOTIENT(ROW()-2,COUNTA('Form Responses 1'!$1:$1)-4),4,,TRUE,"Form Responses 1"))</f>
        <v>0</v>
      </c>
      <c r="E365" s="82">
        <f ca="1" t="shared" si="269"/>
        <v>6</v>
      </c>
      <c r="F365" s="66" t="str">
        <f ca="1">IF(ISBLANK(A365)," ",INDIRECT(ADDRESS(1,5+MOD(ROW()-2,COUNTA('Form Responses 1'!$1:$1)-4),,TRUE,"Form Responses 1")))</f>
        <v>Lantai 1 [Kamar Belakang]</v>
      </c>
      <c r="G365" s="66" t="e">
        <f ca="1">IF(ISBLANK(A365)," ",INDIRECT(ADDRESS(MATCH(A365,'Form Responses 1'!A:A,0),5+MOD(ROW()-2,COUNTA('Form Responses 1'!$1:$1)-4),,TRUE,"Form Responses 1")))</f>
        <v>#N/A</v>
      </c>
      <c r="H365" s="83" t="str">
        <f ca="1" t="shared" si="270"/>
        <v>Lantai 1</v>
      </c>
      <c r="I365" s="83" t="str">
        <f ca="1" t="shared" si="342"/>
        <v>Kamar Belakang</v>
      </c>
      <c r="J365" s="83" t="str">
        <f ca="1" t="shared" si="271"/>
        <v>CLEANING SERVICE</v>
      </c>
      <c r="K365" s="83" t="str">
        <f ca="1" t="array" ref="K365">IFERROR(INDEX(MASTER!B:B,MATCH(G365,MASTER!A:A,0))/100," ")</f>
        <v> </v>
      </c>
      <c r="L365" s="66">
        <f ca="1" t="shared" si="272"/>
        <v>0</v>
      </c>
      <c r="M365" s="66" t="str">
        <f ca="1" t="shared" si="273"/>
        <v>1900 - WEEK 00</v>
      </c>
      <c r="N365" s="66" t="str">
        <f ca="1" t="shared" si="274"/>
        <v>1900 - MONTH 01</v>
      </c>
      <c r="O365" s="83" t="str">
        <f ca="1" t="shared" ref="O365:P365" si="385">IFERROR(AVERAGEIF(M:M,M365,$K:$K)," ")</f>
        <v> </v>
      </c>
      <c r="P365" s="83" t="str">
        <f ca="1" t="shared" si="385"/>
        <v> </v>
      </c>
      <c r="Q365" s="66" t="str">
        <f ca="1">IF(ISBLANK(A365)," ",IF(O365&gt;MASTER!$B$3/100,"SB",IF(O365&gt;MASTER!$B$4/100,"B",IF(O365&gt;MASTER!$B$5/100,"C","K"))))</f>
        <v>SB</v>
      </c>
      <c r="R365" s="66" t="str">
        <f ca="1">IF(ISBLANK(B365)," ",IF(P365&gt;MASTER!$B$3/100,"SB",IF(P365&gt;MASTER!$B$4/100,"B",IF(P365&gt;MASTER!$B$5/100,"C","K"))))</f>
        <v>SB</v>
      </c>
    </row>
    <row r="366" customHeight="1" spans="1:18">
      <c r="A366" s="66">
        <f ca="1">INDIRECT(ADDRESS(2+QUOTIENT(ROW()-2,COUNTA('Form Responses 1'!$1:$1)-4),1,,TRUE,"Form Responses 1"))</f>
        <v>0</v>
      </c>
      <c r="B366" s="66">
        <f ca="1">INDIRECT(ADDRESS(2+QUOTIENT(ROW()-2,COUNTA('Form Responses 1'!$1:$1)-4),2,,TRUE,"Form Responses 1"))</f>
        <v>0</v>
      </c>
      <c r="C366" s="66">
        <f ca="1">INDIRECT(ADDRESS(2+QUOTIENT(ROW()-2,COUNTA('Form Responses 1'!$1:$1)-4),3,,TRUE,"Form Responses 1"))</f>
        <v>0</v>
      </c>
      <c r="D366" s="66">
        <f ca="1">INDIRECT(ADDRESS(2+QUOTIENT(ROW()-2,COUNTA('Form Responses 1'!$1:$1)-4),4,,TRUE,"Form Responses 1"))</f>
        <v>0</v>
      </c>
      <c r="E366" s="82">
        <f ca="1" t="shared" si="269"/>
        <v>6</v>
      </c>
      <c r="F366" s="66" t="str">
        <f ca="1">IF(ISBLANK(A366)," ",INDIRECT(ADDRESS(1,5+MOD(ROW()-2,COUNTA('Form Responses 1'!$1:$1)-4),,TRUE,"Form Responses 1")))</f>
        <v>Lantai 1 [Ruang Tamu]</v>
      </c>
      <c r="G366" s="66" t="e">
        <f ca="1">IF(ISBLANK(A366)," ",INDIRECT(ADDRESS(MATCH(A366,'Form Responses 1'!A:A,0),5+MOD(ROW()-2,COUNTA('Form Responses 1'!$1:$1)-4),,TRUE,"Form Responses 1")))</f>
        <v>#N/A</v>
      </c>
      <c r="H366" s="83" t="str">
        <f ca="1" t="shared" si="270"/>
        <v>Lantai 1</v>
      </c>
      <c r="I366" s="83" t="str">
        <f ca="1" t="shared" si="342"/>
        <v>Ruang Tamu</v>
      </c>
      <c r="J366" s="83" t="str">
        <f ca="1" t="shared" si="271"/>
        <v>CLEANING SERVICE</v>
      </c>
      <c r="K366" s="83" t="str">
        <f ca="1" t="array" ref="K366">IFERROR(INDEX(MASTER!B:B,MATCH(G366,MASTER!A:A,0))/100," ")</f>
        <v> </v>
      </c>
      <c r="L366" s="66">
        <f ca="1" t="shared" si="272"/>
        <v>0</v>
      </c>
      <c r="M366" s="66" t="str">
        <f ca="1" t="shared" si="273"/>
        <v>1900 - WEEK 00</v>
      </c>
      <c r="N366" s="66" t="str">
        <f ca="1" t="shared" si="274"/>
        <v>1900 - MONTH 01</v>
      </c>
      <c r="O366" s="83" t="str">
        <f ca="1" t="shared" ref="O366:P366" si="386">IFERROR(AVERAGEIF(M:M,M366,$K:$K)," ")</f>
        <v> </v>
      </c>
      <c r="P366" s="83" t="str">
        <f ca="1" t="shared" si="386"/>
        <v> </v>
      </c>
      <c r="Q366" s="66" t="str">
        <f ca="1">IF(ISBLANK(A366)," ",IF(O366&gt;MASTER!$B$3/100,"SB",IF(O366&gt;MASTER!$B$4/100,"B",IF(O366&gt;MASTER!$B$5/100,"C","K"))))</f>
        <v>SB</v>
      </c>
      <c r="R366" s="66" t="str">
        <f ca="1">IF(ISBLANK(B366)," ",IF(P366&gt;MASTER!$B$3/100,"SB",IF(P366&gt;MASTER!$B$4/100,"B",IF(P366&gt;MASTER!$B$5/100,"C","K"))))</f>
        <v>SB</v>
      </c>
    </row>
    <row r="367" customHeight="1" spans="1:18">
      <c r="A367" s="66">
        <f ca="1">INDIRECT(ADDRESS(2+QUOTIENT(ROW()-2,COUNTA('Form Responses 1'!$1:$1)-4),1,,TRUE,"Form Responses 1"))</f>
        <v>0</v>
      </c>
      <c r="B367" s="66">
        <f ca="1">INDIRECT(ADDRESS(2+QUOTIENT(ROW()-2,COUNTA('Form Responses 1'!$1:$1)-4),2,,TRUE,"Form Responses 1"))</f>
        <v>0</v>
      </c>
      <c r="C367" s="66">
        <f ca="1">INDIRECT(ADDRESS(2+QUOTIENT(ROW()-2,COUNTA('Form Responses 1'!$1:$1)-4),3,,TRUE,"Form Responses 1"))</f>
        <v>0</v>
      </c>
      <c r="D367" s="66">
        <f ca="1">INDIRECT(ADDRESS(2+QUOTIENT(ROW()-2,COUNTA('Form Responses 1'!$1:$1)-4),4,,TRUE,"Form Responses 1"))</f>
        <v>0</v>
      </c>
      <c r="E367" s="82">
        <f ca="1" t="shared" si="269"/>
        <v>6</v>
      </c>
      <c r="F367" s="66" t="str">
        <f ca="1">IF(ISBLANK(A367)," ",INDIRECT(ADDRESS(1,5+MOD(ROW()-2,COUNTA('Form Responses 1'!$1:$1)-4),,TRUE,"Form Responses 1")))</f>
        <v>Lantai 1 [Toilet Pria / Wanita]</v>
      </c>
      <c r="G367" s="66" t="e">
        <f ca="1">IF(ISBLANK(A367)," ",INDIRECT(ADDRESS(MATCH(A367,'Form Responses 1'!A:A,0),5+MOD(ROW()-2,COUNTA('Form Responses 1'!$1:$1)-4),,TRUE,"Form Responses 1")))</f>
        <v>#N/A</v>
      </c>
      <c r="H367" s="83" t="str">
        <f ca="1" t="shared" si="270"/>
        <v>Lantai 1</v>
      </c>
      <c r="I367" s="83" t="str">
        <f ca="1" t="shared" si="342"/>
        <v>Toilet Pria / Wanita</v>
      </c>
      <c r="J367" s="83" t="str">
        <f ca="1" t="shared" si="271"/>
        <v>CLEANING SERVICE</v>
      </c>
      <c r="K367" s="83" t="str">
        <f ca="1" t="array" ref="K367">IFERROR(INDEX(MASTER!B:B,MATCH(G367,MASTER!A:A,0))/100," ")</f>
        <v> </v>
      </c>
      <c r="L367" s="66">
        <f ca="1" t="shared" si="272"/>
        <v>0</v>
      </c>
      <c r="M367" s="66" t="str">
        <f ca="1" t="shared" si="273"/>
        <v>1900 - WEEK 00</v>
      </c>
      <c r="N367" s="66" t="str">
        <f ca="1" t="shared" si="274"/>
        <v>1900 - MONTH 01</v>
      </c>
      <c r="O367" s="83" t="str">
        <f ca="1" t="shared" ref="O367:P367" si="387">IFERROR(AVERAGEIF(M:M,M367,$K:$K)," ")</f>
        <v> </v>
      </c>
      <c r="P367" s="83" t="str">
        <f ca="1" t="shared" si="387"/>
        <v> </v>
      </c>
      <c r="Q367" s="66" t="str">
        <f ca="1">IF(ISBLANK(A367)," ",IF(O367&gt;MASTER!$B$3/100,"SB",IF(O367&gt;MASTER!$B$4/100,"B",IF(O367&gt;MASTER!$B$5/100,"C","K"))))</f>
        <v>SB</v>
      </c>
      <c r="R367" s="66" t="str">
        <f ca="1">IF(ISBLANK(B367)," ",IF(P367&gt;MASTER!$B$3/100,"SB",IF(P367&gt;MASTER!$B$4/100,"B",IF(P367&gt;MASTER!$B$5/100,"C","K"))))</f>
        <v>SB</v>
      </c>
    </row>
    <row r="368" customHeight="1" spans="1:18">
      <c r="A368" s="66">
        <f ca="1">INDIRECT(ADDRESS(2+QUOTIENT(ROW()-2,COUNTA('Form Responses 1'!$1:$1)-4),1,,TRUE,"Form Responses 1"))</f>
        <v>0</v>
      </c>
      <c r="B368" s="66">
        <f ca="1">INDIRECT(ADDRESS(2+QUOTIENT(ROW()-2,COUNTA('Form Responses 1'!$1:$1)-4),2,,TRUE,"Form Responses 1"))</f>
        <v>0</v>
      </c>
      <c r="C368" s="66">
        <f ca="1">INDIRECT(ADDRESS(2+QUOTIENT(ROW()-2,COUNTA('Form Responses 1'!$1:$1)-4),3,,TRUE,"Form Responses 1"))</f>
        <v>0</v>
      </c>
      <c r="D368" s="66">
        <f ca="1">INDIRECT(ADDRESS(2+QUOTIENT(ROW()-2,COUNTA('Form Responses 1'!$1:$1)-4),4,,TRUE,"Form Responses 1"))</f>
        <v>0</v>
      </c>
      <c r="E368" s="82">
        <f ca="1" t="shared" si="269"/>
        <v>6</v>
      </c>
      <c r="F368" s="66" t="str">
        <f ca="1">IF(ISBLANK(A368)," ",INDIRECT(ADDRESS(1,5+MOD(ROW()-2,COUNTA('Form Responses 1'!$1:$1)-4),,TRUE,"Form Responses 1")))</f>
        <v>Halaman [Taman ]</v>
      </c>
      <c r="G368" s="66" t="e">
        <f ca="1">IF(ISBLANK(A368)," ",INDIRECT(ADDRESS(MATCH(A368,'Form Responses 1'!A:A,0),5+MOD(ROW()-2,COUNTA('Form Responses 1'!$1:$1)-4),,TRUE,"Form Responses 1")))</f>
        <v>#N/A</v>
      </c>
      <c r="H368" s="83" t="str">
        <f ca="1" t="shared" si="270"/>
        <v>Halaman</v>
      </c>
      <c r="I368" s="83" t="str">
        <f ca="1" t="shared" si="342"/>
        <v>Taman </v>
      </c>
      <c r="J368" s="83" t="str">
        <f ca="1" t="shared" si="271"/>
        <v>CLEANING SERVICE</v>
      </c>
      <c r="K368" s="83" t="str">
        <f ca="1" t="array" ref="K368">IFERROR(INDEX(MASTER!B:B,MATCH(G368,MASTER!A:A,0))/100," ")</f>
        <v> </v>
      </c>
      <c r="L368" s="66">
        <f ca="1" t="shared" si="272"/>
        <v>0</v>
      </c>
      <c r="M368" s="66" t="str">
        <f ca="1" t="shared" si="273"/>
        <v>1900 - WEEK 00</v>
      </c>
      <c r="N368" s="66" t="str">
        <f ca="1" t="shared" si="274"/>
        <v>1900 - MONTH 01</v>
      </c>
      <c r="O368" s="83" t="str">
        <f ca="1" t="shared" ref="O368:P368" si="388">IFERROR(AVERAGEIF(M:M,M368,$K:$K)," ")</f>
        <v> </v>
      </c>
      <c r="P368" s="83" t="str">
        <f ca="1" t="shared" si="388"/>
        <v> </v>
      </c>
      <c r="Q368" s="66" t="str">
        <f ca="1">IF(ISBLANK(A368)," ",IF(O368&gt;MASTER!$B$3/100,"SB",IF(O368&gt;MASTER!$B$4/100,"B",IF(O368&gt;MASTER!$B$5/100,"C","K"))))</f>
        <v>SB</v>
      </c>
      <c r="R368" s="66" t="str">
        <f ca="1">IF(ISBLANK(B368)," ",IF(P368&gt;MASTER!$B$3/100,"SB",IF(P368&gt;MASTER!$B$4/100,"B",IF(P368&gt;MASTER!$B$5/100,"C","K"))))</f>
        <v>SB</v>
      </c>
    </row>
    <row r="369" customHeight="1" spans="1:18">
      <c r="A369" s="66">
        <f ca="1">INDIRECT(ADDRESS(2+QUOTIENT(ROW()-2,COUNTA('Form Responses 1'!$1:$1)-4),1,,TRUE,"Form Responses 1"))</f>
        <v>0</v>
      </c>
      <c r="B369" s="66">
        <f ca="1">INDIRECT(ADDRESS(2+QUOTIENT(ROW()-2,COUNTA('Form Responses 1'!$1:$1)-4),2,,TRUE,"Form Responses 1"))</f>
        <v>0</v>
      </c>
      <c r="C369" s="66">
        <f ca="1">INDIRECT(ADDRESS(2+QUOTIENT(ROW()-2,COUNTA('Form Responses 1'!$1:$1)-4),3,,TRUE,"Form Responses 1"))</f>
        <v>0</v>
      </c>
      <c r="D369" s="66">
        <f ca="1">INDIRECT(ADDRESS(2+QUOTIENT(ROW()-2,COUNTA('Form Responses 1'!$1:$1)-4),4,,TRUE,"Form Responses 1"))</f>
        <v>0</v>
      </c>
      <c r="E369" s="82">
        <f ca="1" t="shared" si="269"/>
        <v>6</v>
      </c>
      <c r="F369" s="66" t="str">
        <f ca="1">IF(ISBLANK(A369)," ",INDIRECT(ADDRESS(1,5+MOD(ROW()-2,COUNTA('Form Responses 1'!$1:$1)-4),,TRUE,"Form Responses 1")))</f>
        <v>Halaman [Halaman Utama Depan]</v>
      </c>
      <c r="G369" s="66" t="e">
        <f ca="1">IF(ISBLANK(A369)," ",INDIRECT(ADDRESS(MATCH(A369,'Form Responses 1'!A:A,0),5+MOD(ROW()-2,COUNTA('Form Responses 1'!$1:$1)-4),,TRUE,"Form Responses 1")))</f>
        <v>#N/A</v>
      </c>
      <c r="H369" s="83" t="str">
        <f ca="1" t="shared" si="270"/>
        <v>Halaman</v>
      </c>
      <c r="I369" s="83" t="str">
        <f ca="1" t="shared" si="342"/>
        <v>Halaman Utama Depan</v>
      </c>
      <c r="J369" s="83" t="str">
        <f ca="1" t="shared" si="271"/>
        <v>CLEANING SERVICE</v>
      </c>
      <c r="K369" s="83" t="str">
        <f ca="1" t="array" ref="K369">IFERROR(INDEX(MASTER!B:B,MATCH(G369,MASTER!A:A,0))/100," ")</f>
        <v> </v>
      </c>
      <c r="L369" s="66">
        <f ca="1" t="shared" si="272"/>
        <v>0</v>
      </c>
      <c r="M369" s="66" t="str">
        <f ca="1" t="shared" si="273"/>
        <v>1900 - WEEK 00</v>
      </c>
      <c r="N369" s="66" t="str">
        <f ca="1" t="shared" si="274"/>
        <v>1900 - MONTH 01</v>
      </c>
      <c r="O369" s="83" t="str">
        <f ca="1" t="shared" ref="O369:P369" si="389">IFERROR(AVERAGEIF(M:M,M369,$K:$K)," ")</f>
        <v> </v>
      </c>
      <c r="P369" s="83" t="str">
        <f ca="1" t="shared" si="389"/>
        <v> </v>
      </c>
      <c r="Q369" s="66" t="str">
        <f ca="1">IF(ISBLANK(A369)," ",IF(O369&gt;MASTER!$B$3/100,"SB",IF(O369&gt;MASTER!$B$4/100,"B",IF(O369&gt;MASTER!$B$5/100,"C","K"))))</f>
        <v>SB</v>
      </c>
      <c r="R369" s="66" t="str">
        <f ca="1">IF(ISBLANK(B369)," ",IF(P369&gt;MASTER!$B$3/100,"SB",IF(P369&gt;MASTER!$B$4/100,"B",IF(P369&gt;MASTER!$B$5/100,"C","K"))))</f>
        <v>SB</v>
      </c>
    </row>
    <row r="370" customHeight="1" spans="1:18">
      <c r="A370" s="66">
        <f ca="1">INDIRECT(ADDRESS(2+QUOTIENT(ROW()-2,COUNTA('Form Responses 1'!$1:$1)-4),1,,TRUE,"Form Responses 1"))</f>
        <v>0</v>
      </c>
      <c r="B370" s="66">
        <f ca="1">INDIRECT(ADDRESS(2+QUOTIENT(ROW()-2,COUNTA('Form Responses 1'!$1:$1)-4),2,,TRUE,"Form Responses 1"))</f>
        <v>0</v>
      </c>
      <c r="C370" s="66">
        <f ca="1">INDIRECT(ADDRESS(2+QUOTIENT(ROW()-2,COUNTA('Form Responses 1'!$1:$1)-4),3,,TRUE,"Form Responses 1"))</f>
        <v>0</v>
      </c>
      <c r="D370" s="66">
        <f ca="1">INDIRECT(ADDRESS(2+QUOTIENT(ROW()-2,COUNTA('Form Responses 1'!$1:$1)-4),4,,TRUE,"Form Responses 1"))</f>
        <v>0</v>
      </c>
      <c r="E370" s="82">
        <f ca="1" t="shared" si="269"/>
        <v>6</v>
      </c>
      <c r="F370" s="66" t="str">
        <f ca="1">IF(ISBLANK(A370)," ",INDIRECT(ADDRESS(1,5+MOD(ROW()-2,COUNTA('Form Responses 1'!$1:$1)-4),,TRUE,"Form Responses 1")))</f>
        <v>Halaman [Halaman Samping Dan Belakang]</v>
      </c>
      <c r="G370" s="66" t="e">
        <f ca="1">IF(ISBLANK(A370)," ",INDIRECT(ADDRESS(MATCH(A370,'Form Responses 1'!A:A,0),5+MOD(ROW()-2,COUNTA('Form Responses 1'!$1:$1)-4),,TRUE,"Form Responses 1")))</f>
        <v>#N/A</v>
      </c>
      <c r="H370" s="83" t="str">
        <f ca="1" t="shared" si="270"/>
        <v>Halaman</v>
      </c>
      <c r="I370" s="83" t="str">
        <f ca="1" t="shared" si="342"/>
        <v>Halaman Samping Dan Belakang</v>
      </c>
      <c r="J370" s="83" t="str">
        <f ca="1" t="shared" si="271"/>
        <v>CLEANING SERVICE</v>
      </c>
      <c r="K370" s="83" t="str">
        <f ca="1" t="array" ref="K370">IFERROR(INDEX(MASTER!B:B,MATCH(G370,MASTER!A:A,0))/100," ")</f>
        <v> </v>
      </c>
      <c r="L370" s="66">
        <f ca="1" t="shared" si="272"/>
        <v>0</v>
      </c>
      <c r="M370" s="66" t="str">
        <f ca="1" t="shared" si="273"/>
        <v>1900 - WEEK 00</v>
      </c>
      <c r="N370" s="66" t="str">
        <f ca="1" t="shared" si="274"/>
        <v>1900 - MONTH 01</v>
      </c>
      <c r="O370" s="83" t="str">
        <f ca="1" t="shared" ref="O370:P370" si="390">IFERROR(AVERAGEIF(M:M,M370,$K:$K)," ")</f>
        <v> </v>
      </c>
      <c r="P370" s="83" t="str">
        <f ca="1" t="shared" si="390"/>
        <v> </v>
      </c>
      <c r="Q370" s="66" t="str">
        <f ca="1">IF(ISBLANK(A370)," ",IF(O370&gt;MASTER!$B$3/100,"SB",IF(O370&gt;MASTER!$B$4/100,"B",IF(O370&gt;MASTER!$B$5/100,"C","K"))))</f>
        <v>SB</v>
      </c>
      <c r="R370" s="66" t="str">
        <f ca="1">IF(ISBLANK(B370)," ",IF(P370&gt;MASTER!$B$3/100,"SB",IF(P370&gt;MASTER!$B$4/100,"B",IF(P370&gt;MASTER!$B$5/100,"C","K"))))</f>
        <v>SB</v>
      </c>
    </row>
    <row r="371" customHeight="1" spans="1:18">
      <c r="A371" s="66">
        <f ca="1">INDIRECT(ADDRESS(2+QUOTIENT(ROW()-2,COUNTA('Form Responses 1'!$1:$1)-4),1,,TRUE,"Form Responses 1"))</f>
        <v>0</v>
      </c>
      <c r="B371" s="66">
        <f ca="1">INDIRECT(ADDRESS(2+QUOTIENT(ROW()-2,COUNTA('Form Responses 1'!$1:$1)-4),2,,TRUE,"Form Responses 1"))</f>
        <v>0</v>
      </c>
      <c r="C371" s="66">
        <f ca="1">INDIRECT(ADDRESS(2+QUOTIENT(ROW()-2,COUNTA('Form Responses 1'!$1:$1)-4),3,,TRUE,"Form Responses 1"))</f>
        <v>0</v>
      </c>
      <c r="D371" s="66">
        <f ca="1">INDIRECT(ADDRESS(2+QUOTIENT(ROW()-2,COUNTA('Form Responses 1'!$1:$1)-4),4,,TRUE,"Form Responses 1"))</f>
        <v>0</v>
      </c>
      <c r="E371" s="82">
        <f ca="1" t="shared" si="269"/>
        <v>6</v>
      </c>
      <c r="F371" s="66" t="str">
        <f ca="1">IF(ISBLANK(A371)," ",INDIRECT(ADDRESS(1,5+MOD(ROW()-2,COUNTA('Form Responses 1'!$1:$1)-4),,TRUE,"Form Responses 1")))</f>
        <v>Halaman [Tps]</v>
      </c>
      <c r="G371" s="66" t="e">
        <f ca="1">IF(ISBLANK(A371)," ",INDIRECT(ADDRESS(MATCH(A371,'Form Responses 1'!A:A,0),5+MOD(ROW()-2,COUNTA('Form Responses 1'!$1:$1)-4),,TRUE,"Form Responses 1")))</f>
        <v>#N/A</v>
      </c>
      <c r="H371" s="83" t="str">
        <f ca="1" t="shared" si="270"/>
        <v>Halaman</v>
      </c>
      <c r="I371" s="83" t="str">
        <f ca="1" t="shared" si="342"/>
        <v>Tps</v>
      </c>
      <c r="J371" s="83" t="str">
        <f ca="1" t="shared" si="271"/>
        <v>CLEANING SERVICE</v>
      </c>
      <c r="K371" s="83" t="str">
        <f ca="1" t="array" ref="K371">IFERROR(INDEX(MASTER!B:B,MATCH(G371,MASTER!A:A,0))/100," ")</f>
        <v> </v>
      </c>
      <c r="L371" s="66">
        <f ca="1" t="shared" si="272"/>
        <v>0</v>
      </c>
      <c r="M371" s="66" t="str">
        <f ca="1" t="shared" si="273"/>
        <v>1900 - WEEK 00</v>
      </c>
      <c r="N371" s="66" t="str">
        <f ca="1" t="shared" si="274"/>
        <v>1900 - MONTH 01</v>
      </c>
      <c r="O371" s="83" t="str">
        <f ca="1" t="shared" ref="O371:P371" si="391">IFERROR(AVERAGEIF(M:M,M371,$K:$K)," ")</f>
        <v> </v>
      </c>
      <c r="P371" s="83" t="str">
        <f ca="1" t="shared" si="391"/>
        <v> </v>
      </c>
      <c r="Q371" s="66" t="str">
        <f ca="1">IF(ISBLANK(A371)," ",IF(O371&gt;MASTER!$B$3/100,"SB",IF(O371&gt;MASTER!$B$4/100,"B",IF(O371&gt;MASTER!$B$5/100,"C","K"))))</f>
        <v>SB</v>
      </c>
      <c r="R371" s="66" t="str">
        <f ca="1">IF(ISBLANK(B371)," ",IF(P371&gt;MASTER!$B$3/100,"SB",IF(P371&gt;MASTER!$B$4/100,"B",IF(P371&gt;MASTER!$B$5/100,"C","K"))))</f>
        <v>SB</v>
      </c>
    </row>
    <row r="372" customHeight="1" spans="1:18">
      <c r="A372" s="66">
        <f ca="1">INDIRECT(ADDRESS(2+QUOTIENT(ROW()-2,COUNTA('Form Responses 1'!$1:$1)-4),1,,TRUE,"Form Responses 1"))</f>
        <v>0</v>
      </c>
      <c r="B372" s="66">
        <f ca="1">INDIRECT(ADDRESS(2+QUOTIENT(ROW()-2,COUNTA('Form Responses 1'!$1:$1)-4),2,,TRUE,"Form Responses 1"))</f>
        <v>0</v>
      </c>
      <c r="C372" s="66">
        <f ca="1">INDIRECT(ADDRESS(2+QUOTIENT(ROW()-2,COUNTA('Form Responses 1'!$1:$1)-4),3,,TRUE,"Form Responses 1"))</f>
        <v>0</v>
      </c>
      <c r="D372" s="66">
        <f ca="1">INDIRECT(ADDRESS(2+QUOTIENT(ROW()-2,COUNTA('Form Responses 1'!$1:$1)-4),4,,TRUE,"Form Responses 1"))</f>
        <v>0</v>
      </c>
      <c r="E372" s="82">
        <f ca="1" t="shared" si="269"/>
        <v>6</v>
      </c>
      <c r="F372" s="66" t="str">
        <f ca="1">IF(ISBLANK(A372)," ",INDIRECT(ADDRESS(1,5+MOD(ROW()-2,COUNTA('Form Responses 1'!$1:$1)-4),,TRUE,"Form Responses 1")))</f>
        <v>Wisma [Koridor ]</v>
      </c>
      <c r="G372" s="66" t="e">
        <f ca="1">IF(ISBLANK(A372)," ",INDIRECT(ADDRESS(MATCH(A372,'Form Responses 1'!A:A,0),5+MOD(ROW()-2,COUNTA('Form Responses 1'!$1:$1)-4),,TRUE,"Form Responses 1")))</f>
        <v>#N/A</v>
      </c>
      <c r="H372" s="83" t="str">
        <f ca="1" t="shared" si="270"/>
        <v>Wisma</v>
      </c>
      <c r="I372" s="83" t="str">
        <f ca="1" t="shared" si="342"/>
        <v>Koridor </v>
      </c>
      <c r="J372" s="83" t="str">
        <f ca="1" t="shared" si="271"/>
        <v>CLEANING SERVICE</v>
      </c>
      <c r="K372" s="83" t="str">
        <f ca="1" t="array" ref="K372">IFERROR(INDEX(MASTER!B:B,MATCH(G372,MASTER!A:A,0))/100," ")</f>
        <v> </v>
      </c>
      <c r="L372" s="66">
        <f ca="1" t="shared" si="272"/>
        <v>0</v>
      </c>
      <c r="M372" s="66" t="str">
        <f ca="1" t="shared" si="273"/>
        <v>1900 - WEEK 00</v>
      </c>
      <c r="N372" s="66" t="str">
        <f ca="1" t="shared" si="274"/>
        <v>1900 - MONTH 01</v>
      </c>
      <c r="O372" s="83" t="str">
        <f ca="1" t="shared" ref="O372:P372" si="392">IFERROR(AVERAGEIF(M:M,M372,$K:$K)," ")</f>
        <v> </v>
      </c>
      <c r="P372" s="83" t="str">
        <f ca="1" t="shared" si="392"/>
        <v> </v>
      </c>
      <c r="Q372" s="66" t="str">
        <f ca="1">IF(ISBLANK(A372)," ",IF(O372&gt;MASTER!$B$3/100,"SB",IF(O372&gt;MASTER!$B$4/100,"B",IF(O372&gt;MASTER!$B$5/100,"C","K"))))</f>
        <v>SB</v>
      </c>
      <c r="R372" s="66" t="str">
        <f ca="1">IF(ISBLANK(B372)," ",IF(P372&gt;MASTER!$B$3/100,"SB",IF(P372&gt;MASTER!$B$4/100,"B",IF(P372&gt;MASTER!$B$5/100,"C","K"))))</f>
        <v>SB</v>
      </c>
    </row>
    <row r="373" customHeight="1" spans="1:18">
      <c r="A373" s="66">
        <f ca="1">INDIRECT(ADDRESS(2+QUOTIENT(ROW()-2,COUNTA('Form Responses 1'!$1:$1)-4),1,,TRUE,"Form Responses 1"))</f>
        <v>0</v>
      </c>
      <c r="B373" s="66">
        <f ca="1">INDIRECT(ADDRESS(2+QUOTIENT(ROW()-2,COUNTA('Form Responses 1'!$1:$1)-4),2,,TRUE,"Form Responses 1"))</f>
        <v>0</v>
      </c>
      <c r="C373" s="66">
        <f ca="1">INDIRECT(ADDRESS(2+QUOTIENT(ROW()-2,COUNTA('Form Responses 1'!$1:$1)-4),3,,TRUE,"Form Responses 1"))</f>
        <v>0</v>
      </c>
      <c r="D373" s="66">
        <f ca="1">INDIRECT(ADDRESS(2+QUOTIENT(ROW()-2,COUNTA('Form Responses 1'!$1:$1)-4),4,,TRUE,"Form Responses 1"))</f>
        <v>0</v>
      </c>
      <c r="E373" s="82">
        <f ca="1" t="shared" si="269"/>
        <v>6</v>
      </c>
      <c r="F373" s="66" t="str">
        <f ca="1">IF(ISBLANK(A373)," ",INDIRECT(ADDRESS(1,5+MOD(ROW()-2,COUNTA('Form Responses 1'!$1:$1)-4),,TRUE,"Form Responses 1")))</f>
        <v>Wisma [Ruang Rapat/Pendopo]</v>
      </c>
      <c r="G373" s="66" t="e">
        <f ca="1">IF(ISBLANK(A373)," ",INDIRECT(ADDRESS(MATCH(A373,'Form Responses 1'!A:A,0),5+MOD(ROW()-2,COUNTA('Form Responses 1'!$1:$1)-4),,TRUE,"Form Responses 1")))</f>
        <v>#N/A</v>
      </c>
      <c r="H373" s="83" t="str">
        <f ca="1" t="shared" si="270"/>
        <v>Wisma</v>
      </c>
      <c r="I373" s="83" t="str">
        <f ca="1" t="shared" si="342"/>
        <v>Ruang Rapat/Pendopo</v>
      </c>
      <c r="J373" s="83" t="str">
        <f ca="1" t="shared" si="271"/>
        <v>CLEANING SERVICE</v>
      </c>
      <c r="K373" s="83" t="str">
        <f ca="1" t="array" ref="K373">IFERROR(INDEX(MASTER!B:B,MATCH(G373,MASTER!A:A,0))/100," ")</f>
        <v> </v>
      </c>
      <c r="L373" s="66">
        <f ca="1" t="shared" si="272"/>
        <v>0</v>
      </c>
      <c r="M373" s="66" t="str">
        <f ca="1" t="shared" si="273"/>
        <v>1900 - WEEK 00</v>
      </c>
      <c r="N373" s="66" t="str">
        <f ca="1" t="shared" si="274"/>
        <v>1900 - MONTH 01</v>
      </c>
      <c r="O373" s="83" t="str">
        <f ca="1" t="shared" ref="O373:P373" si="393">IFERROR(AVERAGEIF(M:M,M373,$K:$K)," ")</f>
        <v> </v>
      </c>
      <c r="P373" s="83" t="str">
        <f ca="1" t="shared" si="393"/>
        <v> </v>
      </c>
      <c r="Q373" s="66" t="str">
        <f ca="1">IF(ISBLANK(A373)," ",IF(O373&gt;MASTER!$B$3/100,"SB",IF(O373&gt;MASTER!$B$4/100,"B",IF(O373&gt;MASTER!$B$5/100,"C","K"))))</f>
        <v>SB</v>
      </c>
      <c r="R373" s="66" t="str">
        <f ca="1">IF(ISBLANK(B373)," ",IF(P373&gt;MASTER!$B$3/100,"SB",IF(P373&gt;MASTER!$B$4/100,"B",IF(P373&gt;MASTER!$B$5/100,"C","K"))))</f>
        <v>SB</v>
      </c>
    </row>
    <row r="374" customHeight="1" spans="1:18">
      <c r="A374" s="66">
        <f ca="1">INDIRECT(ADDRESS(2+QUOTIENT(ROW()-2,COUNTA('Form Responses 1'!$1:$1)-4),1,,TRUE,"Form Responses 1"))</f>
        <v>0</v>
      </c>
      <c r="B374" s="66">
        <f ca="1">INDIRECT(ADDRESS(2+QUOTIENT(ROW()-2,COUNTA('Form Responses 1'!$1:$1)-4),2,,TRUE,"Form Responses 1"))</f>
        <v>0</v>
      </c>
      <c r="C374" s="66">
        <f ca="1">INDIRECT(ADDRESS(2+QUOTIENT(ROW()-2,COUNTA('Form Responses 1'!$1:$1)-4),3,,TRUE,"Form Responses 1"))</f>
        <v>0</v>
      </c>
      <c r="D374" s="66">
        <f ca="1">INDIRECT(ADDRESS(2+QUOTIENT(ROW()-2,COUNTA('Form Responses 1'!$1:$1)-4),4,,TRUE,"Form Responses 1"))</f>
        <v>0</v>
      </c>
      <c r="E374" s="82">
        <f ca="1" t="shared" si="269"/>
        <v>6</v>
      </c>
      <c r="F374" s="66" t="str">
        <f ca="1">IF(ISBLANK(A374)," ",INDIRECT(ADDRESS(1,5+MOD(ROW()-2,COUNTA('Form Responses 1'!$1:$1)-4),,TRUE,"Form Responses 1")))</f>
        <v>Wisma [Gudang]</v>
      </c>
      <c r="G374" s="66" t="e">
        <f ca="1">IF(ISBLANK(A374)," ",INDIRECT(ADDRESS(MATCH(A374,'Form Responses 1'!A:A,0),5+MOD(ROW()-2,COUNTA('Form Responses 1'!$1:$1)-4),,TRUE,"Form Responses 1")))</f>
        <v>#N/A</v>
      </c>
      <c r="H374" s="83" t="str">
        <f ca="1" t="shared" si="270"/>
        <v>Wisma</v>
      </c>
      <c r="I374" s="83" t="str">
        <f ca="1" t="shared" si="342"/>
        <v>Gudang</v>
      </c>
      <c r="J374" s="83" t="str">
        <f ca="1" t="shared" si="271"/>
        <v>CLEANING SERVICE</v>
      </c>
      <c r="K374" s="83" t="str">
        <f ca="1" t="array" ref="K374">IFERROR(INDEX(MASTER!B:B,MATCH(G374,MASTER!A:A,0))/100," ")</f>
        <v> </v>
      </c>
      <c r="L374" s="66">
        <f ca="1" t="shared" si="272"/>
        <v>0</v>
      </c>
      <c r="M374" s="66" t="str">
        <f ca="1" t="shared" si="273"/>
        <v>1900 - WEEK 00</v>
      </c>
      <c r="N374" s="66" t="str">
        <f ca="1" t="shared" si="274"/>
        <v>1900 - MONTH 01</v>
      </c>
      <c r="O374" s="83" t="str">
        <f ca="1" t="shared" ref="O374:P374" si="394">IFERROR(AVERAGEIF(M:M,M374,$K:$K)," ")</f>
        <v> </v>
      </c>
      <c r="P374" s="83" t="str">
        <f ca="1" t="shared" si="394"/>
        <v> </v>
      </c>
      <c r="Q374" s="66" t="str">
        <f ca="1">IF(ISBLANK(A374)," ",IF(O374&gt;MASTER!$B$3/100,"SB",IF(O374&gt;MASTER!$B$4/100,"B",IF(O374&gt;MASTER!$B$5/100,"C","K"))))</f>
        <v>SB</v>
      </c>
      <c r="R374" s="66" t="str">
        <f ca="1">IF(ISBLANK(B374)," ",IF(P374&gt;MASTER!$B$3/100,"SB",IF(P374&gt;MASTER!$B$4/100,"B",IF(P374&gt;MASTER!$B$5/100,"C","K"))))</f>
        <v>SB</v>
      </c>
    </row>
    <row r="375" customHeight="1" spans="1:18">
      <c r="A375" s="66">
        <f ca="1">INDIRECT(ADDRESS(2+QUOTIENT(ROW()-2,COUNTA('Form Responses 1'!$1:$1)-4),1,,TRUE,"Form Responses 1"))</f>
        <v>0</v>
      </c>
      <c r="B375" s="66">
        <f ca="1">INDIRECT(ADDRESS(2+QUOTIENT(ROW()-2,COUNTA('Form Responses 1'!$1:$1)-4),2,,TRUE,"Form Responses 1"))</f>
        <v>0</v>
      </c>
      <c r="C375" s="66">
        <f ca="1">INDIRECT(ADDRESS(2+QUOTIENT(ROW()-2,COUNTA('Form Responses 1'!$1:$1)-4),3,,TRUE,"Form Responses 1"))</f>
        <v>0</v>
      </c>
      <c r="D375" s="66">
        <f ca="1">INDIRECT(ADDRESS(2+QUOTIENT(ROW()-2,COUNTA('Form Responses 1'!$1:$1)-4),4,,TRUE,"Form Responses 1"))</f>
        <v>0</v>
      </c>
      <c r="E375" s="82">
        <f ca="1" t="shared" si="269"/>
        <v>6</v>
      </c>
      <c r="F375" s="66" t="str">
        <f ca="1">IF(ISBLANK(A375)," ",INDIRECT(ADDRESS(1,5+MOD(ROW()-2,COUNTA('Form Responses 1'!$1:$1)-4),,TRUE,"Form Responses 1")))</f>
        <v>Wisma [Ruang Genset]</v>
      </c>
      <c r="G375" s="66" t="e">
        <f ca="1">IF(ISBLANK(A375)," ",INDIRECT(ADDRESS(MATCH(A375,'Form Responses 1'!A:A,0),5+MOD(ROW()-2,COUNTA('Form Responses 1'!$1:$1)-4),,TRUE,"Form Responses 1")))</f>
        <v>#N/A</v>
      </c>
      <c r="H375" s="83" t="str">
        <f ca="1" t="shared" si="270"/>
        <v>Wisma</v>
      </c>
      <c r="I375" s="83" t="str">
        <f ca="1" t="shared" si="342"/>
        <v>Ruang Genset</v>
      </c>
      <c r="J375" s="83" t="str">
        <f ca="1" t="shared" si="271"/>
        <v>CLEANING SERVICE</v>
      </c>
      <c r="K375" s="83" t="str">
        <f ca="1" t="array" ref="K375">IFERROR(INDEX(MASTER!B:B,MATCH(G375,MASTER!A:A,0))/100," ")</f>
        <v> </v>
      </c>
      <c r="L375" s="66">
        <f ca="1" t="shared" si="272"/>
        <v>0</v>
      </c>
      <c r="M375" s="66" t="str">
        <f ca="1" t="shared" si="273"/>
        <v>1900 - WEEK 00</v>
      </c>
      <c r="N375" s="66" t="str">
        <f ca="1" t="shared" si="274"/>
        <v>1900 - MONTH 01</v>
      </c>
      <c r="O375" s="83" t="str">
        <f ca="1" t="shared" ref="O375:P375" si="395">IFERROR(AVERAGEIF(M:M,M375,$K:$K)," ")</f>
        <v> </v>
      </c>
      <c r="P375" s="83" t="str">
        <f ca="1" t="shared" si="395"/>
        <v> </v>
      </c>
      <c r="Q375" s="66" t="str">
        <f ca="1">IF(ISBLANK(A375)," ",IF(O375&gt;MASTER!$B$3/100,"SB",IF(O375&gt;MASTER!$B$4/100,"B",IF(O375&gt;MASTER!$B$5/100,"C","K"))))</f>
        <v>SB</v>
      </c>
      <c r="R375" s="66" t="str">
        <f ca="1">IF(ISBLANK(B375)," ",IF(P375&gt;MASTER!$B$3/100,"SB",IF(P375&gt;MASTER!$B$4/100,"B",IF(P375&gt;MASTER!$B$5/100,"C","K"))))</f>
        <v>SB</v>
      </c>
    </row>
    <row r="376" customHeight="1" spans="1:18">
      <c r="A376" s="66">
        <f ca="1">INDIRECT(ADDRESS(2+QUOTIENT(ROW()-2,COUNTA('Form Responses 1'!$1:$1)-4),1,,TRUE,"Form Responses 1"))</f>
        <v>0</v>
      </c>
      <c r="B376" s="66">
        <f ca="1">INDIRECT(ADDRESS(2+QUOTIENT(ROW()-2,COUNTA('Form Responses 1'!$1:$1)-4),2,,TRUE,"Form Responses 1"))</f>
        <v>0</v>
      </c>
      <c r="C376" s="66">
        <f ca="1">INDIRECT(ADDRESS(2+QUOTIENT(ROW()-2,COUNTA('Form Responses 1'!$1:$1)-4),3,,TRUE,"Form Responses 1"))</f>
        <v>0</v>
      </c>
      <c r="D376" s="66">
        <f ca="1">INDIRECT(ADDRESS(2+QUOTIENT(ROW()-2,COUNTA('Form Responses 1'!$1:$1)-4),4,,TRUE,"Form Responses 1"))</f>
        <v>0</v>
      </c>
      <c r="E376" s="82">
        <f ca="1" t="shared" si="269"/>
        <v>6</v>
      </c>
      <c r="F376" s="66" t="str">
        <f ca="1">IF(ISBLANK(A376)," ",INDIRECT(ADDRESS(1,5+MOD(ROW()-2,COUNTA('Form Responses 1'!$1:$1)-4),,TRUE,"Form Responses 1")))</f>
        <v>Wisma [Ruang Alat Meteorologi]</v>
      </c>
      <c r="G376" s="66" t="e">
        <f ca="1">IF(ISBLANK(A376)," ",INDIRECT(ADDRESS(MATCH(A376,'Form Responses 1'!A:A,0),5+MOD(ROW()-2,COUNTA('Form Responses 1'!$1:$1)-4),,TRUE,"Form Responses 1")))</f>
        <v>#N/A</v>
      </c>
      <c r="H376" s="83" t="str">
        <f ca="1" t="shared" si="270"/>
        <v>Wisma</v>
      </c>
      <c r="I376" s="83" t="str">
        <f ca="1" t="shared" si="342"/>
        <v>Ruang Alat Meteorologi</v>
      </c>
      <c r="J376" s="83" t="str">
        <f ca="1" t="shared" si="271"/>
        <v>CLEANING SERVICE</v>
      </c>
      <c r="K376" s="83" t="str">
        <f ca="1" t="array" ref="K376">IFERROR(INDEX(MASTER!B:B,MATCH(G376,MASTER!A:A,0))/100," ")</f>
        <v> </v>
      </c>
      <c r="L376" s="66">
        <f ca="1" t="shared" si="272"/>
        <v>0</v>
      </c>
      <c r="M376" s="66" t="str">
        <f ca="1" t="shared" si="273"/>
        <v>1900 - WEEK 00</v>
      </c>
      <c r="N376" s="66" t="str">
        <f ca="1" t="shared" si="274"/>
        <v>1900 - MONTH 01</v>
      </c>
      <c r="O376" s="83" t="str">
        <f ca="1" t="shared" ref="O376:P376" si="396">IFERROR(AVERAGEIF(M:M,M376,$K:$K)," ")</f>
        <v> </v>
      </c>
      <c r="P376" s="83" t="str">
        <f ca="1" t="shared" si="396"/>
        <v> </v>
      </c>
      <c r="Q376" s="66" t="str">
        <f ca="1">IF(ISBLANK(A376)," ",IF(O376&gt;MASTER!$B$3/100,"SB",IF(O376&gt;MASTER!$B$4/100,"B",IF(O376&gt;MASTER!$B$5/100,"C","K"))))</f>
        <v>SB</v>
      </c>
      <c r="R376" s="66" t="str">
        <f ca="1">IF(ISBLANK(B376)," ",IF(P376&gt;MASTER!$B$3/100,"SB",IF(P376&gt;MASTER!$B$4/100,"B",IF(P376&gt;MASTER!$B$5/100,"C","K"))))</f>
        <v>SB</v>
      </c>
    </row>
    <row r="377" customHeight="1" spans="1:18">
      <c r="A377" s="66">
        <f ca="1">INDIRECT(ADDRESS(2+QUOTIENT(ROW()-2,COUNTA('Form Responses 1'!$1:$1)-4),1,,TRUE,"Form Responses 1"))</f>
        <v>0</v>
      </c>
      <c r="B377" s="66">
        <f ca="1">INDIRECT(ADDRESS(2+QUOTIENT(ROW()-2,COUNTA('Form Responses 1'!$1:$1)-4),2,,TRUE,"Form Responses 1"))</f>
        <v>0</v>
      </c>
      <c r="C377" s="66">
        <f ca="1">INDIRECT(ADDRESS(2+QUOTIENT(ROW()-2,COUNTA('Form Responses 1'!$1:$1)-4),3,,TRUE,"Form Responses 1"))</f>
        <v>0</v>
      </c>
      <c r="D377" s="66">
        <f ca="1">INDIRECT(ADDRESS(2+QUOTIENT(ROW()-2,COUNTA('Form Responses 1'!$1:$1)-4),4,,TRUE,"Form Responses 1"))</f>
        <v>0</v>
      </c>
      <c r="E377" s="82">
        <f ca="1" t="shared" si="269"/>
        <v>6</v>
      </c>
      <c r="F377" s="66" t="str">
        <f ca="1">IF(ISBLANK(A377)," ",INDIRECT(ADDRESS(1,5+MOD(ROW()-2,COUNTA('Form Responses 1'!$1:$1)-4),,TRUE,"Form Responses 1")))</f>
        <v>Wisma [Ruang Kerja]</v>
      </c>
      <c r="G377" s="66" t="e">
        <f ca="1">IF(ISBLANK(A377)," ",INDIRECT(ADDRESS(MATCH(A377,'Form Responses 1'!A:A,0),5+MOD(ROW()-2,COUNTA('Form Responses 1'!$1:$1)-4),,TRUE,"Form Responses 1")))</f>
        <v>#N/A</v>
      </c>
      <c r="H377" s="83" t="str">
        <f ca="1" t="shared" si="270"/>
        <v>Wisma</v>
      </c>
      <c r="I377" s="83" t="str">
        <f ca="1" t="shared" si="342"/>
        <v>Ruang Kerja</v>
      </c>
      <c r="J377" s="83" t="str">
        <f ca="1" t="shared" si="271"/>
        <v>CLEANING SERVICE</v>
      </c>
      <c r="K377" s="83" t="str">
        <f ca="1" t="array" ref="K377">IFERROR(INDEX(MASTER!B:B,MATCH(G377,MASTER!A:A,0))/100," ")</f>
        <v> </v>
      </c>
      <c r="L377" s="66">
        <f ca="1" t="shared" si="272"/>
        <v>0</v>
      </c>
      <c r="M377" s="66" t="str">
        <f ca="1" t="shared" si="273"/>
        <v>1900 - WEEK 00</v>
      </c>
      <c r="N377" s="66" t="str">
        <f ca="1" t="shared" si="274"/>
        <v>1900 - MONTH 01</v>
      </c>
      <c r="O377" s="83" t="str">
        <f ca="1" t="shared" ref="O377:P377" si="397">IFERROR(AVERAGEIF(M:M,M377,$K:$K)," ")</f>
        <v> </v>
      </c>
      <c r="P377" s="83" t="str">
        <f ca="1" t="shared" si="397"/>
        <v> </v>
      </c>
      <c r="Q377" s="66" t="str">
        <f ca="1">IF(ISBLANK(A377)," ",IF(O377&gt;MASTER!$B$3/100,"SB",IF(O377&gt;MASTER!$B$4/100,"B",IF(O377&gt;MASTER!$B$5/100,"C","K"))))</f>
        <v>SB</v>
      </c>
      <c r="R377" s="66" t="str">
        <f ca="1">IF(ISBLANK(B377)," ",IF(P377&gt;MASTER!$B$3/100,"SB",IF(P377&gt;MASTER!$B$4/100,"B",IF(P377&gt;MASTER!$B$5/100,"C","K"))))</f>
        <v>SB</v>
      </c>
    </row>
    <row r="378" customHeight="1" spans="1:18">
      <c r="A378" s="66">
        <f ca="1">INDIRECT(ADDRESS(2+QUOTIENT(ROW()-2,COUNTA('Form Responses 1'!$1:$1)-4),1,,TRUE,"Form Responses 1"))</f>
        <v>0</v>
      </c>
      <c r="B378" s="66">
        <f ca="1">INDIRECT(ADDRESS(2+QUOTIENT(ROW()-2,COUNTA('Form Responses 1'!$1:$1)-4),2,,TRUE,"Form Responses 1"))</f>
        <v>0</v>
      </c>
      <c r="C378" s="66">
        <f ca="1">INDIRECT(ADDRESS(2+QUOTIENT(ROW()-2,COUNTA('Form Responses 1'!$1:$1)-4),3,,TRUE,"Form Responses 1"))</f>
        <v>0</v>
      </c>
      <c r="D378" s="66">
        <f ca="1">INDIRECT(ADDRESS(2+QUOTIENT(ROW()-2,COUNTA('Form Responses 1'!$1:$1)-4),4,,TRUE,"Form Responses 1"))</f>
        <v>0</v>
      </c>
      <c r="E378" s="82">
        <f ca="1" t="shared" si="269"/>
        <v>6</v>
      </c>
      <c r="F378" s="66" t="str">
        <f ca="1">IF(ISBLANK(A378)," ",INDIRECT(ADDRESS(1,5+MOD(ROW()-2,COUNTA('Form Responses 1'!$1:$1)-4),,TRUE,"Form Responses 1")))</f>
        <v>Wisma [Pantry]</v>
      </c>
      <c r="G378" s="66" t="e">
        <f ca="1">IF(ISBLANK(A378)," ",INDIRECT(ADDRESS(MATCH(A378,'Form Responses 1'!A:A,0),5+MOD(ROW()-2,COUNTA('Form Responses 1'!$1:$1)-4),,TRUE,"Form Responses 1")))</f>
        <v>#N/A</v>
      </c>
      <c r="H378" s="83" t="str">
        <f ca="1" t="shared" si="270"/>
        <v>Wisma</v>
      </c>
      <c r="I378" s="83" t="str">
        <f ca="1" t="shared" si="342"/>
        <v>Pantry</v>
      </c>
      <c r="J378" s="83" t="str">
        <f ca="1" t="shared" si="271"/>
        <v>CLEANING SERVICE</v>
      </c>
      <c r="K378" s="83" t="str">
        <f ca="1" t="array" ref="K378">IFERROR(INDEX(MASTER!B:B,MATCH(G378,MASTER!A:A,0))/100," ")</f>
        <v> </v>
      </c>
      <c r="L378" s="66">
        <f ca="1" t="shared" si="272"/>
        <v>0</v>
      </c>
      <c r="M378" s="66" t="str">
        <f ca="1" t="shared" si="273"/>
        <v>1900 - WEEK 00</v>
      </c>
      <c r="N378" s="66" t="str">
        <f ca="1" t="shared" si="274"/>
        <v>1900 - MONTH 01</v>
      </c>
      <c r="O378" s="83" t="str">
        <f ca="1" t="shared" ref="O378:P378" si="398">IFERROR(AVERAGEIF(M:M,M378,$K:$K)," ")</f>
        <v> </v>
      </c>
      <c r="P378" s="83" t="str">
        <f ca="1" t="shared" si="398"/>
        <v> </v>
      </c>
      <c r="Q378" s="66" t="str">
        <f ca="1">IF(ISBLANK(A378)," ",IF(O378&gt;MASTER!$B$3/100,"SB",IF(O378&gt;MASTER!$B$4/100,"B",IF(O378&gt;MASTER!$B$5/100,"C","K"))))</f>
        <v>SB</v>
      </c>
      <c r="R378" s="66" t="str">
        <f ca="1">IF(ISBLANK(B378)," ",IF(P378&gt;MASTER!$B$3/100,"SB",IF(P378&gt;MASTER!$B$4/100,"B",IF(P378&gt;MASTER!$B$5/100,"C","K"))))</f>
        <v>SB</v>
      </c>
    </row>
    <row r="379" customHeight="1" spans="1:18">
      <c r="A379" s="66">
        <f ca="1">INDIRECT(ADDRESS(2+QUOTIENT(ROW()-2,COUNTA('Form Responses 1'!$1:$1)-4),1,,TRUE,"Form Responses 1"))</f>
        <v>0</v>
      </c>
      <c r="B379" s="66">
        <f ca="1">INDIRECT(ADDRESS(2+QUOTIENT(ROW()-2,COUNTA('Form Responses 1'!$1:$1)-4),2,,TRUE,"Form Responses 1"))</f>
        <v>0</v>
      </c>
      <c r="C379" s="66">
        <f ca="1">INDIRECT(ADDRESS(2+QUOTIENT(ROW()-2,COUNTA('Form Responses 1'!$1:$1)-4),3,,TRUE,"Form Responses 1"))</f>
        <v>0</v>
      </c>
      <c r="D379" s="66">
        <f ca="1">INDIRECT(ADDRESS(2+QUOTIENT(ROW()-2,COUNTA('Form Responses 1'!$1:$1)-4),4,,TRUE,"Form Responses 1"))</f>
        <v>0</v>
      </c>
      <c r="E379" s="82">
        <f ca="1" t="shared" si="269"/>
        <v>6</v>
      </c>
      <c r="F379" s="66" t="str">
        <f ca="1">IF(ISBLANK(A379)," ",INDIRECT(ADDRESS(1,5+MOD(ROW()-2,COUNTA('Form Responses 1'!$1:$1)-4),,TRUE,"Form Responses 1")))</f>
        <v>Wisma [Musholla]</v>
      </c>
      <c r="G379" s="66" t="e">
        <f ca="1">IF(ISBLANK(A379)," ",INDIRECT(ADDRESS(MATCH(A379,'Form Responses 1'!A:A,0),5+MOD(ROW()-2,COUNTA('Form Responses 1'!$1:$1)-4),,TRUE,"Form Responses 1")))</f>
        <v>#N/A</v>
      </c>
      <c r="H379" s="83" t="str">
        <f ca="1" t="shared" si="270"/>
        <v>Wisma</v>
      </c>
      <c r="I379" s="83" t="str">
        <f ca="1" t="shared" si="342"/>
        <v>Musholla</v>
      </c>
      <c r="J379" s="83" t="str">
        <f ca="1" t="shared" si="271"/>
        <v>CLEANING SERVICE</v>
      </c>
      <c r="K379" s="83" t="str">
        <f ca="1" t="array" ref="K379">IFERROR(INDEX(MASTER!B:B,MATCH(G379,MASTER!A:A,0))/100," ")</f>
        <v> </v>
      </c>
      <c r="L379" s="66">
        <f ca="1" t="shared" si="272"/>
        <v>0</v>
      </c>
      <c r="M379" s="66" t="str">
        <f ca="1" t="shared" si="273"/>
        <v>1900 - WEEK 00</v>
      </c>
      <c r="N379" s="66" t="str">
        <f ca="1" t="shared" si="274"/>
        <v>1900 - MONTH 01</v>
      </c>
      <c r="O379" s="83" t="str">
        <f ca="1" t="shared" ref="O379:P379" si="399">IFERROR(AVERAGEIF(M:M,M379,$K:$K)," ")</f>
        <v> </v>
      </c>
      <c r="P379" s="83" t="str">
        <f ca="1" t="shared" si="399"/>
        <v> </v>
      </c>
      <c r="Q379" s="66" t="str">
        <f ca="1">IF(ISBLANK(A379)," ",IF(O379&gt;MASTER!$B$3/100,"SB",IF(O379&gt;MASTER!$B$4/100,"B",IF(O379&gt;MASTER!$B$5/100,"C","K"))))</f>
        <v>SB</v>
      </c>
      <c r="R379" s="66" t="str">
        <f ca="1">IF(ISBLANK(B379)," ",IF(P379&gt;MASTER!$B$3/100,"SB",IF(P379&gt;MASTER!$B$4/100,"B",IF(P379&gt;MASTER!$B$5/100,"C","K"))))</f>
        <v>SB</v>
      </c>
    </row>
    <row r="380" customHeight="1" spans="1:18">
      <c r="A380" s="66">
        <f ca="1">INDIRECT(ADDRESS(2+QUOTIENT(ROW()-2,COUNTA('Form Responses 1'!$1:$1)-4),1,,TRUE,"Form Responses 1"))</f>
        <v>0</v>
      </c>
      <c r="B380" s="66">
        <f ca="1">INDIRECT(ADDRESS(2+QUOTIENT(ROW()-2,COUNTA('Form Responses 1'!$1:$1)-4),2,,TRUE,"Form Responses 1"))</f>
        <v>0</v>
      </c>
      <c r="C380" s="66">
        <f ca="1">INDIRECT(ADDRESS(2+QUOTIENT(ROW()-2,COUNTA('Form Responses 1'!$1:$1)-4),3,,TRUE,"Form Responses 1"))</f>
        <v>0</v>
      </c>
      <c r="D380" s="66">
        <f ca="1">INDIRECT(ADDRESS(2+QUOTIENT(ROW()-2,COUNTA('Form Responses 1'!$1:$1)-4),4,,TRUE,"Form Responses 1"))</f>
        <v>0</v>
      </c>
      <c r="E380" s="82">
        <f ca="1" t="shared" si="269"/>
        <v>6</v>
      </c>
      <c r="F380" s="66" t="str">
        <f ca="1">IF(ISBLANK(A380)," ",INDIRECT(ADDRESS(1,5+MOD(ROW()-2,COUNTA('Form Responses 1'!$1:$1)-4),,TRUE,"Form Responses 1")))</f>
        <v>Wisma [Toilet Pria / Wanita]</v>
      </c>
      <c r="G380" s="66" t="e">
        <f ca="1">IF(ISBLANK(A380)," ",INDIRECT(ADDRESS(MATCH(A380,'Form Responses 1'!A:A,0),5+MOD(ROW()-2,COUNTA('Form Responses 1'!$1:$1)-4),,TRUE,"Form Responses 1")))</f>
        <v>#N/A</v>
      </c>
      <c r="H380" s="83" t="str">
        <f ca="1" t="shared" si="270"/>
        <v>Wisma</v>
      </c>
      <c r="I380" s="83" t="str">
        <f ca="1" t="shared" si="342"/>
        <v>Toilet Pria / Wanita</v>
      </c>
      <c r="J380" s="83" t="str">
        <f ca="1" t="shared" si="271"/>
        <v>CLEANING SERVICE</v>
      </c>
      <c r="K380" s="83" t="str">
        <f ca="1" t="array" ref="K380">IFERROR(INDEX(MASTER!B:B,MATCH(G380,MASTER!A:A,0))/100," ")</f>
        <v> </v>
      </c>
      <c r="L380" s="66">
        <f ca="1" t="shared" si="272"/>
        <v>0</v>
      </c>
      <c r="M380" s="66" t="str">
        <f ca="1" t="shared" si="273"/>
        <v>1900 - WEEK 00</v>
      </c>
      <c r="N380" s="66" t="str">
        <f ca="1" t="shared" si="274"/>
        <v>1900 - MONTH 01</v>
      </c>
      <c r="O380" s="83" t="str">
        <f ca="1" t="shared" ref="O380:P380" si="400">IFERROR(AVERAGEIF(M:M,M380,$K:$K)," ")</f>
        <v> </v>
      </c>
      <c r="P380" s="83" t="str">
        <f ca="1" t="shared" si="400"/>
        <v> </v>
      </c>
      <c r="Q380" s="66" t="str">
        <f ca="1">IF(ISBLANK(A380)," ",IF(O380&gt;MASTER!$B$3/100,"SB",IF(O380&gt;MASTER!$B$4/100,"B",IF(O380&gt;MASTER!$B$5/100,"C","K"))))</f>
        <v>SB</v>
      </c>
      <c r="R380" s="66" t="str">
        <f ca="1">IF(ISBLANK(B380)," ",IF(P380&gt;MASTER!$B$3/100,"SB",IF(P380&gt;MASTER!$B$4/100,"B",IF(P380&gt;MASTER!$B$5/100,"C","K"))))</f>
        <v>SB</v>
      </c>
    </row>
    <row r="381" customHeight="1" spans="1:18">
      <c r="A381" s="66">
        <f ca="1">INDIRECT(ADDRESS(2+QUOTIENT(ROW()-2,COUNTA('Form Responses 1'!$1:$1)-4),1,,TRUE,"Form Responses 1"))</f>
        <v>0</v>
      </c>
      <c r="B381" s="66">
        <f ca="1">INDIRECT(ADDRESS(2+QUOTIENT(ROW()-2,COUNTA('Form Responses 1'!$1:$1)-4),2,,TRUE,"Form Responses 1"))</f>
        <v>0</v>
      </c>
      <c r="C381" s="66">
        <f ca="1">INDIRECT(ADDRESS(2+QUOTIENT(ROW()-2,COUNTA('Form Responses 1'!$1:$1)-4),3,,TRUE,"Form Responses 1"))</f>
        <v>0</v>
      </c>
      <c r="D381" s="66">
        <f ca="1">INDIRECT(ADDRESS(2+QUOTIENT(ROW()-2,COUNTA('Form Responses 1'!$1:$1)-4),4,,TRUE,"Form Responses 1"))</f>
        <v>0</v>
      </c>
      <c r="E381" s="82">
        <f ca="1" t="shared" si="269"/>
        <v>6</v>
      </c>
      <c r="F381" s="66" t="str">
        <f ca="1">IF(ISBLANK(A381)," ",INDIRECT(ADDRESS(1,5+MOD(ROW()-2,COUNTA('Form Responses 1'!$1:$1)-4),,TRUE,"Form Responses 1")))</f>
        <v>Halaman Wisma [Taman ]</v>
      </c>
      <c r="G381" s="66" t="e">
        <f ca="1">IF(ISBLANK(A381)," ",INDIRECT(ADDRESS(MATCH(A381,'Form Responses 1'!A:A,0),5+MOD(ROW()-2,COUNTA('Form Responses 1'!$1:$1)-4),,TRUE,"Form Responses 1")))</f>
        <v>#N/A</v>
      </c>
      <c r="H381" s="83" t="str">
        <f ca="1" t="shared" si="270"/>
        <v>Halaman Wisma</v>
      </c>
      <c r="I381" s="83" t="str">
        <f ca="1" t="shared" si="342"/>
        <v>Taman </v>
      </c>
      <c r="J381" s="83" t="str">
        <f ca="1" t="shared" si="271"/>
        <v>CLEANING SERVICE</v>
      </c>
      <c r="K381" s="83" t="str">
        <f ca="1" t="array" ref="K381">IFERROR(INDEX(MASTER!B:B,MATCH(G381,MASTER!A:A,0))/100," ")</f>
        <v> </v>
      </c>
      <c r="L381" s="66">
        <f ca="1" t="shared" si="272"/>
        <v>0</v>
      </c>
      <c r="M381" s="66" t="str">
        <f ca="1" t="shared" si="273"/>
        <v>1900 - WEEK 00</v>
      </c>
      <c r="N381" s="66" t="str">
        <f ca="1" t="shared" si="274"/>
        <v>1900 - MONTH 01</v>
      </c>
      <c r="O381" s="83" t="str">
        <f ca="1" t="shared" ref="O381:P381" si="401">IFERROR(AVERAGEIF(M:M,M381,$K:$K)," ")</f>
        <v> </v>
      </c>
      <c r="P381" s="83" t="str">
        <f ca="1" t="shared" si="401"/>
        <v> </v>
      </c>
      <c r="Q381" s="66" t="str">
        <f ca="1">IF(ISBLANK(A381)," ",IF(O381&gt;MASTER!$B$3/100,"SB",IF(O381&gt;MASTER!$B$4/100,"B",IF(O381&gt;MASTER!$B$5/100,"C","K"))))</f>
        <v>SB</v>
      </c>
      <c r="R381" s="66" t="str">
        <f ca="1">IF(ISBLANK(B381)," ",IF(P381&gt;MASTER!$B$3/100,"SB",IF(P381&gt;MASTER!$B$4/100,"B",IF(P381&gt;MASTER!$B$5/100,"C","K"))))</f>
        <v>SB</v>
      </c>
    </row>
    <row r="382" customHeight="1" spans="1:18">
      <c r="A382" s="66">
        <f ca="1">INDIRECT(ADDRESS(2+QUOTIENT(ROW()-2,COUNTA('Form Responses 1'!$1:$1)-4),1,,TRUE,"Form Responses 1"))</f>
        <v>0</v>
      </c>
      <c r="B382" s="66">
        <f ca="1">INDIRECT(ADDRESS(2+QUOTIENT(ROW()-2,COUNTA('Form Responses 1'!$1:$1)-4),2,,TRUE,"Form Responses 1"))</f>
        <v>0</v>
      </c>
      <c r="C382" s="66">
        <f ca="1">INDIRECT(ADDRESS(2+QUOTIENT(ROW()-2,COUNTA('Form Responses 1'!$1:$1)-4),3,,TRUE,"Form Responses 1"))</f>
        <v>0</v>
      </c>
      <c r="D382" s="66">
        <f ca="1">INDIRECT(ADDRESS(2+QUOTIENT(ROW()-2,COUNTA('Form Responses 1'!$1:$1)-4),4,,TRUE,"Form Responses 1"))</f>
        <v>0</v>
      </c>
      <c r="E382" s="82">
        <f ca="1" t="shared" si="269"/>
        <v>6</v>
      </c>
      <c r="F382" s="66" t="str">
        <f ca="1">IF(ISBLANK(A382)," ",INDIRECT(ADDRESS(1,5+MOD(ROW()-2,COUNTA('Form Responses 1'!$1:$1)-4),,TRUE,"Form Responses 1")))</f>
        <v>Halaman Wisma [Pos Satpam]</v>
      </c>
      <c r="G382" s="66" t="e">
        <f ca="1">IF(ISBLANK(A382)," ",INDIRECT(ADDRESS(MATCH(A382,'Form Responses 1'!A:A,0),5+MOD(ROW()-2,COUNTA('Form Responses 1'!$1:$1)-4),,TRUE,"Form Responses 1")))</f>
        <v>#N/A</v>
      </c>
      <c r="H382" s="83" t="str">
        <f ca="1" t="shared" si="270"/>
        <v>Halaman Wisma</v>
      </c>
      <c r="I382" s="83" t="str">
        <f ca="1" t="shared" si="342"/>
        <v>Pos Satpam</v>
      </c>
      <c r="J382" s="83" t="str">
        <f ca="1" t="shared" si="271"/>
        <v>CLEANING SERVICE</v>
      </c>
      <c r="K382" s="83" t="str">
        <f ca="1" t="array" ref="K382">IFERROR(INDEX(MASTER!B:B,MATCH(G382,MASTER!A:A,0))/100," ")</f>
        <v> </v>
      </c>
      <c r="L382" s="66">
        <f ca="1" t="shared" si="272"/>
        <v>0</v>
      </c>
      <c r="M382" s="66" t="str">
        <f ca="1" t="shared" si="273"/>
        <v>1900 - WEEK 00</v>
      </c>
      <c r="N382" s="66" t="str">
        <f ca="1" t="shared" si="274"/>
        <v>1900 - MONTH 01</v>
      </c>
      <c r="O382" s="83" t="str">
        <f ca="1" t="shared" ref="O382:P382" si="402">IFERROR(AVERAGEIF(M:M,M382,$K:$K)," ")</f>
        <v> </v>
      </c>
      <c r="P382" s="83" t="str">
        <f ca="1" t="shared" si="402"/>
        <v> </v>
      </c>
      <c r="Q382" s="66" t="str">
        <f ca="1">IF(ISBLANK(A382)," ",IF(O382&gt;MASTER!$B$3/100,"SB",IF(O382&gt;MASTER!$B$4/100,"B",IF(O382&gt;MASTER!$B$5/100,"C","K"))))</f>
        <v>SB</v>
      </c>
      <c r="R382" s="66" t="str">
        <f ca="1">IF(ISBLANK(B382)," ",IF(P382&gt;MASTER!$B$3/100,"SB",IF(P382&gt;MASTER!$B$4/100,"B",IF(P382&gt;MASTER!$B$5/100,"C","K"))))</f>
        <v>SB</v>
      </c>
    </row>
    <row r="383" customHeight="1" spans="1:18">
      <c r="A383" s="66">
        <f ca="1">INDIRECT(ADDRESS(2+QUOTIENT(ROW()-2,COUNTA('Form Responses 1'!$1:$1)-4),1,,TRUE,"Form Responses 1"))</f>
        <v>0</v>
      </c>
      <c r="B383" s="66">
        <f ca="1">INDIRECT(ADDRESS(2+QUOTIENT(ROW()-2,COUNTA('Form Responses 1'!$1:$1)-4),2,,TRUE,"Form Responses 1"))</f>
        <v>0</v>
      </c>
      <c r="C383" s="66">
        <f ca="1">INDIRECT(ADDRESS(2+QUOTIENT(ROW()-2,COUNTA('Form Responses 1'!$1:$1)-4),3,,TRUE,"Form Responses 1"))</f>
        <v>0</v>
      </c>
      <c r="D383" s="66">
        <f ca="1">INDIRECT(ADDRESS(2+QUOTIENT(ROW()-2,COUNTA('Form Responses 1'!$1:$1)-4),4,,TRUE,"Form Responses 1"))</f>
        <v>0</v>
      </c>
      <c r="E383" s="82">
        <f ca="1" t="shared" si="269"/>
        <v>6</v>
      </c>
      <c r="F383" s="66" t="str">
        <f ca="1">IF(ISBLANK(A383)," ",INDIRECT(ADDRESS(1,5+MOD(ROW()-2,COUNTA('Form Responses 1'!$1:$1)-4),,TRUE,"Form Responses 1")))</f>
        <v>Halaman Wisma [Halaman Utama Depan]</v>
      </c>
      <c r="G383" s="66" t="e">
        <f ca="1">IF(ISBLANK(A383)," ",INDIRECT(ADDRESS(MATCH(A383,'Form Responses 1'!A:A,0),5+MOD(ROW()-2,COUNTA('Form Responses 1'!$1:$1)-4),,TRUE,"Form Responses 1")))</f>
        <v>#N/A</v>
      </c>
      <c r="H383" s="83" t="str">
        <f ca="1" t="shared" si="270"/>
        <v>Halaman Wisma</v>
      </c>
      <c r="I383" s="83" t="str">
        <f ca="1" t="shared" si="342"/>
        <v>Halaman Utama Depan</v>
      </c>
      <c r="J383" s="83" t="str">
        <f ca="1" t="shared" si="271"/>
        <v>CLEANING SERVICE</v>
      </c>
      <c r="K383" s="83" t="str">
        <f ca="1" t="array" ref="K383">IFERROR(INDEX(MASTER!B:B,MATCH(G383,MASTER!A:A,0))/100," ")</f>
        <v> </v>
      </c>
      <c r="L383" s="66">
        <f ca="1" t="shared" si="272"/>
        <v>0</v>
      </c>
      <c r="M383" s="66" t="str">
        <f ca="1" t="shared" si="273"/>
        <v>1900 - WEEK 00</v>
      </c>
      <c r="N383" s="66" t="str">
        <f ca="1" t="shared" si="274"/>
        <v>1900 - MONTH 01</v>
      </c>
      <c r="O383" s="83" t="str">
        <f ca="1" t="shared" ref="O383:P383" si="403">IFERROR(AVERAGEIF(M:M,M383,$K:$K)," ")</f>
        <v> </v>
      </c>
      <c r="P383" s="83" t="str">
        <f ca="1" t="shared" si="403"/>
        <v> </v>
      </c>
      <c r="Q383" s="66" t="str">
        <f ca="1">IF(ISBLANK(A383)," ",IF(O383&gt;MASTER!$B$3/100,"SB",IF(O383&gt;MASTER!$B$4/100,"B",IF(O383&gt;MASTER!$B$5/100,"C","K"))))</f>
        <v>SB</v>
      </c>
      <c r="R383" s="66" t="str">
        <f ca="1">IF(ISBLANK(B383)," ",IF(P383&gt;MASTER!$B$3/100,"SB",IF(P383&gt;MASTER!$B$4/100,"B",IF(P383&gt;MASTER!$B$5/100,"C","K"))))</f>
        <v>SB</v>
      </c>
    </row>
    <row r="384" customHeight="1" spans="1:18">
      <c r="A384" s="66">
        <f ca="1">INDIRECT(ADDRESS(2+QUOTIENT(ROW()-2,COUNTA('Form Responses 1'!$1:$1)-4),1,,TRUE,"Form Responses 1"))</f>
        <v>0</v>
      </c>
      <c r="B384" s="66">
        <f ca="1">INDIRECT(ADDRESS(2+QUOTIENT(ROW()-2,COUNTA('Form Responses 1'!$1:$1)-4),2,,TRUE,"Form Responses 1"))</f>
        <v>0</v>
      </c>
      <c r="C384" s="66">
        <f ca="1">INDIRECT(ADDRESS(2+QUOTIENT(ROW()-2,COUNTA('Form Responses 1'!$1:$1)-4),3,,TRUE,"Form Responses 1"))</f>
        <v>0</v>
      </c>
      <c r="D384" s="66">
        <f ca="1">INDIRECT(ADDRESS(2+QUOTIENT(ROW()-2,COUNTA('Form Responses 1'!$1:$1)-4),4,,TRUE,"Form Responses 1"))</f>
        <v>0</v>
      </c>
      <c r="E384" s="82">
        <f ca="1" t="shared" si="269"/>
        <v>6</v>
      </c>
      <c r="F384" s="66" t="str">
        <f ca="1">IF(ISBLANK(A384)," ",INDIRECT(ADDRESS(1,5+MOD(ROW()-2,COUNTA('Form Responses 1'!$1:$1)-4),,TRUE,"Form Responses 1")))</f>
        <v>Halaman Wisma [Halaman Samping Dan Belakang]</v>
      </c>
      <c r="G384" s="66" t="e">
        <f ca="1">IF(ISBLANK(A384)," ",INDIRECT(ADDRESS(MATCH(A384,'Form Responses 1'!A:A,0),5+MOD(ROW()-2,COUNTA('Form Responses 1'!$1:$1)-4),,TRUE,"Form Responses 1")))</f>
        <v>#N/A</v>
      </c>
      <c r="H384" s="83" t="str">
        <f ca="1" t="shared" si="270"/>
        <v>Halaman Wisma</v>
      </c>
      <c r="I384" s="83" t="str">
        <f ca="1" t="shared" si="342"/>
        <v>Halaman Samping Dan Belakang</v>
      </c>
      <c r="J384" s="83" t="str">
        <f ca="1" t="shared" si="271"/>
        <v>CLEANING SERVICE</v>
      </c>
      <c r="K384" s="83" t="str">
        <f ca="1" t="array" ref="K384">IFERROR(INDEX(MASTER!B:B,MATCH(G384,MASTER!A:A,0))/100," ")</f>
        <v> </v>
      </c>
      <c r="L384" s="66">
        <f ca="1" t="shared" si="272"/>
        <v>0</v>
      </c>
      <c r="M384" s="66" t="str">
        <f ca="1" t="shared" si="273"/>
        <v>1900 - WEEK 00</v>
      </c>
      <c r="N384" s="66" t="str">
        <f ca="1" t="shared" si="274"/>
        <v>1900 - MONTH 01</v>
      </c>
      <c r="O384" s="83" t="str">
        <f ca="1" t="shared" ref="O384:P384" si="404">IFERROR(AVERAGEIF(M:M,M384,$K:$K)," ")</f>
        <v> </v>
      </c>
      <c r="P384" s="83" t="str">
        <f ca="1" t="shared" si="404"/>
        <v> </v>
      </c>
      <c r="Q384" s="66" t="str">
        <f ca="1">IF(ISBLANK(A384)," ",IF(O384&gt;MASTER!$B$3/100,"SB",IF(O384&gt;MASTER!$B$4/100,"B",IF(O384&gt;MASTER!$B$5/100,"C","K"))))</f>
        <v>SB</v>
      </c>
      <c r="R384" s="66" t="str">
        <f ca="1">IF(ISBLANK(B384)," ",IF(P384&gt;MASTER!$B$3/100,"SB",IF(P384&gt;MASTER!$B$4/100,"B",IF(P384&gt;MASTER!$B$5/100,"C","K"))))</f>
        <v>SB</v>
      </c>
    </row>
    <row r="385" customHeight="1" spans="1:18">
      <c r="A385" s="66">
        <f ca="1">INDIRECT(ADDRESS(2+QUOTIENT(ROW()-2,COUNTA('Form Responses 1'!$1:$1)-4),1,,TRUE,"Form Responses 1"))</f>
        <v>0</v>
      </c>
      <c r="B385" s="66">
        <f ca="1">INDIRECT(ADDRESS(2+QUOTIENT(ROW()-2,COUNTA('Form Responses 1'!$1:$1)-4),2,,TRUE,"Form Responses 1"))</f>
        <v>0</v>
      </c>
      <c r="C385" s="66">
        <f ca="1">INDIRECT(ADDRESS(2+QUOTIENT(ROW()-2,COUNTA('Form Responses 1'!$1:$1)-4),3,,TRUE,"Form Responses 1"))</f>
        <v>0</v>
      </c>
      <c r="D385" s="66">
        <f ca="1">INDIRECT(ADDRESS(2+QUOTIENT(ROW()-2,COUNTA('Form Responses 1'!$1:$1)-4),4,,TRUE,"Form Responses 1"))</f>
        <v>0</v>
      </c>
      <c r="E385" s="82">
        <f ca="1" t="shared" si="269"/>
        <v>6</v>
      </c>
      <c r="F385" s="66" t="str">
        <f ca="1">IF(ISBLANK(A385)," ",INDIRECT(ADDRESS(1,5+MOD(ROW()-2,COUNTA('Form Responses 1'!$1:$1)-4),,TRUE,"Form Responses 1")))</f>
        <v>Halaman Wisma [Tps]</v>
      </c>
      <c r="G385" s="66" t="e">
        <f ca="1">IF(ISBLANK(A385)," ",INDIRECT(ADDRESS(MATCH(A385,'Form Responses 1'!A:A,0),5+MOD(ROW()-2,COUNTA('Form Responses 1'!$1:$1)-4),,TRUE,"Form Responses 1")))</f>
        <v>#N/A</v>
      </c>
      <c r="H385" s="83" t="str">
        <f ca="1" t="shared" si="270"/>
        <v>Halaman Wisma</v>
      </c>
      <c r="I385" s="83" t="str">
        <f ca="1" t="shared" si="342"/>
        <v>Tps</v>
      </c>
      <c r="J385" s="83" t="str">
        <f ca="1" t="shared" si="271"/>
        <v>CLEANING SERVICE</v>
      </c>
      <c r="K385" s="83" t="str">
        <f ca="1" t="array" ref="K385">IFERROR(INDEX(MASTER!B:B,MATCH(G385,MASTER!A:A,0))/100," ")</f>
        <v> </v>
      </c>
      <c r="L385" s="66">
        <f ca="1" t="shared" si="272"/>
        <v>0</v>
      </c>
      <c r="M385" s="66" t="str">
        <f ca="1" t="shared" si="273"/>
        <v>1900 - WEEK 00</v>
      </c>
      <c r="N385" s="66" t="str">
        <f ca="1" t="shared" si="274"/>
        <v>1900 - MONTH 01</v>
      </c>
      <c r="O385" s="83" t="str">
        <f ca="1" t="shared" ref="O385:P385" si="405">IFERROR(AVERAGEIF(M:M,M385,$K:$K)," ")</f>
        <v> </v>
      </c>
      <c r="P385" s="83" t="str">
        <f ca="1" t="shared" si="405"/>
        <v> </v>
      </c>
      <c r="Q385" s="66" t="str">
        <f ca="1">IF(ISBLANK(A385)," ",IF(O385&gt;MASTER!$B$3/100,"SB",IF(O385&gt;MASTER!$B$4/100,"B",IF(O385&gt;MASTER!$B$5/100,"C","K"))))</f>
        <v>SB</v>
      </c>
      <c r="R385" s="66" t="str">
        <f ca="1">IF(ISBLANK(B385)," ",IF(P385&gt;MASTER!$B$3/100,"SB",IF(P385&gt;MASTER!$B$4/100,"B",IF(P385&gt;MASTER!$B$5/100,"C","K"))))</f>
        <v>SB</v>
      </c>
    </row>
    <row r="386" customHeight="1" spans="1:18">
      <c r="A386" s="66">
        <f ca="1">INDIRECT(ADDRESS(2+QUOTIENT(ROW()-2,COUNTA('Form Responses 1'!$1:$1)-4),1,,TRUE,"Form Responses 1"))</f>
        <v>0</v>
      </c>
      <c r="B386" s="66">
        <f ca="1">INDIRECT(ADDRESS(2+QUOTIENT(ROW()-2,COUNTA('Form Responses 1'!$1:$1)-4),2,,TRUE,"Form Responses 1"))</f>
        <v>0</v>
      </c>
      <c r="C386" s="66">
        <f ca="1">INDIRECT(ADDRESS(2+QUOTIENT(ROW()-2,COUNTA('Form Responses 1'!$1:$1)-4),3,,TRUE,"Form Responses 1"))</f>
        <v>0</v>
      </c>
      <c r="D386" s="66">
        <f ca="1">INDIRECT(ADDRESS(2+QUOTIENT(ROW()-2,COUNTA('Form Responses 1'!$1:$1)-4),4,,TRUE,"Form Responses 1"))</f>
        <v>0</v>
      </c>
      <c r="E386" s="82">
        <f ca="1" t="shared" si="269"/>
        <v>6</v>
      </c>
      <c r="F386" s="66" t="str">
        <f ca="1">IF(ISBLANK(A386)," ",INDIRECT(ADDRESS(1,5+MOD(ROW()-2,COUNTA('Form Responses 1'!$1:$1)-4),,TRUE,"Form Responses 1")))</f>
        <v>Security [Security Functions]</v>
      </c>
      <c r="G386" s="66" t="e">
        <f ca="1">IF(ISBLANK(A386)," ",INDIRECT(ADDRESS(MATCH(A386,'Form Responses 1'!A:A,0),5+MOD(ROW()-2,COUNTA('Form Responses 1'!$1:$1)-4),,TRUE,"Form Responses 1")))</f>
        <v>#N/A</v>
      </c>
      <c r="H386" s="83" t="str">
        <f ca="1" t="shared" si="270"/>
        <v>Security</v>
      </c>
      <c r="I386" s="83" t="str">
        <f ca="1" t="shared" si="342"/>
        <v>Security Functions</v>
      </c>
      <c r="J386" s="83" t="str">
        <f ca="1" t="shared" si="271"/>
        <v>SECURITY SERVICE</v>
      </c>
      <c r="K386" s="83" t="str">
        <f ca="1" t="array" ref="K386">IFERROR(INDEX(MASTER!B:B,MATCH(G386,MASTER!A:A,0))/100," ")</f>
        <v> </v>
      </c>
      <c r="L386" s="66">
        <f ca="1" t="shared" si="272"/>
        <v>0</v>
      </c>
      <c r="M386" s="66" t="str">
        <f ca="1" t="shared" si="273"/>
        <v>1900 - WEEK 00</v>
      </c>
      <c r="N386" s="66" t="str">
        <f ca="1" t="shared" si="274"/>
        <v>1900 - MONTH 01</v>
      </c>
      <c r="O386" s="83" t="str">
        <f ca="1" t="shared" ref="O386:P386" si="406">IFERROR(AVERAGEIF(M:M,M386,$K:$K)," ")</f>
        <v> </v>
      </c>
      <c r="P386" s="83" t="str">
        <f ca="1" t="shared" si="406"/>
        <v> </v>
      </c>
      <c r="Q386" s="66" t="str">
        <f ca="1">IF(ISBLANK(A386)," ",IF(O386&gt;MASTER!$B$3/100,"SB",IF(O386&gt;MASTER!$B$4/100,"B",IF(O386&gt;MASTER!$B$5/100,"C","K"))))</f>
        <v>SB</v>
      </c>
      <c r="R386" s="66" t="str">
        <f ca="1">IF(ISBLANK(B386)," ",IF(P386&gt;MASTER!$B$3/100,"SB",IF(P386&gt;MASTER!$B$4/100,"B",IF(P386&gt;MASTER!$B$5/100,"C","K"))))</f>
        <v>SB</v>
      </c>
    </row>
    <row r="387" customHeight="1" spans="1:18">
      <c r="A387" s="66">
        <f ca="1">INDIRECT(ADDRESS(2+QUOTIENT(ROW()-2,COUNTA('Form Responses 1'!$1:$1)-4),1,,TRUE,"Form Responses 1"))</f>
        <v>0</v>
      </c>
      <c r="B387" s="66">
        <f ca="1">INDIRECT(ADDRESS(2+QUOTIENT(ROW()-2,COUNTA('Form Responses 1'!$1:$1)-4),2,,TRUE,"Form Responses 1"))</f>
        <v>0</v>
      </c>
      <c r="C387" s="66">
        <f ca="1">INDIRECT(ADDRESS(2+QUOTIENT(ROW()-2,COUNTA('Form Responses 1'!$1:$1)-4),3,,TRUE,"Form Responses 1"))</f>
        <v>0</v>
      </c>
      <c r="D387" s="66">
        <f ca="1">INDIRECT(ADDRESS(2+QUOTIENT(ROW()-2,COUNTA('Form Responses 1'!$1:$1)-4),4,,TRUE,"Form Responses 1"))</f>
        <v>0</v>
      </c>
      <c r="E387" s="82">
        <f ca="1" t="shared" si="269"/>
        <v>6</v>
      </c>
      <c r="F387" s="66" t="str">
        <f ca="1">IF(ISBLANK(A387)," ",INDIRECT(ADDRESS(1,5+MOD(ROW()-2,COUNTA('Form Responses 1'!$1:$1)-4),,TRUE,"Form Responses 1")))</f>
        <v>Lantai 1 [Pantry ]</v>
      </c>
      <c r="G387" s="66" t="e">
        <f ca="1">IF(ISBLANK(A387)," ",INDIRECT(ADDRESS(MATCH(A387,'Form Responses 1'!A:A,0),5+MOD(ROW()-2,COUNTA('Form Responses 1'!$1:$1)-4),,TRUE,"Form Responses 1")))</f>
        <v>#N/A</v>
      </c>
      <c r="H387" s="83" t="str">
        <f ca="1" t="shared" si="270"/>
        <v>Lantai 1</v>
      </c>
      <c r="I387" s="83" t="str">
        <f ca="1" t="shared" ref="I387:I450" si="407">MID(F387,FIND("[",F387)+1,LEN(F387)-FIND("[",F387)-1)</f>
        <v>Pantry </v>
      </c>
      <c r="J387" s="83" t="str">
        <f ca="1" t="shared" si="271"/>
        <v>CLEANING SERVICE</v>
      </c>
      <c r="K387" s="83" t="str">
        <f ca="1" t="array" ref="K387">IFERROR(INDEX(MASTER!B:B,MATCH(G387,MASTER!A:A,0))/100," ")</f>
        <v> </v>
      </c>
      <c r="L387" s="66">
        <f ca="1" t="shared" si="272"/>
        <v>0</v>
      </c>
      <c r="M387" s="66" t="str">
        <f ca="1" t="shared" si="273"/>
        <v>1900 - WEEK 00</v>
      </c>
      <c r="N387" s="66" t="str">
        <f ca="1" t="shared" si="274"/>
        <v>1900 - MONTH 01</v>
      </c>
      <c r="O387" s="83" t="str">
        <f ca="1" t="shared" ref="O387:P387" si="408">IFERROR(AVERAGEIF(M:M,M387,$K:$K)," ")</f>
        <v> </v>
      </c>
      <c r="P387" s="83" t="str">
        <f ca="1" t="shared" si="408"/>
        <v> </v>
      </c>
      <c r="Q387" s="66" t="str">
        <f ca="1">IF(ISBLANK(A387)," ",IF(O387&gt;MASTER!$B$3/100,"SB",IF(O387&gt;MASTER!$B$4/100,"B",IF(O387&gt;MASTER!$B$5/100,"C","K"))))</f>
        <v>SB</v>
      </c>
      <c r="R387" s="66" t="str">
        <f ca="1">IF(ISBLANK(B387)," ",IF(P387&gt;MASTER!$B$3/100,"SB",IF(P387&gt;MASTER!$B$4/100,"B",IF(P387&gt;MASTER!$B$5/100,"C","K"))))</f>
        <v>SB</v>
      </c>
    </row>
    <row r="388" customHeight="1" spans="1:18">
      <c r="A388" s="66">
        <f ca="1">INDIRECT(ADDRESS(2+QUOTIENT(ROW()-2,COUNTA('Form Responses 1'!$1:$1)-4),1,,TRUE,"Form Responses 1"))</f>
        <v>0</v>
      </c>
      <c r="B388" s="66">
        <f ca="1">INDIRECT(ADDRESS(2+QUOTIENT(ROW()-2,COUNTA('Form Responses 1'!$1:$1)-4),2,,TRUE,"Form Responses 1"))</f>
        <v>0</v>
      </c>
      <c r="C388" s="66">
        <f ca="1">INDIRECT(ADDRESS(2+QUOTIENT(ROW()-2,COUNTA('Form Responses 1'!$1:$1)-4),3,,TRUE,"Form Responses 1"))</f>
        <v>0</v>
      </c>
      <c r="D388" s="66">
        <f ca="1">INDIRECT(ADDRESS(2+QUOTIENT(ROW()-2,COUNTA('Form Responses 1'!$1:$1)-4),4,,TRUE,"Form Responses 1"))</f>
        <v>0</v>
      </c>
      <c r="E388" s="82">
        <f ca="1" t="shared" si="269"/>
        <v>6</v>
      </c>
      <c r="F388" s="66" t="str">
        <f ca="1">IF(ISBLANK(A388)," ",INDIRECT(ADDRESS(1,5+MOD(ROW()-2,COUNTA('Form Responses 1'!$1:$1)-4),,TRUE,"Form Responses 1")))</f>
        <v>Lantai 1 [Kamar Depan]</v>
      </c>
      <c r="G388" s="66" t="e">
        <f ca="1">IF(ISBLANK(A388)," ",INDIRECT(ADDRESS(MATCH(A388,'Form Responses 1'!A:A,0),5+MOD(ROW()-2,COUNTA('Form Responses 1'!$1:$1)-4),,TRUE,"Form Responses 1")))</f>
        <v>#N/A</v>
      </c>
      <c r="H388" s="83" t="str">
        <f ca="1" t="shared" si="270"/>
        <v>Lantai 1</v>
      </c>
      <c r="I388" s="83" t="str">
        <f ca="1" t="shared" si="407"/>
        <v>Kamar Depan</v>
      </c>
      <c r="J388" s="83" t="str">
        <f ca="1" t="shared" si="271"/>
        <v>CLEANING SERVICE</v>
      </c>
      <c r="K388" s="83" t="str">
        <f ca="1" t="array" ref="K388">IFERROR(INDEX(MASTER!B:B,MATCH(G388,MASTER!A:A,0))/100," ")</f>
        <v> </v>
      </c>
      <c r="L388" s="66">
        <f ca="1" t="shared" si="272"/>
        <v>0</v>
      </c>
      <c r="M388" s="66" t="str">
        <f ca="1" t="shared" si="273"/>
        <v>1900 - WEEK 00</v>
      </c>
      <c r="N388" s="66" t="str">
        <f ca="1" t="shared" si="274"/>
        <v>1900 - MONTH 01</v>
      </c>
      <c r="O388" s="83" t="str">
        <f ca="1" t="shared" ref="O388:P388" si="409">IFERROR(AVERAGEIF(M:M,M388,$K:$K)," ")</f>
        <v> </v>
      </c>
      <c r="P388" s="83" t="str">
        <f ca="1" t="shared" si="409"/>
        <v> </v>
      </c>
      <c r="Q388" s="66" t="str">
        <f ca="1">IF(ISBLANK(A388)," ",IF(O388&gt;MASTER!$B$3/100,"SB",IF(O388&gt;MASTER!$B$4/100,"B",IF(O388&gt;MASTER!$B$5/100,"C","K"))))</f>
        <v>SB</v>
      </c>
      <c r="R388" s="66" t="str">
        <f ca="1">IF(ISBLANK(B388)," ",IF(P388&gt;MASTER!$B$3/100,"SB",IF(P388&gt;MASTER!$B$4/100,"B",IF(P388&gt;MASTER!$B$5/100,"C","K"))))</f>
        <v>SB</v>
      </c>
    </row>
    <row r="389" customHeight="1" spans="1:18">
      <c r="A389" s="66">
        <f ca="1">INDIRECT(ADDRESS(2+QUOTIENT(ROW()-2,COUNTA('Form Responses 1'!$1:$1)-4),1,,TRUE,"Form Responses 1"))</f>
        <v>0</v>
      </c>
      <c r="B389" s="66">
        <f ca="1">INDIRECT(ADDRESS(2+QUOTIENT(ROW()-2,COUNTA('Form Responses 1'!$1:$1)-4),2,,TRUE,"Form Responses 1"))</f>
        <v>0</v>
      </c>
      <c r="C389" s="66">
        <f ca="1">INDIRECT(ADDRESS(2+QUOTIENT(ROW()-2,COUNTA('Form Responses 1'!$1:$1)-4),3,,TRUE,"Form Responses 1"))</f>
        <v>0</v>
      </c>
      <c r="D389" s="66">
        <f ca="1">INDIRECT(ADDRESS(2+QUOTIENT(ROW()-2,COUNTA('Form Responses 1'!$1:$1)-4),4,,TRUE,"Form Responses 1"))</f>
        <v>0</v>
      </c>
      <c r="E389" s="82">
        <f ca="1" t="shared" si="269"/>
        <v>6</v>
      </c>
      <c r="F389" s="66" t="str">
        <f ca="1">IF(ISBLANK(A389)," ",INDIRECT(ADDRESS(1,5+MOD(ROW()-2,COUNTA('Form Responses 1'!$1:$1)-4),,TRUE,"Form Responses 1")))</f>
        <v>Lantai 1 [Kamar Belakang]</v>
      </c>
      <c r="G389" s="66" t="e">
        <f ca="1">IF(ISBLANK(A389)," ",INDIRECT(ADDRESS(MATCH(A389,'Form Responses 1'!A:A,0),5+MOD(ROW()-2,COUNTA('Form Responses 1'!$1:$1)-4),,TRUE,"Form Responses 1")))</f>
        <v>#N/A</v>
      </c>
      <c r="H389" s="83" t="str">
        <f ca="1" t="shared" si="270"/>
        <v>Lantai 1</v>
      </c>
      <c r="I389" s="83" t="str">
        <f ca="1" t="shared" si="407"/>
        <v>Kamar Belakang</v>
      </c>
      <c r="J389" s="83" t="str">
        <f ca="1" t="shared" si="271"/>
        <v>CLEANING SERVICE</v>
      </c>
      <c r="K389" s="83" t="str">
        <f ca="1" t="array" ref="K389">IFERROR(INDEX(MASTER!B:B,MATCH(G389,MASTER!A:A,0))/100," ")</f>
        <v> </v>
      </c>
      <c r="L389" s="66">
        <f ca="1" t="shared" si="272"/>
        <v>0</v>
      </c>
      <c r="M389" s="66" t="str">
        <f ca="1" t="shared" si="273"/>
        <v>1900 - WEEK 00</v>
      </c>
      <c r="N389" s="66" t="str">
        <f ca="1" t="shared" si="274"/>
        <v>1900 - MONTH 01</v>
      </c>
      <c r="O389" s="83" t="str">
        <f ca="1" t="shared" ref="O389:P389" si="410">IFERROR(AVERAGEIF(M:M,M389,$K:$K)," ")</f>
        <v> </v>
      </c>
      <c r="P389" s="83" t="str">
        <f ca="1" t="shared" si="410"/>
        <v> </v>
      </c>
      <c r="Q389" s="66" t="str">
        <f ca="1">IF(ISBLANK(A389)," ",IF(O389&gt;MASTER!$B$3/100,"SB",IF(O389&gt;MASTER!$B$4/100,"B",IF(O389&gt;MASTER!$B$5/100,"C","K"))))</f>
        <v>SB</v>
      </c>
      <c r="R389" s="66" t="str">
        <f ca="1">IF(ISBLANK(B389)," ",IF(P389&gt;MASTER!$B$3/100,"SB",IF(P389&gt;MASTER!$B$4/100,"B",IF(P389&gt;MASTER!$B$5/100,"C","K"))))</f>
        <v>SB</v>
      </c>
    </row>
    <row r="390" customHeight="1" spans="1:18">
      <c r="A390" s="66">
        <f ca="1">INDIRECT(ADDRESS(2+QUOTIENT(ROW()-2,COUNTA('Form Responses 1'!$1:$1)-4),1,,TRUE,"Form Responses 1"))</f>
        <v>0</v>
      </c>
      <c r="B390" s="66">
        <f ca="1">INDIRECT(ADDRESS(2+QUOTIENT(ROW()-2,COUNTA('Form Responses 1'!$1:$1)-4),2,,TRUE,"Form Responses 1"))</f>
        <v>0</v>
      </c>
      <c r="C390" s="66">
        <f ca="1">INDIRECT(ADDRESS(2+QUOTIENT(ROW()-2,COUNTA('Form Responses 1'!$1:$1)-4),3,,TRUE,"Form Responses 1"))</f>
        <v>0</v>
      </c>
      <c r="D390" s="66">
        <f ca="1">INDIRECT(ADDRESS(2+QUOTIENT(ROW()-2,COUNTA('Form Responses 1'!$1:$1)-4),4,,TRUE,"Form Responses 1"))</f>
        <v>0</v>
      </c>
      <c r="E390" s="82">
        <f ca="1" t="shared" si="269"/>
        <v>6</v>
      </c>
      <c r="F390" s="66" t="str">
        <f ca="1">IF(ISBLANK(A390)," ",INDIRECT(ADDRESS(1,5+MOD(ROW()-2,COUNTA('Form Responses 1'!$1:$1)-4),,TRUE,"Form Responses 1")))</f>
        <v>Lantai 1 [Ruang Tamu]</v>
      </c>
      <c r="G390" s="66" t="e">
        <f ca="1">IF(ISBLANK(A390)," ",INDIRECT(ADDRESS(MATCH(A390,'Form Responses 1'!A:A,0),5+MOD(ROW()-2,COUNTA('Form Responses 1'!$1:$1)-4),,TRUE,"Form Responses 1")))</f>
        <v>#N/A</v>
      </c>
      <c r="H390" s="83" t="str">
        <f ca="1" t="shared" si="270"/>
        <v>Lantai 1</v>
      </c>
      <c r="I390" s="83" t="str">
        <f ca="1" t="shared" si="407"/>
        <v>Ruang Tamu</v>
      </c>
      <c r="J390" s="83" t="str">
        <f ca="1" t="shared" si="271"/>
        <v>CLEANING SERVICE</v>
      </c>
      <c r="K390" s="83" t="str">
        <f ca="1" t="array" ref="K390">IFERROR(INDEX(MASTER!B:B,MATCH(G390,MASTER!A:A,0))/100," ")</f>
        <v> </v>
      </c>
      <c r="L390" s="66">
        <f ca="1" t="shared" si="272"/>
        <v>0</v>
      </c>
      <c r="M390" s="66" t="str">
        <f ca="1" t="shared" si="273"/>
        <v>1900 - WEEK 00</v>
      </c>
      <c r="N390" s="66" t="str">
        <f ca="1" t="shared" si="274"/>
        <v>1900 - MONTH 01</v>
      </c>
      <c r="O390" s="83" t="str">
        <f ca="1" t="shared" ref="O390:P390" si="411">IFERROR(AVERAGEIF(M:M,M390,$K:$K)," ")</f>
        <v> </v>
      </c>
      <c r="P390" s="83" t="str">
        <f ca="1" t="shared" si="411"/>
        <v> </v>
      </c>
      <c r="Q390" s="66" t="str">
        <f ca="1">IF(ISBLANK(A390)," ",IF(O390&gt;MASTER!$B$3/100,"SB",IF(O390&gt;MASTER!$B$4/100,"B",IF(O390&gt;MASTER!$B$5/100,"C","K"))))</f>
        <v>SB</v>
      </c>
      <c r="R390" s="66" t="str">
        <f ca="1">IF(ISBLANK(B390)," ",IF(P390&gt;MASTER!$B$3/100,"SB",IF(P390&gt;MASTER!$B$4/100,"B",IF(P390&gt;MASTER!$B$5/100,"C","K"))))</f>
        <v>SB</v>
      </c>
    </row>
    <row r="391" customHeight="1" spans="1:18">
      <c r="A391" s="66">
        <f ca="1">INDIRECT(ADDRESS(2+QUOTIENT(ROW()-2,COUNTA('Form Responses 1'!$1:$1)-4),1,,TRUE,"Form Responses 1"))</f>
        <v>0</v>
      </c>
      <c r="B391" s="66">
        <f ca="1">INDIRECT(ADDRESS(2+QUOTIENT(ROW()-2,COUNTA('Form Responses 1'!$1:$1)-4),2,,TRUE,"Form Responses 1"))</f>
        <v>0</v>
      </c>
      <c r="C391" s="66">
        <f ca="1">INDIRECT(ADDRESS(2+QUOTIENT(ROW()-2,COUNTA('Form Responses 1'!$1:$1)-4),3,,TRUE,"Form Responses 1"))</f>
        <v>0</v>
      </c>
      <c r="D391" s="66">
        <f ca="1">INDIRECT(ADDRESS(2+QUOTIENT(ROW()-2,COUNTA('Form Responses 1'!$1:$1)-4),4,,TRUE,"Form Responses 1"))</f>
        <v>0</v>
      </c>
      <c r="E391" s="82">
        <f ca="1" t="shared" si="269"/>
        <v>6</v>
      </c>
      <c r="F391" s="66" t="str">
        <f ca="1">IF(ISBLANK(A391)," ",INDIRECT(ADDRESS(1,5+MOD(ROW()-2,COUNTA('Form Responses 1'!$1:$1)-4),,TRUE,"Form Responses 1")))</f>
        <v>Lantai 1 [Toilet Pria / Wanita]</v>
      </c>
      <c r="G391" s="66" t="e">
        <f ca="1">IF(ISBLANK(A391)," ",INDIRECT(ADDRESS(MATCH(A391,'Form Responses 1'!A:A,0),5+MOD(ROW()-2,COUNTA('Form Responses 1'!$1:$1)-4),,TRUE,"Form Responses 1")))</f>
        <v>#N/A</v>
      </c>
      <c r="H391" s="83" t="str">
        <f ca="1" t="shared" si="270"/>
        <v>Lantai 1</v>
      </c>
      <c r="I391" s="83" t="str">
        <f ca="1" t="shared" si="407"/>
        <v>Toilet Pria / Wanita</v>
      </c>
      <c r="J391" s="83" t="str">
        <f ca="1" t="shared" si="271"/>
        <v>CLEANING SERVICE</v>
      </c>
      <c r="K391" s="83" t="str">
        <f ca="1" t="array" ref="K391">IFERROR(INDEX(MASTER!B:B,MATCH(G391,MASTER!A:A,0))/100," ")</f>
        <v> </v>
      </c>
      <c r="L391" s="66">
        <f ca="1" t="shared" si="272"/>
        <v>0</v>
      </c>
      <c r="M391" s="66" t="str">
        <f ca="1" t="shared" si="273"/>
        <v>1900 - WEEK 00</v>
      </c>
      <c r="N391" s="66" t="str">
        <f ca="1" t="shared" si="274"/>
        <v>1900 - MONTH 01</v>
      </c>
      <c r="O391" s="83" t="str">
        <f ca="1" t="shared" ref="O391:P391" si="412">IFERROR(AVERAGEIF(M:M,M391,$K:$K)," ")</f>
        <v> </v>
      </c>
      <c r="P391" s="83" t="str">
        <f ca="1" t="shared" si="412"/>
        <v> </v>
      </c>
      <c r="Q391" s="66" t="str">
        <f ca="1">IF(ISBLANK(A391)," ",IF(O391&gt;MASTER!$B$3/100,"SB",IF(O391&gt;MASTER!$B$4/100,"B",IF(O391&gt;MASTER!$B$5/100,"C","K"))))</f>
        <v>SB</v>
      </c>
      <c r="R391" s="66" t="str">
        <f ca="1">IF(ISBLANK(B391)," ",IF(P391&gt;MASTER!$B$3/100,"SB",IF(P391&gt;MASTER!$B$4/100,"B",IF(P391&gt;MASTER!$B$5/100,"C","K"))))</f>
        <v>SB</v>
      </c>
    </row>
    <row r="392" customHeight="1" spans="1:18">
      <c r="A392" s="66">
        <f ca="1">INDIRECT(ADDRESS(2+QUOTIENT(ROW()-2,COUNTA('Form Responses 1'!$1:$1)-4),1,,TRUE,"Form Responses 1"))</f>
        <v>0</v>
      </c>
      <c r="B392" s="66">
        <f ca="1">INDIRECT(ADDRESS(2+QUOTIENT(ROW()-2,COUNTA('Form Responses 1'!$1:$1)-4),2,,TRUE,"Form Responses 1"))</f>
        <v>0</v>
      </c>
      <c r="C392" s="66">
        <f ca="1">INDIRECT(ADDRESS(2+QUOTIENT(ROW()-2,COUNTA('Form Responses 1'!$1:$1)-4),3,,TRUE,"Form Responses 1"))</f>
        <v>0</v>
      </c>
      <c r="D392" s="66">
        <f ca="1">INDIRECT(ADDRESS(2+QUOTIENT(ROW()-2,COUNTA('Form Responses 1'!$1:$1)-4),4,,TRUE,"Form Responses 1"))</f>
        <v>0</v>
      </c>
      <c r="E392" s="82">
        <f ca="1" t="shared" si="269"/>
        <v>6</v>
      </c>
      <c r="F392" s="66" t="str">
        <f ca="1">IF(ISBLANK(A392)," ",INDIRECT(ADDRESS(1,5+MOD(ROW()-2,COUNTA('Form Responses 1'!$1:$1)-4),,TRUE,"Form Responses 1")))</f>
        <v>Halaman [Taman ]</v>
      </c>
      <c r="G392" s="66" t="e">
        <f ca="1">IF(ISBLANK(A392)," ",INDIRECT(ADDRESS(MATCH(A392,'Form Responses 1'!A:A,0),5+MOD(ROW()-2,COUNTA('Form Responses 1'!$1:$1)-4),,TRUE,"Form Responses 1")))</f>
        <v>#N/A</v>
      </c>
      <c r="H392" s="83" t="str">
        <f ca="1" t="shared" si="270"/>
        <v>Halaman</v>
      </c>
      <c r="I392" s="83" t="str">
        <f ca="1" t="shared" si="407"/>
        <v>Taman </v>
      </c>
      <c r="J392" s="83" t="str">
        <f ca="1" t="shared" si="271"/>
        <v>CLEANING SERVICE</v>
      </c>
      <c r="K392" s="83" t="str">
        <f ca="1" t="array" ref="K392">IFERROR(INDEX(MASTER!B:B,MATCH(G392,MASTER!A:A,0))/100," ")</f>
        <v> </v>
      </c>
      <c r="L392" s="66">
        <f ca="1" t="shared" si="272"/>
        <v>0</v>
      </c>
      <c r="M392" s="66" t="str">
        <f ca="1" t="shared" si="273"/>
        <v>1900 - WEEK 00</v>
      </c>
      <c r="N392" s="66" t="str">
        <f ca="1" t="shared" si="274"/>
        <v>1900 - MONTH 01</v>
      </c>
      <c r="O392" s="83" t="str">
        <f ca="1" t="shared" ref="O392:P392" si="413">IFERROR(AVERAGEIF(M:M,M392,$K:$K)," ")</f>
        <v> </v>
      </c>
      <c r="P392" s="83" t="str">
        <f ca="1" t="shared" si="413"/>
        <v> </v>
      </c>
      <c r="Q392" s="66" t="str">
        <f ca="1">IF(ISBLANK(A392)," ",IF(O392&gt;MASTER!$B$3/100,"SB",IF(O392&gt;MASTER!$B$4/100,"B",IF(O392&gt;MASTER!$B$5/100,"C","K"))))</f>
        <v>SB</v>
      </c>
      <c r="R392" s="66" t="str">
        <f ca="1">IF(ISBLANK(B392)," ",IF(P392&gt;MASTER!$B$3/100,"SB",IF(P392&gt;MASTER!$B$4/100,"B",IF(P392&gt;MASTER!$B$5/100,"C","K"))))</f>
        <v>SB</v>
      </c>
    </row>
    <row r="393" customHeight="1" spans="1:18">
      <c r="A393" s="66">
        <f ca="1">INDIRECT(ADDRESS(2+QUOTIENT(ROW()-2,COUNTA('Form Responses 1'!$1:$1)-4),1,,TRUE,"Form Responses 1"))</f>
        <v>0</v>
      </c>
      <c r="B393" s="66">
        <f ca="1">INDIRECT(ADDRESS(2+QUOTIENT(ROW()-2,COUNTA('Form Responses 1'!$1:$1)-4),2,,TRUE,"Form Responses 1"))</f>
        <v>0</v>
      </c>
      <c r="C393" s="66">
        <f ca="1">INDIRECT(ADDRESS(2+QUOTIENT(ROW()-2,COUNTA('Form Responses 1'!$1:$1)-4),3,,TRUE,"Form Responses 1"))</f>
        <v>0</v>
      </c>
      <c r="D393" s="66">
        <f ca="1">INDIRECT(ADDRESS(2+QUOTIENT(ROW()-2,COUNTA('Form Responses 1'!$1:$1)-4),4,,TRUE,"Form Responses 1"))</f>
        <v>0</v>
      </c>
      <c r="E393" s="82">
        <f ca="1" t="shared" si="269"/>
        <v>6</v>
      </c>
      <c r="F393" s="66" t="str">
        <f ca="1">IF(ISBLANK(A393)," ",INDIRECT(ADDRESS(1,5+MOD(ROW()-2,COUNTA('Form Responses 1'!$1:$1)-4),,TRUE,"Form Responses 1")))</f>
        <v>Halaman [Halaman Utama Depan]</v>
      </c>
      <c r="G393" s="66" t="e">
        <f ca="1">IF(ISBLANK(A393)," ",INDIRECT(ADDRESS(MATCH(A393,'Form Responses 1'!A:A,0),5+MOD(ROW()-2,COUNTA('Form Responses 1'!$1:$1)-4),,TRUE,"Form Responses 1")))</f>
        <v>#N/A</v>
      </c>
      <c r="H393" s="83" t="str">
        <f ca="1" t="shared" si="270"/>
        <v>Halaman</v>
      </c>
      <c r="I393" s="83" t="str">
        <f ca="1" t="shared" si="407"/>
        <v>Halaman Utama Depan</v>
      </c>
      <c r="J393" s="83" t="str">
        <f ca="1" t="shared" si="271"/>
        <v>CLEANING SERVICE</v>
      </c>
      <c r="K393" s="83" t="str">
        <f ca="1" t="array" ref="K393">IFERROR(INDEX(MASTER!B:B,MATCH(G393,MASTER!A:A,0))/100," ")</f>
        <v> </v>
      </c>
      <c r="L393" s="66">
        <f ca="1" t="shared" si="272"/>
        <v>0</v>
      </c>
      <c r="M393" s="66" t="str">
        <f ca="1" t="shared" si="273"/>
        <v>1900 - WEEK 00</v>
      </c>
      <c r="N393" s="66" t="str">
        <f ca="1" t="shared" si="274"/>
        <v>1900 - MONTH 01</v>
      </c>
      <c r="O393" s="83" t="str">
        <f ca="1" t="shared" ref="O393:P393" si="414">IFERROR(AVERAGEIF(M:M,M393,$K:$K)," ")</f>
        <v> </v>
      </c>
      <c r="P393" s="83" t="str">
        <f ca="1" t="shared" si="414"/>
        <v> </v>
      </c>
      <c r="Q393" s="66" t="str">
        <f ca="1">IF(ISBLANK(A393)," ",IF(O393&gt;MASTER!$B$3/100,"SB",IF(O393&gt;MASTER!$B$4/100,"B",IF(O393&gt;MASTER!$B$5/100,"C","K"))))</f>
        <v>SB</v>
      </c>
      <c r="R393" s="66" t="str">
        <f ca="1">IF(ISBLANK(B393)," ",IF(P393&gt;MASTER!$B$3/100,"SB",IF(P393&gt;MASTER!$B$4/100,"B",IF(P393&gt;MASTER!$B$5/100,"C","K"))))</f>
        <v>SB</v>
      </c>
    </row>
    <row r="394" customHeight="1" spans="1:18">
      <c r="A394" s="66">
        <f ca="1">INDIRECT(ADDRESS(2+QUOTIENT(ROW()-2,COUNTA('Form Responses 1'!$1:$1)-4),1,,TRUE,"Form Responses 1"))</f>
        <v>0</v>
      </c>
      <c r="B394" s="66">
        <f ca="1">INDIRECT(ADDRESS(2+QUOTIENT(ROW()-2,COUNTA('Form Responses 1'!$1:$1)-4),2,,TRUE,"Form Responses 1"))</f>
        <v>0</v>
      </c>
      <c r="C394" s="66">
        <f ca="1">INDIRECT(ADDRESS(2+QUOTIENT(ROW()-2,COUNTA('Form Responses 1'!$1:$1)-4),3,,TRUE,"Form Responses 1"))</f>
        <v>0</v>
      </c>
      <c r="D394" s="66">
        <f ca="1">INDIRECT(ADDRESS(2+QUOTIENT(ROW()-2,COUNTA('Form Responses 1'!$1:$1)-4),4,,TRUE,"Form Responses 1"))</f>
        <v>0</v>
      </c>
      <c r="E394" s="82">
        <f ca="1" t="shared" si="269"/>
        <v>6</v>
      </c>
      <c r="F394" s="66" t="str">
        <f ca="1">IF(ISBLANK(A394)," ",INDIRECT(ADDRESS(1,5+MOD(ROW()-2,COUNTA('Form Responses 1'!$1:$1)-4),,TRUE,"Form Responses 1")))</f>
        <v>Halaman [Halaman Samping Dan Belakang]</v>
      </c>
      <c r="G394" s="66" t="e">
        <f ca="1">IF(ISBLANK(A394)," ",INDIRECT(ADDRESS(MATCH(A394,'Form Responses 1'!A:A,0),5+MOD(ROW()-2,COUNTA('Form Responses 1'!$1:$1)-4),,TRUE,"Form Responses 1")))</f>
        <v>#N/A</v>
      </c>
      <c r="H394" s="83" t="str">
        <f ca="1" t="shared" si="270"/>
        <v>Halaman</v>
      </c>
      <c r="I394" s="83" t="str">
        <f ca="1" t="shared" si="407"/>
        <v>Halaman Samping Dan Belakang</v>
      </c>
      <c r="J394" s="83" t="str">
        <f ca="1" t="shared" si="271"/>
        <v>CLEANING SERVICE</v>
      </c>
      <c r="K394" s="83" t="str">
        <f ca="1" t="array" ref="K394">IFERROR(INDEX(MASTER!B:B,MATCH(G394,MASTER!A:A,0))/100," ")</f>
        <v> </v>
      </c>
      <c r="L394" s="66">
        <f ca="1" t="shared" si="272"/>
        <v>0</v>
      </c>
      <c r="M394" s="66" t="str">
        <f ca="1" t="shared" si="273"/>
        <v>1900 - WEEK 00</v>
      </c>
      <c r="N394" s="66" t="str">
        <f ca="1" t="shared" si="274"/>
        <v>1900 - MONTH 01</v>
      </c>
      <c r="O394" s="83" t="str">
        <f ca="1" t="shared" ref="O394:P394" si="415">IFERROR(AVERAGEIF(M:M,M394,$K:$K)," ")</f>
        <v> </v>
      </c>
      <c r="P394" s="83" t="str">
        <f ca="1" t="shared" si="415"/>
        <v> </v>
      </c>
      <c r="Q394" s="66" t="str">
        <f ca="1">IF(ISBLANK(A394)," ",IF(O394&gt;MASTER!$B$3/100,"SB",IF(O394&gt;MASTER!$B$4/100,"B",IF(O394&gt;MASTER!$B$5/100,"C","K"))))</f>
        <v>SB</v>
      </c>
      <c r="R394" s="66" t="str">
        <f ca="1">IF(ISBLANK(B394)," ",IF(P394&gt;MASTER!$B$3/100,"SB",IF(P394&gt;MASTER!$B$4/100,"B",IF(P394&gt;MASTER!$B$5/100,"C","K"))))</f>
        <v>SB</v>
      </c>
    </row>
    <row r="395" customHeight="1" spans="1:18">
      <c r="A395" s="66">
        <f ca="1">INDIRECT(ADDRESS(2+QUOTIENT(ROW()-2,COUNTA('Form Responses 1'!$1:$1)-4),1,,TRUE,"Form Responses 1"))</f>
        <v>0</v>
      </c>
      <c r="B395" s="66">
        <f ca="1">INDIRECT(ADDRESS(2+QUOTIENT(ROW()-2,COUNTA('Form Responses 1'!$1:$1)-4),2,,TRUE,"Form Responses 1"))</f>
        <v>0</v>
      </c>
      <c r="C395" s="66">
        <f ca="1">INDIRECT(ADDRESS(2+QUOTIENT(ROW()-2,COUNTA('Form Responses 1'!$1:$1)-4),3,,TRUE,"Form Responses 1"))</f>
        <v>0</v>
      </c>
      <c r="D395" s="66">
        <f ca="1">INDIRECT(ADDRESS(2+QUOTIENT(ROW()-2,COUNTA('Form Responses 1'!$1:$1)-4),4,,TRUE,"Form Responses 1"))</f>
        <v>0</v>
      </c>
      <c r="E395" s="82">
        <f ca="1" t="shared" si="269"/>
        <v>6</v>
      </c>
      <c r="F395" s="66" t="str">
        <f ca="1">IF(ISBLANK(A395)," ",INDIRECT(ADDRESS(1,5+MOD(ROW()-2,COUNTA('Form Responses 1'!$1:$1)-4),,TRUE,"Form Responses 1")))</f>
        <v>Halaman [Tps]</v>
      </c>
      <c r="G395" s="66" t="e">
        <f ca="1">IF(ISBLANK(A395)," ",INDIRECT(ADDRESS(MATCH(A395,'Form Responses 1'!A:A,0),5+MOD(ROW()-2,COUNTA('Form Responses 1'!$1:$1)-4),,TRUE,"Form Responses 1")))</f>
        <v>#N/A</v>
      </c>
      <c r="H395" s="83" t="str">
        <f ca="1" t="shared" si="270"/>
        <v>Halaman</v>
      </c>
      <c r="I395" s="83" t="str">
        <f ca="1" t="shared" si="407"/>
        <v>Tps</v>
      </c>
      <c r="J395" s="83" t="str">
        <f ca="1" t="shared" si="271"/>
        <v>CLEANING SERVICE</v>
      </c>
      <c r="K395" s="83" t="str">
        <f ca="1" t="array" ref="K395">IFERROR(INDEX(MASTER!B:B,MATCH(G395,MASTER!A:A,0))/100," ")</f>
        <v> </v>
      </c>
      <c r="L395" s="66">
        <f ca="1" t="shared" si="272"/>
        <v>0</v>
      </c>
      <c r="M395" s="66" t="str">
        <f ca="1" t="shared" si="273"/>
        <v>1900 - WEEK 00</v>
      </c>
      <c r="N395" s="66" t="str">
        <f ca="1" t="shared" si="274"/>
        <v>1900 - MONTH 01</v>
      </c>
      <c r="O395" s="83" t="str">
        <f ca="1" t="shared" ref="O395:P395" si="416">IFERROR(AVERAGEIF(M:M,M395,$K:$K)," ")</f>
        <v> </v>
      </c>
      <c r="P395" s="83" t="str">
        <f ca="1" t="shared" si="416"/>
        <v> </v>
      </c>
      <c r="Q395" s="66" t="str">
        <f ca="1">IF(ISBLANK(A395)," ",IF(O395&gt;MASTER!$B$3/100,"SB",IF(O395&gt;MASTER!$B$4/100,"B",IF(O395&gt;MASTER!$B$5/100,"C","K"))))</f>
        <v>SB</v>
      </c>
      <c r="R395" s="66" t="str">
        <f ca="1">IF(ISBLANK(B395)," ",IF(P395&gt;MASTER!$B$3/100,"SB",IF(P395&gt;MASTER!$B$4/100,"B",IF(P395&gt;MASTER!$B$5/100,"C","K"))))</f>
        <v>SB</v>
      </c>
    </row>
    <row r="396" customHeight="1" spans="1:18">
      <c r="A396" s="66">
        <f ca="1">INDIRECT(ADDRESS(2+QUOTIENT(ROW()-2,COUNTA('Form Responses 1'!$1:$1)-4),1,,TRUE,"Form Responses 1"))</f>
        <v>0</v>
      </c>
      <c r="B396" s="66">
        <f ca="1">INDIRECT(ADDRESS(2+QUOTIENT(ROW()-2,COUNTA('Form Responses 1'!$1:$1)-4),2,,TRUE,"Form Responses 1"))</f>
        <v>0</v>
      </c>
      <c r="C396" s="66">
        <f ca="1">INDIRECT(ADDRESS(2+QUOTIENT(ROW()-2,COUNTA('Form Responses 1'!$1:$1)-4),3,,TRUE,"Form Responses 1"))</f>
        <v>0</v>
      </c>
      <c r="D396" s="66">
        <f ca="1">INDIRECT(ADDRESS(2+QUOTIENT(ROW()-2,COUNTA('Form Responses 1'!$1:$1)-4),4,,TRUE,"Form Responses 1"))</f>
        <v>0</v>
      </c>
      <c r="E396" s="82">
        <f ca="1" t="shared" si="269"/>
        <v>6</v>
      </c>
      <c r="F396" s="66" t="str">
        <f ca="1">IF(ISBLANK(A396)," ",INDIRECT(ADDRESS(1,5+MOD(ROW()-2,COUNTA('Form Responses 1'!$1:$1)-4),,TRUE,"Form Responses 1")))</f>
        <v>Wisma [Koridor ]</v>
      </c>
      <c r="G396" s="66" t="e">
        <f ca="1">IF(ISBLANK(A396)," ",INDIRECT(ADDRESS(MATCH(A396,'Form Responses 1'!A:A,0),5+MOD(ROW()-2,COUNTA('Form Responses 1'!$1:$1)-4),,TRUE,"Form Responses 1")))</f>
        <v>#N/A</v>
      </c>
      <c r="H396" s="83" t="str">
        <f ca="1" t="shared" si="270"/>
        <v>Wisma</v>
      </c>
      <c r="I396" s="83" t="str">
        <f ca="1" t="shared" si="407"/>
        <v>Koridor </v>
      </c>
      <c r="J396" s="83" t="str">
        <f ca="1" t="shared" si="271"/>
        <v>CLEANING SERVICE</v>
      </c>
      <c r="K396" s="83" t="str">
        <f ca="1" t="array" ref="K396">IFERROR(INDEX(MASTER!B:B,MATCH(G396,MASTER!A:A,0))/100," ")</f>
        <v> </v>
      </c>
      <c r="L396" s="66">
        <f ca="1" t="shared" si="272"/>
        <v>0</v>
      </c>
      <c r="M396" s="66" t="str">
        <f ca="1" t="shared" si="273"/>
        <v>1900 - WEEK 00</v>
      </c>
      <c r="N396" s="66" t="str">
        <f ca="1" t="shared" si="274"/>
        <v>1900 - MONTH 01</v>
      </c>
      <c r="O396" s="83" t="str">
        <f ca="1" t="shared" ref="O396:P396" si="417">IFERROR(AVERAGEIF(M:M,M396,$K:$K)," ")</f>
        <v> </v>
      </c>
      <c r="P396" s="83" t="str">
        <f ca="1" t="shared" si="417"/>
        <v> </v>
      </c>
      <c r="Q396" s="66" t="str">
        <f ca="1">IF(ISBLANK(A396)," ",IF(O396&gt;MASTER!$B$3/100,"SB",IF(O396&gt;MASTER!$B$4/100,"B",IF(O396&gt;MASTER!$B$5/100,"C","K"))))</f>
        <v>SB</v>
      </c>
      <c r="R396" s="66" t="str">
        <f ca="1">IF(ISBLANK(B396)," ",IF(P396&gt;MASTER!$B$3/100,"SB",IF(P396&gt;MASTER!$B$4/100,"B",IF(P396&gt;MASTER!$B$5/100,"C","K"))))</f>
        <v>SB</v>
      </c>
    </row>
    <row r="397" customHeight="1" spans="1:18">
      <c r="A397" s="66">
        <f ca="1">INDIRECT(ADDRESS(2+QUOTIENT(ROW()-2,COUNTA('Form Responses 1'!$1:$1)-4),1,,TRUE,"Form Responses 1"))</f>
        <v>0</v>
      </c>
      <c r="B397" s="66">
        <f ca="1">INDIRECT(ADDRESS(2+QUOTIENT(ROW()-2,COUNTA('Form Responses 1'!$1:$1)-4),2,,TRUE,"Form Responses 1"))</f>
        <v>0</v>
      </c>
      <c r="C397" s="66">
        <f ca="1">INDIRECT(ADDRESS(2+QUOTIENT(ROW()-2,COUNTA('Form Responses 1'!$1:$1)-4),3,,TRUE,"Form Responses 1"))</f>
        <v>0</v>
      </c>
      <c r="D397" s="66">
        <f ca="1">INDIRECT(ADDRESS(2+QUOTIENT(ROW()-2,COUNTA('Form Responses 1'!$1:$1)-4),4,,TRUE,"Form Responses 1"))</f>
        <v>0</v>
      </c>
      <c r="E397" s="82">
        <f ca="1" t="shared" si="269"/>
        <v>6</v>
      </c>
      <c r="F397" s="66" t="str">
        <f ca="1">IF(ISBLANK(A397)," ",INDIRECT(ADDRESS(1,5+MOD(ROW()-2,COUNTA('Form Responses 1'!$1:$1)-4),,TRUE,"Form Responses 1")))</f>
        <v>Wisma [Ruang Rapat/Pendopo]</v>
      </c>
      <c r="G397" s="66" t="e">
        <f ca="1">IF(ISBLANK(A397)," ",INDIRECT(ADDRESS(MATCH(A397,'Form Responses 1'!A:A,0),5+MOD(ROW()-2,COUNTA('Form Responses 1'!$1:$1)-4),,TRUE,"Form Responses 1")))</f>
        <v>#N/A</v>
      </c>
      <c r="H397" s="83" t="str">
        <f ca="1" t="shared" si="270"/>
        <v>Wisma</v>
      </c>
      <c r="I397" s="83" t="str">
        <f ca="1" t="shared" si="407"/>
        <v>Ruang Rapat/Pendopo</v>
      </c>
      <c r="J397" s="83" t="str">
        <f ca="1" t="shared" si="271"/>
        <v>CLEANING SERVICE</v>
      </c>
      <c r="K397" s="83" t="str">
        <f ca="1" t="array" ref="K397">IFERROR(INDEX(MASTER!B:B,MATCH(G397,MASTER!A:A,0))/100," ")</f>
        <v> </v>
      </c>
      <c r="L397" s="66">
        <f ca="1" t="shared" si="272"/>
        <v>0</v>
      </c>
      <c r="M397" s="66" t="str">
        <f ca="1" t="shared" si="273"/>
        <v>1900 - WEEK 00</v>
      </c>
      <c r="N397" s="66" t="str">
        <f ca="1" t="shared" si="274"/>
        <v>1900 - MONTH 01</v>
      </c>
      <c r="O397" s="83" t="str">
        <f ca="1" t="shared" ref="O397:P397" si="418">IFERROR(AVERAGEIF(M:M,M397,$K:$K)," ")</f>
        <v> </v>
      </c>
      <c r="P397" s="83" t="str">
        <f ca="1" t="shared" si="418"/>
        <v> </v>
      </c>
      <c r="Q397" s="66" t="str">
        <f ca="1">IF(ISBLANK(A397)," ",IF(O397&gt;MASTER!$B$3/100,"SB",IF(O397&gt;MASTER!$B$4/100,"B",IF(O397&gt;MASTER!$B$5/100,"C","K"))))</f>
        <v>SB</v>
      </c>
      <c r="R397" s="66" t="str">
        <f ca="1">IF(ISBLANK(B397)," ",IF(P397&gt;MASTER!$B$3/100,"SB",IF(P397&gt;MASTER!$B$4/100,"B",IF(P397&gt;MASTER!$B$5/100,"C","K"))))</f>
        <v>SB</v>
      </c>
    </row>
    <row r="398" customHeight="1" spans="1:18">
      <c r="A398" s="66">
        <f ca="1">INDIRECT(ADDRESS(2+QUOTIENT(ROW()-2,COUNTA('Form Responses 1'!$1:$1)-4),1,,TRUE,"Form Responses 1"))</f>
        <v>0</v>
      </c>
      <c r="B398" s="66">
        <f ca="1">INDIRECT(ADDRESS(2+QUOTIENT(ROW()-2,COUNTA('Form Responses 1'!$1:$1)-4),2,,TRUE,"Form Responses 1"))</f>
        <v>0</v>
      </c>
      <c r="C398" s="66">
        <f ca="1">INDIRECT(ADDRESS(2+QUOTIENT(ROW()-2,COUNTA('Form Responses 1'!$1:$1)-4),3,,TRUE,"Form Responses 1"))</f>
        <v>0</v>
      </c>
      <c r="D398" s="66">
        <f ca="1">INDIRECT(ADDRESS(2+QUOTIENT(ROW()-2,COUNTA('Form Responses 1'!$1:$1)-4),4,,TRUE,"Form Responses 1"))</f>
        <v>0</v>
      </c>
      <c r="E398" s="82">
        <f ca="1" t="shared" si="269"/>
        <v>6</v>
      </c>
      <c r="F398" s="66" t="str">
        <f ca="1">IF(ISBLANK(A398)," ",INDIRECT(ADDRESS(1,5+MOD(ROW()-2,COUNTA('Form Responses 1'!$1:$1)-4),,TRUE,"Form Responses 1")))</f>
        <v>Wisma [Gudang]</v>
      </c>
      <c r="G398" s="66" t="e">
        <f ca="1">IF(ISBLANK(A398)," ",INDIRECT(ADDRESS(MATCH(A398,'Form Responses 1'!A:A,0),5+MOD(ROW()-2,COUNTA('Form Responses 1'!$1:$1)-4),,TRUE,"Form Responses 1")))</f>
        <v>#N/A</v>
      </c>
      <c r="H398" s="83" t="str">
        <f ca="1" t="shared" si="270"/>
        <v>Wisma</v>
      </c>
      <c r="I398" s="83" t="str">
        <f ca="1" t="shared" si="407"/>
        <v>Gudang</v>
      </c>
      <c r="J398" s="83" t="str">
        <f ca="1" t="shared" si="271"/>
        <v>CLEANING SERVICE</v>
      </c>
      <c r="K398" s="83" t="str">
        <f ca="1" t="array" ref="K398">IFERROR(INDEX(MASTER!B:B,MATCH(G398,MASTER!A:A,0))/100," ")</f>
        <v> </v>
      </c>
      <c r="L398" s="66">
        <f ca="1" t="shared" si="272"/>
        <v>0</v>
      </c>
      <c r="M398" s="66" t="str">
        <f ca="1" t="shared" si="273"/>
        <v>1900 - WEEK 00</v>
      </c>
      <c r="N398" s="66" t="str">
        <f ca="1" t="shared" si="274"/>
        <v>1900 - MONTH 01</v>
      </c>
      <c r="O398" s="83" t="str">
        <f ca="1" t="shared" ref="O398:P398" si="419">IFERROR(AVERAGEIF(M:M,M398,$K:$K)," ")</f>
        <v> </v>
      </c>
      <c r="P398" s="83" t="str">
        <f ca="1" t="shared" si="419"/>
        <v> </v>
      </c>
      <c r="Q398" s="66" t="str">
        <f ca="1">IF(ISBLANK(A398)," ",IF(O398&gt;MASTER!$B$3/100,"SB",IF(O398&gt;MASTER!$B$4/100,"B",IF(O398&gt;MASTER!$B$5/100,"C","K"))))</f>
        <v>SB</v>
      </c>
      <c r="R398" s="66" t="str">
        <f ca="1">IF(ISBLANK(B398)," ",IF(P398&gt;MASTER!$B$3/100,"SB",IF(P398&gt;MASTER!$B$4/100,"B",IF(P398&gt;MASTER!$B$5/100,"C","K"))))</f>
        <v>SB</v>
      </c>
    </row>
    <row r="399" customHeight="1" spans="1:18">
      <c r="A399" s="66">
        <f ca="1">INDIRECT(ADDRESS(2+QUOTIENT(ROW()-2,COUNTA('Form Responses 1'!$1:$1)-4),1,,TRUE,"Form Responses 1"))</f>
        <v>0</v>
      </c>
      <c r="B399" s="66">
        <f ca="1">INDIRECT(ADDRESS(2+QUOTIENT(ROW()-2,COUNTA('Form Responses 1'!$1:$1)-4),2,,TRUE,"Form Responses 1"))</f>
        <v>0</v>
      </c>
      <c r="C399" s="66">
        <f ca="1">INDIRECT(ADDRESS(2+QUOTIENT(ROW()-2,COUNTA('Form Responses 1'!$1:$1)-4),3,,TRUE,"Form Responses 1"))</f>
        <v>0</v>
      </c>
      <c r="D399" s="66">
        <f ca="1">INDIRECT(ADDRESS(2+QUOTIENT(ROW()-2,COUNTA('Form Responses 1'!$1:$1)-4),4,,TRUE,"Form Responses 1"))</f>
        <v>0</v>
      </c>
      <c r="E399" s="82">
        <f ca="1" t="shared" si="269"/>
        <v>6</v>
      </c>
      <c r="F399" s="66" t="str">
        <f ca="1">IF(ISBLANK(A399)," ",INDIRECT(ADDRESS(1,5+MOD(ROW()-2,COUNTA('Form Responses 1'!$1:$1)-4),,TRUE,"Form Responses 1")))</f>
        <v>Wisma [Ruang Genset]</v>
      </c>
      <c r="G399" s="66" t="e">
        <f ca="1">IF(ISBLANK(A399)," ",INDIRECT(ADDRESS(MATCH(A399,'Form Responses 1'!A:A,0),5+MOD(ROW()-2,COUNTA('Form Responses 1'!$1:$1)-4),,TRUE,"Form Responses 1")))</f>
        <v>#N/A</v>
      </c>
      <c r="H399" s="83" t="str">
        <f ca="1" t="shared" si="270"/>
        <v>Wisma</v>
      </c>
      <c r="I399" s="83" t="str">
        <f ca="1" t="shared" si="407"/>
        <v>Ruang Genset</v>
      </c>
      <c r="J399" s="83" t="str">
        <f ca="1" t="shared" si="271"/>
        <v>CLEANING SERVICE</v>
      </c>
      <c r="K399" s="83" t="str">
        <f ca="1" t="array" ref="K399">IFERROR(INDEX(MASTER!B:B,MATCH(G399,MASTER!A:A,0))/100," ")</f>
        <v> </v>
      </c>
      <c r="L399" s="66">
        <f ca="1" t="shared" si="272"/>
        <v>0</v>
      </c>
      <c r="M399" s="66" t="str">
        <f ca="1" t="shared" si="273"/>
        <v>1900 - WEEK 00</v>
      </c>
      <c r="N399" s="66" t="str">
        <f ca="1" t="shared" si="274"/>
        <v>1900 - MONTH 01</v>
      </c>
      <c r="O399" s="83" t="str">
        <f ca="1" t="shared" ref="O399:P399" si="420">IFERROR(AVERAGEIF(M:M,M399,$K:$K)," ")</f>
        <v> </v>
      </c>
      <c r="P399" s="83" t="str">
        <f ca="1" t="shared" si="420"/>
        <v> </v>
      </c>
      <c r="Q399" s="66" t="str">
        <f ca="1">IF(ISBLANK(A399)," ",IF(O399&gt;MASTER!$B$3/100,"SB",IF(O399&gt;MASTER!$B$4/100,"B",IF(O399&gt;MASTER!$B$5/100,"C","K"))))</f>
        <v>SB</v>
      </c>
      <c r="R399" s="66" t="str">
        <f ca="1">IF(ISBLANK(B399)," ",IF(P399&gt;MASTER!$B$3/100,"SB",IF(P399&gt;MASTER!$B$4/100,"B",IF(P399&gt;MASTER!$B$5/100,"C","K"))))</f>
        <v>SB</v>
      </c>
    </row>
    <row r="400" customHeight="1" spans="1:18">
      <c r="A400" s="66">
        <f ca="1">INDIRECT(ADDRESS(2+QUOTIENT(ROW()-2,COUNTA('Form Responses 1'!$1:$1)-4),1,,TRUE,"Form Responses 1"))</f>
        <v>0</v>
      </c>
      <c r="B400" s="66">
        <f ca="1">INDIRECT(ADDRESS(2+QUOTIENT(ROW()-2,COUNTA('Form Responses 1'!$1:$1)-4),2,,TRUE,"Form Responses 1"))</f>
        <v>0</v>
      </c>
      <c r="C400" s="66">
        <f ca="1">INDIRECT(ADDRESS(2+QUOTIENT(ROW()-2,COUNTA('Form Responses 1'!$1:$1)-4),3,,TRUE,"Form Responses 1"))</f>
        <v>0</v>
      </c>
      <c r="D400" s="66">
        <f ca="1">INDIRECT(ADDRESS(2+QUOTIENT(ROW()-2,COUNTA('Form Responses 1'!$1:$1)-4),4,,TRUE,"Form Responses 1"))</f>
        <v>0</v>
      </c>
      <c r="E400" s="82">
        <f ca="1" t="shared" si="269"/>
        <v>6</v>
      </c>
      <c r="F400" s="66" t="str">
        <f ca="1">IF(ISBLANK(A400)," ",INDIRECT(ADDRESS(1,5+MOD(ROW()-2,COUNTA('Form Responses 1'!$1:$1)-4),,TRUE,"Form Responses 1")))</f>
        <v>Wisma [Ruang Alat Meteorologi]</v>
      </c>
      <c r="G400" s="66" t="e">
        <f ca="1">IF(ISBLANK(A400)," ",INDIRECT(ADDRESS(MATCH(A400,'Form Responses 1'!A:A,0),5+MOD(ROW()-2,COUNTA('Form Responses 1'!$1:$1)-4),,TRUE,"Form Responses 1")))</f>
        <v>#N/A</v>
      </c>
      <c r="H400" s="83" t="str">
        <f ca="1" t="shared" si="270"/>
        <v>Wisma</v>
      </c>
      <c r="I400" s="83" t="str">
        <f ca="1" t="shared" si="407"/>
        <v>Ruang Alat Meteorologi</v>
      </c>
      <c r="J400" s="83" t="str">
        <f ca="1" t="shared" si="271"/>
        <v>CLEANING SERVICE</v>
      </c>
      <c r="K400" s="83" t="str">
        <f ca="1" t="array" ref="K400">IFERROR(INDEX(MASTER!B:B,MATCH(G400,MASTER!A:A,0))/100," ")</f>
        <v> </v>
      </c>
      <c r="L400" s="66">
        <f ca="1" t="shared" si="272"/>
        <v>0</v>
      </c>
      <c r="M400" s="66" t="str">
        <f ca="1" t="shared" si="273"/>
        <v>1900 - WEEK 00</v>
      </c>
      <c r="N400" s="66" t="str">
        <f ca="1" t="shared" si="274"/>
        <v>1900 - MONTH 01</v>
      </c>
      <c r="O400" s="83" t="str">
        <f ca="1" t="shared" ref="O400:P400" si="421">IFERROR(AVERAGEIF(M:M,M400,$K:$K)," ")</f>
        <v> </v>
      </c>
      <c r="P400" s="83" t="str">
        <f ca="1" t="shared" si="421"/>
        <v> </v>
      </c>
      <c r="Q400" s="66" t="str">
        <f ca="1">IF(ISBLANK(A400)," ",IF(O400&gt;MASTER!$B$3/100,"SB",IF(O400&gt;MASTER!$B$4/100,"B",IF(O400&gt;MASTER!$B$5/100,"C","K"))))</f>
        <v>SB</v>
      </c>
      <c r="R400" s="66" t="str">
        <f ca="1">IF(ISBLANK(B400)," ",IF(P400&gt;MASTER!$B$3/100,"SB",IF(P400&gt;MASTER!$B$4/100,"B",IF(P400&gt;MASTER!$B$5/100,"C","K"))))</f>
        <v>SB</v>
      </c>
    </row>
    <row r="401" customHeight="1" spans="1:18">
      <c r="A401" s="66">
        <f ca="1">INDIRECT(ADDRESS(2+QUOTIENT(ROW()-2,COUNTA('Form Responses 1'!$1:$1)-4),1,,TRUE,"Form Responses 1"))</f>
        <v>0</v>
      </c>
      <c r="B401" s="66">
        <f ca="1">INDIRECT(ADDRESS(2+QUOTIENT(ROW()-2,COUNTA('Form Responses 1'!$1:$1)-4),2,,TRUE,"Form Responses 1"))</f>
        <v>0</v>
      </c>
      <c r="C401" s="66">
        <f ca="1">INDIRECT(ADDRESS(2+QUOTIENT(ROW()-2,COUNTA('Form Responses 1'!$1:$1)-4),3,,TRUE,"Form Responses 1"))</f>
        <v>0</v>
      </c>
      <c r="D401" s="66">
        <f ca="1">INDIRECT(ADDRESS(2+QUOTIENT(ROW()-2,COUNTA('Form Responses 1'!$1:$1)-4),4,,TRUE,"Form Responses 1"))</f>
        <v>0</v>
      </c>
      <c r="E401" s="82">
        <f ca="1" t="shared" si="269"/>
        <v>6</v>
      </c>
      <c r="F401" s="66" t="str">
        <f ca="1">IF(ISBLANK(A401)," ",INDIRECT(ADDRESS(1,5+MOD(ROW()-2,COUNTA('Form Responses 1'!$1:$1)-4),,TRUE,"Form Responses 1")))</f>
        <v>Wisma [Ruang Kerja]</v>
      </c>
      <c r="G401" s="66" t="e">
        <f ca="1">IF(ISBLANK(A401)," ",INDIRECT(ADDRESS(MATCH(A401,'Form Responses 1'!A:A,0),5+MOD(ROW()-2,COUNTA('Form Responses 1'!$1:$1)-4),,TRUE,"Form Responses 1")))</f>
        <v>#N/A</v>
      </c>
      <c r="H401" s="83" t="str">
        <f ca="1" t="shared" si="270"/>
        <v>Wisma</v>
      </c>
      <c r="I401" s="83" t="str">
        <f ca="1" t="shared" si="407"/>
        <v>Ruang Kerja</v>
      </c>
      <c r="J401" s="83" t="str">
        <f ca="1" t="shared" si="271"/>
        <v>CLEANING SERVICE</v>
      </c>
      <c r="K401" s="83" t="str">
        <f ca="1" t="array" ref="K401">IFERROR(INDEX(MASTER!B:B,MATCH(G401,MASTER!A:A,0))/100," ")</f>
        <v> </v>
      </c>
      <c r="L401" s="66">
        <f ca="1" t="shared" si="272"/>
        <v>0</v>
      </c>
      <c r="M401" s="66" t="str">
        <f ca="1" t="shared" si="273"/>
        <v>1900 - WEEK 00</v>
      </c>
      <c r="N401" s="66" t="str">
        <f ca="1" t="shared" si="274"/>
        <v>1900 - MONTH 01</v>
      </c>
      <c r="O401" s="83" t="str">
        <f ca="1" t="shared" ref="O401:P401" si="422">IFERROR(AVERAGEIF(M:M,M401,$K:$K)," ")</f>
        <v> </v>
      </c>
      <c r="P401" s="83" t="str">
        <f ca="1" t="shared" si="422"/>
        <v> </v>
      </c>
      <c r="Q401" s="66" t="str">
        <f ca="1">IF(ISBLANK(A401)," ",IF(O401&gt;MASTER!$B$3/100,"SB",IF(O401&gt;MASTER!$B$4/100,"B",IF(O401&gt;MASTER!$B$5/100,"C","K"))))</f>
        <v>SB</v>
      </c>
      <c r="R401" s="66" t="str">
        <f ca="1">IF(ISBLANK(B401)," ",IF(P401&gt;MASTER!$B$3/100,"SB",IF(P401&gt;MASTER!$B$4/100,"B",IF(P401&gt;MASTER!$B$5/100,"C","K"))))</f>
        <v>SB</v>
      </c>
    </row>
    <row r="402" customHeight="1" spans="1:18">
      <c r="A402" s="66">
        <f ca="1">INDIRECT(ADDRESS(2+QUOTIENT(ROW()-2,COUNTA('Form Responses 1'!$1:$1)-4),1,,TRUE,"Form Responses 1"))</f>
        <v>0</v>
      </c>
      <c r="B402" s="66">
        <f ca="1">INDIRECT(ADDRESS(2+QUOTIENT(ROW()-2,COUNTA('Form Responses 1'!$1:$1)-4),2,,TRUE,"Form Responses 1"))</f>
        <v>0</v>
      </c>
      <c r="C402" s="66">
        <f ca="1">INDIRECT(ADDRESS(2+QUOTIENT(ROW()-2,COUNTA('Form Responses 1'!$1:$1)-4),3,,TRUE,"Form Responses 1"))</f>
        <v>0</v>
      </c>
      <c r="D402" s="66">
        <f ca="1">INDIRECT(ADDRESS(2+QUOTIENT(ROW()-2,COUNTA('Form Responses 1'!$1:$1)-4),4,,TRUE,"Form Responses 1"))</f>
        <v>0</v>
      </c>
      <c r="E402" s="82">
        <f ca="1" t="shared" si="269"/>
        <v>6</v>
      </c>
      <c r="F402" s="66" t="str">
        <f ca="1">IF(ISBLANK(A402)," ",INDIRECT(ADDRESS(1,5+MOD(ROW()-2,COUNTA('Form Responses 1'!$1:$1)-4),,TRUE,"Form Responses 1")))</f>
        <v>Wisma [Pantry]</v>
      </c>
      <c r="G402" s="66" t="e">
        <f ca="1">IF(ISBLANK(A402)," ",INDIRECT(ADDRESS(MATCH(A402,'Form Responses 1'!A:A,0),5+MOD(ROW()-2,COUNTA('Form Responses 1'!$1:$1)-4),,TRUE,"Form Responses 1")))</f>
        <v>#N/A</v>
      </c>
      <c r="H402" s="83" t="str">
        <f ca="1" t="shared" si="270"/>
        <v>Wisma</v>
      </c>
      <c r="I402" s="83" t="str">
        <f ca="1" t="shared" si="407"/>
        <v>Pantry</v>
      </c>
      <c r="J402" s="83" t="str">
        <f ca="1" t="shared" si="271"/>
        <v>CLEANING SERVICE</v>
      </c>
      <c r="K402" s="83" t="str">
        <f ca="1" t="array" ref="K402">IFERROR(INDEX(MASTER!B:B,MATCH(G402,MASTER!A:A,0))/100," ")</f>
        <v> </v>
      </c>
      <c r="L402" s="66">
        <f ca="1" t="shared" si="272"/>
        <v>0</v>
      </c>
      <c r="M402" s="66" t="str">
        <f ca="1" t="shared" si="273"/>
        <v>1900 - WEEK 00</v>
      </c>
      <c r="N402" s="66" t="str">
        <f ca="1" t="shared" si="274"/>
        <v>1900 - MONTH 01</v>
      </c>
      <c r="O402" s="83" t="str">
        <f ca="1" t="shared" ref="O402:P402" si="423">IFERROR(AVERAGEIF(M:M,M402,$K:$K)," ")</f>
        <v> </v>
      </c>
      <c r="P402" s="83" t="str">
        <f ca="1" t="shared" si="423"/>
        <v> </v>
      </c>
      <c r="Q402" s="66" t="str">
        <f ca="1">IF(ISBLANK(A402)," ",IF(O402&gt;MASTER!$B$3/100,"SB",IF(O402&gt;MASTER!$B$4/100,"B",IF(O402&gt;MASTER!$B$5/100,"C","K"))))</f>
        <v>SB</v>
      </c>
      <c r="R402" s="66" t="str">
        <f ca="1">IF(ISBLANK(B402)," ",IF(P402&gt;MASTER!$B$3/100,"SB",IF(P402&gt;MASTER!$B$4/100,"B",IF(P402&gt;MASTER!$B$5/100,"C","K"))))</f>
        <v>SB</v>
      </c>
    </row>
    <row r="403" customHeight="1" spans="1:18">
      <c r="A403" s="66">
        <f ca="1">INDIRECT(ADDRESS(2+QUOTIENT(ROW()-2,COUNTA('Form Responses 1'!$1:$1)-4),1,,TRUE,"Form Responses 1"))</f>
        <v>0</v>
      </c>
      <c r="B403" s="66">
        <f ca="1">INDIRECT(ADDRESS(2+QUOTIENT(ROW()-2,COUNTA('Form Responses 1'!$1:$1)-4),2,,TRUE,"Form Responses 1"))</f>
        <v>0</v>
      </c>
      <c r="C403" s="66">
        <f ca="1">INDIRECT(ADDRESS(2+QUOTIENT(ROW()-2,COUNTA('Form Responses 1'!$1:$1)-4),3,,TRUE,"Form Responses 1"))</f>
        <v>0</v>
      </c>
      <c r="D403" s="66">
        <f ca="1">INDIRECT(ADDRESS(2+QUOTIENT(ROW()-2,COUNTA('Form Responses 1'!$1:$1)-4),4,,TRUE,"Form Responses 1"))</f>
        <v>0</v>
      </c>
      <c r="E403" s="82">
        <f ca="1" t="shared" si="269"/>
        <v>6</v>
      </c>
      <c r="F403" s="66" t="str">
        <f ca="1">IF(ISBLANK(A403)," ",INDIRECT(ADDRESS(1,5+MOD(ROW()-2,COUNTA('Form Responses 1'!$1:$1)-4),,TRUE,"Form Responses 1")))</f>
        <v>Wisma [Musholla]</v>
      </c>
      <c r="G403" s="66" t="e">
        <f ca="1">IF(ISBLANK(A403)," ",INDIRECT(ADDRESS(MATCH(A403,'Form Responses 1'!A:A,0),5+MOD(ROW()-2,COUNTA('Form Responses 1'!$1:$1)-4),,TRUE,"Form Responses 1")))</f>
        <v>#N/A</v>
      </c>
      <c r="H403" s="83" t="str">
        <f ca="1" t="shared" si="270"/>
        <v>Wisma</v>
      </c>
      <c r="I403" s="83" t="str">
        <f ca="1" t="shared" si="407"/>
        <v>Musholla</v>
      </c>
      <c r="J403" s="83" t="str">
        <f ca="1" t="shared" si="271"/>
        <v>CLEANING SERVICE</v>
      </c>
      <c r="K403" s="83" t="str">
        <f ca="1" t="array" ref="K403">IFERROR(INDEX(MASTER!B:B,MATCH(G403,MASTER!A:A,0))/100," ")</f>
        <v> </v>
      </c>
      <c r="L403" s="66">
        <f ca="1" t="shared" si="272"/>
        <v>0</v>
      </c>
      <c r="M403" s="66" t="str">
        <f ca="1" t="shared" si="273"/>
        <v>1900 - WEEK 00</v>
      </c>
      <c r="N403" s="66" t="str">
        <f ca="1" t="shared" si="274"/>
        <v>1900 - MONTH 01</v>
      </c>
      <c r="O403" s="83" t="str">
        <f ca="1" t="shared" ref="O403:P403" si="424">IFERROR(AVERAGEIF(M:M,M403,$K:$K)," ")</f>
        <v> </v>
      </c>
      <c r="P403" s="83" t="str">
        <f ca="1" t="shared" si="424"/>
        <v> </v>
      </c>
      <c r="Q403" s="66" t="str">
        <f ca="1">IF(ISBLANK(A403)," ",IF(O403&gt;MASTER!$B$3/100,"SB",IF(O403&gt;MASTER!$B$4/100,"B",IF(O403&gt;MASTER!$B$5/100,"C","K"))))</f>
        <v>SB</v>
      </c>
      <c r="R403" s="66" t="str">
        <f ca="1">IF(ISBLANK(B403)," ",IF(P403&gt;MASTER!$B$3/100,"SB",IF(P403&gt;MASTER!$B$4/100,"B",IF(P403&gt;MASTER!$B$5/100,"C","K"))))</f>
        <v>SB</v>
      </c>
    </row>
    <row r="404" customHeight="1" spans="1:18">
      <c r="A404" s="66">
        <f ca="1">INDIRECT(ADDRESS(2+QUOTIENT(ROW()-2,COUNTA('Form Responses 1'!$1:$1)-4),1,,TRUE,"Form Responses 1"))</f>
        <v>0</v>
      </c>
      <c r="B404" s="66">
        <f ca="1">INDIRECT(ADDRESS(2+QUOTIENT(ROW()-2,COUNTA('Form Responses 1'!$1:$1)-4),2,,TRUE,"Form Responses 1"))</f>
        <v>0</v>
      </c>
      <c r="C404" s="66">
        <f ca="1">INDIRECT(ADDRESS(2+QUOTIENT(ROW()-2,COUNTA('Form Responses 1'!$1:$1)-4),3,,TRUE,"Form Responses 1"))</f>
        <v>0</v>
      </c>
      <c r="D404" s="66">
        <f ca="1">INDIRECT(ADDRESS(2+QUOTIENT(ROW()-2,COUNTA('Form Responses 1'!$1:$1)-4),4,,TRUE,"Form Responses 1"))</f>
        <v>0</v>
      </c>
      <c r="E404" s="82">
        <f ca="1" t="shared" si="269"/>
        <v>6</v>
      </c>
      <c r="F404" s="66" t="str">
        <f ca="1">IF(ISBLANK(A404)," ",INDIRECT(ADDRESS(1,5+MOD(ROW()-2,COUNTA('Form Responses 1'!$1:$1)-4),,TRUE,"Form Responses 1")))</f>
        <v>Wisma [Toilet Pria / Wanita]</v>
      </c>
      <c r="G404" s="66" t="e">
        <f ca="1">IF(ISBLANK(A404)," ",INDIRECT(ADDRESS(MATCH(A404,'Form Responses 1'!A:A,0),5+MOD(ROW()-2,COUNTA('Form Responses 1'!$1:$1)-4),,TRUE,"Form Responses 1")))</f>
        <v>#N/A</v>
      </c>
      <c r="H404" s="83" t="str">
        <f ca="1" t="shared" si="270"/>
        <v>Wisma</v>
      </c>
      <c r="I404" s="83" t="str">
        <f ca="1" t="shared" si="407"/>
        <v>Toilet Pria / Wanita</v>
      </c>
      <c r="J404" s="83" t="str">
        <f ca="1" t="shared" si="271"/>
        <v>CLEANING SERVICE</v>
      </c>
      <c r="K404" s="83" t="str">
        <f ca="1" t="array" ref="K404">IFERROR(INDEX(MASTER!B:B,MATCH(G404,MASTER!A:A,0))/100," ")</f>
        <v> </v>
      </c>
      <c r="L404" s="66">
        <f ca="1" t="shared" si="272"/>
        <v>0</v>
      </c>
      <c r="M404" s="66" t="str">
        <f ca="1" t="shared" si="273"/>
        <v>1900 - WEEK 00</v>
      </c>
      <c r="N404" s="66" t="str">
        <f ca="1" t="shared" si="274"/>
        <v>1900 - MONTH 01</v>
      </c>
      <c r="O404" s="83" t="str">
        <f ca="1" t="shared" ref="O404:P404" si="425">IFERROR(AVERAGEIF(M:M,M404,$K:$K)," ")</f>
        <v> </v>
      </c>
      <c r="P404" s="83" t="str">
        <f ca="1" t="shared" si="425"/>
        <v> </v>
      </c>
      <c r="Q404" s="66" t="str">
        <f ca="1">IF(ISBLANK(A404)," ",IF(O404&gt;MASTER!$B$3/100,"SB",IF(O404&gt;MASTER!$B$4/100,"B",IF(O404&gt;MASTER!$B$5/100,"C","K"))))</f>
        <v>SB</v>
      </c>
      <c r="R404" s="66" t="str">
        <f ca="1">IF(ISBLANK(B404)," ",IF(P404&gt;MASTER!$B$3/100,"SB",IF(P404&gt;MASTER!$B$4/100,"B",IF(P404&gt;MASTER!$B$5/100,"C","K"))))</f>
        <v>SB</v>
      </c>
    </row>
    <row r="405" customHeight="1" spans="1:18">
      <c r="A405" s="66">
        <f ca="1">INDIRECT(ADDRESS(2+QUOTIENT(ROW()-2,COUNTA('Form Responses 1'!$1:$1)-4),1,,TRUE,"Form Responses 1"))</f>
        <v>0</v>
      </c>
      <c r="B405" s="66">
        <f ca="1">INDIRECT(ADDRESS(2+QUOTIENT(ROW()-2,COUNTA('Form Responses 1'!$1:$1)-4),2,,TRUE,"Form Responses 1"))</f>
        <v>0</v>
      </c>
      <c r="C405" s="66">
        <f ca="1">INDIRECT(ADDRESS(2+QUOTIENT(ROW()-2,COUNTA('Form Responses 1'!$1:$1)-4),3,,TRUE,"Form Responses 1"))</f>
        <v>0</v>
      </c>
      <c r="D405" s="66">
        <f ca="1">INDIRECT(ADDRESS(2+QUOTIENT(ROW()-2,COUNTA('Form Responses 1'!$1:$1)-4),4,,TRUE,"Form Responses 1"))</f>
        <v>0</v>
      </c>
      <c r="E405" s="82">
        <f ca="1" t="shared" si="269"/>
        <v>6</v>
      </c>
      <c r="F405" s="66" t="str">
        <f ca="1">IF(ISBLANK(A405)," ",INDIRECT(ADDRESS(1,5+MOD(ROW()-2,COUNTA('Form Responses 1'!$1:$1)-4),,TRUE,"Form Responses 1")))</f>
        <v>Halaman Wisma [Taman ]</v>
      </c>
      <c r="G405" s="66" t="e">
        <f ca="1">IF(ISBLANK(A405)," ",INDIRECT(ADDRESS(MATCH(A405,'Form Responses 1'!A:A,0),5+MOD(ROW()-2,COUNTA('Form Responses 1'!$1:$1)-4),,TRUE,"Form Responses 1")))</f>
        <v>#N/A</v>
      </c>
      <c r="H405" s="83" t="str">
        <f ca="1" t="shared" si="270"/>
        <v>Halaman Wisma</v>
      </c>
      <c r="I405" s="83" t="str">
        <f ca="1" t="shared" si="407"/>
        <v>Taman </v>
      </c>
      <c r="J405" s="83" t="str">
        <f ca="1" t="shared" si="271"/>
        <v>CLEANING SERVICE</v>
      </c>
      <c r="K405" s="83" t="str">
        <f ca="1" t="array" ref="K405">IFERROR(INDEX(MASTER!B:B,MATCH(G405,MASTER!A:A,0))/100," ")</f>
        <v> </v>
      </c>
      <c r="L405" s="66">
        <f ca="1" t="shared" si="272"/>
        <v>0</v>
      </c>
      <c r="M405" s="66" t="str">
        <f ca="1" t="shared" si="273"/>
        <v>1900 - WEEK 00</v>
      </c>
      <c r="N405" s="66" t="str">
        <f ca="1" t="shared" si="274"/>
        <v>1900 - MONTH 01</v>
      </c>
      <c r="O405" s="83" t="str">
        <f ca="1" t="shared" ref="O405:P405" si="426">IFERROR(AVERAGEIF(M:M,M405,$K:$K)," ")</f>
        <v> </v>
      </c>
      <c r="P405" s="83" t="str">
        <f ca="1" t="shared" si="426"/>
        <v> </v>
      </c>
      <c r="Q405" s="66" t="str">
        <f ca="1">IF(ISBLANK(A405)," ",IF(O405&gt;MASTER!$B$3/100,"SB",IF(O405&gt;MASTER!$B$4/100,"B",IF(O405&gt;MASTER!$B$5/100,"C","K"))))</f>
        <v>SB</v>
      </c>
      <c r="R405" s="66" t="str">
        <f ca="1">IF(ISBLANK(B405)," ",IF(P405&gt;MASTER!$B$3/100,"SB",IF(P405&gt;MASTER!$B$4/100,"B",IF(P405&gt;MASTER!$B$5/100,"C","K"))))</f>
        <v>SB</v>
      </c>
    </row>
    <row r="406" customHeight="1" spans="1:18">
      <c r="A406" s="66">
        <f ca="1">INDIRECT(ADDRESS(2+QUOTIENT(ROW()-2,COUNTA('Form Responses 1'!$1:$1)-4),1,,TRUE,"Form Responses 1"))</f>
        <v>0</v>
      </c>
      <c r="B406" s="66">
        <f ca="1">INDIRECT(ADDRESS(2+QUOTIENT(ROW()-2,COUNTA('Form Responses 1'!$1:$1)-4),2,,TRUE,"Form Responses 1"))</f>
        <v>0</v>
      </c>
      <c r="C406" s="66">
        <f ca="1">INDIRECT(ADDRESS(2+QUOTIENT(ROW()-2,COUNTA('Form Responses 1'!$1:$1)-4),3,,TRUE,"Form Responses 1"))</f>
        <v>0</v>
      </c>
      <c r="D406" s="66">
        <f ca="1">INDIRECT(ADDRESS(2+QUOTIENT(ROW()-2,COUNTA('Form Responses 1'!$1:$1)-4),4,,TRUE,"Form Responses 1"))</f>
        <v>0</v>
      </c>
      <c r="E406" s="82">
        <f ca="1" t="shared" si="269"/>
        <v>6</v>
      </c>
      <c r="F406" s="66" t="str">
        <f ca="1">IF(ISBLANK(A406)," ",INDIRECT(ADDRESS(1,5+MOD(ROW()-2,COUNTA('Form Responses 1'!$1:$1)-4),,TRUE,"Form Responses 1")))</f>
        <v>Halaman Wisma [Pos Satpam]</v>
      </c>
      <c r="G406" s="66" t="e">
        <f ca="1">IF(ISBLANK(A406)," ",INDIRECT(ADDRESS(MATCH(A406,'Form Responses 1'!A:A,0),5+MOD(ROW()-2,COUNTA('Form Responses 1'!$1:$1)-4),,TRUE,"Form Responses 1")))</f>
        <v>#N/A</v>
      </c>
      <c r="H406" s="83" t="str">
        <f ca="1" t="shared" si="270"/>
        <v>Halaman Wisma</v>
      </c>
      <c r="I406" s="83" t="str">
        <f ca="1" t="shared" si="407"/>
        <v>Pos Satpam</v>
      </c>
      <c r="J406" s="83" t="str">
        <f ca="1" t="shared" si="271"/>
        <v>CLEANING SERVICE</v>
      </c>
      <c r="K406" s="83" t="str">
        <f ca="1" t="array" ref="K406">IFERROR(INDEX(MASTER!B:B,MATCH(G406,MASTER!A:A,0))/100," ")</f>
        <v> </v>
      </c>
      <c r="L406" s="66">
        <f ca="1" t="shared" si="272"/>
        <v>0</v>
      </c>
      <c r="M406" s="66" t="str">
        <f ca="1" t="shared" si="273"/>
        <v>1900 - WEEK 00</v>
      </c>
      <c r="N406" s="66" t="str">
        <f ca="1" t="shared" si="274"/>
        <v>1900 - MONTH 01</v>
      </c>
      <c r="O406" s="83" t="str">
        <f ca="1" t="shared" ref="O406:P406" si="427">IFERROR(AVERAGEIF(M:M,M406,$K:$K)," ")</f>
        <v> </v>
      </c>
      <c r="P406" s="83" t="str">
        <f ca="1" t="shared" si="427"/>
        <v> </v>
      </c>
      <c r="Q406" s="66" t="str">
        <f ca="1">IF(ISBLANK(A406)," ",IF(O406&gt;MASTER!$B$3/100,"SB",IF(O406&gt;MASTER!$B$4/100,"B",IF(O406&gt;MASTER!$B$5/100,"C","K"))))</f>
        <v>SB</v>
      </c>
      <c r="R406" s="66" t="str">
        <f ca="1">IF(ISBLANK(B406)," ",IF(P406&gt;MASTER!$B$3/100,"SB",IF(P406&gt;MASTER!$B$4/100,"B",IF(P406&gt;MASTER!$B$5/100,"C","K"))))</f>
        <v>SB</v>
      </c>
    </row>
    <row r="407" customHeight="1" spans="1:18">
      <c r="A407" s="66">
        <f ca="1">INDIRECT(ADDRESS(2+QUOTIENT(ROW()-2,COUNTA('Form Responses 1'!$1:$1)-4),1,,TRUE,"Form Responses 1"))</f>
        <v>0</v>
      </c>
      <c r="B407" s="66">
        <f ca="1">INDIRECT(ADDRESS(2+QUOTIENT(ROW()-2,COUNTA('Form Responses 1'!$1:$1)-4),2,,TRUE,"Form Responses 1"))</f>
        <v>0</v>
      </c>
      <c r="C407" s="66">
        <f ca="1">INDIRECT(ADDRESS(2+QUOTIENT(ROW()-2,COUNTA('Form Responses 1'!$1:$1)-4),3,,TRUE,"Form Responses 1"))</f>
        <v>0</v>
      </c>
      <c r="D407" s="66">
        <f ca="1">INDIRECT(ADDRESS(2+QUOTIENT(ROW()-2,COUNTA('Form Responses 1'!$1:$1)-4),4,,TRUE,"Form Responses 1"))</f>
        <v>0</v>
      </c>
      <c r="E407" s="82">
        <f ca="1" t="shared" si="269"/>
        <v>6</v>
      </c>
      <c r="F407" s="66" t="str">
        <f ca="1">IF(ISBLANK(A407)," ",INDIRECT(ADDRESS(1,5+MOD(ROW()-2,COUNTA('Form Responses 1'!$1:$1)-4),,TRUE,"Form Responses 1")))</f>
        <v>Halaman Wisma [Halaman Utama Depan]</v>
      </c>
      <c r="G407" s="66" t="e">
        <f ca="1">IF(ISBLANK(A407)," ",INDIRECT(ADDRESS(MATCH(A407,'Form Responses 1'!A:A,0),5+MOD(ROW()-2,COUNTA('Form Responses 1'!$1:$1)-4),,TRUE,"Form Responses 1")))</f>
        <v>#N/A</v>
      </c>
      <c r="H407" s="83" t="str">
        <f ca="1" t="shared" si="270"/>
        <v>Halaman Wisma</v>
      </c>
      <c r="I407" s="83" t="str">
        <f ca="1" t="shared" si="407"/>
        <v>Halaman Utama Depan</v>
      </c>
      <c r="J407" s="83" t="str">
        <f ca="1" t="shared" si="271"/>
        <v>CLEANING SERVICE</v>
      </c>
      <c r="K407" s="83" t="str">
        <f ca="1" t="array" ref="K407">IFERROR(INDEX(MASTER!B:B,MATCH(G407,MASTER!A:A,0))/100," ")</f>
        <v> </v>
      </c>
      <c r="L407" s="66">
        <f ca="1" t="shared" si="272"/>
        <v>0</v>
      </c>
      <c r="M407" s="66" t="str">
        <f ca="1" t="shared" si="273"/>
        <v>1900 - WEEK 00</v>
      </c>
      <c r="N407" s="66" t="str">
        <f ca="1" t="shared" si="274"/>
        <v>1900 - MONTH 01</v>
      </c>
      <c r="O407" s="83" t="str">
        <f ca="1" t="shared" ref="O407:P407" si="428">IFERROR(AVERAGEIF(M:M,M407,$K:$K)," ")</f>
        <v> </v>
      </c>
      <c r="P407" s="83" t="str">
        <f ca="1" t="shared" si="428"/>
        <v> </v>
      </c>
      <c r="Q407" s="66" t="str">
        <f ca="1">IF(ISBLANK(A407)," ",IF(O407&gt;MASTER!$B$3/100,"SB",IF(O407&gt;MASTER!$B$4/100,"B",IF(O407&gt;MASTER!$B$5/100,"C","K"))))</f>
        <v>SB</v>
      </c>
      <c r="R407" s="66" t="str">
        <f ca="1">IF(ISBLANK(B407)," ",IF(P407&gt;MASTER!$B$3/100,"SB",IF(P407&gt;MASTER!$B$4/100,"B",IF(P407&gt;MASTER!$B$5/100,"C","K"))))</f>
        <v>SB</v>
      </c>
    </row>
    <row r="408" customHeight="1" spans="1:18">
      <c r="A408" s="66">
        <f ca="1">INDIRECT(ADDRESS(2+QUOTIENT(ROW()-2,COUNTA('Form Responses 1'!$1:$1)-4),1,,TRUE,"Form Responses 1"))</f>
        <v>0</v>
      </c>
      <c r="B408" s="66">
        <f ca="1">INDIRECT(ADDRESS(2+QUOTIENT(ROW()-2,COUNTA('Form Responses 1'!$1:$1)-4),2,,TRUE,"Form Responses 1"))</f>
        <v>0</v>
      </c>
      <c r="C408" s="66">
        <f ca="1">INDIRECT(ADDRESS(2+QUOTIENT(ROW()-2,COUNTA('Form Responses 1'!$1:$1)-4),3,,TRUE,"Form Responses 1"))</f>
        <v>0</v>
      </c>
      <c r="D408" s="66">
        <f ca="1">INDIRECT(ADDRESS(2+QUOTIENT(ROW()-2,COUNTA('Form Responses 1'!$1:$1)-4),4,,TRUE,"Form Responses 1"))</f>
        <v>0</v>
      </c>
      <c r="E408" s="82">
        <f ca="1" t="shared" si="269"/>
        <v>6</v>
      </c>
      <c r="F408" s="66" t="str">
        <f ca="1">IF(ISBLANK(A408)," ",INDIRECT(ADDRESS(1,5+MOD(ROW()-2,COUNTA('Form Responses 1'!$1:$1)-4),,TRUE,"Form Responses 1")))</f>
        <v>Halaman Wisma [Halaman Samping Dan Belakang]</v>
      </c>
      <c r="G408" s="66" t="e">
        <f ca="1">IF(ISBLANK(A408)," ",INDIRECT(ADDRESS(MATCH(A408,'Form Responses 1'!A:A,0),5+MOD(ROW()-2,COUNTA('Form Responses 1'!$1:$1)-4),,TRUE,"Form Responses 1")))</f>
        <v>#N/A</v>
      </c>
      <c r="H408" s="83" t="str">
        <f ca="1" t="shared" si="270"/>
        <v>Halaman Wisma</v>
      </c>
      <c r="I408" s="83" t="str">
        <f ca="1" t="shared" si="407"/>
        <v>Halaman Samping Dan Belakang</v>
      </c>
      <c r="J408" s="83" t="str">
        <f ca="1" t="shared" si="271"/>
        <v>CLEANING SERVICE</v>
      </c>
      <c r="K408" s="83" t="str">
        <f ca="1" t="array" ref="K408">IFERROR(INDEX(MASTER!B:B,MATCH(G408,MASTER!A:A,0))/100," ")</f>
        <v> </v>
      </c>
      <c r="L408" s="66">
        <f ca="1" t="shared" si="272"/>
        <v>0</v>
      </c>
      <c r="M408" s="66" t="str">
        <f ca="1" t="shared" si="273"/>
        <v>1900 - WEEK 00</v>
      </c>
      <c r="N408" s="66" t="str">
        <f ca="1" t="shared" si="274"/>
        <v>1900 - MONTH 01</v>
      </c>
      <c r="O408" s="83" t="str">
        <f ca="1" t="shared" ref="O408:P408" si="429">IFERROR(AVERAGEIF(M:M,M408,$K:$K)," ")</f>
        <v> </v>
      </c>
      <c r="P408" s="83" t="str">
        <f ca="1" t="shared" si="429"/>
        <v> </v>
      </c>
      <c r="Q408" s="66" t="str">
        <f ca="1">IF(ISBLANK(A408)," ",IF(O408&gt;MASTER!$B$3/100,"SB",IF(O408&gt;MASTER!$B$4/100,"B",IF(O408&gt;MASTER!$B$5/100,"C","K"))))</f>
        <v>SB</v>
      </c>
      <c r="R408" s="66" t="str">
        <f ca="1">IF(ISBLANK(B408)," ",IF(P408&gt;MASTER!$B$3/100,"SB",IF(P408&gt;MASTER!$B$4/100,"B",IF(P408&gt;MASTER!$B$5/100,"C","K"))))</f>
        <v>SB</v>
      </c>
    </row>
    <row r="409" customHeight="1" spans="1:18">
      <c r="A409" s="66">
        <f ca="1">INDIRECT(ADDRESS(2+QUOTIENT(ROW()-2,COUNTA('Form Responses 1'!$1:$1)-4),1,,TRUE,"Form Responses 1"))</f>
        <v>0</v>
      </c>
      <c r="B409" s="66">
        <f ca="1">INDIRECT(ADDRESS(2+QUOTIENT(ROW()-2,COUNTA('Form Responses 1'!$1:$1)-4),2,,TRUE,"Form Responses 1"))</f>
        <v>0</v>
      </c>
      <c r="C409" s="66">
        <f ca="1">INDIRECT(ADDRESS(2+QUOTIENT(ROW()-2,COUNTA('Form Responses 1'!$1:$1)-4),3,,TRUE,"Form Responses 1"))</f>
        <v>0</v>
      </c>
      <c r="D409" s="66">
        <f ca="1">INDIRECT(ADDRESS(2+QUOTIENT(ROW()-2,COUNTA('Form Responses 1'!$1:$1)-4),4,,TRUE,"Form Responses 1"))</f>
        <v>0</v>
      </c>
      <c r="E409" s="82">
        <f ca="1" t="shared" si="269"/>
        <v>6</v>
      </c>
      <c r="F409" s="66" t="str">
        <f ca="1">IF(ISBLANK(A409)," ",INDIRECT(ADDRESS(1,5+MOD(ROW()-2,COUNTA('Form Responses 1'!$1:$1)-4),,TRUE,"Form Responses 1")))</f>
        <v>Halaman Wisma [Tps]</v>
      </c>
      <c r="G409" s="66" t="e">
        <f ca="1">IF(ISBLANK(A409)," ",INDIRECT(ADDRESS(MATCH(A409,'Form Responses 1'!A:A,0),5+MOD(ROW()-2,COUNTA('Form Responses 1'!$1:$1)-4),,TRUE,"Form Responses 1")))</f>
        <v>#N/A</v>
      </c>
      <c r="H409" s="83" t="str">
        <f ca="1" t="shared" si="270"/>
        <v>Halaman Wisma</v>
      </c>
      <c r="I409" s="83" t="str">
        <f ca="1" t="shared" si="407"/>
        <v>Tps</v>
      </c>
      <c r="J409" s="83" t="str">
        <f ca="1" t="shared" si="271"/>
        <v>CLEANING SERVICE</v>
      </c>
      <c r="K409" s="83" t="str">
        <f ca="1" t="array" ref="K409">IFERROR(INDEX(MASTER!B:B,MATCH(G409,MASTER!A:A,0))/100," ")</f>
        <v> </v>
      </c>
      <c r="L409" s="66">
        <f ca="1" t="shared" si="272"/>
        <v>0</v>
      </c>
      <c r="M409" s="66" t="str">
        <f ca="1" t="shared" si="273"/>
        <v>1900 - WEEK 00</v>
      </c>
      <c r="N409" s="66" t="str">
        <f ca="1" t="shared" si="274"/>
        <v>1900 - MONTH 01</v>
      </c>
      <c r="O409" s="83" t="str">
        <f ca="1" t="shared" ref="O409:P409" si="430">IFERROR(AVERAGEIF(M:M,M409,$K:$K)," ")</f>
        <v> </v>
      </c>
      <c r="P409" s="83" t="str">
        <f ca="1" t="shared" si="430"/>
        <v> </v>
      </c>
      <c r="Q409" s="66" t="str">
        <f ca="1">IF(ISBLANK(A409)," ",IF(O409&gt;MASTER!$B$3/100,"SB",IF(O409&gt;MASTER!$B$4/100,"B",IF(O409&gt;MASTER!$B$5/100,"C","K"))))</f>
        <v>SB</v>
      </c>
      <c r="R409" s="66" t="str">
        <f ca="1">IF(ISBLANK(B409)," ",IF(P409&gt;MASTER!$B$3/100,"SB",IF(P409&gt;MASTER!$B$4/100,"B",IF(P409&gt;MASTER!$B$5/100,"C","K"))))</f>
        <v>SB</v>
      </c>
    </row>
    <row r="410" customHeight="1" spans="1:18">
      <c r="A410" s="66">
        <f ca="1">INDIRECT(ADDRESS(2+QUOTIENT(ROW()-2,COUNTA('Form Responses 1'!$1:$1)-4),1,,TRUE,"Form Responses 1"))</f>
        <v>0</v>
      </c>
      <c r="B410" s="66">
        <f ca="1">INDIRECT(ADDRESS(2+QUOTIENT(ROW()-2,COUNTA('Form Responses 1'!$1:$1)-4),2,,TRUE,"Form Responses 1"))</f>
        <v>0</v>
      </c>
      <c r="C410" s="66">
        <f ca="1">INDIRECT(ADDRESS(2+QUOTIENT(ROW()-2,COUNTA('Form Responses 1'!$1:$1)-4),3,,TRUE,"Form Responses 1"))</f>
        <v>0</v>
      </c>
      <c r="D410" s="66">
        <f ca="1">INDIRECT(ADDRESS(2+QUOTIENT(ROW()-2,COUNTA('Form Responses 1'!$1:$1)-4),4,,TRUE,"Form Responses 1"))</f>
        <v>0</v>
      </c>
      <c r="E410" s="82">
        <f ca="1" t="shared" si="269"/>
        <v>6</v>
      </c>
      <c r="F410" s="66" t="str">
        <f ca="1">IF(ISBLANK(A410)," ",INDIRECT(ADDRESS(1,5+MOD(ROW()-2,COUNTA('Form Responses 1'!$1:$1)-4),,TRUE,"Form Responses 1")))</f>
        <v>Security [Security Functions]</v>
      </c>
      <c r="G410" s="66" t="e">
        <f ca="1">IF(ISBLANK(A410)," ",INDIRECT(ADDRESS(MATCH(A410,'Form Responses 1'!A:A,0),5+MOD(ROW()-2,COUNTA('Form Responses 1'!$1:$1)-4),,TRUE,"Form Responses 1")))</f>
        <v>#N/A</v>
      </c>
      <c r="H410" s="83" t="str">
        <f ca="1" t="shared" si="270"/>
        <v>Security</v>
      </c>
      <c r="I410" s="83" t="str">
        <f ca="1" t="shared" si="407"/>
        <v>Security Functions</v>
      </c>
      <c r="J410" s="83" t="str">
        <f ca="1" t="shared" si="271"/>
        <v>SECURITY SERVICE</v>
      </c>
      <c r="K410" s="83" t="str">
        <f ca="1" t="array" ref="K410">IFERROR(INDEX(MASTER!B:B,MATCH(G410,MASTER!A:A,0))/100," ")</f>
        <v> </v>
      </c>
      <c r="L410" s="66">
        <f ca="1" t="shared" si="272"/>
        <v>0</v>
      </c>
      <c r="M410" s="66" t="str">
        <f ca="1" t="shared" si="273"/>
        <v>1900 - WEEK 00</v>
      </c>
      <c r="N410" s="66" t="str">
        <f ca="1" t="shared" si="274"/>
        <v>1900 - MONTH 01</v>
      </c>
      <c r="O410" s="83" t="str">
        <f ca="1" t="shared" ref="O410:P410" si="431">IFERROR(AVERAGEIF(M:M,M410,$K:$K)," ")</f>
        <v> </v>
      </c>
      <c r="P410" s="83" t="str">
        <f ca="1" t="shared" si="431"/>
        <v> </v>
      </c>
      <c r="Q410" s="66" t="str">
        <f ca="1">IF(ISBLANK(A410)," ",IF(O410&gt;MASTER!$B$3/100,"SB",IF(O410&gt;MASTER!$B$4/100,"B",IF(O410&gt;MASTER!$B$5/100,"C","K"))))</f>
        <v>SB</v>
      </c>
      <c r="R410" s="66" t="str">
        <f ca="1">IF(ISBLANK(B410)," ",IF(P410&gt;MASTER!$B$3/100,"SB",IF(P410&gt;MASTER!$B$4/100,"B",IF(P410&gt;MASTER!$B$5/100,"C","K"))))</f>
        <v>SB</v>
      </c>
    </row>
    <row r="411" customHeight="1" spans="1:18">
      <c r="A411" s="66">
        <f ca="1">INDIRECT(ADDRESS(2+QUOTIENT(ROW()-2,COUNTA('Form Responses 1'!$1:$1)-4),1,,TRUE,"Form Responses 1"))</f>
        <v>0</v>
      </c>
      <c r="B411" s="66">
        <f ca="1">INDIRECT(ADDRESS(2+QUOTIENT(ROW()-2,COUNTA('Form Responses 1'!$1:$1)-4),2,,TRUE,"Form Responses 1"))</f>
        <v>0</v>
      </c>
      <c r="C411" s="66">
        <f ca="1">INDIRECT(ADDRESS(2+QUOTIENT(ROW()-2,COUNTA('Form Responses 1'!$1:$1)-4),3,,TRUE,"Form Responses 1"))</f>
        <v>0</v>
      </c>
      <c r="D411" s="66">
        <f ca="1">INDIRECT(ADDRESS(2+QUOTIENT(ROW()-2,COUNTA('Form Responses 1'!$1:$1)-4),4,,TRUE,"Form Responses 1"))</f>
        <v>0</v>
      </c>
      <c r="E411" s="82">
        <f ca="1" t="shared" si="269"/>
        <v>6</v>
      </c>
      <c r="F411" s="66" t="str">
        <f ca="1">IF(ISBLANK(A411)," ",INDIRECT(ADDRESS(1,5+MOD(ROW()-2,COUNTA('Form Responses 1'!$1:$1)-4),,TRUE,"Form Responses 1")))</f>
        <v>Lantai 1 [Pantry ]</v>
      </c>
      <c r="G411" s="66" t="e">
        <f ca="1">IF(ISBLANK(A411)," ",INDIRECT(ADDRESS(MATCH(A411,'Form Responses 1'!A:A,0),5+MOD(ROW()-2,COUNTA('Form Responses 1'!$1:$1)-4),,TRUE,"Form Responses 1")))</f>
        <v>#N/A</v>
      </c>
      <c r="H411" s="83" t="str">
        <f ca="1" t="shared" si="270"/>
        <v>Lantai 1</v>
      </c>
      <c r="I411" s="83" t="str">
        <f ca="1" t="shared" si="407"/>
        <v>Pantry </v>
      </c>
      <c r="J411" s="83" t="str">
        <f ca="1" t="shared" si="271"/>
        <v>CLEANING SERVICE</v>
      </c>
      <c r="K411" s="83" t="str">
        <f ca="1" t="array" ref="K411">IFERROR(INDEX(MASTER!B:B,MATCH(G411,MASTER!A:A,0))/100," ")</f>
        <v> </v>
      </c>
      <c r="L411" s="66">
        <f ca="1" t="shared" si="272"/>
        <v>0</v>
      </c>
      <c r="M411" s="66" t="str">
        <f ca="1" t="shared" si="273"/>
        <v>1900 - WEEK 00</v>
      </c>
      <c r="N411" s="66" t="str">
        <f ca="1" t="shared" si="274"/>
        <v>1900 - MONTH 01</v>
      </c>
      <c r="O411" s="83" t="str">
        <f ca="1" t="shared" ref="O411:P411" si="432">IFERROR(AVERAGEIF(M:M,M411,$K:$K)," ")</f>
        <v> </v>
      </c>
      <c r="P411" s="83" t="str">
        <f ca="1" t="shared" si="432"/>
        <v> </v>
      </c>
      <c r="Q411" s="66" t="str">
        <f ca="1">IF(ISBLANK(A411)," ",IF(O411&gt;MASTER!$B$3/100,"SB",IF(O411&gt;MASTER!$B$4/100,"B",IF(O411&gt;MASTER!$B$5/100,"C","K"))))</f>
        <v>SB</v>
      </c>
      <c r="R411" s="66" t="str">
        <f ca="1">IF(ISBLANK(B411)," ",IF(P411&gt;MASTER!$B$3/100,"SB",IF(P411&gt;MASTER!$B$4/100,"B",IF(P411&gt;MASTER!$B$5/100,"C","K"))))</f>
        <v>SB</v>
      </c>
    </row>
    <row r="412" customHeight="1" spans="1:18">
      <c r="A412" s="66">
        <f ca="1">INDIRECT(ADDRESS(2+QUOTIENT(ROW()-2,COUNTA('Form Responses 1'!$1:$1)-4),1,,TRUE,"Form Responses 1"))</f>
        <v>0</v>
      </c>
      <c r="B412" s="66">
        <f ca="1">INDIRECT(ADDRESS(2+QUOTIENT(ROW()-2,COUNTA('Form Responses 1'!$1:$1)-4),2,,TRUE,"Form Responses 1"))</f>
        <v>0</v>
      </c>
      <c r="C412" s="66">
        <f ca="1">INDIRECT(ADDRESS(2+QUOTIENT(ROW()-2,COUNTA('Form Responses 1'!$1:$1)-4),3,,TRUE,"Form Responses 1"))</f>
        <v>0</v>
      </c>
      <c r="D412" s="66">
        <f ca="1">INDIRECT(ADDRESS(2+QUOTIENT(ROW()-2,COUNTA('Form Responses 1'!$1:$1)-4),4,,TRUE,"Form Responses 1"))</f>
        <v>0</v>
      </c>
      <c r="E412" s="82">
        <f ca="1" t="shared" si="269"/>
        <v>6</v>
      </c>
      <c r="F412" s="66" t="str">
        <f ca="1">IF(ISBLANK(A412)," ",INDIRECT(ADDRESS(1,5+MOD(ROW()-2,COUNTA('Form Responses 1'!$1:$1)-4),,TRUE,"Form Responses 1")))</f>
        <v>Lantai 1 [Kamar Depan]</v>
      </c>
      <c r="G412" s="66" t="e">
        <f ca="1">IF(ISBLANK(A412)," ",INDIRECT(ADDRESS(MATCH(A412,'Form Responses 1'!A:A,0),5+MOD(ROW()-2,COUNTA('Form Responses 1'!$1:$1)-4),,TRUE,"Form Responses 1")))</f>
        <v>#N/A</v>
      </c>
      <c r="H412" s="83" t="str">
        <f ca="1" t="shared" si="270"/>
        <v>Lantai 1</v>
      </c>
      <c r="I412" s="83" t="str">
        <f ca="1" t="shared" si="407"/>
        <v>Kamar Depan</v>
      </c>
      <c r="J412" s="83" t="str">
        <f ca="1" t="shared" si="271"/>
        <v>CLEANING SERVICE</v>
      </c>
      <c r="K412" s="83" t="str">
        <f ca="1" t="array" ref="K412">IFERROR(INDEX(MASTER!B:B,MATCH(G412,MASTER!A:A,0))/100," ")</f>
        <v> </v>
      </c>
      <c r="L412" s="66">
        <f ca="1" t="shared" si="272"/>
        <v>0</v>
      </c>
      <c r="M412" s="66" t="str">
        <f ca="1" t="shared" si="273"/>
        <v>1900 - WEEK 00</v>
      </c>
      <c r="N412" s="66" t="str">
        <f ca="1" t="shared" si="274"/>
        <v>1900 - MONTH 01</v>
      </c>
      <c r="O412" s="83" t="str">
        <f ca="1" t="shared" ref="O412:P412" si="433">IFERROR(AVERAGEIF(M:M,M412,$K:$K)," ")</f>
        <v> </v>
      </c>
      <c r="P412" s="83" t="str">
        <f ca="1" t="shared" si="433"/>
        <v> </v>
      </c>
      <c r="Q412" s="66" t="str">
        <f ca="1">IF(ISBLANK(A412)," ",IF(O412&gt;MASTER!$B$3/100,"SB",IF(O412&gt;MASTER!$B$4/100,"B",IF(O412&gt;MASTER!$B$5/100,"C","K"))))</f>
        <v>SB</v>
      </c>
      <c r="R412" s="66" t="str">
        <f ca="1">IF(ISBLANK(B412)," ",IF(P412&gt;MASTER!$B$3/100,"SB",IF(P412&gt;MASTER!$B$4/100,"B",IF(P412&gt;MASTER!$B$5/100,"C","K"))))</f>
        <v>SB</v>
      </c>
    </row>
    <row r="413" customHeight="1" spans="1:18">
      <c r="A413" s="66">
        <f ca="1">INDIRECT(ADDRESS(2+QUOTIENT(ROW()-2,COUNTA('Form Responses 1'!$1:$1)-4),1,,TRUE,"Form Responses 1"))</f>
        <v>0</v>
      </c>
      <c r="B413" s="66">
        <f ca="1">INDIRECT(ADDRESS(2+QUOTIENT(ROW()-2,COUNTA('Form Responses 1'!$1:$1)-4),2,,TRUE,"Form Responses 1"))</f>
        <v>0</v>
      </c>
      <c r="C413" s="66">
        <f ca="1">INDIRECT(ADDRESS(2+QUOTIENT(ROW()-2,COUNTA('Form Responses 1'!$1:$1)-4),3,,TRUE,"Form Responses 1"))</f>
        <v>0</v>
      </c>
      <c r="D413" s="66">
        <f ca="1">INDIRECT(ADDRESS(2+QUOTIENT(ROW()-2,COUNTA('Form Responses 1'!$1:$1)-4),4,,TRUE,"Form Responses 1"))</f>
        <v>0</v>
      </c>
      <c r="E413" s="82">
        <f ca="1" t="shared" si="269"/>
        <v>6</v>
      </c>
      <c r="F413" s="66" t="str">
        <f ca="1">IF(ISBLANK(A413)," ",INDIRECT(ADDRESS(1,5+MOD(ROW()-2,COUNTA('Form Responses 1'!$1:$1)-4),,TRUE,"Form Responses 1")))</f>
        <v>Lantai 1 [Kamar Belakang]</v>
      </c>
      <c r="G413" s="66" t="e">
        <f ca="1">IF(ISBLANK(A413)," ",INDIRECT(ADDRESS(MATCH(A413,'Form Responses 1'!A:A,0),5+MOD(ROW()-2,COUNTA('Form Responses 1'!$1:$1)-4),,TRUE,"Form Responses 1")))</f>
        <v>#N/A</v>
      </c>
      <c r="H413" s="83" t="str">
        <f ca="1" t="shared" si="270"/>
        <v>Lantai 1</v>
      </c>
      <c r="I413" s="83" t="str">
        <f ca="1" t="shared" si="407"/>
        <v>Kamar Belakang</v>
      </c>
      <c r="J413" s="83" t="str">
        <f ca="1" t="shared" si="271"/>
        <v>CLEANING SERVICE</v>
      </c>
      <c r="K413" s="83" t="str">
        <f ca="1" t="array" ref="K413">IFERROR(INDEX(MASTER!B:B,MATCH(G413,MASTER!A:A,0))/100," ")</f>
        <v> </v>
      </c>
      <c r="L413" s="66">
        <f ca="1" t="shared" si="272"/>
        <v>0</v>
      </c>
      <c r="M413" s="66" t="str">
        <f ca="1" t="shared" si="273"/>
        <v>1900 - WEEK 00</v>
      </c>
      <c r="N413" s="66" t="str">
        <f ca="1" t="shared" si="274"/>
        <v>1900 - MONTH 01</v>
      </c>
      <c r="O413" s="83" t="str">
        <f ca="1" t="shared" ref="O413:P413" si="434">IFERROR(AVERAGEIF(M:M,M413,$K:$K)," ")</f>
        <v> </v>
      </c>
      <c r="P413" s="83" t="str">
        <f ca="1" t="shared" si="434"/>
        <v> </v>
      </c>
      <c r="Q413" s="66" t="str">
        <f ca="1">IF(ISBLANK(A413)," ",IF(O413&gt;MASTER!$B$3/100,"SB",IF(O413&gt;MASTER!$B$4/100,"B",IF(O413&gt;MASTER!$B$5/100,"C","K"))))</f>
        <v>SB</v>
      </c>
      <c r="R413" s="66" t="str">
        <f ca="1">IF(ISBLANK(B413)," ",IF(P413&gt;MASTER!$B$3/100,"SB",IF(P413&gt;MASTER!$B$4/100,"B",IF(P413&gt;MASTER!$B$5/100,"C","K"))))</f>
        <v>SB</v>
      </c>
    </row>
    <row r="414" customHeight="1" spans="1:18">
      <c r="A414" s="66">
        <f ca="1">INDIRECT(ADDRESS(2+QUOTIENT(ROW()-2,COUNTA('Form Responses 1'!$1:$1)-4),1,,TRUE,"Form Responses 1"))</f>
        <v>0</v>
      </c>
      <c r="B414" s="66">
        <f ca="1">INDIRECT(ADDRESS(2+QUOTIENT(ROW()-2,COUNTA('Form Responses 1'!$1:$1)-4),2,,TRUE,"Form Responses 1"))</f>
        <v>0</v>
      </c>
      <c r="C414" s="66">
        <f ca="1">INDIRECT(ADDRESS(2+QUOTIENT(ROW()-2,COUNTA('Form Responses 1'!$1:$1)-4),3,,TRUE,"Form Responses 1"))</f>
        <v>0</v>
      </c>
      <c r="D414" s="66">
        <f ca="1">INDIRECT(ADDRESS(2+QUOTIENT(ROW()-2,COUNTA('Form Responses 1'!$1:$1)-4),4,,TRUE,"Form Responses 1"))</f>
        <v>0</v>
      </c>
      <c r="E414" s="82">
        <f ca="1" t="shared" si="269"/>
        <v>6</v>
      </c>
      <c r="F414" s="66" t="str">
        <f ca="1">IF(ISBLANK(A414)," ",INDIRECT(ADDRESS(1,5+MOD(ROW()-2,COUNTA('Form Responses 1'!$1:$1)-4),,TRUE,"Form Responses 1")))</f>
        <v>Lantai 1 [Ruang Tamu]</v>
      </c>
      <c r="G414" s="66" t="e">
        <f ca="1">IF(ISBLANK(A414)," ",INDIRECT(ADDRESS(MATCH(A414,'Form Responses 1'!A:A,0),5+MOD(ROW()-2,COUNTA('Form Responses 1'!$1:$1)-4),,TRUE,"Form Responses 1")))</f>
        <v>#N/A</v>
      </c>
      <c r="H414" s="83" t="str">
        <f ca="1" t="shared" si="270"/>
        <v>Lantai 1</v>
      </c>
      <c r="I414" s="83" t="str">
        <f ca="1" t="shared" si="407"/>
        <v>Ruang Tamu</v>
      </c>
      <c r="J414" s="83" t="str">
        <f ca="1" t="shared" si="271"/>
        <v>CLEANING SERVICE</v>
      </c>
      <c r="K414" s="83" t="str">
        <f ca="1" t="array" ref="K414">IFERROR(INDEX(MASTER!B:B,MATCH(G414,MASTER!A:A,0))/100," ")</f>
        <v> </v>
      </c>
      <c r="L414" s="66">
        <f ca="1" t="shared" si="272"/>
        <v>0</v>
      </c>
      <c r="M414" s="66" t="str">
        <f ca="1" t="shared" si="273"/>
        <v>1900 - WEEK 00</v>
      </c>
      <c r="N414" s="66" t="str">
        <f ca="1" t="shared" si="274"/>
        <v>1900 - MONTH 01</v>
      </c>
      <c r="O414" s="83" t="str">
        <f ca="1" t="shared" ref="O414:P414" si="435">IFERROR(AVERAGEIF(M:M,M414,$K:$K)," ")</f>
        <v> </v>
      </c>
      <c r="P414" s="83" t="str">
        <f ca="1" t="shared" si="435"/>
        <v> </v>
      </c>
      <c r="Q414" s="66" t="str">
        <f ca="1">IF(ISBLANK(A414)," ",IF(O414&gt;MASTER!$B$3/100,"SB",IF(O414&gt;MASTER!$B$4/100,"B",IF(O414&gt;MASTER!$B$5/100,"C","K"))))</f>
        <v>SB</v>
      </c>
      <c r="R414" s="66" t="str">
        <f ca="1">IF(ISBLANK(B414)," ",IF(P414&gt;MASTER!$B$3/100,"SB",IF(P414&gt;MASTER!$B$4/100,"B",IF(P414&gt;MASTER!$B$5/100,"C","K"))))</f>
        <v>SB</v>
      </c>
    </row>
    <row r="415" customHeight="1" spans="1:18">
      <c r="A415" s="66">
        <f ca="1">INDIRECT(ADDRESS(2+QUOTIENT(ROW()-2,COUNTA('Form Responses 1'!$1:$1)-4),1,,TRUE,"Form Responses 1"))</f>
        <v>0</v>
      </c>
      <c r="B415" s="66">
        <f ca="1">INDIRECT(ADDRESS(2+QUOTIENT(ROW()-2,COUNTA('Form Responses 1'!$1:$1)-4),2,,TRUE,"Form Responses 1"))</f>
        <v>0</v>
      </c>
      <c r="C415" s="66">
        <f ca="1">INDIRECT(ADDRESS(2+QUOTIENT(ROW()-2,COUNTA('Form Responses 1'!$1:$1)-4),3,,TRUE,"Form Responses 1"))</f>
        <v>0</v>
      </c>
      <c r="D415" s="66">
        <f ca="1">INDIRECT(ADDRESS(2+QUOTIENT(ROW()-2,COUNTA('Form Responses 1'!$1:$1)-4),4,,TRUE,"Form Responses 1"))</f>
        <v>0</v>
      </c>
      <c r="E415" s="82">
        <f ca="1" t="shared" si="269"/>
        <v>6</v>
      </c>
      <c r="F415" s="66" t="str">
        <f ca="1">IF(ISBLANK(A415)," ",INDIRECT(ADDRESS(1,5+MOD(ROW()-2,COUNTA('Form Responses 1'!$1:$1)-4),,TRUE,"Form Responses 1")))</f>
        <v>Lantai 1 [Toilet Pria / Wanita]</v>
      </c>
      <c r="G415" s="66" t="e">
        <f ca="1">IF(ISBLANK(A415)," ",INDIRECT(ADDRESS(MATCH(A415,'Form Responses 1'!A:A,0),5+MOD(ROW()-2,COUNTA('Form Responses 1'!$1:$1)-4),,TRUE,"Form Responses 1")))</f>
        <v>#N/A</v>
      </c>
      <c r="H415" s="83" t="str">
        <f ca="1" t="shared" si="270"/>
        <v>Lantai 1</v>
      </c>
      <c r="I415" s="83" t="str">
        <f ca="1" t="shared" si="407"/>
        <v>Toilet Pria / Wanita</v>
      </c>
      <c r="J415" s="83" t="str">
        <f ca="1" t="shared" si="271"/>
        <v>CLEANING SERVICE</v>
      </c>
      <c r="K415" s="83" t="str">
        <f ca="1" t="array" ref="K415">IFERROR(INDEX(MASTER!B:B,MATCH(G415,MASTER!A:A,0))/100," ")</f>
        <v> </v>
      </c>
      <c r="L415" s="66">
        <f ca="1" t="shared" si="272"/>
        <v>0</v>
      </c>
      <c r="M415" s="66" t="str">
        <f ca="1" t="shared" si="273"/>
        <v>1900 - WEEK 00</v>
      </c>
      <c r="N415" s="66" t="str">
        <f ca="1" t="shared" si="274"/>
        <v>1900 - MONTH 01</v>
      </c>
      <c r="O415" s="83" t="str">
        <f ca="1" t="shared" ref="O415:P415" si="436">IFERROR(AVERAGEIF(M:M,M415,$K:$K)," ")</f>
        <v> </v>
      </c>
      <c r="P415" s="83" t="str">
        <f ca="1" t="shared" si="436"/>
        <v> </v>
      </c>
      <c r="Q415" s="66" t="str">
        <f ca="1">IF(ISBLANK(A415)," ",IF(O415&gt;MASTER!$B$3/100,"SB",IF(O415&gt;MASTER!$B$4/100,"B",IF(O415&gt;MASTER!$B$5/100,"C","K"))))</f>
        <v>SB</v>
      </c>
      <c r="R415" s="66" t="str">
        <f ca="1">IF(ISBLANK(B415)," ",IF(P415&gt;MASTER!$B$3/100,"SB",IF(P415&gt;MASTER!$B$4/100,"B",IF(P415&gt;MASTER!$B$5/100,"C","K"))))</f>
        <v>SB</v>
      </c>
    </row>
    <row r="416" customHeight="1" spans="1:18">
      <c r="A416" s="66">
        <f ca="1">INDIRECT(ADDRESS(2+QUOTIENT(ROW()-2,COUNTA('Form Responses 1'!$1:$1)-4),1,,TRUE,"Form Responses 1"))</f>
        <v>0</v>
      </c>
      <c r="B416" s="66">
        <f ca="1">INDIRECT(ADDRESS(2+QUOTIENT(ROW()-2,COUNTA('Form Responses 1'!$1:$1)-4),2,,TRUE,"Form Responses 1"))</f>
        <v>0</v>
      </c>
      <c r="C416" s="66">
        <f ca="1">INDIRECT(ADDRESS(2+QUOTIENT(ROW()-2,COUNTA('Form Responses 1'!$1:$1)-4),3,,TRUE,"Form Responses 1"))</f>
        <v>0</v>
      </c>
      <c r="D416" s="66">
        <f ca="1">INDIRECT(ADDRESS(2+QUOTIENT(ROW()-2,COUNTA('Form Responses 1'!$1:$1)-4),4,,TRUE,"Form Responses 1"))</f>
        <v>0</v>
      </c>
      <c r="E416" s="82">
        <f ca="1" t="shared" si="269"/>
        <v>6</v>
      </c>
      <c r="F416" s="66" t="str">
        <f ca="1">IF(ISBLANK(A416)," ",INDIRECT(ADDRESS(1,5+MOD(ROW()-2,COUNTA('Form Responses 1'!$1:$1)-4),,TRUE,"Form Responses 1")))</f>
        <v>Halaman [Taman ]</v>
      </c>
      <c r="G416" s="66" t="e">
        <f ca="1">IF(ISBLANK(A416)," ",INDIRECT(ADDRESS(MATCH(A416,'Form Responses 1'!A:A,0),5+MOD(ROW()-2,COUNTA('Form Responses 1'!$1:$1)-4),,TRUE,"Form Responses 1")))</f>
        <v>#N/A</v>
      </c>
      <c r="H416" s="83" t="str">
        <f ca="1" t="shared" si="270"/>
        <v>Halaman</v>
      </c>
      <c r="I416" s="83" t="str">
        <f ca="1" t="shared" si="407"/>
        <v>Taman </v>
      </c>
      <c r="J416" s="83" t="str">
        <f ca="1" t="shared" si="271"/>
        <v>CLEANING SERVICE</v>
      </c>
      <c r="K416" s="83" t="str">
        <f ca="1" t="array" ref="K416">IFERROR(INDEX(MASTER!B:B,MATCH(G416,MASTER!A:A,0))/100," ")</f>
        <v> </v>
      </c>
      <c r="L416" s="66">
        <f ca="1" t="shared" si="272"/>
        <v>0</v>
      </c>
      <c r="M416" s="66" t="str">
        <f ca="1" t="shared" si="273"/>
        <v>1900 - WEEK 00</v>
      </c>
      <c r="N416" s="66" t="str">
        <f ca="1" t="shared" si="274"/>
        <v>1900 - MONTH 01</v>
      </c>
      <c r="O416" s="83" t="str">
        <f ca="1" t="shared" ref="O416:P416" si="437">IFERROR(AVERAGEIF(M:M,M416,$K:$K)," ")</f>
        <v> </v>
      </c>
      <c r="P416" s="83" t="str">
        <f ca="1" t="shared" si="437"/>
        <v> </v>
      </c>
      <c r="Q416" s="66" t="str">
        <f ca="1">IF(ISBLANK(A416)," ",IF(O416&gt;MASTER!$B$3/100,"SB",IF(O416&gt;MASTER!$B$4/100,"B",IF(O416&gt;MASTER!$B$5/100,"C","K"))))</f>
        <v>SB</v>
      </c>
      <c r="R416" s="66" t="str">
        <f ca="1">IF(ISBLANK(B416)," ",IF(P416&gt;MASTER!$B$3/100,"SB",IF(P416&gt;MASTER!$B$4/100,"B",IF(P416&gt;MASTER!$B$5/100,"C","K"))))</f>
        <v>SB</v>
      </c>
    </row>
    <row r="417" customHeight="1" spans="1:18">
      <c r="A417" s="66">
        <f ca="1">INDIRECT(ADDRESS(2+QUOTIENT(ROW()-2,COUNTA('Form Responses 1'!$1:$1)-4),1,,TRUE,"Form Responses 1"))</f>
        <v>0</v>
      </c>
      <c r="B417" s="66">
        <f ca="1">INDIRECT(ADDRESS(2+QUOTIENT(ROW()-2,COUNTA('Form Responses 1'!$1:$1)-4),2,,TRUE,"Form Responses 1"))</f>
        <v>0</v>
      </c>
      <c r="C417" s="66">
        <f ca="1">INDIRECT(ADDRESS(2+QUOTIENT(ROW()-2,COUNTA('Form Responses 1'!$1:$1)-4),3,,TRUE,"Form Responses 1"))</f>
        <v>0</v>
      </c>
      <c r="D417" s="66">
        <f ca="1">INDIRECT(ADDRESS(2+QUOTIENT(ROW()-2,COUNTA('Form Responses 1'!$1:$1)-4),4,,TRUE,"Form Responses 1"))</f>
        <v>0</v>
      </c>
      <c r="E417" s="82">
        <f ca="1" t="shared" si="269"/>
        <v>6</v>
      </c>
      <c r="F417" s="66" t="str">
        <f ca="1">IF(ISBLANK(A417)," ",INDIRECT(ADDRESS(1,5+MOD(ROW()-2,COUNTA('Form Responses 1'!$1:$1)-4),,TRUE,"Form Responses 1")))</f>
        <v>Halaman [Halaman Utama Depan]</v>
      </c>
      <c r="G417" s="66" t="e">
        <f ca="1">IF(ISBLANK(A417)," ",INDIRECT(ADDRESS(MATCH(A417,'Form Responses 1'!A:A,0),5+MOD(ROW()-2,COUNTA('Form Responses 1'!$1:$1)-4),,TRUE,"Form Responses 1")))</f>
        <v>#N/A</v>
      </c>
      <c r="H417" s="83" t="str">
        <f ca="1" t="shared" si="270"/>
        <v>Halaman</v>
      </c>
      <c r="I417" s="83" t="str">
        <f ca="1" t="shared" si="407"/>
        <v>Halaman Utama Depan</v>
      </c>
      <c r="J417" s="83" t="str">
        <f ca="1" t="shared" si="271"/>
        <v>CLEANING SERVICE</v>
      </c>
      <c r="K417" s="83" t="str">
        <f ca="1" t="array" ref="K417">IFERROR(INDEX(MASTER!B:B,MATCH(G417,MASTER!A:A,0))/100," ")</f>
        <v> </v>
      </c>
      <c r="L417" s="66">
        <f ca="1" t="shared" si="272"/>
        <v>0</v>
      </c>
      <c r="M417" s="66" t="str">
        <f ca="1" t="shared" si="273"/>
        <v>1900 - WEEK 00</v>
      </c>
      <c r="N417" s="66" t="str">
        <f ca="1" t="shared" si="274"/>
        <v>1900 - MONTH 01</v>
      </c>
      <c r="O417" s="83" t="str">
        <f ca="1" t="shared" ref="O417:P417" si="438">IFERROR(AVERAGEIF(M:M,M417,$K:$K)," ")</f>
        <v> </v>
      </c>
      <c r="P417" s="83" t="str">
        <f ca="1" t="shared" si="438"/>
        <v> </v>
      </c>
      <c r="Q417" s="66" t="str">
        <f ca="1">IF(ISBLANK(A417)," ",IF(O417&gt;MASTER!$B$3/100,"SB",IF(O417&gt;MASTER!$B$4/100,"B",IF(O417&gt;MASTER!$B$5/100,"C","K"))))</f>
        <v>SB</v>
      </c>
      <c r="R417" s="66" t="str">
        <f ca="1">IF(ISBLANK(B417)," ",IF(P417&gt;MASTER!$B$3/100,"SB",IF(P417&gt;MASTER!$B$4/100,"B",IF(P417&gt;MASTER!$B$5/100,"C","K"))))</f>
        <v>SB</v>
      </c>
    </row>
    <row r="418" customHeight="1" spans="1:18">
      <c r="A418" s="66">
        <f ca="1">INDIRECT(ADDRESS(2+QUOTIENT(ROW()-2,COUNTA('Form Responses 1'!$1:$1)-4),1,,TRUE,"Form Responses 1"))</f>
        <v>0</v>
      </c>
      <c r="B418" s="66">
        <f ca="1">INDIRECT(ADDRESS(2+QUOTIENT(ROW()-2,COUNTA('Form Responses 1'!$1:$1)-4),2,,TRUE,"Form Responses 1"))</f>
        <v>0</v>
      </c>
      <c r="C418" s="66">
        <f ca="1">INDIRECT(ADDRESS(2+QUOTIENT(ROW()-2,COUNTA('Form Responses 1'!$1:$1)-4),3,,TRUE,"Form Responses 1"))</f>
        <v>0</v>
      </c>
      <c r="D418" s="66">
        <f ca="1">INDIRECT(ADDRESS(2+QUOTIENT(ROW()-2,COUNTA('Form Responses 1'!$1:$1)-4),4,,TRUE,"Form Responses 1"))</f>
        <v>0</v>
      </c>
      <c r="E418" s="82">
        <f ca="1" t="shared" si="269"/>
        <v>6</v>
      </c>
      <c r="F418" s="66" t="str">
        <f ca="1">IF(ISBLANK(A418)," ",INDIRECT(ADDRESS(1,5+MOD(ROW()-2,COUNTA('Form Responses 1'!$1:$1)-4),,TRUE,"Form Responses 1")))</f>
        <v>Halaman [Halaman Samping Dan Belakang]</v>
      </c>
      <c r="G418" s="66" t="e">
        <f ca="1">IF(ISBLANK(A418)," ",INDIRECT(ADDRESS(MATCH(A418,'Form Responses 1'!A:A,0),5+MOD(ROW()-2,COUNTA('Form Responses 1'!$1:$1)-4),,TRUE,"Form Responses 1")))</f>
        <v>#N/A</v>
      </c>
      <c r="H418" s="83" t="str">
        <f ca="1" t="shared" si="270"/>
        <v>Halaman</v>
      </c>
      <c r="I418" s="83" t="str">
        <f ca="1" t="shared" si="407"/>
        <v>Halaman Samping Dan Belakang</v>
      </c>
      <c r="J418" s="83" t="str">
        <f ca="1" t="shared" si="271"/>
        <v>CLEANING SERVICE</v>
      </c>
      <c r="K418" s="83" t="str">
        <f ca="1" t="array" ref="K418">IFERROR(INDEX(MASTER!B:B,MATCH(G418,MASTER!A:A,0))/100," ")</f>
        <v> </v>
      </c>
      <c r="L418" s="66">
        <f ca="1" t="shared" si="272"/>
        <v>0</v>
      </c>
      <c r="M418" s="66" t="str">
        <f ca="1" t="shared" si="273"/>
        <v>1900 - WEEK 00</v>
      </c>
      <c r="N418" s="66" t="str">
        <f ca="1" t="shared" si="274"/>
        <v>1900 - MONTH 01</v>
      </c>
      <c r="O418" s="83" t="str">
        <f ca="1" t="shared" ref="O418:P418" si="439">IFERROR(AVERAGEIF(M:M,M418,$K:$K)," ")</f>
        <v> </v>
      </c>
      <c r="P418" s="83" t="str">
        <f ca="1" t="shared" si="439"/>
        <v> </v>
      </c>
      <c r="Q418" s="66" t="str">
        <f ca="1">IF(ISBLANK(A418)," ",IF(O418&gt;MASTER!$B$3/100,"SB",IF(O418&gt;MASTER!$B$4/100,"B",IF(O418&gt;MASTER!$B$5/100,"C","K"))))</f>
        <v>SB</v>
      </c>
      <c r="R418" s="66" t="str">
        <f ca="1">IF(ISBLANK(B418)," ",IF(P418&gt;MASTER!$B$3/100,"SB",IF(P418&gt;MASTER!$B$4/100,"B",IF(P418&gt;MASTER!$B$5/100,"C","K"))))</f>
        <v>SB</v>
      </c>
    </row>
    <row r="419" customHeight="1" spans="1:18">
      <c r="A419" s="66">
        <f ca="1">INDIRECT(ADDRESS(2+QUOTIENT(ROW()-2,COUNTA('Form Responses 1'!$1:$1)-4),1,,TRUE,"Form Responses 1"))</f>
        <v>0</v>
      </c>
      <c r="B419" s="66">
        <f ca="1">INDIRECT(ADDRESS(2+QUOTIENT(ROW()-2,COUNTA('Form Responses 1'!$1:$1)-4),2,,TRUE,"Form Responses 1"))</f>
        <v>0</v>
      </c>
      <c r="C419" s="66">
        <f ca="1">INDIRECT(ADDRESS(2+QUOTIENT(ROW()-2,COUNTA('Form Responses 1'!$1:$1)-4),3,,TRUE,"Form Responses 1"))</f>
        <v>0</v>
      </c>
      <c r="D419" s="66">
        <f ca="1">INDIRECT(ADDRESS(2+QUOTIENT(ROW()-2,COUNTA('Form Responses 1'!$1:$1)-4),4,,TRUE,"Form Responses 1"))</f>
        <v>0</v>
      </c>
      <c r="E419" s="82">
        <f ca="1" t="shared" si="269"/>
        <v>6</v>
      </c>
      <c r="F419" s="66" t="str">
        <f ca="1">IF(ISBLANK(A419)," ",INDIRECT(ADDRESS(1,5+MOD(ROW()-2,COUNTA('Form Responses 1'!$1:$1)-4),,TRUE,"Form Responses 1")))</f>
        <v>Halaman [Tps]</v>
      </c>
      <c r="G419" s="66" t="e">
        <f ca="1">IF(ISBLANK(A419)," ",INDIRECT(ADDRESS(MATCH(A419,'Form Responses 1'!A:A,0),5+MOD(ROW()-2,COUNTA('Form Responses 1'!$1:$1)-4),,TRUE,"Form Responses 1")))</f>
        <v>#N/A</v>
      </c>
      <c r="H419" s="83" t="str">
        <f ca="1" t="shared" si="270"/>
        <v>Halaman</v>
      </c>
      <c r="I419" s="83" t="str">
        <f ca="1" t="shared" si="407"/>
        <v>Tps</v>
      </c>
      <c r="J419" s="83" t="str">
        <f ca="1" t="shared" si="271"/>
        <v>CLEANING SERVICE</v>
      </c>
      <c r="K419" s="83" t="str">
        <f ca="1" t="array" ref="K419">IFERROR(INDEX(MASTER!B:B,MATCH(G419,MASTER!A:A,0))/100," ")</f>
        <v> </v>
      </c>
      <c r="L419" s="66">
        <f ca="1" t="shared" si="272"/>
        <v>0</v>
      </c>
      <c r="M419" s="66" t="str">
        <f ca="1" t="shared" si="273"/>
        <v>1900 - WEEK 00</v>
      </c>
      <c r="N419" s="66" t="str">
        <f ca="1" t="shared" si="274"/>
        <v>1900 - MONTH 01</v>
      </c>
      <c r="O419" s="83" t="str">
        <f ca="1" t="shared" ref="O419:P419" si="440">IFERROR(AVERAGEIF(M:M,M419,$K:$K)," ")</f>
        <v> </v>
      </c>
      <c r="P419" s="83" t="str">
        <f ca="1" t="shared" si="440"/>
        <v> </v>
      </c>
      <c r="Q419" s="66" t="str">
        <f ca="1">IF(ISBLANK(A419)," ",IF(O419&gt;MASTER!$B$3/100,"SB",IF(O419&gt;MASTER!$B$4/100,"B",IF(O419&gt;MASTER!$B$5/100,"C","K"))))</f>
        <v>SB</v>
      </c>
      <c r="R419" s="66" t="str">
        <f ca="1">IF(ISBLANK(B419)," ",IF(P419&gt;MASTER!$B$3/100,"SB",IF(P419&gt;MASTER!$B$4/100,"B",IF(P419&gt;MASTER!$B$5/100,"C","K"))))</f>
        <v>SB</v>
      </c>
    </row>
    <row r="420" customHeight="1" spans="1:18">
      <c r="A420" s="66">
        <f ca="1">INDIRECT(ADDRESS(2+QUOTIENT(ROW()-2,COUNTA('Form Responses 1'!$1:$1)-4),1,,TRUE,"Form Responses 1"))</f>
        <v>0</v>
      </c>
      <c r="B420" s="66">
        <f ca="1">INDIRECT(ADDRESS(2+QUOTIENT(ROW()-2,COUNTA('Form Responses 1'!$1:$1)-4),2,,TRUE,"Form Responses 1"))</f>
        <v>0</v>
      </c>
      <c r="C420" s="66">
        <f ca="1">INDIRECT(ADDRESS(2+QUOTIENT(ROW()-2,COUNTA('Form Responses 1'!$1:$1)-4),3,,TRUE,"Form Responses 1"))</f>
        <v>0</v>
      </c>
      <c r="D420" s="66">
        <f ca="1">INDIRECT(ADDRESS(2+QUOTIENT(ROW()-2,COUNTA('Form Responses 1'!$1:$1)-4),4,,TRUE,"Form Responses 1"))</f>
        <v>0</v>
      </c>
      <c r="E420" s="82">
        <f ca="1" t="shared" si="269"/>
        <v>6</v>
      </c>
      <c r="F420" s="66" t="str">
        <f ca="1">IF(ISBLANK(A420)," ",INDIRECT(ADDRESS(1,5+MOD(ROW()-2,COUNTA('Form Responses 1'!$1:$1)-4),,TRUE,"Form Responses 1")))</f>
        <v>Wisma [Koridor ]</v>
      </c>
      <c r="G420" s="66" t="e">
        <f ca="1">IF(ISBLANK(A420)," ",INDIRECT(ADDRESS(MATCH(A420,'Form Responses 1'!A:A,0),5+MOD(ROW()-2,COUNTA('Form Responses 1'!$1:$1)-4),,TRUE,"Form Responses 1")))</f>
        <v>#N/A</v>
      </c>
      <c r="H420" s="83" t="str">
        <f ca="1" t="shared" si="270"/>
        <v>Wisma</v>
      </c>
      <c r="I420" s="83" t="str">
        <f ca="1" t="shared" si="407"/>
        <v>Koridor </v>
      </c>
      <c r="J420" s="83" t="str">
        <f ca="1" t="shared" si="271"/>
        <v>CLEANING SERVICE</v>
      </c>
      <c r="K420" s="83" t="str">
        <f ca="1" t="array" ref="K420">IFERROR(INDEX(MASTER!B:B,MATCH(G420,MASTER!A:A,0))/100," ")</f>
        <v> </v>
      </c>
      <c r="L420" s="66">
        <f ca="1" t="shared" si="272"/>
        <v>0</v>
      </c>
      <c r="M420" s="66" t="str">
        <f ca="1" t="shared" si="273"/>
        <v>1900 - WEEK 00</v>
      </c>
      <c r="N420" s="66" t="str">
        <f ca="1" t="shared" si="274"/>
        <v>1900 - MONTH 01</v>
      </c>
      <c r="O420" s="83" t="str">
        <f ca="1" t="shared" ref="O420:P420" si="441">IFERROR(AVERAGEIF(M:M,M420,$K:$K)," ")</f>
        <v> </v>
      </c>
      <c r="P420" s="83" t="str">
        <f ca="1" t="shared" si="441"/>
        <v> </v>
      </c>
      <c r="Q420" s="66" t="str">
        <f ca="1">IF(ISBLANK(A420)," ",IF(O420&gt;MASTER!$B$3/100,"SB",IF(O420&gt;MASTER!$B$4/100,"B",IF(O420&gt;MASTER!$B$5/100,"C","K"))))</f>
        <v>SB</v>
      </c>
      <c r="R420" s="66" t="str">
        <f ca="1">IF(ISBLANK(B420)," ",IF(P420&gt;MASTER!$B$3/100,"SB",IF(P420&gt;MASTER!$B$4/100,"B",IF(P420&gt;MASTER!$B$5/100,"C","K"))))</f>
        <v>SB</v>
      </c>
    </row>
    <row r="421" customHeight="1" spans="1:18">
      <c r="A421" s="66">
        <f ca="1">INDIRECT(ADDRESS(2+QUOTIENT(ROW()-2,COUNTA('Form Responses 1'!$1:$1)-4),1,,TRUE,"Form Responses 1"))</f>
        <v>0</v>
      </c>
      <c r="B421" s="66">
        <f ca="1">INDIRECT(ADDRESS(2+QUOTIENT(ROW()-2,COUNTA('Form Responses 1'!$1:$1)-4),2,,TRUE,"Form Responses 1"))</f>
        <v>0</v>
      </c>
      <c r="C421" s="66">
        <f ca="1">INDIRECT(ADDRESS(2+QUOTIENT(ROW()-2,COUNTA('Form Responses 1'!$1:$1)-4),3,,TRUE,"Form Responses 1"))</f>
        <v>0</v>
      </c>
      <c r="D421" s="66">
        <f ca="1">INDIRECT(ADDRESS(2+QUOTIENT(ROW()-2,COUNTA('Form Responses 1'!$1:$1)-4),4,,TRUE,"Form Responses 1"))</f>
        <v>0</v>
      </c>
      <c r="E421" s="82">
        <f ca="1" t="shared" si="269"/>
        <v>6</v>
      </c>
      <c r="F421" s="66" t="str">
        <f ca="1">IF(ISBLANK(A421)," ",INDIRECT(ADDRESS(1,5+MOD(ROW()-2,COUNTA('Form Responses 1'!$1:$1)-4),,TRUE,"Form Responses 1")))</f>
        <v>Wisma [Ruang Rapat/Pendopo]</v>
      </c>
      <c r="G421" s="66" t="e">
        <f ca="1">IF(ISBLANK(A421)," ",INDIRECT(ADDRESS(MATCH(A421,'Form Responses 1'!A:A,0),5+MOD(ROW()-2,COUNTA('Form Responses 1'!$1:$1)-4),,TRUE,"Form Responses 1")))</f>
        <v>#N/A</v>
      </c>
      <c r="H421" s="83" t="str">
        <f ca="1" t="shared" si="270"/>
        <v>Wisma</v>
      </c>
      <c r="I421" s="83" t="str">
        <f ca="1" t="shared" si="407"/>
        <v>Ruang Rapat/Pendopo</v>
      </c>
      <c r="J421" s="83" t="str">
        <f ca="1" t="shared" si="271"/>
        <v>CLEANING SERVICE</v>
      </c>
      <c r="K421" s="83" t="str">
        <f ca="1" t="array" ref="K421">IFERROR(INDEX(MASTER!B:B,MATCH(G421,MASTER!A:A,0))/100," ")</f>
        <v> </v>
      </c>
      <c r="L421" s="66">
        <f ca="1" t="shared" si="272"/>
        <v>0</v>
      </c>
      <c r="M421" s="66" t="str">
        <f ca="1" t="shared" si="273"/>
        <v>1900 - WEEK 00</v>
      </c>
      <c r="N421" s="66" t="str">
        <f ca="1" t="shared" si="274"/>
        <v>1900 - MONTH 01</v>
      </c>
      <c r="O421" s="83" t="str">
        <f ca="1" t="shared" ref="O421:P421" si="442">IFERROR(AVERAGEIF(M:M,M421,$K:$K)," ")</f>
        <v> </v>
      </c>
      <c r="P421" s="83" t="str">
        <f ca="1" t="shared" si="442"/>
        <v> </v>
      </c>
      <c r="Q421" s="66" t="str">
        <f ca="1">IF(ISBLANK(A421)," ",IF(O421&gt;MASTER!$B$3/100,"SB",IF(O421&gt;MASTER!$B$4/100,"B",IF(O421&gt;MASTER!$B$5/100,"C","K"))))</f>
        <v>SB</v>
      </c>
      <c r="R421" s="66" t="str">
        <f ca="1">IF(ISBLANK(B421)," ",IF(P421&gt;MASTER!$B$3/100,"SB",IF(P421&gt;MASTER!$B$4/100,"B",IF(P421&gt;MASTER!$B$5/100,"C","K"))))</f>
        <v>SB</v>
      </c>
    </row>
    <row r="422" customHeight="1" spans="1:18">
      <c r="A422" s="66">
        <f ca="1">INDIRECT(ADDRESS(2+QUOTIENT(ROW()-2,COUNTA('Form Responses 1'!$1:$1)-4),1,,TRUE,"Form Responses 1"))</f>
        <v>0</v>
      </c>
      <c r="B422" s="66">
        <f ca="1">INDIRECT(ADDRESS(2+QUOTIENT(ROW()-2,COUNTA('Form Responses 1'!$1:$1)-4),2,,TRUE,"Form Responses 1"))</f>
        <v>0</v>
      </c>
      <c r="C422" s="66">
        <f ca="1">INDIRECT(ADDRESS(2+QUOTIENT(ROW()-2,COUNTA('Form Responses 1'!$1:$1)-4),3,,TRUE,"Form Responses 1"))</f>
        <v>0</v>
      </c>
      <c r="D422" s="66">
        <f ca="1">INDIRECT(ADDRESS(2+QUOTIENT(ROW()-2,COUNTA('Form Responses 1'!$1:$1)-4),4,,TRUE,"Form Responses 1"))</f>
        <v>0</v>
      </c>
      <c r="E422" s="82">
        <f ca="1" t="shared" si="269"/>
        <v>6</v>
      </c>
      <c r="F422" s="66" t="str">
        <f ca="1">IF(ISBLANK(A422)," ",INDIRECT(ADDRESS(1,5+MOD(ROW()-2,COUNTA('Form Responses 1'!$1:$1)-4),,TRUE,"Form Responses 1")))</f>
        <v>Wisma [Gudang]</v>
      </c>
      <c r="G422" s="66" t="e">
        <f ca="1">IF(ISBLANK(A422)," ",INDIRECT(ADDRESS(MATCH(A422,'Form Responses 1'!A:A,0),5+MOD(ROW()-2,COUNTA('Form Responses 1'!$1:$1)-4),,TRUE,"Form Responses 1")))</f>
        <v>#N/A</v>
      </c>
      <c r="H422" s="83" t="str">
        <f ca="1" t="shared" si="270"/>
        <v>Wisma</v>
      </c>
      <c r="I422" s="83" t="str">
        <f ca="1" t="shared" si="407"/>
        <v>Gudang</v>
      </c>
      <c r="J422" s="83" t="str">
        <f ca="1" t="shared" si="271"/>
        <v>CLEANING SERVICE</v>
      </c>
      <c r="K422" s="83" t="str">
        <f ca="1" t="array" ref="K422">IFERROR(INDEX(MASTER!B:B,MATCH(G422,MASTER!A:A,0))/100," ")</f>
        <v> </v>
      </c>
      <c r="L422" s="66">
        <f ca="1" t="shared" si="272"/>
        <v>0</v>
      </c>
      <c r="M422" s="66" t="str">
        <f ca="1" t="shared" si="273"/>
        <v>1900 - WEEK 00</v>
      </c>
      <c r="N422" s="66" t="str">
        <f ca="1" t="shared" si="274"/>
        <v>1900 - MONTH 01</v>
      </c>
      <c r="O422" s="83" t="str">
        <f ca="1" t="shared" ref="O422:P422" si="443">IFERROR(AVERAGEIF(M:M,M422,$K:$K)," ")</f>
        <v> </v>
      </c>
      <c r="P422" s="83" t="str">
        <f ca="1" t="shared" si="443"/>
        <v> </v>
      </c>
      <c r="Q422" s="66" t="str">
        <f ca="1">IF(ISBLANK(A422)," ",IF(O422&gt;MASTER!$B$3/100,"SB",IF(O422&gt;MASTER!$B$4/100,"B",IF(O422&gt;MASTER!$B$5/100,"C","K"))))</f>
        <v>SB</v>
      </c>
      <c r="R422" s="66" t="str">
        <f ca="1">IF(ISBLANK(B422)," ",IF(P422&gt;MASTER!$B$3/100,"SB",IF(P422&gt;MASTER!$B$4/100,"B",IF(P422&gt;MASTER!$B$5/100,"C","K"))))</f>
        <v>SB</v>
      </c>
    </row>
    <row r="423" customHeight="1" spans="1:18">
      <c r="A423" s="66">
        <f ca="1">INDIRECT(ADDRESS(2+QUOTIENT(ROW()-2,COUNTA('Form Responses 1'!$1:$1)-4),1,,TRUE,"Form Responses 1"))</f>
        <v>0</v>
      </c>
      <c r="B423" s="66">
        <f ca="1">INDIRECT(ADDRESS(2+QUOTIENT(ROW()-2,COUNTA('Form Responses 1'!$1:$1)-4),2,,TRUE,"Form Responses 1"))</f>
        <v>0</v>
      </c>
      <c r="C423" s="66">
        <f ca="1">INDIRECT(ADDRESS(2+QUOTIENT(ROW()-2,COUNTA('Form Responses 1'!$1:$1)-4),3,,TRUE,"Form Responses 1"))</f>
        <v>0</v>
      </c>
      <c r="D423" s="66">
        <f ca="1">INDIRECT(ADDRESS(2+QUOTIENT(ROW()-2,COUNTA('Form Responses 1'!$1:$1)-4),4,,TRUE,"Form Responses 1"))</f>
        <v>0</v>
      </c>
      <c r="E423" s="82">
        <f ca="1" t="shared" si="269"/>
        <v>6</v>
      </c>
      <c r="F423" s="66" t="str">
        <f ca="1">IF(ISBLANK(A423)," ",INDIRECT(ADDRESS(1,5+MOD(ROW()-2,COUNTA('Form Responses 1'!$1:$1)-4),,TRUE,"Form Responses 1")))</f>
        <v>Wisma [Ruang Genset]</v>
      </c>
      <c r="G423" s="66" t="e">
        <f ca="1">IF(ISBLANK(A423)," ",INDIRECT(ADDRESS(MATCH(A423,'Form Responses 1'!A:A,0),5+MOD(ROW()-2,COUNTA('Form Responses 1'!$1:$1)-4),,TRUE,"Form Responses 1")))</f>
        <v>#N/A</v>
      </c>
      <c r="H423" s="83" t="str">
        <f ca="1" t="shared" si="270"/>
        <v>Wisma</v>
      </c>
      <c r="I423" s="83" t="str">
        <f ca="1" t="shared" si="407"/>
        <v>Ruang Genset</v>
      </c>
      <c r="J423" s="83" t="str">
        <f ca="1" t="shared" si="271"/>
        <v>CLEANING SERVICE</v>
      </c>
      <c r="K423" s="83" t="str">
        <f ca="1" t="array" ref="K423">IFERROR(INDEX(MASTER!B:B,MATCH(G423,MASTER!A:A,0))/100," ")</f>
        <v> </v>
      </c>
      <c r="L423" s="66">
        <f ca="1" t="shared" si="272"/>
        <v>0</v>
      </c>
      <c r="M423" s="66" t="str">
        <f ca="1" t="shared" si="273"/>
        <v>1900 - WEEK 00</v>
      </c>
      <c r="N423" s="66" t="str">
        <f ca="1" t="shared" si="274"/>
        <v>1900 - MONTH 01</v>
      </c>
      <c r="O423" s="83" t="str">
        <f ca="1" t="shared" ref="O423:P423" si="444">IFERROR(AVERAGEIF(M:M,M423,$K:$K)," ")</f>
        <v> </v>
      </c>
      <c r="P423" s="83" t="str">
        <f ca="1" t="shared" si="444"/>
        <v> </v>
      </c>
      <c r="Q423" s="66" t="str">
        <f ca="1">IF(ISBLANK(A423)," ",IF(O423&gt;MASTER!$B$3/100,"SB",IF(O423&gt;MASTER!$B$4/100,"B",IF(O423&gt;MASTER!$B$5/100,"C","K"))))</f>
        <v>SB</v>
      </c>
      <c r="R423" s="66" t="str">
        <f ca="1">IF(ISBLANK(B423)," ",IF(P423&gt;MASTER!$B$3/100,"SB",IF(P423&gt;MASTER!$B$4/100,"B",IF(P423&gt;MASTER!$B$5/100,"C","K"))))</f>
        <v>SB</v>
      </c>
    </row>
    <row r="424" customHeight="1" spans="1:18">
      <c r="A424" s="66">
        <f ca="1">INDIRECT(ADDRESS(2+QUOTIENT(ROW()-2,COUNTA('Form Responses 1'!$1:$1)-4),1,,TRUE,"Form Responses 1"))</f>
        <v>0</v>
      </c>
      <c r="B424" s="66">
        <f ca="1">INDIRECT(ADDRESS(2+QUOTIENT(ROW()-2,COUNTA('Form Responses 1'!$1:$1)-4),2,,TRUE,"Form Responses 1"))</f>
        <v>0</v>
      </c>
      <c r="C424" s="66">
        <f ca="1">INDIRECT(ADDRESS(2+QUOTIENT(ROW()-2,COUNTA('Form Responses 1'!$1:$1)-4),3,,TRUE,"Form Responses 1"))</f>
        <v>0</v>
      </c>
      <c r="D424" s="66">
        <f ca="1">INDIRECT(ADDRESS(2+QUOTIENT(ROW()-2,COUNTA('Form Responses 1'!$1:$1)-4),4,,TRUE,"Form Responses 1"))</f>
        <v>0</v>
      </c>
      <c r="E424" s="82">
        <f ca="1" t="shared" si="269"/>
        <v>6</v>
      </c>
      <c r="F424" s="66" t="str">
        <f ca="1">IF(ISBLANK(A424)," ",INDIRECT(ADDRESS(1,5+MOD(ROW()-2,COUNTA('Form Responses 1'!$1:$1)-4),,TRUE,"Form Responses 1")))</f>
        <v>Wisma [Ruang Alat Meteorologi]</v>
      </c>
      <c r="G424" s="66" t="e">
        <f ca="1">IF(ISBLANK(A424)," ",INDIRECT(ADDRESS(MATCH(A424,'Form Responses 1'!A:A,0),5+MOD(ROW()-2,COUNTA('Form Responses 1'!$1:$1)-4),,TRUE,"Form Responses 1")))</f>
        <v>#N/A</v>
      </c>
      <c r="H424" s="83" t="str">
        <f ca="1" t="shared" si="270"/>
        <v>Wisma</v>
      </c>
      <c r="I424" s="83" t="str">
        <f ca="1" t="shared" si="407"/>
        <v>Ruang Alat Meteorologi</v>
      </c>
      <c r="J424" s="83" t="str">
        <f ca="1" t="shared" si="271"/>
        <v>CLEANING SERVICE</v>
      </c>
      <c r="K424" s="83" t="str">
        <f ca="1" t="array" ref="K424">IFERROR(INDEX(MASTER!B:B,MATCH(G424,MASTER!A:A,0))/100," ")</f>
        <v> </v>
      </c>
      <c r="L424" s="66">
        <f ca="1" t="shared" si="272"/>
        <v>0</v>
      </c>
      <c r="M424" s="66" t="str">
        <f ca="1" t="shared" si="273"/>
        <v>1900 - WEEK 00</v>
      </c>
      <c r="N424" s="66" t="str">
        <f ca="1" t="shared" si="274"/>
        <v>1900 - MONTH 01</v>
      </c>
      <c r="O424" s="83" t="str">
        <f ca="1" t="shared" ref="O424:P424" si="445">IFERROR(AVERAGEIF(M:M,M424,$K:$K)," ")</f>
        <v> </v>
      </c>
      <c r="P424" s="83" t="str">
        <f ca="1" t="shared" si="445"/>
        <v> </v>
      </c>
      <c r="Q424" s="66" t="str">
        <f ca="1">IF(ISBLANK(A424)," ",IF(O424&gt;MASTER!$B$3/100,"SB",IF(O424&gt;MASTER!$B$4/100,"B",IF(O424&gt;MASTER!$B$5/100,"C","K"))))</f>
        <v>SB</v>
      </c>
      <c r="R424" s="66" t="str">
        <f ca="1">IF(ISBLANK(B424)," ",IF(P424&gt;MASTER!$B$3/100,"SB",IF(P424&gt;MASTER!$B$4/100,"B",IF(P424&gt;MASTER!$B$5/100,"C","K"))))</f>
        <v>SB</v>
      </c>
    </row>
    <row r="425" customHeight="1" spans="1:18">
      <c r="A425" s="66">
        <f ca="1">INDIRECT(ADDRESS(2+QUOTIENT(ROW()-2,COUNTA('Form Responses 1'!$1:$1)-4),1,,TRUE,"Form Responses 1"))</f>
        <v>0</v>
      </c>
      <c r="B425" s="66">
        <f ca="1">INDIRECT(ADDRESS(2+QUOTIENT(ROW()-2,COUNTA('Form Responses 1'!$1:$1)-4),2,,TRUE,"Form Responses 1"))</f>
        <v>0</v>
      </c>
      <c r="C425" s="66">
        <f ca="1">INDIRECT(ADDRESS(2+QUOTIENT(ROW()-2,COUNTA('Form Responses 1'!$1:$1)-4),3,,TRUE,"Form Responses 1"))</f>
        <v>0</v>
      </c>
      <c r="D425" s="66">
        <f ca="1">INDIRECT(ADDRESS(2+QUOTIENT(ROW()-2,COUNTA('Form Responses 1'!$1:$1)-4),4,,TRUE,"Form Responses 1"))</f>
        <v>0</v>
      </c>
      <c r="E425" s="82">
        <f ca="1" t="shared" si="269"/>
        <v>6</v>
      </c>
      <c r="F425" s="66" t="str">
        <f ca="1">IF(ISBLANK(A425)," ",INDIRECT(ADDRESS(1,5+MOD(ROW()-2,COUNTA('Form Responses 1'!$1:$1)-4),,TRUE,"Form Responses 1")))</f>
        <v>Wisma [Ruang Kerja]</v>
      </c>
      <c r="G425" s="66" t="e">
        <f ca="1">IF(ISBLANK(A425)," ",INDIRECT(ADDRESS(MATCH(A425,'Form Responses 1'!A:A,0),5+MOD(ROW()-2,COUNTA('Form Responses 1'!$1:$1)-4),,TRUE,"Form Responses 1")))</f>
        <v>#N/A</v>
      </c>
      <c r="H425" s="83" t="str">
        <f ca="1" t="shared" si="270"/>
        <v>Wisma</v>
      </c>
      <c r="I425" s="83" t="str">
        <f ca="1" t="shared" si="407"/>
        <v>Ruang Kerja</v>
      </c>
      <c r="J425" s="83" t="str">
        <f ca="1" t="shared" si="271"/>
        <v>CLEANING SERVICE</v>
      </c>
      <c r="K425" s="83" t="str">
        <f ca="1" t="array" ref="K425">IFERROR(INDEX(MASTER!B:B,MATCH(G425,MASTER!A:A,0))/100," ")</f>
        <v> </v>
      </c>
      <c r="L425" s="66">
        <f ca="1" t="shared" si="272"/>
        <v>0</v>
      </c>
      <c r="M425" s="66" t="str">
        <f ca="1" t="shared" si="273"/>
        <v>1900 - WEEK 00</v>
      </c>
      <c r="N425" s="66" t="str">
        <f ca="1" t="shared" si="274"/>
        <v>1900 - MONTH 01</v>
      </c>
      <c r="O425" s="83" t="str">
        <f ca="1" t="shared" ref="O425:P425" si="446">IFERROR(AVERAGEIF(M:M,M425,$K:$K)," ")</f>
        <v> </v>
      </c>
      <c r="P425" s="83" t="str">
        <f ca="1" t="shared" si="446"/>
        <v> </v>
      </c>
      <c r="Q425" s="66" t="str">
        <f ca="1">IF(ISBLANK(A425)," ",IF(O425&gt;MASTER!$B$3/100,"SB",IF(O425&gt;MASTER!$B$4/100,"B",IF(O425&gt;MASTER!$B$5/100,"C","K"))))</f>
        <v>SB</v>
      </c>
      <c r="R425" s="66" t="str">
        <f ca="1">IF(ISBLANK(B425)," ",IF(P425&gt;MASTER!$B$3/100,"SB",IF(P425&gt;MASTER!$B$4/100,"B",IF(P425&gt;MASTER!$B$5/100,"C","K"))))</f>
        <v>SB</v>
      </c>
    </row>
    <row r="426" customHeight="1" spans="1:18">
      <c r="A426" s="66">
        <f ca="1">INDIRECT(ADDRESS(2+QUOTIENT(ROW()-2,COUNTA('Form Responses 1'!$1:$1)-4),1,,TRUE,"Form Responses 1"))</f>
        <v>0</v>
      </c>
      <c r="B426" s="66">
        <f ca="1">INDIRECT(ADDRESS(2+QUOTIENT(ROW()-2,COUNTA('Form Responses 1'!$1:$1)-4),2,,TRUE,"Form Responses 1"))</f>
        <v>0</v>
      </c>
      <c r="C426" s="66">
        <f ca="1">INDIRECT(ADDRESS(2+QUOTIENT(ROW()-2,COUNTA('Form Responses 1'!$1:$1)-4),3,,TRUE,"Form Responses 1"))</f>
        <v>0</v>
      </c>
      <c r="D426" s="66">
        <f ca="1">INDIRECT(ADDRESS(2+QUOTIENT(ROW()-2,COUNTA('Form Responses 1'!$1:$1)-4),4,,TRUE,"Form Responses 1"))</f>
        <v>0</v>
      </c>
      <c r="E426" s="82">
        <f ca="1" t="shared" si="269"/>
        <v>6</v>
      </c>
      <c r="F426" s="66" t="str">
        <f ca="1">IF(ISBLANK(A426)," ",INDIRECT(ADDRESS(1,5+MOD(ROW()-2,COUNTA('Form Responses 1'!$1:$1)-4),,TRUE,"Form Responses 1")))</f>
        <v>Wisma [Pantry]</v>
      </c>
      <c r="G426" s="66" t="e">
        <f ca="1">IF(ISBLANK(A426)," ",INDIRECT(ADDRESS(MATCH(A426,'Form Responses 1'!A:A,0),5+MOD(ROW()-2,COUNTA('Form Responses 1'!$1:$1)-4),,TRUE,"Form Responses 1")))</f>
        <v>#N/A</v>
      </c>
      <c r="H426" s="83" t="str">
        <f ca="1" t="shared" si="270"/>
        <v>Wisma</v>
      </c>
      <c r="I426" s="83" t="str">
        <f ca="1" t="shared" si="407"/>
        <v>Pantry</v>
      </c>
      <c r="J426" s="83" t="str">
        <f ca="1" t="shared" si="271"/>
        <v>CLEANING SERVICE</v>
      </c>
      <c r="K426" s="83" t="str">
        <f ca="1" t="array" ref="K426">IFERROR(INDEX(MASTER!B:B,MATCH(G426,MASTER!A:A,0))/100," ")</f>
        <v> </v>
      </c>
      <c r="L426" s="66">
        <f ca="1" t="shared" si="272"/>
        <v>0</v>
      </c>
      <c r="M426" s="66" t="str">
        <f ca="1" t="shared" si="273"/>
        <v>1900 - WEEK 00</v>
      </c>
      <c r="N426" s="66" t="str">
        <f ca="1" t="shared" si="274"/>
        <v>1900 - MONTH 01</v>
      </c>
      <c r="O426" s="83" t="str">
        <f ca="1" t="shared" ref="O426:P426" si="447">IFERROR(AVERAGEIF(M:M,M426,$K:$K)," ")</f>
        <v> </v>
      </c>
      <c r="P426" s="83" t="str">
        <f ca="1" t="shared" si="447"/>
        <v> </v>
      </c>
      <c r="Q426" s="66" t="str">
        <f ca="1">IF(ISBLANK(A426)," ",IF(O426&gt;MASTER!$B$3/100,"SB",IF(O426&gt;MASTER!$B$4/100,"B",IF(O426&gt;MASTER!$B$5/100,"C","K"))))</f>
        <v>SB</v>
      </c>
      <c r="R426" s="66" t="str">
        <f ca="1">IF(ISBLANK(B426)," ",IF(P426&gt;MASTER!$B$3/100,"SB",IF(P426&gt;MASTER!$B$4/100,"B",IF(P426&gt;MASTER!$B$5/100,"C","K"))))</f>
        <v>SB</v>
      </c>
    </row>
    <row r="427" customHeight="1" spans="1:18">
      <c r="A427" s="66">
        <f ca="1">INDIRECT(ADDRESS(2+QUOTIENT(ROW()-2,COUNTA('Form Responses 1'!$1:$1)-4),1,,TRUE,"Form Responses 1"))</f>
        <v>0</v>
      </c>
      <c r="B427" s="66">
        <f ca="1">INDIRECT(ADDRESS(2+QUOTIENT(ROW()-2,COUNTA('Form Responses 1'!$1:$1)-4),2,,TRUE,"Form Responses 1"))</f>
        <v>0</v>
      </c>
      <c r="C427" s="66">
        <f ca="1">INDIRECT(ADDRESS(2+QUOTIENT(ROW()-2,COUNTA('Form Responses 1'!$1:$1)-4),3,,TRUE,"Form Responses 1"))</f>
        <v>0</v>
      </c>
      <c r="D427" s="66">
        <f ca="1">INDIRECT(ADDRESS(2+QUOTIENT(ROW()-2,COUNTA('Form Responses 1'!$1:$1)-4),4,,TRUE,"Form Responses 1"))</f>
        <v>0</v>
      </c>
      <c r="E427" s="82">
        <f ca="1" t="shared" si="269"/>
        <v>6</v>
      </c>
      <c r="F427" s="66" t="str">
        <f ca="1">IF(ISBLANK(A427)," ",INDIRECT(ADDRESS(1,5+MOD(ROW()-2,COUNTA('Form Responses 1'!$1:$1)-4),,TRUE,"Form Responses 1")))</f>
        <v>Wisma [Musholla]</v>
      </c>
      <c r="G427" s="66" t="e">
        <f ca="1">IF(ISBLANK(A427)," ",INDIRECT(ADDRESS(MATCH(A427,'Form Responses 1'!A:A,0),5+MOD(ROW()-2,COUNTA('Form Responses 1'!$1:$1)-4),,TRUE,"Form Responses 1")))</f>
        <v>#N/A</v>
      </c>
      <c r="H427" s="83" t="str">
        <f ca="1" t="shared" si="270"/>
        <v>Wisma</v>
      </c>
      <c r="I427" s="83" t="str">
        <f ca="1" t="shared" si="407"/>
        <v>Musholla</v>
      </c>
      <c r="J427" s="83" t="str">
        <f ca="1" t="shared" si="271"/>
        <v>CLEANING SERVICE</v>
      </c>
      <c r="K427" s="83" t="str">
        <f ca="1" t="array" ref="K427">IFERROR(INDEX(MASTER!B:B,MATCH(G427,MASTER!A:A,0))/100," ")</f>
        <v> </v>
      </c>
      <c r="L427" s="66">
        <f ca="1" t="shared" si="272"/>
        <v>0</v>
      </c>
      <c r="M427" s="66" t="str">
        <f ca="1" t="shared" si="273"/>
        <v>1900 - WEEK 00</v>
      </c>
      <c r="N427" s="66" t="str">
        <f ca="1" t="shared" si="274"/>
        <v>1900 - MONTH 01</v>
      </c>
      <c r="O427" s="83" t="str">
        <f ca="1" t="shared" ref="O427:P427" si="448">IFERROR(AVERAGEIF(M:M,M427,$K:$K)," ")</f>
        <v> </v>
      </c>
      <c r="P427" s="83" t="str">
        <f ca="1" t="shared" si="448"/>
        <v> </v>
      </c>
      <c r="Q427" s="66" t="str">
        <f ca="1">IF(ISBLANK(A427)," ",IF(O427&gt;MASTER!$B$3/100,"SB",IF(O427&gt;MASTER!$B$4/100,"B",IF(O427&gt;MASTER!$B$5/100,"C","K"))))</f>
        <v>SB</v>
      </c>
      <c r="R427" s="66" t="str">
        <f ca="1">IF(ISBLANK(B427)," ",IF(P427&gt;MASTER!$B$3/100,"SB",IF(P427&gt;MASTER!$B$4/100,"B",IF(P427&gt;MASTER!$B$5/100,"C","K"))))</f>
        <v>SB</v>
      </c>
    </row>
    <row r="428" customHeight="1" spans="1:18">
      <c r="A428" s="66">
        <f ca="1">INDIRECT(ADDRESS(2+QUOTIENT(ROW()-2,COUNTA('Form Responses 1'!$1:$1)-4),1,,TRUE,"Form Responses 1"))</f>
        <v>0</v>
      </c>
      <c r="B428" s="66">
        <f ca="1">INDIRECT(ADDRESS(2+QUOTIENT(ROW()-2,COUNTA('Form Responses 1'!$1:$1)-4),2,,TRUE,"Form Responses 1"))</f>
        <v>0</v>
      </c>
      <c r="C428" s="66">
        <f ca="1">INDIRECT(ADDRESS(2+QUOTIENT(ROW()-2,COUNTA('Form Responses 1'!$1:$1)-4),3,,TRUE,"Form Responses 1"))</f>
        <v>0</v>
      </c>
      <c r="D428" s="66">
        <f ca="1">INDIRECT(ADDRESS(2+QUOTIENT(ROW()-2,COUNTA('Form Responses 1'!$1:$1)-4),4,,TRUE,"Form Responses 1"))</f>
        <v>0</v>
      </c>
      <c r="E428" s="82">
        <f ca="1" t="shared" si="269"/>
        <v>6</v>
      </c>
      <c r="F428" s="66" t="str">
        <f ca="1">IF(ISBLANK(A428)," ",INDIRECT(ADDRESS(1,5+MOD(ROW()-2,COUNTA('Form Responses 1'!$1:$1)-4),,TRUE,"Form Responses 1")))</f>
        <v>Wisma [Toilet Pria / Wanita]</v>
      </c>
      <c r="G428" s="66" t="e">
        <f ca="1">IF(ISBLANK(A428)," ",INDIRECT(ADDRESS(MATCH(A428,'Form Responses 1'!A:A,0),5+MOD(ROW()-2,COUNTA('Form Responses 1'!$1:$1)-4),,TRUE,"Form Responses 1")))</f>
        <v>#N/A</v>
      </c>
      <c r="H428" s="83" t="str">
        <f ca="1" t="shared" si="270"/>
        <v>Wisma</v>
      </c>
      <c r="I428" s="83" t="str">
        <f ca="1" t="shared" si="407"/>
        <v>Toilet Pria / Wanita</v>
      </c>
      <c r="J428" s="83" t="str">
        <f ca="1" t="shared" si="271"/>
        <v>CLEANING SERVICE</v>
      </c>
      <c r="K428" s="83" t="str">
        <f ca="1" t="array" ref="K428">IFERROR(INDEX(MASTER!B:B,MATCH(G428,MASTER!A:A,0))/100," ")</f>
        <v> </v>
      </c>
      <c r="L428" s="66">
        <f ca="1" t="shared" si="272"/>
        <v>0</v>
      </c>
      <c r="M428" s="66" t="str">
        <f ca="1" t="shared" si="273"/>
        <v>1900 - WEEK 00</v>
      </c>
      <c r="N428" s="66" t="str">
        <f ca="1" t="shared" si="274"/>
        <v>1900 - MONTH 01</v>
      </c>
      <c r="O428" s="83" t="str">
        <f ca="1" t="shared" ref="O428:P428" si="449">IFERROR(AVERAGEIF(M:M,M428,$K:$K)," ")</f>
        <v> </v>
      </c>
      <c r="P428" s="83" t="str">
        <f ca="1" t="shared" si="449"/>
        <v> </v>
      </c>
      <c r="Q428" s="66" t="str">
        <f ca="1">IF(ISBLANK(A428)," ",IF(O428&gt;MASTER!$B$3/100,"SB",IF(O428&gt;MASTER!$B$4/100,"B",IF(O428&gt;MASTER!$B$5/100,"C","K"))))</f>
        <v>SB</v>
      </c>
      <c r="R428" s="66" t="str">
        <f ca="1">IF(ISBLANK(B428)," ",IF(P428&gt;MASTER!$B$3/100,"SB",IF(P428&gt;MASTER!$B$4/100,"B",IF(P428&gt;MASTER!$B$5/100,"C","K"))))</f>
        <v>SB</v>
      </c>
    </row>
    <row r="429" customHeight="1" spans="1:18">
      <c r="A429" s="66">
        <f ca="1">INDIRECT(ADDRESS(2+QUOTIENT(ROW()-2,COUNTA('Form Responses 1'!$1:$1)-4),1,,TRUE,"Form Responses 1"))</f>
        <v>0</v>
      </c>
      <c r="B429" s="66">
        <f ca="1">INDIRECT(ADDRESS(2+QUOTIENT(ROW()-2,COUNTA('Form Responses 1'!$1:$1)-4),2,,TRUE,"Form Responses 1"))</f>
        <v>0</v>
      </c>
      <c r="C429" s="66">
        <f ca="1">INDIRECT(ADDRESS(2+QUOTIENT(ROW()-2,COUNTA('Form Responses 1'!$1:$1)-4),3,,TRUE,"Form Responses 1"))</f>
        <v>0</v>
      </c>
      <c r="D429" s="66">
        <f ca="1">INDIRECT(ADDRESS(2+QUOTIENT(ROW()-2,COUNTA('Form Responses 1'!$1:$1)-4),4,,TRUE,"Form Responses 1"))</f>
        <v>0</v>
      </c>
      <c r="E429" s="82">
        <f ca="1" t="shared" si="269"/>
        <v>6</v>
      </c>
      <c r="F429" s="66" t="str">
        <f ca="1">IF(ISBLANK(A429)," ",INDIRECT(ADDRESS(1,5+MOD(ROW()-2,COUNTA('Form Responses 1'!$1:$1)-4),,TRUE,"Form Responses 1")))</f>
        <v>Halaman Wisma [Taman ]</v>
      </c>
      <c r="G429" s="66" t="e">
        <f ca="1">IF(ISBLANK(A429)," ",INDIRECT(ADDRESS(MATCH(A429,'Form Responses 1'!A:A,0),5+MOD(ROW()-2,COUNTA('Form Responses 1'!$1:$1)-4),,TRUE,"Form Responses 1")))</f>
        <v>#N/A</v>
      </c>
      <c r="H429" s="83" t="str">
        <f ca="1" t="shared" si="270"/>
        <v>Halaman Wisma</v>
      </c>
      <c r="I429" s="83" t="str">
        <f ca="1" t="shared" si="407"/>
        <v>Taman </v>
      </c>
      <c r="J429" s="83" t="str">
        <f ca="1" t="shared" si="271"/>
        <v>CLEANING SERVICE</v>
      </c>
      <c r="K429" s="83" t="str">
        <f ca="1" t="array" ref="K429">IFERROR(INDEX(MASTER!B:B,MATCH(G429,MASTER!A:A,0))/100," ")</f>
        <v> </v>
      </c>
      <c r="L429" s="66">
        <f ca="1" t="shared" si="272"/>
        <v>0</v>
      </c>
      <c r="M429" s="66" t="str">
        <f ca="1" t="shared" si="273"/>
        <v>1900 - WEEK 00</v>
      </c>
      <c r="N429" s="66" t="str">
        <f ca="1" t="shared" si="274"/>
        <v>1900 - MONTH 01</v>
      </c>
      <c r="O429" s="83" t="str">
        <f ca="1" t="shared" ref="O429:P429" si="450">IFERROR(AVERAGEIF(M:M,M429,$K:$K)," ")</f>
        <v> </v>
      </c>
      <c r="P429" s="83" t="str">
        <f ca="1" t="shared" si="450"/>
        <v> </v>
      </c>
      <c r="Q429" s="66" t="str">
        <f ca="1">IF(ISBLANK(A429)," ",IF(O429&gt;MASTER!$B$3/100,"SB",IF(O429&gt;MASTER!$B$4/100,"B",IF(O429&gt;MASTER!$B$5/100,"C","K"))))</f>
        <v>SB</v>
      </c>
      <c r="R429" s="66" t="str">
        <f ca="1">IF(ISBLANK(B429)," ",IF(P429&gt;MASTER!$B$3/100,"SB",IF(P429&gt;MASTER!$B$4/100,"B",IF(P429&gt;MASTER!$B$5/100,"C","K"))))</f>
        <v>SB</v>
      </c>
    </row>
    <row r="430" customHeight="1" spans="1:18">
      <c r="A430" s="66">
        <f ca="1">INDIRECT(ADDRESS(2+QUOTIENT(ROW()-2,COUNTA('Form Responses 1'!$1:$1)-4),1,,TRUE,"Form Responses 1"))</f>
        <v>0</v>
      </c>
      <c r="B430" s="66">
        <f ca="1">INDIRECT(ADDRESS(2+QUOTIENT(ROW()-2,COUNTA('Form Responses 1'!$1:$1)-4),2,,TRUE,"Form Responses 1"))</f>
        <v>0</v>
      </c>
      <c r="C430" s="66">
        <f ca="1">INDIRECT(ADDRESS(2+QUOTIENT(ROW()-2,COUNTA('Form Responses 1'!$1:$1)-4),3,,TRUE,"Form Responses 1"))</f>
        <v>0</v>
      </c>
      <c r="D430" s="66">
        <f ca="1">INDIRECT(ADDRESS(2+QUOTIENT(ROW()-2,COUNTA('Form Responses 1'!$1:$1)-4),4,,TRUE,"Form Responses 1"))</f>
        <v>0</v>
      </c>
      <c r="E430" s="82">
        <f ca="1" t="shared" si="269"/>
        <v>6</v>
      </c>
      <c r="F430" s="66" t="str">
        <f ca="1">IF(ISBLANK(A430)," ",INDIRECT(ADDRESS(1,5+MOD(ROW()-2,COUNTA('Form Responses 1'!$1:$1)-4),,TRUE,"Form Responses 1")))</f>
        <v>Halaman Wisma [Pos Satpam]</v>
      </c>
      <c r="G430" s="66" t="e">
        <f ca="1">IF(ISBLANK(A430)," ",INDIRECT(ADDRESS(MATCH(A430,'Form Responses 1'!A:A,0),5+MOD(ROW()-2,COUNTA('Form Responses 1'!$1:$1)-4),,TRUE,"Form Responses 1")))</f>
        <v>#N/A</v>
      </c>
      <c r="H430" s="83" t="str">
        <f ca="1" t="shared" si="270"/>
        <v>Halaman Wisma</v>
      </c>
      <c r="I430" s="83" t="str">
        <f ca="1" t="shared" si="407"/>
        <v>Pos Satpam</v>
      </c>
      <c r="J430" s="83" t="str">
        <f ca="1" t="shared" si="271"/>
        <v>CLEANING SERVICE</v>
      </c>
      <c r="K430" s="83" t="str">
        <f ca="1" t="array" ref="K430">IFERROR(INDEX(MASTER!B:B,MATCH(G430,MASTER!A:A,0))/100," ")</f>
        <v> </v>
      </c>
      <c r="L430" s="66">
        <f ca="1" t="shared" si="272"/>
        <v>0</v>
      </c>
      <c r="M430" s="66" t="str">
        <f ca="1" t="shared" si="273"/>
        <v>1900 - WEEK 00</v>
      </c>
      <c r="N430" s="66" t="str">
        <f ca="1" t="shared" si="274"/>
        <v>1900 - MONTH 01</v>
      </c>
      <c r="O430" s="83" t="str">
        <f ca="1" t="shared" ref="O430:P430" si="451">IFERROR(AVERAGEIF(M:M,M430,$K:$K)," ")</f>
        <v> </v>
      </c>
      <c r="P430" s="83" t="str">
        <f ca="1" t="shared" si="451"/>
        <v> </v>
      </c>
      <c r="Q430" s="66" t="str">
        <f ca="1">IF(ISBLANK(A430)," ",IF(O430&gt;MASTER!$B$3/100,"SB",IF(O430&gt;MASTER!$B$4/100,"B",IF(O430&gt;MASTER!$B$5/100,"C","K"))))</f>
        <v>SB</v>
      </c>
      <c r="R430" s="66" t="str">
        <f ca="1">IF(ISBLANK(B430)," ",IF(P430&gt;MASTER!$B$3/100,"SB",IF(P430&gt;MASTER!$B$4/100,"B",IF(P430&gt;MASTER!$B$5/100,"C","K"))))</f>
        <v>SB</v>
      </c>
    </row>
    <row r="431" customHeight="1" spans="1:18">
      <c r="A431" s="66">
        <f ca="1">INDIRECT(ADDRESS(2+QUOTIENT(ROW()-2,COUNTA('Form Responses 1'!$1:$1)-4),1,,TRUE,"Form Responses 1"))</f>
        <v>0</v>
      </c>
      <c r="B431" s="66">
        <f ca="1">INDIRECT(ADDRESS(2+QUOTIENT(ROW()-2,COUNTA('Form Responses 1'!$1:$1)-4),2,,TRUE,"Form Responses 1"))</f>
        <v>0</v>
      </c>
      <c r="C431" s="66">
        <f ca="1">INDIRECT(ADDRESS(2+QUOTIENT(ROW()-2,COUNTA('Form Responses 1'!$1:$1)-4),3,,TRUE,"Form Responses 1"))</f>
        <v>0</v>
      </c>
      <c r="D431" s="66">
        <f ca="1">INDIRECT(ADDRESS(2+QUOTIENT(ROW()-2,COUNTA('Form Responses 1'!$1:$1)-4),4,,TRUE,"Form Responses 1"))</f>
        <v>0</v>
      </c>
      <c r="E431" s="82">
        <f ca="1" t="shared" si="269"/>
        <v>6</v>
      </c>
      <c r="F431" s="66" t="str">
        <f ca="1">IF(ISBLANK(A431)," ",INDIRECT(ADDRESS(1,5+MOD(ROW()-2,COUNTA('Form Responses 1'!$1:$1)-4),,TRUE,"Form Responses 1")))</f>
        <v>Halaman Wisma [Halaman Utama Depan]</v>
      </c>
      <c r="G431" s="66" t="e">
        <f ca="1">IF(ISBLANK(A431)," ",INDIRECT(ADDRESS(MATCH(A431,'Form Responses 1'!A:A,0),5+MOD(ROW()-2,COUNTA('Form Responses 1'!$1:$1)-4),,TRUE,"Form Responses 1")))</f>
        <v>#N/A</v>
      </c>
      <c r="H431" s="83" t="str">
        <f ca="1" t="shared" si="270"/>
        <v>Halaman Wisma</v>
      </c>
      <c r="I431" s="83" t="str">
        <f ca="1" t="shared" si="407"/>
        <v>Halaman Utama Depan</v>
      </c>
      <c r="J431" s="83" t="str">
        <f ca="1" t="shared" si="271"/>
        <v>CLEANING SERVICE</v>
      </c>
      <c r="K431" s="83" t="str">
        <f ca="1" t="array" ref="K431">IFERROR(INDEX(MASTER!B:B,MATCH(G431,MASTER!A:A,0))/100," ")</f>
        <v> </v>
      </c>
      <c r="L431" s="66">
        <f ca="1" t="shared" si="272"/>
        <v>0</v>
      </c>
      <c r="M431" s="66" t="str">
        <f ca="1" t="shared" si="273"/>
        <v>1900 - WEEK 00</v>
      </c>
      <c r="N431" s="66" t="str">
        <f ca="1" t="shared" si="274"/>
        <v>1900 - MONTH 01</v>
      </c>
      <c r="O431" s="83" t="str">
        <f ca="1" t="shared" ref="O431:P431" si="452">IFERROR(AVERAGEIF(M:M,M431,$K:$K)," ")</f>
        <v> </v>
      </c>
      <c r="P431" s="83" t="str">
        <f ca="1" t="shared" si="452"/>
        <v> </v>
      </c>
      <c r="Q431" s="66" t="str">
        <f ca="1">IF(ISBLANK(A431)," ",IF(O431&gt;MASTER!$B$3/100,"SB",IF(O431&gt;MASTER!$B$4/100,"B",IF(O431&gt;MASTER!$B$5/100,"C","K"))))</f>
        <v>SB</v>
      </c>
      <c r="R431" s="66" t="str">
        <f ca="1">IF(ISBLANK(B431)," ",IF(P431&gt;MASTER!$B$3/100,"SB",IF(P431&gt;MASTER!$B$4/100,"B",IF(P431&gt;MASTER!$B$5/100,"C","K"))))</f>
        <v>SB</v>
      </c>
    </row>
    <row r="432" customHeight="1" spans="1:18">
      <c r="A432" s="66">
        <f ca="1">INDIRECT(ADDRESS(2+QUOTIENT(ROW()-2,COUNTA('Form Responses 1'!$1:$1)-4),1,,TRUE,"Form Responses 1"))</f>
        <v>0</v>
      </c>
      <c r="B432" s="66">
        <f ca="1">INDIRECT(ADDRESS(2+QUOTIENT(ROW()-2,COUNTA('Form Responses 1'!$1:$1)-4),2,,TRUE,"Form Responses 1"))</f>
        <v>0</v>
      </c>
      <c r="C432" s="66">
        <f ca="1">INDIRECT(ADDRESS(2+QUOTIENT(ROW()-2,COUNTA('Form Responses 1'!$1:$1)-4),3,,TRUE,"Form Responses 1"))</f>
        <v>0</v>
      </c>
      <c r="D432" s="66">
        <f ca="1">INDIRECT(ADDRESS(2+QUOTIENT(ROW()-2,COUNTA('Form Responses 1'!$1:$1)-4),4,,TRUE,"Form Responses 1"))</f>
        <v>0</v>
      </c>
      <c r="E432" s="82">
        <f ca="1" t="shared" si="269"/>
        <v>6</v>
      </c>
      <c r="F432" s="66" t="str">
        <f ca="1">IF(ISBLANK(A432)," ",INDIRECT(ADDRESS(1,5+MOD(ROW()-2,COUNTA('Form Responses 1'!$1:$1)-4),,TRUE,"Form Responses 1")))</f>
        <v>Halaman Wisma [Halaman Samping Dan Belakang]</v>
      </c>
      <c r="G432" s="66" t="e">
        <f ca="1">IF(ISBLANK(A432)," ",INDIRECT(ADDRESS(MATCH(A432,'Form Responses 1'!A:A,0),5+MOD(ROW()-2,COUNTA('Form Responses 1'!$1:$1)-4),,TRUE,"Form Responses 1")))</f>
        <v>#N/A</v>
      </c>
      <c r="H432" s="83" t="str">
        <f ca="1" t="shared" si="270"/>
        <v>Halaman Wisma</v>
      </c>
      <c r="I432" s="83" t="str">
        <f ca="1" t="shared" si="407"/>
        <v>Halaman Samping Dan Belakang</v>
      </c>
      <c r="J432" s="83" t="str">
        <f ca="1" t="shared" si="271"/>
        <v>CLEANING SERVICE</v>
      </c>
      <c r="K432" s="83" t="str">
        <f ca="1" t="array" ref="K432">IFERROR(INDEX(MASTER!B:B,MATCH(G432,MASTER!A:A,0))/100," ")</f>
        <v> </v>
      </c>
      <c r="L432" s="66">
        <f ca="1" t="shared" si="272"/>
        <v>0</v>
      </c>
      <c r="M432" s="66" t="str">
        <f ca="1" t="shared" si="273"/>
        <v>1900 - WEEK 00</v>
      </c>
      <c r="N432" s="66" t="str">
        <f ca="1" t="shared" si="274"/>
        <v>1900 - MONTH 01</v>
      </c>
      <c r="O432" s="83" t="str">
        <f ca="1" t="shared" ref="O432:P432" si="453">IFERROR(AVERAGEIF(M:M,M432,$K:$K)," ")</f>
        <v> </v>
      </c>
      <c r="P432" s="83" t="str">
        <f ca="1" t="shared" si="453"/>
        <v> </v>
      </c>
      <c r="Q432" s="66" t="str">
        <f ca="1">IF(ISBLANK(A432)," ",IF(O432&gt;MASTER!$B$3/100,"SB",IF(O432&gt;MASTER!$B$4/100,"B",IF(O432&gt;MASTER!$B$5/100,"C","K"))))</f>
        <v>SB</v>
      </c>
      <c r="R432" s="66" t="str">
        <f ca="1">IF(ISBLANK(B432)," ",IF(P432&gt;MASTER!$B$3/100,"SB",IF(P432&gt;MASTER!$B$4/100,"B",IF(P432&gt;MASTER!$B$5/100,"C","K"))))</f>
        <v>SB</v>
      </c>
    </row>
    <row r="433" customHeight="1" spans="1:18">
      <c r="A433" s="66">
        <f ca="1">INDIRECT(ADDRESS(2+QUOTIENT(ROW()-2,COUNTA('Form Responses 1'!$1:$1)-4),1,,TRUE,"Form Responses 1"))</f>
        <v>0</v>
      </c>
      <c r="B433" s="66">
        <f ca="1">INDIRECT(ADDRESS(2+QUOTIENT(ROW()-2,COUNTA('Form Responses 1'!$1:$1)-4),2,,TRUE,"Form Responses 1"))</f>
        <v>0</v>
      </c>
      <c r="C433" s="66">
        <f ca="1">INDIRECT(ADDRESS(2+QUOTIENT(ROW()-2,COUNTA('Form Responses 1'!$1:$1)-4),3,,TRUE,"Form Responses 1"))</f>
        <v>0</v>
      </c>
      <c r="D433" s="66">
        <f ca="1">INDIRECT(ADDRESS(2+QUOTIENT(ROW()-2,COUNTA('Form Responses 1'!$1:$1)-4),4,,TRUE,"Form Responses 1"))</f>
        <v>0</v>
      </c>
      <c r="E433" s="82">
        <f ca="1" t="shared" si="269"/>
        <v>6</v>
      </c>
      <c r="F433" s="66" t="str">
        <f ca="1">IF(ISBLANK(A433)," ",INDIRECT(ADDRESS(1,5+MOD(ROW()-2,COUNTA('Form Responses 1'!$1:$1)-4),,TRUE,"Form Responses 1")))</f>
        <v>Halaman Wisma [Tps]</v>
      </c>
      <c r="G433" s="66" t="e">
        <f ca="1">IF(ISBLANK(A433)," ",INDIRECT(ADDRESS(MATCH(A433,'Form Responses 1'!A:A,0),5+MOD(ROW()-2,COUNTA('Form Responses 1'!$1:$1)-4),,TRUE,"Form Responses 1")))</f>
        <v>#N/A</v>
      </c>
      <c r="H433" s="83" t="str">
        <f ca="1" t="shared" si="270"/>
        <v>Halaman Wisma</v>
      </c>
      <c r="I433" s="83" t="str">
        <f ca="1" t="shared" si="407"/>
        <v>Tps</v>
      </c>
      <c r="J433" s="83" t="str">
        <f ca="1" t="shared" si="271"/>
        <v>CLEANING SERVICE</v>
      </c>
      <c r="K433" s="83" t="str">
        <f ca="1" t="array" ref="K433">IFERROR(INDEX(MASTER!B:B,MATCH(G433,MASTER!A:A,0))/100," ")</f>
        <v> </v>
      </c>
      <c r="L433" s="66">
        <f ca="1" t="shared" si="272"/>
        <v>0</v>
      </c>
      <c r="M433" s="66" t="str">
        <f ca="1" t="shared" si="273"/>
        <v>1900 - WEEK 00</v>
      </c>
      <c r="N433" s="66" t="str">
        <f ca="1" t="shared" si="274"/>
        <v>1900 - MONTH 01</v>
      </c>
      <c r="O433" s="83" t="str">
        <f ca="1" t="shared" ref="O433:P433" si="454">IFERROR(AVERAGEIF(M:M,M433,$K:$K)," ")</f>
        <v> </v>
      </c>
      <c r="P433" s="83" t="str">
        <f ca="1" t="shared" si="454"/>
        <v> </v>
      </c>
      <c r="Q433" s="66" t="str">
        <f ca="1">IF(ISBLANK(A433)," ",IF(O433&gt;MASTER!$B$3/100,"SB",IF(O433&gt;MASTER!$B$4/100,"B",IF(O433&gt;MASTER!$B$5/100,"C","K"))))</f>
        <v>SB</v>
      </c>
      <c r="R433" s="66" t="str">
        <f ca="1">IF(ISBLANK(B433)," ",IF(P433&gt;MASTER!$B$3/100,"SB",IF(P433&gt;MASTER!$B$4/100,"B",IF(P433&gt;MASTER!$B$5/100,"C","K"))))</f>
        <v>SB</v>
      </c>
    </row>
    <row r="434" customHeight="1" spans="1:18">
      <c r="A434" s="66">
        <f ca="1">INDIRECT(ADDRESS(2+QUOTIENT(ROW()-2,COUNTA('Form Responses 1'!$1:$1)-4),1,,TRUE,"Form Responses 1"))</f>
        <v>0</v>
      </c>
      <c r="B434" s="66">
        <f ca="1">INDIRECT(ADDRESS(2+QUOTIENT(ROW()-2,COUNTA('Form Responses 1'!$1:$1)-4),2,,TRUE,"Form Responses 1"))</f>
        <v>0</v>
      </c>
      <c r="C434" s="66">
        <f ca="1">INDIRECT(ADDRESS(2+QUOTIENT(ROW()-2,COUNTA('Form Responses 1'!$1:$1)-4),3,,TRUE,"Form Responses 1"))</f>
        <v>0</v>
      </c>
      <c r="D434" s="66">
        <f ca="1">INDIRECT(ADDRESS(2+QUOTIENT(ROW()-2,COUNTA('Form Responses 1'!$1:$1)-4),4,,TRUE,"Form Responses 1"))</f>
        <v>0</v>
      </c>
      <c r="E434" s="82">
        <f ca="1" t="shared" si="269"/>
        <v>6</v>
      </c>
      <c r="F434" s="66" t="str">
        <f ca="1">IF(ISBLANK(A434)," ",INDIRECT(ADDRESS(1,5+MOD(ROW()-2,COUNTA('Form Responses 1'!$1:$1)-4),,TRUE,"Form Responses 1")))</f>
        <v>Security [Security Functions]</v>
      </c>
      <c r="G434" s="66" t="e">
        <f ca="1">IF(ISBLANK(A434)," ",INDIRECT(ADDRESS(MATCH(A434,'Form Responses 1'!A:A,0),5+MOD(ROW()-2,COUNTA('Form Responses 1'!$1:$1)-4),,TRUE,"Form Responses 1")))</f>
        <v>#N/A</v>
      </c>
      <c r="H434" s="83" t="str">
        <f ca="1" t="shared" si="270"/>
        <v>Security</v>
      </c>
      <c r="I434" s="83" t="str">
        <f ca="1" t="shared" si="407"/>
        <v>Security Functions</v>
      </c>
      <c r="J434" s="83" t="str">
        <f ca="1" t="shared" si="271"/>
        <v>SECURITY SERVICE</v>
      </c>
      <c r="K434" s="83" t="str">
        <f ca="1" t="array" ref="K434">IFERROR(INDEX(MASTER!B:B,MATCH(G434,MASTER!A:A,0))/100," ")</f>
        <v> </v>
      </c>
      <c r="L434" s="66">
        <f ca="1" t="shared" si="272"/>
        <v>0</v>
      </c>
      <c r="M434" s="66" t="str">
        <f ca="1" t="shared" si="273"/>
        <v>1900 - WEEK 00</v>
      </c>
      <c r="N434" s="66" t="str">
        <f ca="1" t="shared" si="274"/>
        <v>1900 - MONTH 01</v>
      </c>
      <c r="O434" s="83" t="str">
        <f ca="1" t="shared" ref="O434:P434" si="455">IFERROR(AVERAGEIF(M:M,M434,$K:$K)," ")</f>
        <v> </v>
      </c>
      <c r="P434" s="83" t="str">
        <f ca="1" t="shared" si="455"/>
        <v> </v>
      </c>
      <c r="Q434" s="66" t="str">
        <f ca="1">IF(ISBLANK(A434)," ",IF(O434&gt;MASTER!$B$3/100,"SB",IF(O434&gt;MASTER!$B$4/100,"B",IF(O434&gt;MASTER!$B$5/100,"C","K"))))</f>
        <v>SB</v>
      </c>
      <c r="R434" s="66" t="str">
        <f ca="1">IF(ISBLANK(B434)," ",IF(P434&gt;MASTER!$B$3/100,"SB",IF(P434&gt;MASTER!$B$4/100,"B",IF(P434&gt;MASTER!$B$5/100,"C","K"))))</f>
        <v>SB</v>
      </c>
    </row>
    <row r="435" customHeight="1" spans="1:18">
      <c r="A435" s="66">
        <f ca="1">INDIRECT(ADDRESS(2+QUOTIENT(ROW()-2,COUNTA('Form Responses 1'!$1:$1)-4),1,,TRUE,"Form Responses 1"))</f>
        <v>0</v>
      </c>
      <c r="B435" s="66">
        <f ca="1">INDIRECT(ADDRESS(2+QUOTIENT(ROW()-2,COUNTA('Form Responses 1'!$1:$1)-4),2,,TRUE,"Form Responses 1"))</f>
        <v>0</v>
      </c>
      <c r="C435" s="66">
        <f ca="1">INDIRECT(ADDRESS(2+QUOTIENT(ROW()-2,COUNTA('Form Responses 1'!$1:$1)-4),3,,TRUE,"Form Responses 1"))</f>
        <v>0</v>
      </c>
      <c r="D435" s="66">
        <f ca="1">INDIRECT(ADDRESS(2+QUOTIENT(ROW()-2,COUNTA('Form Responses 1'!$1:$1)-4),4,,TRUE,"Form Responses 1"))</f>
        <v>0</v>
      </c>
      <c r="E435" s="82">
        <f ca="1" t="shared" si="269"/>
        <v>6</v>
      </c>
      <c r="F435" s="66" t="str">
        <f ca="1">IF(ISBLANK(A435)," ",INDIRECT(ADDRESS(1,5+MOD(ROW()-2,COUNTA('Form Responses 1'!$1:$1)-4),,TRUE,"Form Responses 1")))</f>
        <v>Lantai 1 [Pantry ]</v>
      </c>
      <c r="G435" s="66" t="e">
        <f ca="1">IF(ISBLANK(A435)," ",INDIRECT(ADDRESS(MATCH(A435,'Form Responses 1'!A:A,0),5+MOD(ROW()-2,COUNTA('Form Responses 1'!$1:$1)-4),,TRUE,"Form Responses 1")))</f>
        <v>#N/A</v>
      </c>
      <c r="H435" s="83" t="str">
        <f ca="1" t="shared" si="270"/>
        <v>Lantai 1</v>
      </c>
      <c r="I435" s="83" t="str">
        <f ca="1" t="shared" si="407"/>
        <v>Pantry </v>
      </c>
      <c r="J435" s="83" t="str">
        <f ca="1" t="shared" si="271"/>
        <v>CLEANING SERVICE</v>
      </c>
      <c r="K435" s="83" t="str">
        <f ca="1" t="array" ref="K435">IFERROR(INDEX(MASTER!B:B,MATCH(G435,MASTER!A:A,0))/100," ")</f>
        <v> </v>
      </c>
      <c r="L435" s="66">
        <f ca="1" t="shared" si="272"/>
        <v>0</v>
      </c>
      <c r="M435" s="66" t="str">
        <f ca="1" t="shared" si="273"/>
        <v>1900 - WEEK 00</v>
      </c>
      <c r="N435" s="66" t="str">
        <f ca="1" t="shared" si="274"/>
        <v>1900 - MONTH 01</v>
      </c>
      <c r="O435" s="83" t="str">
        <f ca="1" t="shared" ref="O435:P435" si="456">IFERROR(AVERAGEIF(M:M,M435,$K:$K)," ")</f>
        <v> </v>
      </c>
      <c r="P435" s="83" t="str">
        <f ca="1" t="shared" si="456"/>
        <v> </v>
      </c>
      <c r="Q435" s="66" t="str">
        <f ca="1">IF(ISBLANK(A435)," ",IF(O435&gt;MASTER!$B$3/100,"SB",IF(O435&gt;MASTER!$B$4/100,"B",IF(O435&gt;MASTER!$B$5/100,"C","K"))))</f>
        <v>SB</v>
      </c>
      <c r="R435" s="66" t="str">
        <f ca="1">IF(ISBLANK(B435)," ",IF(P435&gt;MASTER!$B$3/100,"SB",IF(P435&gt;MASTER!$B$4/100,"B",IF(P435&gt;MASTER!$B$5/100,"C","K"))))</f>
        <v>SB</v>
      </c>
    </row>
    <row r="436" customHeight="1" spans="1:18">
      <c r="A436" s="66">
        <f ca="1">INDIRECT(ADDRESS(2+QUOTIENT(ROW()-2,COUNTA('Form Responses 1'!$1:$1)-4),1,,TRUE,"Form Responses 1"))</f>
        <v>0</v>
      </c>
      <c r="B436" s="66">
        <f ca="1">INDIRECT(ADDRESS(2+QUOTIENT(ROW()-2,COUNTA('Form Responses 1'!$1:$1)-4),2,,TRUE,"Form Responses 1"))</f>
        <v>0</v>
      </c>
      <c r="C436" s="66">
        <f ca="1">INDIRECT(ADDRESS(2+QUOTIENT(ROW()-2,COUNTA('Form Responses 1'!$1:$1)-4),3,,TRUE,"Form Responses 1"))</f>
        <v>0</v>
      </c>
      <c r="D436" s="66">
        <f ca="1">INDIRECT(ADDRESS(2+QUOTIENT(ROW()-2,COUNTA('Form Responses 1'!$1:$1)-4),4,,TRUE,"Form Responses 1"))</f>
        <v>0</v>
      </c>
      <c r="E436" s="82">
        <f ca="1" t="shared" si="269"/>
        <v>6</v>
      </c>
      <c r="F436" s="66" t="str">
        <f ca="1">IF(ISBLANK(A436)," ",INDIRECT(ADDRESS(1,5+MOD(ROW()-2,COUNTA('Form Responses 1'!$1:$1)-4),,TRUE,"Form Responses 1")))</f>
        <v>Lantai 1 [Kamar Depan]</v>
      </c>
      <c r="G436" s="66" t="e">
        <f ca="1">IF(ISBLANK(A436)," ",INDIRECT(ADDRESS(MATCH(A436,'Form Responses 1'!A:A,0),5+MOD(ROW()-2,COUNTA('Form Responses 1'!$1:$1)-4),,TRUE,"Form Responses 1")))</f>
        <v>#N/A</v>
      </c>
      <c r="H436" s="83" t="str">
        <f ca="1" t="shared" si="270"/>
        <v>Lantai 1</v>
      </c>
      <c r="I436" s="83" t="str">
        <f ca="1" t="shared" si="407"/>
        <v>Kamar Depan</v>
      </c>
      <c r="J436" s="83" t="str">
        <f ca="1" t="shared" si="271"/>
        <v>CLEANING SERVICE</v>
      </c>
      <c r="K436" s="83" t="str">
        <f ca="1" t="array" ref="K436">IFERROR(INDEX(MASTER!B:B,MATCH(G436,MASTER!A:A,0))/100," ")</f>
        <v> </v>
      </c>
      <c r="L436" s="66">
        <f ca="1" t="shared" si="272"/>
        <v>0</v>
      </c>
      <c r="M436" s="66" t="str">
        <f ca="1" t="shared" si="273"/>
        <v>1900 - WEEK 00</v>
      </c>
      <c r="N436" s="66" t="str">
        <f ca="1" t="shared" si="274"/>
        <v>1900 - MONTH 01</v>
      </c>
      <c r="O436" s="83" t="str">
        <f ca="1" t="shared" ref="O436:P436" si="457">IFERROR(AVERAGEIF(M:M,M436,$K:$K)," ")</f>
        <v> </v>
      </c>
      <c r="P436" s="83" t="str">
        <f ca="1" t="shared" si="457"/>
        <v> </v>
      </c>
      <c r="Q436" s="66" t="str">
        <f ca="1">IF(ISBLANK(A436)," ",IF(O436&gt;MASTER!$B$3/100,"SB",IF(O436&gt;MASTER!$B$4/100,"B",IF(O436&gt;MASTER!$B$5/100,"C","K"))))</f>
        <v>SB</v>
      </c>
      <c r="R436" s="66" t="str">
        <f ca="1">IF(ISBLANK(B436)," ",IF(P436&gt;MASTER!$B$3/100,"SB",IF(P436&gt;MASTER!$B$4/100,"B",IF(P436&gt;MASTER!$B$5/100,"C","K"))))</f>
        <v>SB</v>
      </c>
    </row>
    <row r="437" customHeight="1" spans="1:18">
      <c r="A437" s="66">
        <f ca="1">INDIRECT(ADDRESS(2+QUOTIENT(ROW()-2,COUNTA('Form Responses 1'!$1:$1)-4),1,,TRUE,"Form Responses 1"))</f>
        <v>0</v>
      </c>
      <c r="B437" s="66">
        <f ca="1">INDIRECT(ADDRESS(2+QUOTIENT(ROW()-2,COUNTA('Form Responses 1'!$1:$1)-4),2,,TRUE,"Form Responses 1"))</f>
        <v>0</v>
      </c>
      <c r="C437" s="66">
        <f ca="1">INDIRECT(ADDRESS(2+QUOTIENT(ROW()-2,COUNTA('Form Responses 1'!$1:$1)-4),3,,TRUE,"Form Responses 1"))</f>
        <v>0</v>
      </c>
      <c r="D437" s="66">
        <f ca="1">INDIRECT(ADDRESS(2+QUOTIENT(ROW()-2,COUNTA('Form Responses 1'!$1:$1)-4),4,,TRUE,"Form Responses 1"))</f>
        <v>0</v>
      </c>
      <c r="E437" s="82">
        <f ca="1" t="shared" si="269"/>
        <v>6</v>
      </c>
      <c r="F437" s="66" t="str">
        <f ca="1">IF(ISBLANK(A437)," ",INDIRECT(ADDRESS(1,5+MOD(ROW()-2,COUNTA('Form Responses 1'!$1:$1)-4),,TRUE,"Form Responses 1")))</f>
        <v>Lantai 1 [Kamar Belakang]</v>
      </c>
      <c r="G437" s="66" t="e">
        <f ca="1">IF(ISBLANK(A437)," ",INDIRECT(ADDRESS(MATCH(A437,'Form Responses 1'!A:A,0),5+MOD(ROW()-2,COUNTA('Form Responses 1'!$1:$1)-4),,TRUE,"Form Responses 1")))</f>
        <v>#N/A</v>
      </c>
      <c r="H437" s="83" t="str">
        <f ca="1" t="shared" si="270"/>
        <v>Lantai 1</v>
      </c>
      <c r="I437" s="83" t="str">
        <f ca="1" t="shared" si="407"/>
        <v>Kamar Belakang</v>
      </c>
      <c r="J437" s="83" t="str">
        <f ca="1" t="shared" si="271"/>
        <v>CLEANING SERVICE</v>
      </c>
      <c r="K437" s="83" t="str">
        <f ca="1" t="array" ref="K437">IFERROR(INDEX(MASTER!B:B,MATCH(G437,MASTER!A:A,0))/100," ")</f>
        <v> </v>
      </c>
      <c r="L437" s="66">
        <f ca="1" t="shared" si="272"/>
        <v>0</v>
      </c>
      <c r="M437" s="66" t="str">
        <f ca="1" t="shared" si="273"/>
        <v>1900 - WEEK 00</v>
      </c>
      <c r="N437" s="66" t="str">
        <f ca="1" t="shared" si="274"/>
        <v>1900 - MONTH 01</v>
      </c>
      <c r="O437" s="83" t="str">
        <f ca="1" t="shared" ref="O437:P437" si="458">IFERROR(AVERAGEIF(M:M,M437,$K:$K)," ")</f>
        <v> </v>
      </c>
      <c r="P437" s="83" t="str">
        <f ca="1" t="shared" si="458"/>
        <v> </v>
      </c>
      <c r="Q437" s="66" t="str">
        <f ca="1">IF(ISBLANK(A437)," ",IF(O437&gt;MASTER!$B$3/100,"SB",IF(O437&gt;MASTER!$B$4/100,"B",IF(O437&gt;MASTER!$B$5/100,"C","K"))))</f>
        <v>SB</v>
      </c>
      <c r="R437" s="66" t="str">
        <f ca="1">IF(ISBLANK(B437)," ",IF(P437&gt;MASTER!$B$3/100,"SB",IF(P437&gt;MASTER!$B$4/100,"B",IF(P437&gt;MASTER!$B$5/100,"C","K"))))</f>
        <v>SB</v>
      </c>
    </row>
    <row r="438" customHeight="1" spans="1:18">
      <c r="A438" s="66">
        <f ca="1">INDIRECT(ADDRESS(2+QUOTIENT(ROW()-2,COUNTA('Form Responses 1'!$1:$1)-4),1,,TRUE,"Form Responses 1"))</f>
        <v>0</v>
      </c>
      <c r="B438" s="66">
        <f ca="1">INDIRECT(ADDRESS(2+QUOTIENT(ROW()-2,COUNTA('Form Responses 1'!$1:$1)-4),2,,TRUE,"Form Responses 1"))</f>
        <v>0</v>
      </c>
      <c r="C438" s="66">
        <f ca="1">INDIRECT(ADDRESS(2+QUOTIENT(ROW()-2,COUNTA('Form Responses 1'!$1:$1)-4),3,,TRUE,"Form Responses 1"))</f>
        <v>0</v>
      </c>
      <c r="D438" s="66">
        <f ca="1">INDIRECT(ADDRESS(2+QUOTIENT(ROW()-2,COUNTA('Form Responses 1'!$1:$1)-4),4,,TRUE,"Form Responses 1"))</f>
        <v>0</v>
      </c>
      <c r="E438" s="82">
        <f ca="1" t="shared" si="269"/>
        <v>6</v>
      </c>
      <c r="F438" s="66" t="str">
        <f ca="1">IF(ISBLANK(A438)," ",INDIRECT(ADDRESS(1,5+MOD(ROW()-2,COUNTA('Form Responses 1'!$1:$1)-4),,TRUE,"Form Responses 1")))</f>
        <v>Lantai 1 [Ruang Tamu]</v>
      </c>
      <c r="G438" s="66" t="e">
        <f ca="1">IF(ISBLANK(A438)," ",INDIRECT(ADDRESS(MATCH(A438,'Form Responses 1'!A:A,0),5+MOD(ROW()-2,COUNTA('Form Responses 1'!$1:$1)-4),,TRUE,"Form Responses 1")))</f>
        <v>#N/A</v>
      </c>
      <c r="H438" s="83" t="str">
        <f ca="1" t="shared" si="270"/>
        <v>Lantai 1</v>
      </c>
      <c r="I438" s="83" t="str">
        <f ca="1" t="shared" si="407"/>
        <v>Ruang Tamu</v>
      </c>
      <c r="J438" s="83" t="str">
        <f ca="1" t="shared" si="271"/>
        <v>CLEANING SERVICE</v>
      </c>
      <c r="K438" s="83" t="str">
        <f ca="1" t="array" ref="K438">IFERROR(INDEX(MASTER!B:B,MATCH(G438,MASTER!A:A,0))/100," ")</f>
        <v> </v>
      </c>
      <c r="L438" s="66">
        <f ca="1" t="shared" si="272"/>
        <v>0</v>
      </c>
      <c r="M438" s="66" t="str">
        <f ca="1" t="shared" si="273"/>
        <v>1900 - WEEK 00</v>
      </c>
      <c r="N438" s="66" t="str">
        <f ca="1" t="shared" si="274"/>
        <v>1900 - MONTH 01</v>
      </c>
      <c r="O438" s="83" t="str">
        <f ca="1" t="shared" ref="O438:P438" si="459">IFERROR(AVERAGEIF(M:M,M438,$K:$K)," ")</f>
        <v> </v>
      </c>
      <c r="P438" s="83" t="str">
        <f ca="1" t="shared" si="459"/>
        <v> </v>
      </c>
      <c r="Q438" s="66" t="str">
        <f ca="1">IF(ISBLANK(A438)," ",IF(O438&gt;MASTER!$B$3/100,"SB",IF(O438&gt;MASTER!$B$4/100,"B",IF(O438&gt;MASTER!$B$5/100,"C","K"))))</f>
        <v>SB</v>
      </c>
      <c r="R438" s="66" t="str">
        <f ca="1">IF(ISBLANK(B438)," ",IF(P438&gt;MASTER!$B$3/100,"SB",IF(P438&gt;MASTER!$B$4/100,"B",IF(P438&gt;MASTER!$B$5/100,"C","K"))))</f>
        <v>SB</v>
      </c>
    </row>
    <row r="439" customHeight="1" spans="1:18">
      <c r="A439" s="66">
        <f ca="1">INDIRECT(ADDRESS(2+QUOTIENT(ROW()-2,COUNTA('Form Responses 1'!$1:$1)-4),1,,TRUE,"Form Responses 1"))</f>
        <v>0</v>
      </c>
      <c r="B439" s="66">
        <f ca="1">INDIRECT(ADDRESS(2+QUOTIENT(ROW()-2,COUNTA('Form Responses 1'!$1:$1)-4),2,,TRUE,"Form Responses 1"))</f>
        <v>0</v>
      </c>
      <c r="C439" s="66">
        <f ca="1">INDIRECT(ADDRESS(2+QUOTIENT(ROW()-2,COUNTA('Form Responses 1'!$1:$1)-4),3,,TRUE,"Form Responses 1"))</f>
        <v>0</v>
      </c>
      <c r="D439" s="66">
        <f ca="1">INDIRECT(ADDRESS(2+QUOTIENT(ROW()-2,COUNTA('Form Responses 1'!$1:$1)-4),4,,TRUE,"Form Responses 1"))</f>
        <v>0</v>
      </c>
      <c r="E439" s="82">
        <f ca="1" t="shared" si="269"/>
        <v>6</v>
      </c>
      <c r="F439" s="66" t="str">
        <f ca="1">IF(ISBLANK(A439)," ",INDIRECT(ADDRESS(1,5+MOD(ROW()-2,COUNTA('Form Responses 1'!$1:$1)-4),,TRUE,"Form Responses 1")))</f>
        <v>Lantai 1 [Toilet Pria / Wanita]</v>
      </c>
      <c r="G439" s="66" t="e">
        <f ca="1">IF(ISBLANK(A439)," ",INDIRECT(ADDRESS(MATCH(A439,'Form Responses 1'!A:A,0),5+MOD(ROW()-2,COUNTA('Form Responses 1'!$1:$1)-4),,TRUE,"Form Responses 1")))</f>
        <v>#N/A</v>
      </c>
      <c r="H439" s="83" t="str">
        <f ca="1" t="shared" si="270"/>
        <v>Lantai 1</v>
      </c>
      <c r="I439" s="83" t="str">
        <f ca="1" t="shared" si="407"/>
        <v>Toilet Pria / Wanita</v>
      </c>
      <c r="J439" s="83" t="str">
        <f ca="1" t="shared" si="271"/>
        <v>CLEANING SERVICE</v>
      </c>
      <c r="K439" s="83" t="str">
        <f ca="1" t="array" ref="K439">IFERROR(INDEX(MASTER!B:B,MATCH(G439,MASTER!A:A,0))/100," ")</f>
        <v> </v>
      </c>
      <c r="L439" s="66">
        <f ca="1" t="shared" si="272"/>
        <v>0</v>
      </c>
      <c r="M439" s="66" t="str">
        <f ca="1" t="shared" si="273"/>
        <v>1900 - WEEK 00</v>
      </c>
      <c r="N439" s="66" t="str">
        <f ca="1" t="shared" si="274"/>
        <v>1900 - MONTH 01</v>
      </c>
      <c r="O439" s="83" t="str">
        <f ca="1" t="shared" ref="O439:P439" si="460">IFERROR(AVERAGEIF(M:M,M439,$K:$K)," ")</f>
        <v> </v>
      </c>
      <c r="P439" s="83" t="str">
        <f ca="1" t="shared" si="460"/>
        <v> </v>
      </c>
      <c r="Q439" s="66" t="str">
        <f ca="1">IF(ISBLANK(A439)," ",IF(O439&gt;MASTER!$B$3/100,"SB",IF(O439&gt;MASTER!$B$4/100,"B",IF(O439&gt;MASTER!$B$5/100,"C","K"))))</f>
        <v>SB</v>
      </c>
      <c r="R439" s="66" t="str">
        <f ca="1">IF(ISBLANK(B439)," ",IF(P439&gt;MASTER!$B$3/100,"SB",IF(P439&gt;MASTER!$B$4/100,"B",IF(P439&gt;MASTER!$B$5/100,"C","K"))))</f>
        <v>SB</v>
      </c>
    </row>
    <row r="440" customHeight="1" spans="1:18">
      <c r="A440" s="66">
        <f ca="1">INDIRECT(ADDRESS(2+QUOTIENT(ROW()-2,COUNTA('Form Responses 1'!$1:$1)-4),1,,TRUE,"Form Responses 1"))</f>
        <v>0</v>
      </c>
      <c r="B440" s="66">
        <f ca="1">INDIRECT(ADDRESS(2+QUOTIENT(ROW()-2,COUNTA('Form Responses 1'!$1:$1)-4),2,,TRUE,"Form Responses 1"))</f>
        <v>0</v>
      </c>
      <c r="C440" s="66">
        <f ca="1">INDIRECT(ADDRESS(2+QUOTIENT(ROW()-2,COUNTA('Form Responses 1'!$1:$1)-4),3,,TRUE,"Form Responses 1"))</f>
        <v>0</v>
      </c>
      <c r="D440" s="66">
        <f ca="1">INDIRECT(ADDRESS(2+QUOTIENT(ROW()-2,COUNTA('Form Responses 1'!$1:$1)-4),4,,TRUE,"Form Responses 1"))</f>
        <v>0</v>
      </c>
      <c r="E440" s="82">
        <f ca="1" t="shared" si="269"/>
        <v>6</v>
      </c>
      <c r="F440" s="66" t="str">
        <f ca="1">IF(ISBLANK(A440)," ",INDIRECT(ADDRESS(1,5+MOD(ROW()-2,COUNTA('Form Responses 1'!$1:$1)-4),,TRUE,"Form Responses 1")))</f>
        <v>Halaman [Taman ]</v>
      </c>
      <c r="G440" s="66" t="e">
        <f ca="1">IF(ISBLANK(A440)," ",INDIRECT(ADDRESS(MATCH(A440,'Form Responses 1'!A:A,0),5+MOD(ROW()-2,COUNTA('Form Responses 1'!$1:$1)-4),,TRUE,"Form Responses 1")))</f>
        <v>#N/A</v>
      </c>
      <c r="H440" s="83" t="str">
        <f ca="1" t="shared" si="270"/>
        <v>Halaman</v>
      </c>
      <c r="I440" s="83" t="str">
        <f ca="1" t="shared" si="407"/>
        <v>Taman </v>
      </c>
      <c r="J440" s="83" t="str">
        <f ca="1" t="shared" si="271"/>
        <v>CLEANING SERVICE</v>
      </c>
      <c r="K440" s="83" t="str">
        <f ca="1" t="array" ref="K440">IFERROR(INDEX(MASTER!B:B,MATCH(G440,MASTER!A:A,0))/100," ")</f>
        <v> </v>
      </c>
      <c r="L440" s="66">
        <f ca="1" t="shared" si="272"/>
        <v>0</v>
      </c>
      <c r="M440" s="66" t="str">
        <f ca="1" t="shared" si="273"/>
        <v>1900 - WEEK 00</v>
      </c>
      <c r="N440" s="66" t="str">
        <f ca="1" t="shared" si="274"/>
        <v>1900 - MONTH 01</v>
      </c>
      <c r="O440" s="83" t="str">
        <f ca="1" t="shared" ref="O440:P440" si="461">IFERROR(AVERAGEIF(M:M,M440,$K:$K)," ")</f>
        <v> </v>
      </c>
      <c r="P440" s="83" t="str">
        <f ca="1" t="shared" si="461"/>
        <v> </v>
      </c>
      <c r="Q440" s="66" t="str">
        <f ca="1">IF(ISBLANK(A440)," ",IF(O440&gt;MASTER!$B$3/100,"SB",IF(O440&gt;MASTER!$B$4/100,"B",IF(O440&gt;MASTER!$B$5/100,"C","K"))))</f>
        <v>SB</v>
      </c>
      <c r="R440" s="66" t="str">
        <f ca="1">IF(ISBLANK(B440)," ",IF(P440&gt;MASTER!$B$3/100,"SB",IF(P440&gt;MASTER!$B$4/100,"B",IF(P440&gt;MASTER!$B$5/100,"C","K"))))</f>
        <v>SB</v>
      </c>
    </row>
    <row r="441" customHeight="1" spans="1:18">
      <c r="A441" s="66">
        <f ca="1">INDIRECT(ADDRESS(2+QUOTIENT(ROW()-2,COUNTA('Form Responses 1'!$1:$1)-4),1,,TRUE,"Form Responses 1"))</f>
        <v>0</v>
      </c>
      <c r="B441" s="66">
        <f ca="1">INDIRECT(ADDRESS(2+QUOTIENT(ROW()-2,COUNTA('Form Responses 1'!$1:$1)-4),2,,TRUE,"Form Responses 1"))</f>
        <v>0</v>
      </c>
      <c r="C441" s="66">
        <f ca="1">INDIRECT(ADDRESS(2+QUOTIENT(ROW()-2,COUNTA('Form Responses 1'!$1:$1)-4),3,,TRUE,"Form Responses 1"))</f>
        <v>0</v>
      </c>
      <c r="D441" s="66">
        <f ca="1">INDIRECT(ADDRESS(2+QUOTIENT(ROW()-2,COUNTA('Form Responses 1'!$1:$1)-4),4,,TRUE,"Form Responses 1"))</f>
        <v>0</v>
      </c>
      <c r="E441" s="82">
        <f ca="1" t="shared" si="269"/>
        <v>6</v>
      </c>
      <c r="F441" s="66" t="str">
        <f ca="1">IF(ISBLANK(A441)," ",INDIRECT(ADDRESS(1,5+MOD(ROW()-2,COUNTA('Form Responses 1'!$1:$1)-4),,TRUE,"Form Responses 1")))</f>
        <v>Halaman [Halaman Utama Depan]</v>
      </c>
      <c r="G441" s="66" t="e">
        <f ca="1">IF(ISBLANK(A441)," ",INDIRECT(ADDRESS(MATCH(A441,'Form Responses 1'!A:A,0),5+MOD(ROW()-2,COUNTA('Form Responses 1'!$1:$1)-4),,TRUE,"Form Responses 1")))</f>
        <v>#N/A</v>
      </c>
      <c r="H441" s="83" t="str">
        <f ca="1" t="shared" si="270"/>
        <v>Halaman</v>
      </c>
      <c r="I441" s="83" t="str">
        <f ca="1" t="shared" si="407"/>
        <v>Halaman Utama Depan</v>
      </c>
      <c r="J441" s="83" t="str">
        <f ca="1" t="shared" si="271"/>
        <v>CLEANING SERVICE</v>
      </c>
      <c r="K441" s="83" t="str">
        <f ca="1" t="array" ref="K441">IFERROR(INDEX(MASTER!B:B,MATCH(G441,MASTER!A:A,0))/100," ")</f>
        <v> </v>
      </c>
      <c r="L441" s="66">
        <f ca="1" t="shared" si="272"/>
        <v>0</v>
      </c>
      <c r="M441" s="66" t="str">
        <f ca="1" t="shared" si="273"/>
        <v>1900 - WEEK 00</v>
      </c>
      <c r="N441" s="66" t="str">
        <f ca="1" t="shared" si="274"/>
        <v>1900 - MONTH 01</v>
      </c>
      <c r="O441" s="83" t="str">
        <f ca="1" t="shared" ref="O441:P441" si="462">IFERROR(AVERAGEIF(M:M,M441,$K:$K)," ")</f>
        <v> </v>
      </c>
      <c r="P441" s="83" t="str">
        <f ca="1" t="shared" si="462"/>
        <v> </v>
      </c>
      <c r="Q441" s="66" t="str">
        <f ca="1">IF(ISBLANK(A441)," ",IF(O441&gt;MASTER!$B$3/100,"SB",IF(O441&gt;MASTER!$B$4/100,"B",IF(O441&gt;MASTER!$B$5/100,"C","K"))))</f>
        <v>SB</v>
      </c>
      <c r="R441" s="66" t="str">
        <f ca="1">IF(ISBLANK(B441)," ",IF(P441&gt;MASTER!$B$3/100,"SB",IF(P441&gt;MASTER!$B$4/100,"B",IF(P441&gt;MASTER!$B$5/100,"C","K"))))</f>
        <v>SB</v>
      </c>
    </row>
    <row r="442" customHeight="1" spans="1:18">
      <c r="A442" s="66">
        <f ca="1">INDIRECT(ADDRESS(2+QUOTIENT(ROW()-2,COUNTA('Form Responses 1'!$1:$1)-4),1,,TRUE,"Form Responses 1"))</f>
        <v>0</v>
      </c>
      <c r="B442" s="66">
        <f ca="1">INDIRECT(ADDRESS(2+QUOTIENT(ROW()-2,COUNTA('Form Responses 1'!$1:$1)-4),2,,TRUE,"Form Responses 1"))</f>
        <v>0</v>
      </c>
      <c r="C442" s="66">
        <f ca="1">INDIRECT(ADDRESS(2+QUOTIENT(ROW()-2,COUNTA('Form Responses 1'!$1:$1)-4),3,,TRUE,"Form Responses 1"))</f>
        <v>0</v>
      </c>
      <c r="D442" s="66">
        <f ca="1">INDIRECT(ADDRESS(2+QUOTIENT(ROW()-2,COUNTA('Form Responses 1'!$1:$1)-4),4,,TRUE,"Form Responses 1"))</f>
        <v>0</v>
      </c>
      <c r="E442" s="82">
        <f ca="1" t="shared" si="269"/>
        <v>6</v>
      </c>
      <c r="F442" s="66" t="str">
        <f ca="1">IF(ISBLANK(A442)," ",INDIRECT(ADDRESS(1,5+MOD(ROW()-2,COUNTA('Form Responses 1'!$1:$1)-4),,TRUE,"Form Responses 1")))</f>
        <v>Halaman [Halaman Samping Dan Belakang]</v>
      </c>
      <c r="G442" s="66" t="e">
        <f ca="1">IF(ISBLANK(A442)," ",INDIRECT(ADDRESS(MATCH(A442,'Form Responses 1'!A:A,0),5+MOD(ROW()-2,COUNTA('Form Responses 1'!$1:$1)-4),,TRUE,"Form Responses 1")))</f>
        <v>#N/A</v>
      </c>
      <c r="H442" s="83" t="str">
        <f ca="1" t="shared" si="270"/>
        <v>Halaman</v>
      </c>
      <c r="I442" s="83" t="str">
        <f ca="1" t="shared" si="407"/>
        <v>Halaman Samping Dan Belakang</v>
      </c>
      <c r="J442" s="83" t="str">
        <f ca="1" t="shared" si="271"/>
        <v>CLEANING SERVICE</v>
      </c>
      <c r="K442" s="83" t="str">
        <f ca="1" t="array" ref="K442">IFERROR(INDEX(MASTER!B:B,MATCH(G442,MASTER!A:A,0))/100," ")</f>
        <v> </v>
      </c>
      <c r="L442" s="66">
        <f ca="1" t="shared" si="272"/>
        <v>0</v>
      </c>
      <c r="M442" s="66" t="str">
        <f ca="1" t="shared" si="273"/>
        <v>1900 - WEEK 00</v>
      </c>
      <c r="N442" s="66" t="str">
        <f ca="1" t="shared" si="274"/>
        <v>1900 - MONTH 01</v>
      </c>
      <c r="O442" s="83" t="str">
        <f ca="1" t="shared" ref="O442:P442" si="463">IFERROR(AVERAGEIF(M:M,M442,$K:$K)," ")</f>
        <v> </v>
      </c>
      <c r="P442" s="83" t="str">
        <f ca="1" t="shared" si="463"/>
        <v> </v>
      </c>
      <c r="Q442" s="66" t="str">
        <f ca="1">IF(ISBLANK(A442)," ",IF(O442&gt;MASTER!$B$3/100,"SB",IF(O442&gt;MASTER!$B$4/100,"B",IF(O442&gt;MASTER!$B$5/100,"C","K"))))</f>
        <v>SB</v>
      </c>
      <c r="R442" s="66" t="str">
        <f ca="1">IF(ISBLANK(B442)," ",IF(P442&gt;MASTER!$B$3/100,"SB",IF(P442&gt;MASTER!$B$4/100,"B",IF(P442&gt;MASTER!$B$5/100,"C","K"))))</f>
        <v>SB</v>
      </c>
    </row>
    <row r="443" customHeight="1" spans="1:18">
      <c r="A443" s="66">
        <f ca="1">INDIRECT(ADDRESS(2+QUOTIENT(ROW()-2,COUNTA('Form Responses 1'!$1:$1)-4),1,,TRUE,"Form Responses 1"))</f>
        <v>0</v>
      </c>
      <c r="B443" s="66">
        <f ca="1">INDIRECT(ADDRESS(2+QUOTIENT(ROW()-2,COUNTA('Form Responses 1'!$1:$1)-4),2,,TRUE,"Form Responses 1"))</f>
        <v>0</v>
      </c>
      <c r="C443" s="66">
        <f ca="1">INDIRECT(ADDRESS(2+QUOTIENT(ROW()-2,COUNTA('Form Responses 1'!$1:$1)-4),3,,TRUE,"Form Responses 1"))</f>
        <v>0</v>
      </c>
      <c r="D443" s="66">
        <f ca="1">INDIRECT(ADDRESS(2+QUOTIENT(ROW()-2,COUNTA('Form Responses 1'!$1:$1)-4),4,,TRUE,"Form Responses 1"))</f>
        <v>0</v>
      </c>
      <c r="E443" s="82">
        <f ca="1" t="shared" si="269"/>
        <v>6</v>
      </c>
      <c r="F443" s="66" t="str">
        <f ca="1">IF(ISBLANK(A443)," ",INDIRECT(ADDRESS(1,5+MOD(ROW()-2,COUNTA('Form Responses 1'!$1:$1)-4),,TRUE,"Form Responses 1")))</f>
        <v>Halaman [Tps]</v>
      </c>
      <c r="G443" s="66" t="e">
        <f ca="1">IF(ISBLANK(A443)," ",INDIRECT(ADDRESS(MATCH(A443,'Form Responses 1'!A:A,0),5+MOD(ROW()-2,COUNTA('Form Responses 1'!$1:$1)-4),,TRUE,"Form Responses 1")))</f>
        <v>#N/A</v>
      </c>
      <c r="H443" s="83" t="str">
        <f ca="1" t="shared" si="270"/>
        <v>Halaman</v>
      </c>
      <c r="I443" s="83" t="str">
        <f ca="1" t="shared" si="407"/>
        <v>Tps</v>
      </c>
      <c r="J443" s="83" t="str">
        <f ca="1" t="shared" si="271"/>
        <v>CLEANING SERVICE</v>
      </c>
      <c r="K443" s="83" t="str">
        <f ca="1" t="array" ref="K443">IFERROR(INDEX(MASTER!B:B,MATCH(G443,MASTER!A:A,0))/100," ")</f>
        <v> </v>
      </c>
      <c r="L443" s="66">
        <f ca="1" t="shared" si="272"/>
        <v>0</v>
      </c>
      <c r="M443" s="66" t="str">
        <f ca="1" t="shared" si="273"/>
        <v>1900 - WEEK 00</v>
      </c>
      <c r="N443" s="66" t="str">
        <f ca="1" t="shared" si="274"/>
        <v>1900 - MONTH 01</v>
      </c>
      <c r="O443" s="83" t="str">
        <f ca="1" t="shared" ref="O443:P443" si="464">IFERROR(AVERAGEIF(M:M,M443,$K:$K)," ")</f>
        <v> </v>
      </c>
      <c r="P443" s="83" t="str">
        <f ca="1" t="shared" si="464"/>
        <v> </v>
      </c>
      <c r="Q443" s="66" t="str">
        <f ca="1">IF(ISBLANK(A443)," ",IF(O443&gt;MASTER!$B$3/100,"SB",IF(O443&gt;MASTER!$B$4/100,"B",IF(O443&gt;MASTER!$B$5/100,"C","K"))))</f>
        <v>SB</v>
      </c>
      <c r="R443" s="66" t="str">
        <f ca="1">IF(ISBLANK(B443)," ",IF(P443&gt;MASTER!$B$3/100,"SB",IF(P443&gt;MASTER!$B$4/100,"B",IF(P443&gt;MASTER!$B$5/100,"C","K"))))</f>
        <v>SB</v>
      </c>
    </row>
    <row r="444" customHeight="1" spans="1:18">
      <c r="A444" s="66">
        <f ca="1">INDIRECT(ADDRESS(2+QUOTIENT(ROW()-2,COUNTA('Form Responses 1'!$1:$1)-4),1,,TRUE,"Form Responses 1"))</f>
        <v>0</v>
      </c>
      <c r="B444" s="66">
        <f ca="1">INDIRECT(ADDRESS(2+QUOTIENT(ROW()-2,COUNTA('Form Responses 1'!$1:$1)-4),2,,TRUE,"Form Responses 1"))</f>
        <v>0</v>
      </c>
      <c r="C444" s="66">
        <f ca="1">INDIRECT(ADDRESS(2+QUOTIENT(ROW()-2,COUNTA('Form Responses 1'!$1:$1)-4),3,,TRUE,"Form Responses 1"))</f>
        <v>0</v>
      </c>
      <c r="D444" s="66">
        <f ca="1">INDIRECT(ADDRESS(2+QUOTIENT(ROW()-2,COUNTA('Form Responses 1'!$1:$1)-4),4,,TRUE,"Form Responses 1"))</f>
        <v>0</v>
      </c>
      <c r="E444" s="82">
        <f ca="1" t="shared" si="269"/>
        <v>6</v>
      </c>
      <c r="F444" s="66" t="str">
        <f ca="1">IF(ISBLANK(A444)," ",INDIRECT(ADDRESS(1,5+MOD(ROW()-2,COUNTA('Form Responses 1'!$1:$1)-4),,TRUE,"Form Responses 1")))</f>
        <v>Wisma [Koridor ]</v>
      </c>
      <c r="G444" s="66" t="e">
        <f ca="1">IF(ISBLANK(A444)," ",INDIRECT(ADDRESS(MATCH(A444,'Form Responses 1'!A:A,0),5+MOD(ROW()-2,COUNTA('Form Responses 1'!$1:$1)-4),,TRUE,"Form Responses 1")))</f>
        <v>#N/A</v>
      </c>
      <c r="H444" s="83" t="str">
        <f ca="1" t="shared" si="270"/>
        <v>Wisma</v>
      </c>
      <c r="I444" s="83" t="str">
        <f ca="1" t="shared" si="407"/>
        <v>Koridor </v>
      </c>
      <c r="J444" s="83" t="str">
        <f ca="1" t="shared" si="271"/>
        <v>CLEANING SERVICE</v>
      </c>
      <c r="K444" s="83" t="str">
        <f ca="1" t="array" ref="K444">IFERROR(INDEX(MASTER!B:B,MATCH(G444,MASTER!A:A,0))/100," ")</f>
        <v> </v>
      </c>
      <c r="L444" s="66">
        <f ca="1" t="shared" si="272"/>
        <v>0</v>
      </c>
      <c r="M444" s="66" t="str">
        <f ca="1" t="shared" si="273"/>
        <v>1900 - WEEK 00</v>
      </c>
      <c r="N444" s="66" t="str">
        <f ca="1" t="shared" si="274"/>
        <v>1900 - MONTH 01</v>
      </c>
      <c r="O444" s="83" t="str">
        <f ca="1" t="shared" ref="O444:P444" si="465">IFERROR(AVERAGEIF(M:M,M444,$K:$K)," ")</f>
        <v> </v>
      </c>
      <c r="P444" s="83" t="str">
        <f ca="1" t="shared" si="465"/>
        <v> </v>
      </c>
      <c r="Q444" s="66" t="str">
        <f ca="1">IF(ISBLANK(A444)," ",IF(O444&gt;MASTER!$B$3/100,"SB",IF(O444&gt;MASTER!$B$4/100,"B",IF(O444&gt;MASTER!$B$5/100,"C","K"))))</f>
        <v>SB</v>
      </c>
      <c r="R444" s="66" t="str">
        <f ca="1">IF(ISBLANK(B444)," ",IF(P444&gt;MASTER!$B$3/100,"SB",IF(P444&gt;MASTER!$B$4/100,"B",IF(P444&gt;MASTER!$B$5/100,"C","K"))))</f>
        <v>SB</v>
      </c>
    </row>
    <row r="445" customHeight="1" spans="1:18">
      <c r="A445" s="66">
        <f ca="1">INDIRECT(ADDRESS(2+QUOTIENT(ROW()-2,COUNTA('Form Responses 1'!$1:$1)-4),1,,TRUE,"Form Responses 1"))</f>
        <v>0</v>
      </c>
      <c r="B445" s="66">
        <f ca="1">INDIRECT(ADDRESS(2+QUOTIENT(ROW()-2,COUNTA('Form Responses 1'!$1:$1)-4),2,,TRUE,"Form Responses 1"))</f>
        <v>0</v>
      </c>
      <c r="C445" s="66">
        <f ca="1">INDIRECT(ADDRESS(2+QUOTIENT(ROW()-2,COUNTA('Form Responses 1'!$1:$1)-4),3,,TRUE,"Form Responses 1"))</f>
        <v>0</v>
      </c>
      <c r="D445" s="66">
        <f ca="1">INDIRECT(ADDRESS(2+QUOTIENT(ROW()-2,COUNTA('Form Responses 1'!$1:$1)-4),4,,TRUE,"Form Responses 1"))</f>
        <v>0</v>
      </c>
      <c r="E445" s="82">
        <f ca="1" t="shared" si="269"/>
        <v>6</v>
      </c>
      <c r="F445" s="66" t="str">
        <f ca="1">IF(ISBLANK(A445)," ",INDIRECT(ADDRESS(1,5+MOD(ROW()-2,COUNTA('Form Responses 1'!$1:$1)-4),,TRUE,"Form Responses 1")))</f>
        <v>Wisma [Ruang Rapat/Pendopo]</v>
      </c>
      <c r="G445" s="66" t="e">
        <f ca="1">IF(ISBLANK(A445)," ",INDIRECT(ADDRESS(MATCH(A445,'Form Responses 1'!A:A,0),5+MOD(ROW()-2,COUNTA('Form Responses 1'!$1:$1)-4),,TRUE,"Form Responses 1")))</f>
        <v>#N/A</v>
      </c>
      <c r="H445" s="83" t="str">
        <f ca="1" t="shared" si="270"/>
        <v>Wisma</v>
      </c>
      <c r="I445" s="83" t="str">
        <f ca="1" t="shared" si="407"/>
        <v>Ruang Rapat/Pendopo</v>
      </c>
      <c r="J445" s="83" t="str">
        <f ca="1" t="shared" si="271"/>
        <v>CLEANING SERVICE</v>
      </c>
      <c r="K445" s="83" t="str">
        <f ca="1" t="array" ref="K445">IFERROR(INDEX(MASTER!B:B,MATCH(G445,MASTER!A:A,0))/100," ")</f>
        <v> </v>
      </c>
      <c r="L445" s="66">
        <f ca="1" t="shared" si="272"/>
        <v>0</v>
      </c>
      <c r="M445" s="66" t="str">
        <f ca="1" t="shared" si="273"/>
        <v>1900 - WEEK 00</v>
      </c>
      <c r="N445" s="66" t="str">
        <f ca="1" t="shared" si="274"/>
        <v>1900 - MONTH 01</v>
      </c>
      <c r="O445" s="83" t="str">
        <f ca="1" t="shared" ref="O445:P445" si="466">IFERROR(AVERAGEIF(M:M,M445,$K:$K)," ")</f>
        <v> </v>
      </c>
      <c r="P445" s="83" t="str">
        <f ca="1" t="shared" si="466"/>
        <v> </v>
      </c>
      <c r="Q445" s="66" t="str">
        <f ca="1">IF(ISBLANK(A445)," ",IF(O445&gt;MASTER!$B$3/100,"SB",IF(O445&gt;MASTER!$B$4/100,"B",IF(O445&gt;MASTER!$B$5/100,"C","K"))))</f>
        <v>SB</v>
      </c>
      <c r="R445" s="66" t="str">
        <f ca="1">IF(ISBLANK(B445)," ",IF(P445&gt;MASTER!$B$3/100,"SB",IF(P445&gt;MASTER!$B$4/100,"B",IF(P445&gt;MASTER!$B$5/100,"C","K"))))</f>
        <v>SB</v>
      </c>
    </row>
    <row r="446" customHeight="1" spans="1:18">
      <c r="A446" s="66">
        <f ca="1">INDIRECT(ADDRESS(2+QUOTIENT(ROW()-2,COUNTA('Form Responses 1'!$1:$1)-4),1,,TRUE,"Form Responses 1"))</f>
        <v>0</v>
      </c>
      <c r="B446" s="66">
        <f ca="1">INDIRECT(ADDRESS(2+QUOTIENT(ROW()-2,COUNTA('Form Responses 1'!$1:$1)-4),2,,TRUE,"Form Responses 1"))</f>
        <v>0</v>
      </c>
      <c r="C446" s="66">
        <f ca="1">INDIRECT(ADDRESS(2+QUOTIENT(ROW()-2,COUNTA('Form Responses 1'!$1:$1)-4),3,,TRUE,"Form Responses 1"))</f>
        <v>0</v>
      </c>
      <c r="D446" s="66">
        <f ca="1">INDIRECT(ADDRESS(2+QUOTIENT(ROW()-2,COUNTA('Form Responses 1'!$1:$1)-4),4,,TRUE,"Form Responses 1"))</f>
        <v>0</v>
      </c>
      <c r="E446" s="82">
        <f ca="1" t="shared" si="269"/>
        <v>6</v>
      </c>
      <c r="F446" s="66" t="str">
        <f ca="1">IF(ISBLANK(A446)," ",INDIRECT(ADDRESS(1,5+MOD(ROW()-2,COUNTA('Form Responses 1'!$1:$1)-4),,TRUE,"Form Responses 1")))</f>
        <v>Wisma [Gudang]</v>
      </c>
      <c r="G446" s="66" t="e">
        <f ca="1">IF(ISBLANK(A446)," ",INDIRECT(ADDRESS(MATCH(A446,'Form Responses 1'!A:A,0),5+MOD(ROW()-2,COUNTA('Form Responses 1'!$1:$1)-4),,TRUE,"Form Responses 1")))</f>
        <v>#N/A</v>
      </c>
      <c r="H446" s="83" t="str">
        <f ca="1" t="shared" si="270"/>
        <v>Wisma</v>
      </c>
      <c r="I446" s="83" t="str">
        <f ca="1" t="shared" si="407"/>
        <v>Gudang</v>
      </c>
      <c r="J446" s="83" t="str">
        <f ca="1" t="shared" si="271"/>
        <v>CLEANING SERVICE</v>
      </c>
      <c r="K446" s="83" t="str">
        <f ca="1" t="array" ref="K446">IFERROR(INDEX(MASTER!B:B,MATCH(G446,MASTER!A:A,0))/100," ")</f>
        <v> </v>
      </c>
      <c r="L446" s="66">
        <f ca="1" t="shared" si="272"/>
        <v>0</v>
      </c>
      <c r="M446" s="66" t="str">
        <f ca="1" t="shared" si="273"/>
        <v>1900 - WEEK 00</v>
      </c>
      <c r="N446" s="66" t="str">
        <f ca="1" t="shared" si="274"/>
        <v>1900 - MONTH 01</v>
      </c>
      <c r="O446" s="83" t="str">
        <f ca="1" t="shared" ref="O446:P446" si="467">IFERROR(AVERAGEIF(M:M,M446,$K:$K)," ")</f>
        <v> </v>
      </c>
      <c r="P446" s="83" t="str">
        <f ca="1" t="shared" si="467"/>
        <v> </v>
      </c>
      <c r="Q446" s="66" t="str">
        <f ca="1">IF(ISBLANK(A446)," ",IF(O446&gt;MASTER!$B$3/100,"SB",IF(O446&gt;MASTER!$B$4/100,"B",IF(O446&gt;MASTER!$B$5/100,"C","K"))))</f>
        <v>SB</v>
      </c>
      <c r="R446" s="66" t="str">
        <f ca="1">IF(ISBLANK(B446)," ",IF(P446&gt;MASTER!$B$3/100,"SB",IF(P446&gt;MASTER!$B$4/100,"B",IF(P446&gt;MASTER!$B$5/100,"C","K"))))</f>
        <v>SB</v>
      </c>
    </row>
    <row r="447" customHeight="1" spans="1:18">
      <c r="A447" s="66">
        <f ca="1">INDIRECT(ADDRESS(2+QUOTIENT(ROW()-2,COUNTA('Form Responses 1'!$1:$1)-4),1,,TRUE,"Form Responses 1"))</f>
        <v>0</v>
      </c>
      <c r="B447" s="66">
        <f ca="1">INDIRECT(ADDRESS(2+QUOTIENT(ROW()-2,COUNTA('Form Responses 1'!$1:$1)-4),2,,TRUE,"Form Responses 1"))</f>
        <v>0</v>
      </c>
      <c r="C447" s="66">
        <f ca="1">INDIRECT(ADDRESS(2+QUOTIENT(ROW()-2,COUNTA('Form Responses 1'!$1:$1)-4),3,,TRUE,"Form Responses 1"))</f>
        <v>0</v>
      </c>
      <c r="D447" s="66">
        <f ca="1">INDIRECT(ADDRESS(2+QUOTIENT(ROW()-2,COUNTA('Form Responses 1'!$1:$1)-4),4,,TRUE,"Form Responses 1"))</f>
        <v>0</v>
      </c>
      <c r="E447" s="82">
        <f ca="1" t="shared" si="269"/>
        <v>6</v>
      </c>
      <c r="F447" s="66" t="str">
        <f ca="1">IF(ISBLANK(A447)," ",INDIRECT(ADDRESS(1,5+MOD(ROW()-2,COUNTA('Form Responses 1'!$1:$1)-4),,TRUE,"Form Responses 1")))</f>
        <v>Wisma [Ruang Genset]</v>
      </c>
      <c r="G447" s="66" t="e">
        <f ca="1">IF(ISBLANK(A447)," ",INDIRECT(ADDRESS(MATCH(A447,'Form Responses 1'!A:A,0),5+MOD(ROW()-2,COUNTA('Form Responses 1'!$1:$1)-4),,TRUE,"Form Responses 1")))</f>
        <v>#N/A</v>
      </c>
      <c r="H447" s="83" t="str">
        <f ca="1" t="shared" si="270"/>
        <v>Wisma</v>
      </c>
      <c r="I447" s="83" t="str">
        <f ca="1" t="shared" si="407"/>
        <v>Ruang Genset</v>
      </c>
      <c r="J447" s="83" t="str">
        <f ca="1" t="shared" si="271"/>
        <v>CLEANING SERVICE</v>
      </c>
      <c r="K447" s="83" t="str">
        <f ca="1" t="array" ref="K447">IFERROR(INDEX(MASTER!B:B,MATCH(G447,MASTER!A:A,0))/100," ")</f>
        <v> </v>
      </c>
      <c r="L447" s="66">
        <f ca="1" t="shared" si="272"/>
        <v>0</v>
      </c>
      <c r="M447" s="66" t="str">
        <f ca="1" t="shared" si="273"/>
        <v>1900 - WEEK 00</v>
      </c>
      <c r="N447" s="66" t="str">
        <f ca="1" t="shared" si="274"/>
        <v>1900 - MONTH 01</v>
      </c>
      <c r="O447" s="83" t="str">
        <f ca="1" t="shared" ref="O447:P447" si="468">IFERROR(AVERAGEIF(M:M,M447,$K:$K)," ")</f>
        <v> </v>
      </c>
      <c r="P447" s="83" t="str">
        <f ca="1" t="shared" si="468"/>
        <v> </v>
      </c>
      <c r="Q447" s="66" t="str">
        <f ca="1">IF(ISBLANK(A447)," ",IF(O447&gt;MASTER!$B$3/100,"SB",IF(O447&gt;MASTER!$B$4/100,"B",IF(O447&gt;MASTER!$B$5/100,"C","K"))))</f>
        <v>SB</v>
      </c>
      <c r="R447" s="66" t="str">
        <f ca="1">IF(ISBLANK(B447)," ",IF(P447&gt;MASTER!$B$3/100,"SB",IF(P447&gt;MASTER!$B$4/100,"B",IF(P447&gt;MASTER!$B$5/100,"C","K"))))</f>
        <v>SB</v>
      </c>
    </row>
    <row r="448" customHeight="1" spans="1:18">
      <c r="A448" s="66">
        <f ca="1">INDIRECT(ADDRESS(2+QUOTIENT(ROW()-2,COUNTA('Form Responses 1'!$1:$1)-4),1,,TRUE,"Form Responses 1"))</f>
        <v>0</v>
      </c>
      <c r="B448" s="66">
        <f ca="1">INDIRECT(ADDRESS(2+QUOTIENT(ROW()-2,COUNTA('Form Responses 1'!$1:$1)-4),2,,TRUE,"Form Responses 1"))</f>
        <v>0</v>
      </c>
      <c r="C448" s="66">
        <f ca="1">INDIRECT(ADDRESS(2+QUOTIENT(ROW()-2,COUNTA('Form Responses 1'!$1:$1)-4),3,,TRUE,"Form Responses 1"))</f>
        <v>0</v>
      </c>
      <c r="D448" s="66">
        <f ca="1">INDIRECT(ADDRESS(2+QUOTIENT(ROW()-2,COUNTA('Form Responses 1'!$1:$1)-4),4,,TRUE,"Form Responses 1"))</f>
        <v>0</v>
      </c>
      <c r="E448" s="82">
        <f ca="1" t="shared" si="269"/>
        <v>6</v>
      </c>
      <c r="F448" s="66" t="str">
        <f ca="1">IF(ISBLANK(A448)," ",INDIRECT(ADDRESS(1,5+MOD(ROW()-2,COUNTA('Form Responses 1'!$1:$1)-4),,TRUE,"Form Responses 1")))</f>
        <v>Wisma [Ruang Alat Meteorologi]</v>
      </c>
      <c r="G448" s="66" t="e">
        <f ca="1">IF(ISBLANK(A448)," ",INDIRECT(ADDRESS(MATCH(A448,'Form Responses 1'!A:A,0),5+MOD(ROW()-2,COUNTA('Form Responses 1'!$1:$1)-4),,TRUE,"Form Responses 1")))</f>
        <v>#N/A</v>
      </c>
      <c r="H448" s="83" t="str">
        <f ca="1" t="shared" si="270"/>
        <v>Wisma</v>
      </c>
      <c r="I448" s="83" t="str">
        <f ca="1" t="shared" si="407"/>
        <v>Ruang Alat Meteorologi</v>
      </c>
      <c r="J448" s="83" t="str">
        <f ca="1" t="shared" si="271"/>
        <v>CLEANING SERVICE</v>
      </c>
      <c r="K448" s="83" t="str">
        <f ca="1" t="array" ref="K448">IFERROR(INDEX(MASTER!B:B,MATCH(G448,MASTER!A:A,0))/100," ")</f>
        <v> </v>
      </c>
      <c r="L448" s="66">
        <f ca="1" t="shared" si="272"/>
        <v>0</v>
      </c>
      <c r="M448" s="66" t="str">
        <f ca="1" t="shared" si="273"/>
        <v>1900 - WEEK 00</v>
      </c>
      <c r="N448" s="66" t="str">
        <f ca="1" t="shared" si="274"/>
        <v>1900 - MONTH 01</v>
      </c>
      <c r="O448" s="83" t="str">
        <f ca="1" t="shared" ref="O448:P448" si="469">IFERROR(AVERAGEIF(M:M,M448,$K:$K)," ")</f>
        <v> </v>
      </c>
      <c r="P448" s="83" t="str">
        <f ca="1" t="shared" si="469"/>
        <v> </v>
      </c>
      <c r="Q448" s="66" t="str">
        <f ca="1">IF(ISBLANK(A448)," ",IF(O448&gt;MASTER!$B$3/100,"SB",IF(O448&gt;MASTER!$B$4/100,"B",IF(O448&gt;MASTER!$B$5/100,"C","K"))))</f>
        <v>SB</v>
      </c>
      <c r="R448" s="66" t="str">
        <f ca="1">IF(ISBLANK(B448)," ",IF(P448&gt;MASTER!$B$3/100,"SB",IF(P448&gt;MASTER!$B$4/100,"B",IF(P448&gt;MASTER!$B$5/100,"C","K"))))</f>
        <v>SB</v>
      </c>
    </row>
    <row r="449" customHeight="1" spans="1:18">
      <c r="A449" s="66">
        <f ca="1">INDIRECT(ADDRESS(2+QUOTIENT(ROW()-2,COUNTA('Form Responses 1'!$1:$1)-4),1,,TRUE,"Form Responses 1"))</f>
        <v>0</v>
      </c>
      <c r="B449" s="66">
        <f ca="1">INDIRECT(ADDRESS(2+QUOTIENT(ROW()-2,COUNTA('Form Responses 1'!$1:$1)-4),2,,TRUE,"Form Responses 1"))</f>
        <v>0</v>
      </c>
      <c r="C449" s="66">
        <f ca="1">INDIRECT(ADDRESS(2+QUOTIENT(ROW()-2,COUNTA('Form Responses 1'!$1:$1)-4),3,,TRUE,"Form Responses 1"))</f>
        <v>0</v>
      </c>
      <c r="D449" s="66">
        <f ca="1">INDIRECT(ADDRESS(2+QUOTIENT(ROW()-2,COUNTA('Form Responses 1'!$1:$1)-4),4,,TRUE,"Form Responses 1"))</f>
        <v>0</v>
      </c>
      <c r="E449" s="82">
        <f ca="1" t="shared" si="269"/>
        <v>6</v>
      </c>
      <c r="F449" s="66" t="str">
        <f ca="1">IF(ISBLANK(A449)," ",INDIRECT(ADDRESS(1,5+MOD(ROW()-2,COUNTA('Form Responses 1'!$1:$1)-4),,TRUE,"Form Responses 1")))</f>
        <v>Wisma [Ruang Kerja]</v>
      </c>
      <c r="G449" s="66" t="e">
        <f ca="1">IF(ISBLANK(A449)," ",INDIRECT(ADDRESS(MATCH(A449,'Form Responses 1'!A:A,0),5+MOD(ROW()-2,COUNTA('Form Responses 1'!$1:$1)-4),,TRUE,"Form Responses 1")))</f>
        <v>#N/A</v>
      </c>
      <c r="H449" s="83" t="str">
        <f ca="1" t="shared" si="270"/>
        <v>Wisma</v>
      </c>
      <c r="I449" s="83" t="str">
        <f ca="1" t="shared" si="407"/>
        <v>Ruang Kerja</v>
      </c>
      <c r="J449" s="83" t="str">
        <f ca="1" t="shared" si="271"/>
        <v>CLEANING SERVICE</v>
      </c>
      <c r="K449" s="83" t="str">
        <f ca="1" t="array" ref="K449">IFERROR(INDEX(MASTER!B:B,MATCH(G449,MASTER!A:A,0))/100," ")</f>
        <v> </v>
      </c>
      <c r="L449" s="66">
        <f ca="1" t="shared" si="272"/>
        <v>0</v>
      </c>
      <c r="M449" s="66" t="str">
        <f ca="1" t="shared" si="273"/>
        <v>1900 - WEEK 00</v>
      </c>
      <c r="N449" s="66" t="str">
        <f ca="1" t="shared" si="274"/>
        <v>1900 - MONTH 01</v>
      </c>
      <c r="O449" s="83" t="str">
        <f ca="1" t="shared" ref="O449:P449" si="470">IFERROR(AVERAGEIF(M:M,M449,$K:$K)," ")</f>
        <v> </v>
      </c>
      <c r="P449" s="83" t="str">
        <f ca="1" t="shared" si="470"/>
        <v> </v>
      </c>
      <c r="Q449" s="66" t="str">
        <f ca="1">IF(ISBLANK(A449)," ",IF(O449&gt;MASTER!$B$3/100,"SB",IF(O449&gt;MASTER!$B$4/100,"B",IF(O449&gt;MASTER!$B$5/100,"C","K"))))</f>
        <v>SB</v>
      </c>
      <c r="R449" s="66" t="str">
        <f ca="1">IF(ISBLANK(B449)," ",IF(P449&gt;MASTER!$B$3/100,"SB",IF(P449&gt;MASTER!$B$4/100,"B",IF(P449&gt;MASTER!$B$5/100,"C","K"))))</f>
        <v>SB</v>
      </c>
    </row>
    <row r="450" customHeight="1" spans="1:18">
      <c r="A450" s="66">
        <f ca="1">INDIRECT(ADDRESS(2+QUOTIENT(ROW()-2,COUNTA('Form Responses 1'!$1:$1)-4),1,,TRUE,"Form Responses 1"))</f>
        <v>0</v>
      </c>
      <c r="B450" s="66">
        <f ca="1">INDIRECT(ADDRESS(2+QUOTIENT(ROW()-2,COUNTA('Form Responses 1'!$1:$1)-4),2,,TRUE,"Form Responses 1"))</f>
        <v>0</v>
      </c>
      <c r="C450" s="66">
        <f ca="1">INDIRECT(ADDRESS(2+QUOTIENT(ROW()-2,COUNTA('Form Responses 1'!$1:$1)-4),3,,TRUE,"Form Responses 1"))</f>
        <v>0</v>
      </c>
      <c r="D450" s="66">
        <f ca="1">INDIRECT(ADDRESS(2+QUOTIENT(ROW()-2,COUNTA('Form Responses 1'!$1:$1)-4),4,,TRUE,"Form Responses 1"))</f>
        <v>0</v>
      </c>
      <c r="E450" s="82">
        <f ca="1" t="shared" si="269"/>
        <v>6</v>
      </c>
      <c r="F450" s="66" t="str">
        <f ca="1">IF(ISBLANK(A450)," ",INDIRECT(ADDRESS(1,5+MOD(ROW()-2,COUNTA('Form Responses 1'!$1:$1)-4),,TRUE,"Form Responses 1")))</f>
        <v>Wisma [Pantry]</v>
      </c>
      <c r="G450" s="66" t="e">
        <f ca="1">IF(ISBLANK(A450)," ",INDIRECT(ADDRESS(MATCH(A450,'Form Responses 1'!A:A,0),5+MOD(ROW()-2,COUNTA('Form Responses 1'!$1:$1)-4),,TRUE,"Form Responses 1")))</f>
        <v>#N/A</v>
      </c>
      <c r="H450" s="83" t="str">
        <f ca="1" t="shared" si="270"/>
        <v>Wisma</v>
      </c>
      <c r="I450" s="83" t="str">
        <f ca="1" t="shared" si="407"/>
        <v>Pantry</v>
      </c>
      <c r="J450" s="83" t="str">
        <f ca="1" t="shared" si="271"/>
        <v>CLEANING SERVICE</v>
      </c>
      <c r="K450" s="83" t="str">
        <f ca="1" t="array" ref="K450">IFERROR(INDEX(MASTER!B:B,MATCH(G450,MASTER!A:A,0))/100," ")</f>
        <v> </v>
      </c>
      <c r="L450" s="66">
        <f ca="1" t="shared" si="272"/>
        <v>0</v>
      </c>
      <c r="M450" s="66" t="str">
        <f ca="1" t="shared" si="273"/>
        <v>1900 - WEEK 00</v>
      </c>
      <c r="N450" s="66" t="str">
        <f ca="1" t="shared" si="274"/>
        <v>1900 - MONTH 01</v>
      </c>
      <c r="O450" s="83" t="str">
        <f ca="1" t="shared" ref="O450:P450" si="471">IFERROR(AVERAGEIF(M:M,M450,$K:$K)," ")</f>
        <v> </v>
      </c>
      <c r="P450" s="83" t="str">
        <f ca="1" t="shared" si="471"/>
        <v> </v>
      </c>
      <c r="Q450" s="66" t="str">
        <f ca="1">IF(ISBLANK(A450)," ",IF(O450&gt;MASTER!$B$3/100,"SB",IF(O450&gt;MASTER!$B$4/100,"B",IF(O450&gt;MASTER!$B$5/100,"C","K"))))</f>
        <v>SB</v>
      </c>
      <c r="R450" s="66" t="str">
        <f ca="1">IF(ISBLANK(B450)," ",IF(P450&gt;MASTER!$B$3/100,"SB",IF(P450&gt;MASTER!$B$4/100,"B",IF(P450&gt;MASTER!$B$5/100,"C","K"))))</f>
        <v>SB</v>
      </c>
    </row>
    <row r="451" customHeight="1" spans="1:18">
      <c r="A451" s="66">
        <f ca="1">INDIRECT(ADDRESS(2+QUOTIENT(ROW()-2,COUNTA('Form Responses 1'!$1:$1)-4),1,,TRUE,"Form Responses 1"))</f>
        <v>0</v>
      </c>
      <c r="B451" s="66">
        <f ca="1">INDIRECT(ADDRESS(2+QUOTIENT(ROW()-2,COUNTA('Form Responses 1'!$1:$1)-4),2,,TRUE,"Form Responses 1"))</f>
        <v>0</v>
      </c>
      <c r="C451" s="66">
        <f ca="1">INDIRECT(ADDRESS(2+QUOTIENT(ROW()-2,COUNTA('Form Responses 1'!$1:$1)-4),3,,TRUE,"Form Responses 1"))</f>
        <v>0</v>
      </c>
      <c r="D451" s="66">
        <f ca="1">INDIRECT(ADDRESS(2+QUOTIENT(ROW()-2,COUNTA('Form Responses 1'!$1:$1)-4),4,,TRUE,"Form Responses 1"))</f>
        <v>0</v>
      </c>
      <c r="E451" s="82">
        <f ca="1" t="shared" si="269"/>
        <v>6</v>
      </c>
      <c r="F451" s="66" t="str">
        <f ca="1">IF(ISBLANK(A451)," ",INDIRECT(ADDRESS(1,5+MOD(ROW()-2,COUNTA('Form Responses 1'!$1:$1)-4),,TRUE,"Form Responses 1")))</f>
        <v>Wisma [Musholla]</v>
      </c>
      <c r="G451" s="66" t="e">
        <f ca="1">IF(ISBLANK(A451)," ",INDIRECT(ADDRESS(MATCH(A451,'Form Responses 1'!A:A,0),5+MOD(ROW()-2,COUNTA('Form Responses 1'!$1:$1)-4),,TRUE,"Form Responses 1")))</f>
        <v>#N/A</v>
      </c>
      <c r="H451" s="83" t="str">
        <f ca="1" t="shared" si="270"/>
        <v>Wisma</v>
      </c>
      <c r="I451" s="83" t="str">
        <f ca="1" t="shared" ref="I451:I514" si="472">MID(F451,FIND("[",F451)+1,LEN(F451)-FIND("[",F451)-1)</f>
        <v>Musholla</v>
      </c>
      <c r="J451" s="83" t="str">
        <f ca="1" t="shared" si="271"/>
        <v>CLEANING SERVICE</v>
      </c>
      <c r="K451" s="83" t="str">
        <f ca="1" t="array" ref="K451">IFERROR(INDEX(MASTER!B:B,MATCH(G451,MASTER!A:A,0))/100," ")</f>
        <v> </v>
      </c>
      <c r="L451" s="66">
        <f ca="1" t="shared" si="272"/>
        <v>0</v>
      </c>
      <c r="M451" s="66" t="str">
        <f ca="1" t="shared" si="273"/>
        <v>1900 - WEEK 00</v>
      </c>
      <c r="N451" s="66" t="str">
        <f ca="1" t="shared" si="274"/>
        <v>1900 - MONTH 01</v>
      </c>
      <c r="O451" s="83" t="str">
        <f ca="1" t="shared" ref="O451:P451" si="473">IFERROR(AVERAGEIF(M:M,M451,$K:$K)," ")</f>
        <v> </v>
      </c>
      <c r="P451" s="83" t="str">
        <f ca="1" t="shared" si="473"/>
        <v> </v>
      </c>
      <c r="Q451" s="66" t="str">
        <f ca="1">IF(ISBLANK(A451)," ",IF(O451&gt;MASTER!$B$3/100,"SB",IF(O451&gt;MASTER!$B$4/100,"B",IF(O451&gt;MASTER!$B$5/100,"C","K"))))</f>
        <v>SB</v>
      </c>
      <c r="R451" s="66" t="str">
        <f ca="1">IF(ISBLANK(B451)," ",IF(P451&gt;MASTER!$B$3/100,"SB",IF(P451&gt;MASTER!$B$4/100,"B",IF(P451&gt;MASTER!$B$5/100,"C","K"))))</f>
        <v>SB</v>
      </c>
    </row>
    <row r="452" customHeight="1" spans="1:18">
      <c r="A452" s="66">
        <f ca="1">INDIRECT(ADDRESS(2+QUOTIENT(ROW()-2,COUNTA('Form Responses 1'!$1:$1)-4),1,,TRUE,"Form Responses 1"))</f>
        <v>0</v>
      </c>
      <c r="B452" s="66">
        <f ca="1">INDIRECT(ADDRESS(2+QUOTIENT(ROW()-2,COUNTA('Form Responses 1'!$1:$1)-4),2,,TRUE,"Form Responses 1"))</f>
        <v>0</v>
      </c>
      <c r="C452" s="66">
        <f ca="1">INDIRECT(ADDRESS(2+QUOTIENT(ROW()-2,COUNTA('Form Responses 1'!$1:$1)-4),3,,TRUE,"Form Responses 1"))</f>
        <v>0</v>
      </c>
      <c r="D452" s="66">
        <f ca="1">INDIRECT(ADDRESS(2+QUOTIENT(ROW()-2,COUNTA('Form Responses 1'!$1:$1)-4),4,,TRUE,"Form Responses 1"))</f>
        <v>0</v>
      </c>
      <c r="E452" s="82">
        <f ca="1" t="shared" si="269"/>
        <v>6</v>
      </c>
      <c r="F452" s="66" t="str">
        <f ca="1">IF(ISBLANK(A452)," ",INDIRECT(ADDRESS(1,5+MOD(ROW()-2,COUNTA('Form Responses 1'!$1:$1)-4),,TRUE,"Form Responses 1")))</f>
        <v>Wisma [Toilet Pria / Wanita]</v>
      </c>
      <c r="G452" s="66" t="e">
        <f ca="1">IF(ISBLANK(A452)," ",INDIRECT(ADDRESS(MATCH(A452,'Form Responses 1'!A:A,0),5+MOD(ROW()-2,COUNTA('Form Responses 1'!$1:$1)-4),,TRUE,"Form Responses 1")))</f>
        <v>#N/A</v>
      </c>
      <c r="H452" s="83" t="str">
        <f ca="1" t="shared" si="270"/>
        <v>Wisma</v>
      </c>
      <c r="I452" s="83" t="str">
        <f ca="1" t="shared" si="472"/>
        <v>Toilet Pria / Wanita</v>
      </c>
      <c r="J452" s="83" t="str">
        <f ca="1" t="shared" si="271"/>
        <v>CLEANING SERVICE</v>
      </c>
      <c r="K452" s="83" t="str">
        <f ca="1" t="array" ref="K452">IFERROR(INDEX(MASTER!B:B,MATCH(G452,MASTER!A:A,0))/100," ")</f>
        <v> </v>
      </c>
      <c r="L452" s="66">
        <f ca="1" t="shared" si="272"/>
        <v>0</v>
      </c>
      <c r="M452" s="66" t="str">
        <f ca="1" t="shared" si="273"/>
        <v>1900 - WEEK 00</v>
      </c>
      <c r="N452" s="66" t="str">
        <f ca="1" t="shared" si="274"/>
        <v>1900 - MONTH 01</v>
      </c>
      <c r="O452" s="83" t="str">
        <f ca="1" t="shared" ref="O452:P452" si="474">IFERROR(AVERAGEIF(M:M,M452,$K:$K)," ")</f>
        <v> </v>
      </c>
      <c r="P452" s="83" t="str">
        <f ca="1" t="shared" si="474"/>
        <v> </v>
      </c>
      <c r="Q452" s="66" t="str">
        <f ca="1">IF(ISBLANK(A452)," ",IF(O452&gt;MASTER!$B$3/100,"SB",IF(O452&gt;MASTER!$B$4/100,"B",IF(O452&gt;MASTER!$B$5/100,"C","K"))))</f>
        <v>SB</v>
      </c>
      <c r="R452" s="66" t="str">
        <f ca="1">IF(ISBLANK(B452)," ",IF(P452&gt;MASTER!$B$3/100,"SB",IF(P452&gt;MASTER!$B$4/100,"B",IF(P452&gt;MASTER!$B$5/100,"C","K"))))</f>
        <v>SB</v>
      </c>
    </row>
    <row r="453" customHeight="1" spans="1:18">
      <c r="A453" s="66">
        <f ca="1">INDIRECT(ADDRESS(2+QUOTIENT(ROW()-2,COUNTA('Form Responses 1'!$1:$1)-4),1,,TRUE,"Form Responses 1"))</f>
        <v>0</v>
      </c>
      <c r="B453" s="66">
        <f ca="1">INDIRECT(ADDRESS(2+QUOTIENT(ROW()-2,COUNTA('Form Responses 1'!$1:$1)-4),2,,TRUE,"Form Responses 1"))</f>
        <v>0</v>
      </c>
      <c r="C453" s="66">
        <f ca="1">INDIRECT(ADDRESS(2+QUOTIENT(ROW()-2,COUNTA('Form Responses 1'!$1:$1)-4),3,,TRUE,"Form Responses 1"))</f>
        <v>0</v>
      </c>
      <c r="D453" s="66">
        <f ca="1">INDIRECT(ADDRESS(2+QUOTIENT(ROW()-2,COUNTA('Form Responses 1'!$1:$1)-4),4,,TRUE,"Form Responses 1"))</f>
        <v>0</v>
      </c>
      <c r="E453" s="82">
        <f ca="1" t="shared" si="269"/>
        <v>6</v>
      </c>
      <c r="F453" s="66" t="str">
        <f ca="1">IF(ISBLANK(A453)," ",INDIRECT(ADDRESS(1,5+MOD(ROW()-2,COUNTA('Form Responses 1'!$1:$1)-4),,TRUE,"Form Responses 1")))</f>
        <v>Halaman Wisma [Taman ]</v>
      </c>
      <c r="G453" s="66" t="e">
        <f ca="1">IF(ISBLANK(A453)," ",INDIRECT(ADDRESS(MATCH(A453,'Form Responses 1'!A:A,0),5+MOD(ROW()-2,COUNTA('Form Responses 1'!$1:$1)-4),,TRUE,"Form Responses 1")))</f>
        <v>#N/A</v>
      </c>
      <c r="H453" s="83" t="str">
        <f ca="1" t="shared" si="270"/>
        <v>Halaman Wisma</v>
      </c>
      <c r="I453" s="83" t="str">
        <f ca="1" t="shared" si="472"/>
        <v>Taman </v>
      </c>
      <c r="J453" s="83" t="str">
        <f ca="1" t="shared" si="271"/>
        <v>CLEANING SERVICE</v>
      </c>
      <c r="K453" s="83" t="str">
        <f ca="1" t="array" ref="K453">IFERROR(INDEX(MASTER!B:B,MATCH(G453,MASTER!A:A,0))/100," ")</f>
        <v> </v>
      </c>
      <c r="L453" s="66">
        <f ca="1" t="shared" si="272"/>
        <v>0</v>
      </c>
      <c r="M453" s="66" t="str">
        <f ca="1" t="shared" si="273"/>
        <v>1900 - WEEK 00</v>
      </c>
      <c r="N453" s="66" t="str">
        <f ca="1" t="shared" si="274"/>
        <v>1900 - MONTH 01</v>
      </c>
      <c r="O453" s="83" t="str">
        <f ca="1" t="shared" ref="O453:P453" si="475">IFERROR(AVERAGEIF(M:M,M453,$K:$K)," ")</f>
        <v> </v>
      </c>
      <c r="P453" s="83" t="str">
        <f ca="1" t="shared" si="475"/>
        <v> </v>
      </c>
      <c r="Q453" s="66" t="str">
        <f ca="1">IF(ISBLANK(A453)," ",IF(O453&gt;MASTER!$B$3/100,"SB",IF(O453&gt;MASTER!$B$4/100,"B",IF(O453&gt;MASTER!$B$5/100,"C","K"))))</f>
        <v>SB</v>
      </c>
      <c r="R453" s="66" t="str">
        <f ca="1">IF(ISBLANK(B453)," ",IF(P453&gt;MASTER!$B$3/100,"SB",IF(P453&gt;MASTER!$B$4/100,"B",IF(P453&gt;MASTER!$B$5/100,"C","K"))))</f>
        <v>SB</v>
      </c>
    </row>
    <row r="454" customHeight="1" spans="1:18">
      <c r="A454" s="66">
        <f ca="1">INDIRECT(ADDRESS(2+QUOTIENT(ROW()-2,COUNTA('Form Responses 1'!$1:$1)-4),1,,TRUE,"Form Responses 1"))</f>
        <v>0</v>
      </c>
      <c r="B454" s="66">
        <f ca="1">INDIRECT(ADDRESS(2+QUOTIENT(ROW()-2,COUNTA('Form Responses 1'!$1:$1)-4),2,,TRUE,"Form Responses 1"))</f>
        <v>0</v>
      </c>
      <c r="C454" s="66">
        <f ca="1">INDIRECT(ADDRESS(2+QUOTIENT(ROW()-2,COUNTA('Form Responses 1'!$1:$1)-4),3,,TRUE,"Form Responses 1"))</f>
        <v>0</v>
      </c>
      <c r="D454" s="66">
        <f ca="1">INDIRECT(ADDRESS(2+QUOTIENT(ROW()-2,COUNTA('Form Responses 1'!$1:$1)-4),4,,TRUE,"Form Responses 1"))</f>
        <v>0</v>
      </c>
      <c r="E454" s="82">
        <f ca="1" t="shared" si="269"/>
        <v>6</v>
      </c>
      <c r="F454" s="66" t="str">
        <f ca="1">IF(ISBLANK(A454)," ",INDIRECT(ADDRESS(1,5+MOD(ROW()-2,COUNTA('Form Responses 1'!$1:$1)-4),,TRUE,"Form Responses 1")))</f>
        <v>Halaman Wisma [Pos Satpam]</v>
      </c>
      <c r="G454" s="66" t="e">
        <f ca="1">IF(ISBLANK(A454)," ",INDIRECT(ADDRESS(MATCH(A454,'Form Responses 1'!A:A,0),5+MOD(ROW()-2,COUNTA('Form Responses 1'!$1:$1)-4),,TRUE,"Form Responses 1")))</f>
        <v>#N/A</v>
      </c>
      <c r="H454" s="83" t="str">
        <f ca="1" t="shared" si="270"/>
        <v>Halaman Wisma</v>
      </c>
      <c r="I454" s="83" t="str">
        <f ca="1" t="shared" si="472"/>
        <v>Pos Satpam</v>
      </c>
      <c r="J454" s="83" t="str">
        <f ca="1" t="shared" si="271"/>
        <v>CLEANING SERVICE</v>
      </c>
      <c r="K454" s="83" t="str">
        <f ca="1" t="array" ref="K454">IFERROR(INDEX(MASTER!B:B,MATCH(G454,MASTER!A:A,0))/100," ")</f>
        <v> </v>
      </c>
      <c r="L454" s="66">
        <f ca="1" t="shared" si="272"/>
        <v>0</v>
      </c>
      <c r="M454" s="66" t="str">
        <f ca="1" t="shared" si="273"/>
        <v>1900 - WEEK 00</v>
      </c>
      <c r="N454" s="66" t="str">
        <f ca="1" t="shared" si="274"/>
        <v>1900 - MONTH 01</v>
      </c>
      <c r="O454" s="83" t="str">
        <f ca="1" t="shared" ref="O454:P454" si="476">IFERROR(AVERAGEIF(M:M,M454,$K:$K)," ")</f>
        <v> </v>
      </c>
      <c r="P454" s="83" t="str">
        <f ca="1" t="shared" si="476"/>
        <v> </v>
      </c>
      <c r="Q454" s="66" t="str">
        <f ca="1">IF(ISBLANK(A454)," ",IF(O454&gt;MASTER!$B$3/100,"SB",IF(O454&gt;MASTER!$B$4/100,"B",IF(O454&gt;MASTER!$B$5/100,"C","K"))))</f>
        <v>SB</v>
      </c>
      <c r="R454" s="66" t="str">
        <f ca="1">IF(ISBLANK(B454)," ",IF(P454&gt;MASTER!$B$3/100,"SB",IF(P454&gt;MASTER!$B$4/100,"B",IF(P454&gt;MASTER!$B$5/100,"C","K"))))</f>
        <v>SB</v>
      </c>
    </row>
    <row r="455" customHeight="1" spans="1:18">
      <c r="A455" s="66">
        <f ca="1">INDIRECT(ADDRESS(2+QUOTIENT(ROW()-2,COUNTA('Form Responses 1'!$1:$1)-4),1,,TRUE,"Form Responses 1"))</f>
        <v>0</v>
      </c>
      <c r="B455" s="66">
        <f ca="1">INDIRECT(ADDRESS(2+QUOTIENT(ROW()-2,COUNTA('Form Responses 1'!$1:$1)-4),2,,TRUE,"Form Responses 1"))</f>
        <v>0</v>
      </c>
      <c r="C455" s="66">
        <f ca="1">INDIRECT(ADDRESS(2+QUOTIENT(ROW()-2,COUNTA('Form Responses 1'!$1:$1)-4),3,,TRUE,"Form Responses 1"))</f>
        <v>0</v>
      </c>
      <c r="D455" s="66">
        <f ca="1">INDIRECT(ADDRESS(2+QUOTIENT(ROW()-2,COUNTA('Form Responses 1'!$1:$1)-4),4,,TRUE,"Form Responses 1"))</f>
        <v>0</v>
      </c>
      <c r="E455" s="82">
        <f ca="1" t="shared" si="269"/>
        <v>6</v>
      </c>
      <c r="F455" s="66" t="str">
        <f ca="1">IF(ISBLANK(A455)," ",INDIRECT(ADDRESS(1,5+MOD(ROW()-2,COUNTA('Form Responses 1'!$1:$1)-4),,TRUE,"Form Responses 1")))</f>
        <v>Halaman Wisma [Halaman Utama Depan]</v>
      </c>
      <c r="G455" s="66" t="e">
        <f ca="1">IF(ISBLANK(A455)," ",INDIRECT(ADDRESS(MATCH(A455,'Form Responses 1'!A:A,0),5+MOD(ROW()-2,COUNTA('Form Responses 1'!$1:$1)-4),,TRUE,"Form Responses 1")))</f>
        <v>#N/A</v>
      </c>
      <c r="H455" s="83" t="str">
        <f ca="1" t="shared" si="270"/>
        <v>Halaman Wisma</v>
      </c>
      <c r="I455" s="83" t="str">
        <f ca="1" t="shared" si="472"/>
        <v>Halaman Utama Depan</v>
      </c>
      <c r="J455" s="83" t="str">
        <f ca="1" t="shared" si="271"/>
        <v>CLEANING SERVICE</v>
      </c>
      <c r="K455" s="83" t="str">
        <f ca="1" t="array" ref="K455">IFERROR(INDEX(MASTER!B:B,MATCH(G455,MASTER!A:A,0))/100," ")</f>
        <v> </v>
      </c>
      <c r="L455" s="66">
        <f ca="1" t="shared" si="272"/>
        <v>0</v>
      </c>
      <c r="M455" s="66" t="str">
        <f ca="1" t="shared" si="273"/>
        <v>1900 - WEEK 00</v>
      </c>
      <c r="N455" s="66" t="str">
        <f ca="1" t="shared" si="274"/>
        <v>1900 - MONTH 01</v>
      </c>
      <c r="O455" s="83" t="str">
        <f ca="1" t="shared" ref="O455:P455" si="477">IFERROR(AVERAGEIF(M:M,M455,$K:$K)," ")</f>
        <v> </v>
      </c>
      <c r="P455" s="83" t="str">
        <f ca="1" t="shared" si="477"/>
        <v> </v>
      </c>
      <c r="Q455" s="66" t="str">
        <f ca="1">IF(ISBLANK(A455)," ",IF(O455&gt;MASTER!$B$3/100,"SB",IF(O455&gt;MASTER!$B$4/100,"B",IF(O455&gt;MASTER!$B$5/100,"C","K"))))</f>
        <v>SB</v>
      </c>
      <c r="R455" s="66" t="str">
        <f ca="1">IF(ISBLANK(B455)," ",IF(P455&gt;MASTER!$B$3/100,"SB",IF(P455&gt;MASTER!$B$4/100,"B",IF(P455&gt;MASTER!$B$5/100,"C","K"))))</f>
        <v>SB</v>
      </c>
    </row>
    <row r="456" customHeight="1" spans="1:18">
      <c r="A456" s="66">
        <f ca="1">INDIRECT(ADDRESS(2+QUOTIENT(ROW()-2,COUNTA('Form Responses 1'!$1:$1)-4),1,,TRUE,"Form Responses 1"))</f>
        <v>0</v>
      </c>
      <c r="B456" s="66">
        <f ca="1">INDIRECT(ADDRESS(2+QUOTIENT(ROW()-2,COUNTA('Form Responses 1'!$1:$1)-4),2,,TRUE,"Form Responses 1"))</f>
        <v>0</v>
      </c>
      <c r="C456" s="66">
        <f ca="1">INDIRECT(ADDRESS(2+QUOTIENT(ROW()-2,COUNTA('Form Responses 1'!$1:$1)-4),3,,TRUE,"Form Responses 1"))</f>
        <v>0</v>
      </c>
      <c r="D456" s="66">
        <f ca="1">INDIRECT(ADDRESS(2+QUOTIENT(ROW()-2,COUNTA('Form Responses 1'!$1:$1)-4),4,,TRUE,"Form Responses 1"))</f>
        <v>0</v>
      </c>
      <c r="E456" s="82">
        <f ca="1" t="shared" si="269"/>
        <v>6</v>
      </c>
      <c r="F456" s="66" t="str">
        <f ca="1">IF(ISBLANK(A456)," ",INDIRECT(ADDRESS(1,5+MOD(ROW()-2,COUNTA('Form Responses 1'!$1:$1)-4),,TRUE,"Form Responses 1")))</f>
        <v>Halaman Wisma [Halaman Samping Dan Belakang]</v>
      </c>
      <c r="G456" s="66" t="e">
        <f ca="1">IF(ISBLANK(A456)," ",INDIRECT(ADDRESS(MATCH(A456,'Form Responses 1'!A:A,0),5+MOD(ROW()-2,COUNTA('Form Responses 1'!$1:$1)-4),,TRUE,"Form Responses 1")))</f>
        <v>#N/A</v>
      </c>
      <c r="H456" s="83" t="str">
        <f ca="1" t="shared" si="270"/>
        <v>Halaman Wisma</v>
      </c>
      <c r="I456" s="83" t="str">
        <f ca="1" t="shared" si="472"/>
        <v>Halaman Samping Dan Belakang</v>
      </c>
      <c r="J456" s="83" t="str">
        <f ca="1" t="shared" si="271"/>
        <v>CLEANING SERVICE</v>
      </c>
      <c r="K456" s="83" t="str">
        <f ca="1" t="array" ref="K456">IFERROR(INDEX(MASTER!B:B,MATCH(G456,MASTER!A:A,0))/100," ")</f>
        <v> </v>
      </c>
      <c r="L456" s="66">
        <f ca="1" t="shared" si="272"/>
        <v>0</v>
      </c>
      <c r="M456" s="66" t="str">
        <f ca="1" t="shared" si="273"/>
        <v>1900 - WEEK 00</v>
      </c>
      <c r="N456" s="66" t="str">
        <f ca="1" t="shared" si="274"/>
        <v>1900 - MONTH 01</v>
      </c>
      <c r="O456" s="83" t="str">
        <f ca="1" t="shared" ref="O456:P456" si="478">IFERROR(AVERAGEIF(M:M,M456,$K:$K)," ")</f>
        <v> </v>
      </c>
      <c r="P456" s="83" t="str">
        <f ca="1" t="shared" si="478"/>
        <v> </v>
      </c>
      <c r="Q456" s="66" t="str">
        <f ca="1">IF(ISBLANK(A456)," ",IF(O456&gt;MASTER!$B$3/100,"SB",IF(O456&gt;MASTER!$B$4/100,"B",IF(O456&gt;MASTER!$B$5/100,"C","K"))))</f>
        <v>SB</v>
      </c>
      <c r="R456" s="66" t="str">
        <f ca="1">IF(ISBLANK(B456)," ",IF(P456&gt;MASTER!$B$3/100,"SB",IF(P456&gt;MASTER!$B$4/100,"B",IF(P456&gt;MASTER!$B$5/100,"C","K"))))</f>
        <v>SB</v>
      </c>
    </row>
    <row r="457" customHeight="1" spans="1:18">
      <c r="A457" s="66">
        <f ca="1">INDIRECT(ADDRESS(2+QUOTIENT(ROW()-2,COUNTA('Form Responses 1'!$1:$1)-4),1,,TRUE,"Form Responses 1"))</f>
        <v>0</v>
      </c>
      <c r="B457" s="66">
        <f ca="1">INDIRECT(ADDRESS(2+QUOTIENT(ROW()-2,COUNTA('Form Responses 1'!$1:$1)-4),2,,TRUE,"Form Responses 1"))</f>
        <v>0</v>
      </c>
      <c r="C457" s="66">
        <f ca="1">INDIRECT(ADDRESS(2+QUOTIENT(ROW()-2,COUNTA('Form Responses 1'!$1:$1)-4),3,,TRUE,"Form Responses 1"))</f>
        <v>0</v>
      </c>
      <c r="D457" s="66">
        <f ca="1">INDIRECT(ADDRESS(2+QUOTIENT(ROW()-2,COUNTA('Form Responses 1'!$1:$1)-4),4,,TRUE,"Form Responses 1"))</f>
        <v>0</v>
      </c>
      <c r="E457" s="82">
        <f ca="1" t="shared" si="269"/>
        <v>6</v>
      </c>
      <c r="F457" s="66" t="str">
        <f ca="1">IF(ISBLANK(A457)," ",INDIRECT(ADDRESS(1,5+MOD(ROW()-2,COUNTA('Form Responses 1'!$1:$1)-4),,TRUE,"Form Responses 1")))</f>
        <v>Halaman Wisma [Tps]</v>
      </c>
      <c r="G457" s="66" t="e">
        <f ca="1">IF(ISBLANK(A457)," ",INDIRECT(ADDRESS(MATCH(A457,'Form Responses 1'!A:A,0),5+MOD(ROW()-2,COUNTA('Form Responses 1'!$1:$1)-4),,TRUE,"Form Responses 1")))</f>
        <v>#N/A</v>
      </c>
      <c r="H457" s="83" t="str">
        <f ca="1" t="shared" si="270"/>
        <v>Halaman Wisma</v>
      </c>
      <c r="I457" s="83" t="str">
        <f ca="1" t="shared" si="472"/>
        <v>Tps</v>
      </c>
      <c r="J457" s="83" t="str">
        <f ca="1" t="shared" si="271"/>
        <v>CLEANING SERVICE</v>
      </c>
      <c r="K457" s="83" t="str">
        <f ca="1" t="array" ref="K457">IFERROR(INDEX(MASTER!B:B,MATCH(G457,MASTER!A:A,0))/100," ")</f>
        <v> </v>
      </c>
      <c r="L457" s="66">
        <f ca="1" t="shared" si="272"/>
        <v>0</v>
      </c>
      <c r="M457" s="66" t="str">
        <f ca="1" t="shared" si="273"/>
        <v>1900 - WEEK 00</v>
      </c>
      <c r="N457" s="66" t="str">
        <f ca="1" t="shared" si="274"/>
        <v>1900 - MONTH 01</v>
      </c>
      <c r="O457" s="83" t="str">
        <f ca="1" t="shared" ref="O457:P457" si="479">IFERROR(AVERAGEIF(M:M,M457,$K:$K)," ")</f>
        <v> </v>
      </c>
      <c r="P457" s="83" t="str">
        <f ca="1" t="shared" si="479"/>
        <v> </v>
      </c>
      <c r="Q457" s="66" t="str">
        <f ca="1">IF(ISBLANK(A457)," ",IF(O457&gt;MASTER!$B$3/100,"SB",IF(O457&gt;MASTER!$B$4/100,"B",IF(O457&gt;MASTER!$B$5/100,"C","K"))))</f>
        <v>SB</v>
      </c>
      <c r="R457" s="66" t="str">
        <f ca="1">IF(ISBLANK(B457)," ",IF(P457&gt;MASTER!$B$3/100,"SB",IF(P457&gt;MASTER!$B$4/100,"B",IF(P457&gt;MASTER!$B$5/100,"C","K"))))</f>
        <v>SB</v>
      </c>
    </row>
    <row r="458" customHeight="1" spans="1:18">
      <c r="A458" s="66">
        <f ca="1">INDIRECT(ADDRESS(2+QUOTIENT(ROW()-2,COUNTA('Form Responses 1'!$1:$1)-4),1,,TRUE,"Form Responses 1"))</f>
        <v>0</v>
      </c>
      <c r="B458" s="66">
        <f ca="1">INDIRECT(ADDRESS(2+QUOTIENT(ROW()-2,COUNTA('Form Responses 1'!$1:$1)-4),2,,TRUE,"Form Responses 1"))</f>
        <v>0</v>
      </c>
      <c r="C458" s="66">
        <f ca="1">INDIRECT(ADDRESS(2+QUOTIENT(ROW()-2,COUNTA('Form Responses 1'!$1:$1)-4),3,,TRUE,"Form Responses 1"))</f>
        <v>0</v>
      </c>
      <c r="D458" s="66">
        <f ca="1">INDIRECT(ADDRESS(2+QUOTIENT(ROW()-2,COUNTA('Form Responses 1'!$1:$1)-4),4,,TRUE,"Form Responses 1"))</f>
        <v>0</v>
      </c>
      <c r="E458" s="82">
        <f ca="1" t="shared" si="269"/>
        <v>6</v>
      </c>
      <c r="F458" s="66" t="str">
        <f ca="1">IF(ISBLANK(A458)," ",INDIRECT(ADDRESS(1,5+MOD(ROW()-2,COUNTA('Form Responses 1'!$1:$1)-4),,TRUE,"Form Responses 1")))</f>
        <v>Security [Security Functions]</v>
      </c>
      <c r="G458" s="66" t="e">
        <f ca="1">IF(ISBLANK(A458)," ",INDIRECT(ADDRESS(MATCH(A458,'Form Responses 1'!A:A,0),5+MOD(ROW()-2,COUNTA('Form Responses 1'!$1:$1)-4),,TRUE,"Form Responses 1")))</f>
        <v>#N/A</v>
      </c>
      <c r="H458" s="83" t="str">
        <f ca="1" t="shared" si="270"/>
        <v>Security</v>
      </c>
      <c r="I458" s="83" t="str">
        <f ca="1" t="shared" si="472"/>
        <v>Security Functions</v>
      </c>
      <c r="J458" s="83" t="str">
        <f ca="1" t="shared" si="271"/>
        <v>SECURITY SERVICE</v>
      </c>
      <c r="K458" s="83" t="str">
        <f ca="1" t="array" ref="K458">IFERROR(INDEX(MASTER!B:B,MATCH(G458,MASTER!A:A,0))/100," ")</f>
        <v> </v>
      </c>
      <c r="L458" s="66">
        <f ca="1" t="shared" si="272"/>
        <v>0</v>
      </c>
      <c r="M458" s="66" t="str">
        <f ca="1" t="shared" si="273"/>
        <v>1900 - WEEK 00</v>
      </c>
      <c r="N458" s="66" t="str">
        <f ca="1" t="shared" si="274"/>
        <v>1900 - MONTH 01</v>
      </c>
      <c r="O458" s="83" t="str">
        <f ca="1" t="shared" ref="O458:P458" si="480">IFERROR(AVERAGEIF(M:M,M458,$K:$K)," ")</f>
        <v> </v>
      </c>
      <c r="P458" s="83" t="str">
        <f ca="1" t="shared" si="480"/>
        <v> </v>
      </c>
      <c r="Q458" s="66" t="str">
        <f ca="1">IF(ISBLANK(A458)," ",IF(O458&gt;MASTER!$B$3/100,"SB",IF(O458&gt;MASTER!$B$4/100,"B",IF(O458&gt;MASTER!$B$5/100,"C","K"))))</f>
        <v>SB</v>
      </c>
      <c r="R458" s="66" t="str">
        <f ca="1">IF(ISBLANK(B458)," ",IF(P458&gt;MASTER!$B$3/100,"SB",IF(P458&gt;MASTER!$B$4/100,"B",IF(P458&gt;MASTER!$B$5/100,"C","K"))))</f>
        <v>SB</v>
      </c>
    </row>
    <row r="459" customHeight="1" spans="1:18">
      <c r="A459" s="66">
        <f ca="1">INDIRECT(ADDRESS(2+QUOTIENT(ROW()-2,COUNTA('Form Responses 1'!$1:$1)-4),1,,TRUE,"Form Responses 1"))</f>
        <v>0</v>
      </c>
      <c r="B459" s="66">
        <f ca="1">INDIRECT(ADDRESS(2+QUOTIENT(ROW()-2,COUNTA('Form Responses 1'!$1:$1)-4),2,,TRUE,"Form Responses 1"))</f>
        <v>0</v>
      </c>
      <c r="C459" s="66">
        <f ca="1">INDIRECT(ADDRESS(2+QUOTIENT(ROW()-2,COUNTA('Form Responses 1'!$1:$1)-4),3,,TRUE,"Form Responses 1"))</f>
        <v>0</v>
      </c>
      <c r="D459" s="66">
        <f ca="1">INDIRECT(ADDRESS(2+QUOTIENT(ROW()-2,COUNTA('Form Responses 1'!$1:$1)-4),4,,TRUE,"Form Responses 1"))</f>
        <v>0</v>
      </c>
      <c r="E459" s="82">
        <f ca="1" t="shared" si="269"/>
        <v>6</v>
      </c>
      <c r="F459" s="66" t="str">
        <f ca="1">IF(ISBLANK(A459)," ",INDIRECT(ADDRESS(1,5+MOD(ROW()-2,COUNTA('Form Responses 1'!$1:$1)-4),,TRUE,"Form Responses 1")))</f>
        <v>Lantai 1 [Pantry ]</v>
      </c>
      <c r="G459" s="66" t="e">
        <f ca="1">IF(ISBLANK(A459)," ",INDIRECT(ADDRESS(MATCH(A459,'Form Responses 1'!A:A,0),5+MOD(ROW()-2,COUNTA('Form Responses 1'!$1:$1)-4),,TRUE,"Form Responses 1")))</f>
        <v>#N/A</v>
      </c>
      <c r="H459" s="83" t="str">
        <f ca="1" t="shared" si="270"/>
        <v>Lantai 1</v>
      </c>
      <c r="I459" s="83" t="str">
        <f ca="1" t="shared" si="472"/>
        <v>Pantry </v>
      </c>
      <c r="J459" s="83" t="str">
        <f ca="1" t="shared" si="271"/>
        <v>CLEANING SERVICE</v>
      </c>
      <c r="K459" s="83" t="str">
        <f ca="1" t="array" ref="K459">IFERROR(INDEX(MASTER!B:B,MATCH(G459,MASTER!A:A,0))/100," ")</f>
        <v> </v>
      </c>
      <c r="L459" s="66">
        <f ca="1" t="shared" si="272"/>
        <v>0</v>
      </c>
      <c r="M459" s="66" t="str">
        <f ca="1" t="shared" si="273"/>
        <v>1900 - WEEK 00</v>
      </c>
      <c r="N459" s="66" t="str">
        <f ca="1" t="shared" si="274"/>
        <v>1900 - MONTH 01</v>
      </c>
      <c r="O459" s="83" t="str">
        <f ca="1" t="shared" ref="O459:P459" si="481">IFERROR(AVERAGEIF(M:M,M459,$K:$K)," ")</f>
        <v> </v>
      </c>
      <c r="P459" s="83" t="str">
        <f ca="1" t="shared" si="481"/>
        <v> </v>
      </c>
      <c r="Q459" s="66" t="str">
        <f ca="1">IF(ISBLANK(A459)," ",IF(O459&gt;MASTER!$B$3/100,"SB",IF(O459&gt;MASTER!$B$4/100,"B",IF(O459&gt;MASTER!$B$5/100,"C","K"))))</f>
        <v>SB</v>
      </c>
      <c r="R459" s="66" t="str">
        <f ca="1">IF(ISBLANK(B459)," ",IF(P459&gt;MASTER!$B$3/100,"SB",IF(P459&gt;MASTER!$B$4/100,"B",IF(P459&gt;MASTER!$B$5/100,"C","K"))))</f>
        <v>SB</v>
      </c>
    </row>
    <row r="460" customHeight="1" spans="1:18">
      <c r="A460" s="66">
        <f ca="1">INDIRECT(ADDRESS(2+QUOTIENT(ROW()-2,COUNTA('Form Responses 1'!$1:$1)-4),1,,TRUE,"Form Responses 1"))</f>
        <v>0</v>
      </c>
      <c r="B460" s="66">
        <f ca="1">INDIRECT(ADDRESS(2+QUOTIENT(ROW()-2,COUNTA('Form Responses 1'!$1:$1)-4),2,,TRUE,"Form Responses 1"))</f>
        <v>0</v>
      </c>
      <c r="C460" s="66">
        <f ca="1">INDIRECT(ADDRESS(2+QUOTIENT(ROW()-2,COUNTA('Form Responses 1'!$1:$1)-4),3,,TRUE,"Form Responses 1"))</f>
        <v>0</v>
      </c>
      <c r="D460" s="66">
        <f ca="1">INDIRECT(ADDRESS(2+QUOTIENT(ROW()-2,COUNTA('Form Responses 1'!$1:$1)-4),4,,TRUE,"Form Responses 1"))</f>
        <v>0</v>
      </c>
      <c r="E460" s="82">
        <f ca="1" t="shared" si="269"/>
        <v>6</v>
      </c>
      <c r="F460" s="66" t="str">
        <f ca="1">IF(ISBLANK(A460)," ",INDIRECT(ADDRESS(1,5+MOD(ROW()-2,COUNTA('Form Responses 1'!$1:$1)-4),,TRUE,"Form Responses 1")))</f>
        <v>Lantai 1 [Kamar Depan]</v>
      </c>
      <c r="G460" s="66" t="e">
        <f ca="1">IF(ISBLANK(A460)," ",INDIRECT(ADDRESS(MATCH(A460,'Form Responses 1'!A:A,0),5+MOD(ROW()-2,COUNTA('Form Responses 1'!$1:$1)-4),,TRUE,"Form Responses 1")))</f>
        <v>#N/A</v>
      </c>
      <c r="H460" s="83" t="str">
        <f ca="1" t="shared" si="270"/>
        <v>Lantai 1</v>
      </c>
      <c r="I460" s="83" t="str">
        <f ca="1" t="shared" si="472"/>
        <v>Kamar Depan</v>
      </c>
      <c r="J460" s="83" t="str">
        <f ca="1" t="shared" si="271"/>
        <v>CLEANING SERVICE</v>
      </c>
      <c r="K460" s="83" t="str">
        <f ca="1" t="array" ref="K460">IFERROR(INDEX(MASTER!B:B,MATCH(G460,MASTER!A:A,0))/100," ")</f>
        <v> </v>
      </c>
      <c r="L460" s="66">
        <f ca="1" t="shared" si="272"/>
        <v>0</v>
      </c>
      <c r="M460" s="66" t="str">
        <f ca="1" t="shared" si="273"/>
        <v>1900 - WEEK 00</v>
      </c>
      <c r="N460" s="66" t="str">
        <f ca="1" t="shared" si="274"/>
        <v>1900 - MONTH 01</v>
      </c>
      <c r="O460" s="83" t="str">
        <f ca="1" t="shared" ref="O460:P460" si="482">IFERROR(AVERAGEIF(M:M,M460,$K:$K)," ")</f>
        <v> </v>
      </c>
      <c r="P460" s="83" t="str">
        <f ca="1" t="shared" si="482"/>
        <v> </v>
      </c>
      <c r="Q460" s="66" t="str">
        <f ca="1">IF(ISBLANK(A460)," ",IF(O460&gt;MASTER!$B$3/100,"SB",IF(O460&gt;MASTER!$B$4/100,"B",IF(O460&gt;MASTER!$B$5/100,"C","K"))))</f>
        <v>SB</v>
      </c>
      <c r="R460" s="66" t="str">
        <f ca="1">IF(ISBLANK(B460)," ",IF(P460&gt;MASTER!$B$3/100,"SB",IF(P460&gt;MASTER!$B$4/100,"B",IF(P460&gt;MASTER!$B$5/100,"C","K"))))</f>
        <v>SB</v>
      </c>
    </row>
    <row r="461" customHeight="1" spans="1:18">
      <c r="A461" s="66">
        <f ca="1">INDIRECT(ADDRESS(2+QUOTIENT(ROW()-2,COUNTA('Form Responses 1'!$1:$1)-4),1,,TRUE,"Form Responses 1"))</f>
        <v>0</v>
      </c>
      <c r="B461" s="66">
        <f ca="1">INDIRECT(ADDRESS(2+QUOTIENT(ROW()-2,COUNTA('Form Responses 1'!$1:$1)-4),2,,TRUE,"Form Responses 1"))</f>
        <v>0</v>
      </c>
      <c r="C461" s="66">
        <f ca="1">INDIRECT(ADDRESS(2+QUOTIENT(ROW()-2,COUNTA('Form Responses 1'!$1:$1)-4),3,,TRUE,"Form Responses 1"))</f>
        <v>0</v>
      </c>
      <c r="D461" s="66">
        <f ca="1">INDIRECT(ADDRESS(2+QUOTIENT(ROW()-2,COUNTA('Form Responses 1'!$1:$1)-4),4,,TRUE,"Form Responses 1"))</f>
        <v>0</v>
      </c>
      <c r="E461" s="82">
        <f ca="1" t="shared" si="269"/>
        <v>6</v>
      </c>
      <c r="F461" s="66" t="str">
        <f ca="1">IF(ISBLANK(A461)," ",INDIRECT(ADDRESS(1,5+MOD(ROW()-2,COUNTA('Form Responses 1'!$1:$1)-4),,TRUE,"Form Responses 1")))</f>
        <v>Lantai 1 [Kamar Belakang]</v>
      </c>
      <c r="G461" s="66" t="e">
        <f ca="1">IF(ISBLANK(A461)," ",INDIRECT(ADDRESS(MATCH(A461,'Form Responses 1'!A:A,0),5+MOD(ROW()-2,COUNTA('Form Responses 1'!$1:$1)-4),,TRUE,"Form Responses 1")))</f>
        <v>#N/A</v>
      </c>
      <c r="H461" s="83" t="str">
        <f ca="1" t="shared" si="270"/>
        <v>Lantai 1</v>
      </c>
      <c r="I461" s="83" t="str">
        <f ca="1" t="shared" si="472"/>
        <v>Kamar Belakang</v>
      </c>
      <c r="J461" s="83" t="str">
        <f ca="1" t="shared" si="271"/>
        <v>CLEANING SERVICE</v>
      </c>
      <c r="K461" s="83" t="str">
        <f ca="1" t="array" ref="K461">IFERROR(INDEX(MASTER!B:B,MATCH(G461,MASTER!A:A,0))/100," ")</f>
        <v> </v>
      </c>
      <c r="L461" s="66">
        <f ca="1" t="shared" si="272"/>
        <v>0</v>
      </c>
      <c r="M461" s="66" t="str">
        <f ca="1" t="shared" si="273"/>
        <v>1900 - WEEK 00</v>
      </c>
      <c r="N461" s="66" t="str">
        <f ca="1" t="shared" si="274"/>
        <v>1900 - MONTH 01</v>
      </c>
      <c r="O461" s="83" t="str">
        <f ca="1" t="shared" ref="O461:P461" si="483">IFERROR(AVERAGEIF(M:M,M461,$K:$K)," ")</f>
        <v> </v>
      </c>
      <c r="P461" s="83" t="str">
        <f ca="1" t="shared" si="483"/>
        <v> </v>
      </c>
      <c r="Q461" s="66" t="str">
        <f ca="1">IF(ISBLANK(A461)," ",IF(O461&gt;MASTER!$B$3/100,"SB",IF(O461&gt;MASTER!$B$4/100,"B",IF(O461&gt;MASTER!$B$5/100,"C","K"))))</f>
        <v>SB</v>
      </c>
      <c r="R461" s="66" t="str">
        <f ca="1">IF(ISBLANK(B461)," ",IF(P461&gt;MASTER!$B$3/100,"SB",IF(P461&gt;MASTER!$B$4/100,"B",IF(P461&gt;MASTER!$B$5/100,"C","K"))))</f>
        <v>SB</v>
      </c>
    </row>
    <row r="462" customHeight="1" spans="1:18">
      <c r="A462" s="66">
        <f ca="1">INDIRECT(ADDRESS(2+QUOTIENT(ROW()-2,COUNTA('Form Responses 1'!$1:$1)-4),1,,TRUE,"Form Responses 1"))</f>
        <v>0</v>
      </c>
      <c r="B462" s="66">
        <f ca="1">INDIRECT(ADDRESS(2+QUOTIENT(ROW()-2,COUNTA('Form Responses 1'!$1:$1)-4),2,,TRUE,"Form Responses 1"))</f>
        <v>0</v>
      </c>
      <c r="C462" s="66">
        <f ca="1">INDIRECT(ADDRESS(2+QUOTIENT(ROW()-2,COUNTA('Form Responses 1'!$1:$1)-4),3,,TRUE,"Form Responses 1"))</f>
        <v>0</v>
      </c>
      <c r="D462" s="66">
        <f ca="1">INDIRECT(ADDRESS(2+QUOTIENT(ROW()-2,COUNTA('Form Responses 1'!$1:$1)-4),4,,TRUE,"Form Responses 1"))</f>
        <v>0</v>
      </c>
      <c r="E462" s="82">
        <f ca="1" t="shared" si="269"/>
        <v>6</v>
      </c>
      <c r="F462" s="66" t="str">
        <f ca="1">IF(ISBLANK(A462)," ",INDIRECT(ADDRESS(1,5+MOD(ROW()-2,COUNTA('Form Responses 1'!$1:$1)-4),,TRUE,"Form Responses 1")))</f>
        <v>Lantai 1 [Ruang Tamu]</v>
      </c>
      <c r="G462" s="66" t="e">
        <f ca="1">IF(ISBLANK(A462)," ",INDIRECT(ADDRESS(MATCH(A462,'Form Responses 1'!A:A,0),5+MOD(ROW()-2,COUNTA('Form Responses 1'!$1:$1)-4),,TRUE,"Form Responses 1")))</f>
        <v>#N/A</v>
      </c>
      <c r="H462" s="83" t="str">
        <f ca="1" t="shared" si="270"/>
        <v>Lantai 1</v>
      </c>
      <c r="I462" s="83" t="str">
        <f ca="1" t="shared" si="472"/>
        <v>Ruang Tamu</v>
      </c>
      <c r="J462" s="83" t="str">
        <f ca="1" t="shared" si="271"/>
        <v>CLEANING SERVICE</v>
      </c>
      <c r="K462" s="83" t="str">
        <f ca="1" t="array" ref="K462">IFERROR(INDEX(MASTER!B:B,MATCH(G462,MASTER!A:A,0))/100," ")</f>
        <v> </v>
      </c>
      <c r="L462" s="66">
        <f ca="1" t="shared" si="272"/>
        <v>0</v>
      </c>
      <c r="M462" s="66" t="str">
        <f ca="1" t="shared" si="273"/>
        <v>1900 - WEEK 00</v>
      </c>
      <c r="N462" s="66" t="str">
        <f ca="1" t="shared" si="274"/>
        <v>1900 - MONTH 01</v>
      </c>
      <c r="O462" s="83" t="str">
        <f ca="1" t="shared" ref="O462:P462" si="484">IFERROR(AVERAGEIF(M:M,M462,$K:$K)," ")</f>
        <v> </v>
      </c>
      <c r="P462" s="83" t="str">
        <f ca="1" t="shared" si="484"/>
        <v> </v>
      </c>
      <c r="Q462" s="66" t="str">
        <f ca="1">IF(ISBLANK(A462)," ",IF(O462&gt;MASTER!$B$3/100,"SB",IF(O462&gt;MASTER!$B$4/100,"B",IF(O462&gt;MASTER!$B$5/100,"C","K"))))</f>
        <v>SB</v>
      </c>
      <c r="R462" s="66" t="str">
        <f ca="1">IF(ISBLANK(B462)," ",IF(P462&gt;MASTER!$B$3/100,"SB",IF(P462&gt;MASTER!$B$4/100,"B",IF(P462&gt;MASTER!$B$5/100,"C","K"))))</f>
        <v>SB</v>
      </c>
    </row>
    <row r="463" customHeight="1" spans="1:18">
      <c r="A463" s="66">
        <f ca="1">INDIRECT(ADDRESS(2+QUOTIENT(ROW()-2,COUNTA('Form Responses 1'!$1:$1)-4),1,,TRUE,"Form Responses 1"))</f>
        <v>0</v>
      </c>
      <c r="B463" s="66">
        <f ca="1">INDIRECT(ADDRESS(2+QUOTIENT(ROW()-2,COUNTA('Form Responses 1'!$1:$1)-4),2,,TRUE,"Form Responses 1"))</f>
        <v>0</v>
      </c>
      <c r="C463" s="66">
        <f ca="1">INDIRECT(ADDRESS(2+QUOTIENT(ROW()-2,COUNTA('Form Responses 1'!$1:$1)-4),3,,TRUE,"Form Responses 1"))</f>
        <v>0</v>
      </c>
      <c r="D463" s="66">
        <f ca="1">INDIRECT(ADDRESS(2+QUOTIENT(ROW()-2,COUNTA('Form Responses 1'!$1:$1)-4),4,,TRUE,"Form Responses 1"))</f>
        <v>0</v>
      </c>
      <c r="E463" s="82">
        <f ca="1" t="shared" si="269"/>
        <v>6</v>
      </c>
      <c r="F463" s="66" t="str">
        <f ca="1">IF(ISBLANK(A463)," ",INDIRECT(ADDRESS(1,5+MOD(ROW()-2,COUNTA('Form Responses 1'!$1:$1)-4),,TRUE,"Form Responses 1")))</f>
        <v>Lantai 1 [Toilet Pria / Wanita]</v>
      </c>
      <c r="G463" s="66" t="e">
        <f ca="1">IF(ISBLANK(A463)," ",INDIRECT(ADDRESS(MATCH(A463,'Form Responses 1'!A:A,0),5+MOD(ROW()-2,COUNTA('Form Responses 1'!$1:$1)-4),,TRUE,"Form Responses 1")))</f>
        <v>#N/A</v>
      </c>
      <c r="H463" s="83" t="str">
        <f ca="1" t="shared" si="270"/>
        <v>Lantai 1</v>
      </c>
      <c r="I463" s="83" t="str">
        <f ca="1" t="shared" si="472"/>
        <v>Toilet Pria / Wanita</v>
      </c>
      <c r="J463" s="83" t="str">
        <f ca="1" t="shared" si="271"/>
        <v>CLEANING SERVICE</v>
      </c>
      <c r="K463" s="83" t="str">
        <f ca="1" t="array" ref="K463">IFERROR(INDEX(MASTER!B:B,MATCH(G463,MASTER!A:A,0))/100," ")</f>
        <v> </v>
      </c>
      <c r="L463" s="66">
        <f ca="1" t="shared" si="272"/>
        <v>0</v>
      </c>
      <c r="M463" s="66" t="str">
        <f ca="1" t="shared" si="273"/>
        <v>1900 - WEEK 00</v>
      </c>
      <c r="N463" s="66" t="str">
        <f ca="1" t="shared" si="274"/>
        <v>1900 - MONTH 01</v>
      </c>
      <c r="O463" s="83" t="str">
        <f ca="1" t="shared" ref="O463:P463" si="485">IFERROR(AVERAGEIF(M:M,M463,$K:$K)," ")</f>
        <v> </v>
      </c>
      <c r="P463" s="83" t="str">
        <f ca="1" t="shared" si="485"/>
        <v> </v>
      </c>
      <c r="Q463" s="66" t="str">
        <f ca="1">IF(ISBLANK(A463)," ",IF(O463&gt;MASTER!$B$3/100,"SB",IF(O463&gt;MASTER!$B$4/100,"B",IF(O463&gt;MASTER!$B$5/100,"C","K"))))</f>
        <v>SB</v>
      </c>
      <c r="R463" s="66" t="str">
        <f ca="1">IF(ISBLANK(B463)," ",IF(P463&gt;MASTER!$B$3/100,"SB",IF(P463&gt;MASTER!$B$4/100,"B",IF(P463&gt;MASTER!$B$5/100,"C","K"))))</f>
        <v>SB</v>
      </c>
    </row>
    <row r="464" customHeight="1" spans="1:18">
      <c r="A464" s="66">
        <f ca="1">INDIRECT(ADDRESS(2+QUOTIENT(ROW()-2,COUNTA('Form Responses 1'!$1:$1)-4),1,,TRUE,"Form Responses 1"))</f>
        <v>0</v>
      </c>
      <c r="B464" s="66">
        <f ca="1">INDIRECT(ADDRESS(2+QUOTIENT(ROW()-2,COUNTA('Form Responses 1'!$1:$1)-4),2,,TRUE,"Form Responses 1"))</f>
        <v>0</v>
      </c>
      <c r="C464" s="66">
        <f ca="1">INDIRECT(ADDRESS(2+QUOTIENT(ROW()-2,COUNTA('Form Responses 1'!$1:$1)-4),3,,TRUE,"Form Responses 1"))</f>
        <v>0</v>
      </c>
      <c r="D464" s="66">
        <f ca="1">INDIRECT(ADDRESS(2+QUOTIENT(ROW()-2,COUNTA('Form Responses 1'!$1:$1)-4),4,,TRUE,"Form Responses 1"))</f>
        <v>0</v>
      </c>
      <c r="E464" s="82">
        <f ca="1" t="shared" si="269"/>
        <v>6</v>
      </c>
      <c r="F464" s="66" t="str">
        <f ca="1">IF(ISBLANK(A464)," ",INDIRECT(ADDRESS(1,5+MOD(ROW()-2,COUNTA('Form Responses 1'!$1:$1)-4),,TRUE,"Form Responses 1")))</f>
        <v>Halaman [Taman ]</v>
      </c>
      <c r="G464" s="66" t="e">
        <f ca="1">IF(ISBLANK(A464)," ",INDIRECT(ADDRESS(MATCH(A464,'Form Responses 1'!A:A,0),5+MOD(ROW()-2,COUNTA('Form Responses 1'!$1:$1)-4),,TRUE,"Form Responses 1")))</f>
        <v>#N/A</v>
      </c>
      <c r="H464" s="83" t="str">
        <f ca="1" t="shared" si="270"/>
        <v>Halaman</v>
      </c>
      <c r="I464" s="83" t="str">
        <f ca="1" t="shared" si="472"/>
        <v>Taman </v>
      </c>
      <c r="J464" s="83" t="str">
        <f ca="1" t="shared" si="271"/>
        <v>CLEANING SERVICE</v>
      </c>
      <c r="K464" s="83" t="str">
        <f ca="1" t="array" ref="K464">IFERROR(INDEX(MASTER!B:B,MATCH(G464,MASTER!A:A,0))/100," ")</f>
        <v> </v>
      </c>
      <c r="L464" s="66">
        <f ca="1" t="shared" si="272"/>
        <v>0</v>
      </c>
      <c r="M464" s="66" t="str">
        <f ca="1" t="shared" si="273"/>
        <v>1900 - WEEK 00</v>
      </c>
      <c r="N464" s="66" t="str">
        <f ca="1" t="shared" si="274"/>
        <v>1900 - MONTH 01</v>
      </c>
      <c r="O464" s="83" t="str">
        <f ca="1" t="shared" ref="O464:P464" si="486">IFERROR(AVERAGEIF(M:M,M464,$K:$K)," ")</f>
        <v> </v>
      </c>
      <c r="P464" s="83" t="str">
        <f ca="1" t="shared" si="486"/>
        <v> </v>
      </c>
      <c r="Q464" s="66" t="str">
        <f ca="1">IF(ISBLANK(A464)," ",IF(O464&gt;MASTER!$B$3/100,"SB",IF(O464&gt;MASTER!$B$4/100,"B",IF(O464&gt;MASTER!$B$5/100,"C","K"))))</f>
        <v>SB</v>
      </c>
      <c r="R464" s="66" t="str">
        <f ca="1">IF(ISBLANK(B464)," ",IF(P464&gt;MASTER!$B$3/100,"SB",IF(P464&gt;MASTER!$B$4/100,"B",IF(P464&gt;MASTER!$B$5/100,"C","K"))))</f>
        <v>SB</v>
      </c>
    </row>
    <row r="465" customHeight="1" spans="1:18">
      <c r="A465" s="66">
        <f ca="1">INDIRECT(ADDRESS(2+QUOTIENT(ROW()-2,COUNTA('Form Responses 1'!$1:$1)-4),1,,TRUE,"Form Responses 1"))</f>
        <v>0</v>
      </c>
      <c r="B465" s="66">
        <f ca="1">INDIRECT(ADDRESS(2+QUOTIENT(ROW()-2,COUNTA('Form Responses 1'!$1:$1)-4),2,,TRUE,"Form Responses 1"))</f>
        <v>0</v>
      </c>
      <c r="C465" s="66">
        <f ca="1">INDIRECT(ADDRESS(2+QUOTIENT(ROW()-2,COUNTA('Form Responses 1'!$1:$1)-4),3,,TRUE,"Form Responses 1"))</f>
        <v>0</v>
      </c>
      <c r="D465" s="66">
        <f ca="1">INDIRECT(ADDRESS(2+QUOTIENT(ROW()-2,COUNTA('Form Responses 1'!$1:$1)-4),4,,TRUE,"Form Responses 1"))</f>
        <v>0</v>
      </c>
      <c r="E465" s="82">
        <f ca="1" t="shared" si="269"/>
        <v>6</v>
      </c>
      <c r="F465" s="66" t="str">
        <f ca="1">IF(ISBLANK(A465)," ",INDIRECT(ADDRESS(1,5+MOD(ROW()-2,COUNTA('Form Responses 1'!$1:$1)-4),,TRUE,"Form Responses 1")))</f>
        <v>Halaman [Halaman Utama Depan]</v>
      </c>
      <c r="G465" s="66" t="e">
        <f ca="1">IF(ISBLANK(A465)," ",INDIRECT(ADDRESS(MATCH(A465,'Form Responses 1'!A:A,0),5+MOD(ROW()-2,COUNTA('Form Responses 1'!$1:$1)-4),,TRUE,"Form Responses 1")))</f>
        <v>#N/A</v>
      </c>
      <c r="H465" s="83" t="str">
        <f ca="1" t="shared" si="270"/>
        <v>Halaman</v>
      </c>
      <c r="I465" s="83" t="str">
        <f ca="1" t="shared" si="472"/>
        <v>Halaman Utama Depan</v>
      </c>
      <c r="J465" s="83" t="str">
        <f ca="1" t="shared" si="271"/>
        <v>CLEANING SERVICE</v>
      </c>
      <c r="K465" s="83" t="str">
        <f ca="1" t="array" ref="K465">IFERROR(INDEX(MASTER!B:B,MATCH(G465,MASTER!A:A,0))/100," ")</f>
        <v> </v>
      </c>
      <c r="L465" s="66">
        <f ca="1" t="shared" si="272"/>
        <v>0</v>
      </c>
      <c r="M465" s="66" t="str">
        <f ca="1" t="shared" si="273"/>
        <v>1900 - WEEK 00</v>
      </c>
      <c r="N465" s="66" t="str">
        <f ca="1" t="shared" si="274"/>
        <v>1900 - MONTH 01</v>
      </c>
      <c r="O465" s="83" t="str">
        <f ca="1" t="shared" ref="O465:P465" si="487">IFERROR(AVERAGEIF(M:M,M465,$K:$K)," ")</f>
        <v> </v>
      </c>
      <c r="P465" s="83" t="str">
        <f ca="1" t="shared" si="487"/>
        <v> </v>
      </c>
      <c r="Q465" s="66" t="str">
        <f ca="1">IF(ISBLANK(A465)," ",IF(O465&gt;MASTER!$B$3/100,"SB",IF(O465&gt;MASTER!$B$4/100,"B",IF(O465&gt;MASTER!$B$5/100,"C","K"))))</f>
        <v>SB</v>
      </c>
      <c r="R465" s="66" t="str">
        <f ca="1">IF(ISBLANK(B465)," ",IF(P465&gt;MASTER!$B$3/100,"SB",IF(P465&gt;MASTER!$B$4/100,"B",IF(P465&gt;MASTER!$B$5/100,"C","K"))))</f>
        <v>SB</v>
      </c>
    </row>
    <row r="466" customHeight="1" spans="1:18">
      <c r="A466" s="66">
        <f ca="1">INDIRECT(ADDRESS(2+QUOTIENT(ROW()-2,COUNTA('Form Responses 1'!$1:$1)-4),1,,TRUE,"Form Responses 1"))</f>
        <v>0</v>
      </c>
      <c r="B466" s="66">
        <f ca="1">INDIRECT(ADDRESS(2+QUOTIENT(ROW()-2,COUNTA('Form Responses 1'!$1:$1)-4),2,,TRUE,"Form Responses 1"))</f>
        <v>0</v>
      </c>
      <c r="C466" s="66">
        <f ca="1">INDIRECT(ADDRESS(2+QUOTIENT(ROW()-2,COUNTA('Form Responses 1'!$1:$1)-4),3,,TRUE,"Form Responses 1"))</f>
        <v>0</v>
      </c>
      <c r="D466" s="66">
        <f ca="1">INDIRECT(ADDRESS(2+QUOTIENT(ROW()-2,COUNTA('Form Responses 1'!$1:$1)-4),4,,TRUE,"Form Responses 1"))</f>
        <v>0</v>
      </c>
      <c r="E466" s="82">
        <f ca="1" t="shared" si="269"/>
        <v>6</v>
      </c>
      <c r="F466" s="66" t="str">
        <f ca="1">IF(ISBLANK(A466)," ",INDIRECT(ADDRESS(1,5+MOD(ROW()-2,COUNTA('Form Responses 1'!$1:$1)-4),,TRUE,"Form Responses 1")))</f>
        <v>Halaman [Halaman Samping Dan Belakang]</v>
      </c>
      <c r="G466" s="66" t="e">
        <f ca="1">IF(ISBLANK(A466)," ",INDIRECT(ADDRESS(MATCH(A466,'Form Responses 1'!A:A,0),5+MOD(ROW()-2,COUNTA('Form Responses 1'!$1:$1)-4),,TRUE,"Form Responses 1")))</f>
        <v>#N/A</v>
      </c>
      <c r="H466" s="83" t="str">
        <f ca="1" t="shared" si="270"/>
        <v>Halaman</v>
      </c>
      <c r="I466" s="83" t="str">
        <f ca="1" t="shared" si="472"/>
        <v>Halaman Samping Dan Belakang</v>
      </c>
      <c r="J466" s="83" t="str">
        <f ca="1" t="shared" si="271"/>
        <v>CLEANING SERVICE</v>
      </c>
      <c r="K466" s="83" t="str">
        <f ca="1" t="array" ref="K466">IFERROR(INDEX(MASTER!B:B,MATCH(G466,MASTER!A:A,0))/100," ")</f>
        <v> </v>
      </c>
      <c r="L466" s="66">
        <f ca="1" t="shared" si="272"/>
        <v>0</v>
      </c>
      <c r="M466" s="66" t="str">
        <f ca="1" t="shared" si="273"/>
        <v>1900 - WEEK 00</v>
      </c>
      <c r="N466" s="66" t="str">
        <f ca="1" t="shared" si="274"/>
        <v>1900 - MONTH 01</v>
      </c>
      <c r="O466" s="83" t="str">
        <f ca="1" t="shared" ref="O466:P466" si="488">IFERROR(AVERAGEIF(M:M,M466,$K:$K)," ")</f>
        <v> </v>
      </c>
      <c r="P466" s="83" t="str">
        <f ca="1" t="shared" si="488"/>
        <v> </v>
      </c>
      <c r="Q466" s="66" t="str">
        <f ca="1">IF(ISBLANK(A466)," ",IF(O466&gt;MASTER!$B$3/100,"SB",IF(O466&gt;MASTER!$B$4/100,"B",IF(O466&gt;MASTER!$B$5/100,"C","K"))))</f>
        <v>SB</v>
      </c>
      <c r="R466" s="66" t="str">
        <f ca="1">IF(ISBLANK(B466)," ",IF(P466&gt;MASTER!$B$3/100,"SB",IF(P466&gt;MASTER!$B$4/100,"B",IF(P466&gt;MASTER!$B$5/100,"C","K"))))</f>
        <v>SB</v>
      </c>
    </row>
    <row r="467" customHeight="1" spans="1:18">
      <c r="A467" s="66">
        <f ca="1">INDIRECT(ADDRESS(2+QUOTIENT(ROW()-2,COUNTA('Form Responses 1'!$1:$1)-4),1,,TRUE,"Form Responses 1"))</f>
        <v>0</v>
      </c>
      <c r="B467" s="66">
        <f ca="1">INDIRECT(ADDRESS(2+QUOTIENT(ROW()-2,COUNTA('Form Responses 1'!$1:$1)-4),2,,TRUE,"Form Responses 1"))</f>
        <v>0</v>
      </c>
      <c r="C467" s="66">
        <f ca="1">INDIRECT(ADDRESS(2+QUOTIENT(ROW()-2,COUNTA('Form Responses 1'!$1:$1)-4),3,,TRUE,"Form Responses 1"))</f>
        <v>0</v>
      </c>
      <c r="D467" s="66">
        <f ca="1">INDIRECT(ADDRESS(2+QUOTIENT(ROW()-2,COUNTA('Form Responses 1'!$1:$1)-4),4,,TRUE,"Form Responses 1"))</f>
        <v>0</v>
      </c>
      <c r="E467" s="82">
        <f ca="1" t="shared" si="269"/>
        <v>6</v>
      </c>
      <c r="F467" s="66" t="str">
        <f ca="1">IF(ISBLANK(A467)," ",INDIRECT(ADDRESS(1,5+MOD(ROW()-2,COUNTA('Form Responses 1'!$1:$1)-4),,TRUE,"Form Responses 1")))</f>
        <v>Halaman [Tps]</v>
      </c>
      <c r="G467" s="66" t="e">
        <f ca="1">IF(ISBLANK(A467)," ",INDIRECT(ADDRESS(MATCH(A467,'Form Responses 1'!A:A,0),5+MOD(ROW()-2,COUNTA('Form Responses 1'!$1:$1)-4),,TRUE,"Form Responses 1")))</f>
        <v>#N/A</v>
      </c>
      <c r="H467" s="83" t="str">
        <f ca="1" t="shared" si="270"/>
        <v>Halaman</v>
      </c>
      <c r="I467" s="83" t="str">
        <f ca="1" t="shared" si="472"/>
        <v>Tps</v>
      </c>
      <c r="J467" s="83" t="str">
        <f ca="1" t="shared" si="271"/>
        <v>CLEANING SERVICE</v>
      </c>
      <c r="K467" s="83" t="str">
        <f ca="1" t="array" ref="K467">IFERROR(INDEX(MASTER!B:B,MATCH(G467,MASTER!A:A,0))/100," ")</f>
        <v> </v>
      </c>
      <c r="L467" s="66">
        <f ca="1" t="shared" si="272"/>
        <v>0</v>
      </c>
      <c r="M467" s="66" t="str">
        <f ca="1" t="shared" si="273"/>
        <v>1900 - WEEK 00</v>
      </c>
      <c r="N467" s="66" t="str">
        <f ca="1" t="shared" si="274"/>
        <v>1900 - MONTH 01</v>
      </c>
      <c r="O467" s="83" t="str">
        <f ca="1" t="shared" ref="O467:P467" si="489">IFERROR(AVERAGEIF(M:M,M467,$K:$K)," ")</f>
        <v> </v>
      </c>
      <c r="P467" s="83" t="str">
        <f ca="1" t="shared" si="489"/>
        <v> </v>
      </c>
      <c r="Q467" s="66" t="str">
        <f ca="1">IF(ISBLANK(A467)," ",IF(O467&gt;MASTER!$B$3/100,"SB",IF(O467&gt;MASTER!$B$4/100,"B",IF(O467&gt;MASTER!$B$5/100,"C","K"))))</f>
        <v>SB</v>
      </c>
      <c r="R467" s="66" t="str">
        <f ca="1">IF(ISBLANK(B467)," ",IF(P467&gt;MASTER!$B$3/100,"SB",IF(P467&gt;MASTER!$B$4/100,"B",IF(P467&gt;MASTER!$B$5/100,"C","K"))))</f>
        <v>SB</v>
      </c>
    </row>
    <row r="468" customHeight="1" spans="1:18">
      <c r="A468" s="66">
        <f ca="1">INDIRECT(ADDRESS(2+QUOTIENT(ROW()-2,COUNTA('Form Responses 1'!$1:$1)-4),1,,TRUE,"Form Responses 1"))</f>
        <v>0</v>
      </c>
      <c r="B468" s="66">
        <f ca="1">INDIRECT(ADDRESS(2+QUOTIENT(ROW()-2,COUNTA('Form Responses 1'!$1:$1)-4),2,,TRUE,"Form Responses 1"))</f>
        <v>0</v>
      </c>
      <c r="C468" s="66">
        <f ca="1">INDIRECT(ADDRESS(2+QUOTIENT(ROW()-2,COUNTA('Form Responses 1'!$1:$1)-4),3,,TRUE,"Form Responses 1"))</f>
        <v>0</v>
      </c>
      <c r="D468" s="66">
        <f ca="1">INDIRECT(ADDRESS(2+QUOTIENT(ROW()-2,COUNTA('Form Responses 1'!$1:$1)-4),4,,TRUE,"Form Responses 1"))</f>
        <v>0</v>
      </c>
      <c r="E468" s="82">
        <f ca="1" t="shared" si="269"/>
        <v>6</v>
      </c>
      <c r="F468" s="66" t="str">
        <f ca="1">IF(ISBLANK(A468)," ",INDIRECT(ADDRESS(1,5+MOD(ROW()-2,COUNTA('Form Responses 1'!$1:$1)-4),,TRUE,"Form Responses 1")))</f>
        <v>Wisma [Koridor ]</v>
      </c>
      <c r="G468" s="66" t="e">
        <f ca="1">IF(ISBLANK(A468)," ",INDIRECT(ADDRESS(MATCH(A468,'Form Responses 1'!A:A,0),5+MOD(ROW()-2,COUNTA('Form Responses 1'!$1:$1)-4),,TRUE,"Form Responses 1")))</f>
        <v>#N/A</v>
      </c>
      <c r="H468" s="83" t="str">
        <f ca="1" t="shared" si="270"/>
        <v>Wisma</v>
      </c>
      <c r="I468" s="83" t="str">
        <f ca="1" t="shared" si="472"/>
        <v>Koridor </v>
      </c>
      <c r="J468" s="83" t="str">
        <f ca="1" t="shared" si="271"/>
        <v>CLEANING SERVICE</v>
      </c>
      <c r="K468" s="83" t="str">
        <f ca="1" t="array" ref="K468">IFERROR(INDEX(MASTER!B:B,MATCH(G468,MASTER!A:A,0))/100," ")</f>
        <v> </v>
      </c>
      <c r="L468" s="66">
        <f ca="1" t="shared" si="272"/>
        <v>0</v>
      </c>
      <c r="M468" s="66" t="str">
        <f ca="1" t="shared" si="273"/>
        <v>1900 - WEEK 00</v>
      </c>
      <c r="N468" s="66" t="str">
        <f ca="1" t="shared" si="274"/>
        <v>1900 - MONTH 01</v>
      </c>
      <c r="O468" s="83" t="str">
        <f ca="1" t="shared" ref="O468:P468" si="490">IFERROR(AVERAGEIF(M:M,M468,$K:$K)," ")</f>
        <v> </v>
      </c>
      <c r="P468" s="83" t="str">
        <f ca="1" t="shared" si="490"/>
        <v> </v>
      </c>
      <c r="Q468" s="66" t="str">
        <f ca="1">IF(ISBLANK(A468)," ",IF(O468&gt;MASTER!$B$3/100,"SB",IF(O468&gt;MASTER!$B$4/100,"B",IF(O468&gt;MASTER!$B$5/100,"C","K"))))</f>
        <v>SB</v>
      </c>
      <c r="R468" s="66" t="str">
        <f ca="1">IF(ISBLANK(B468)," ",IF(P468&gt;MASTER!$B$3/100,"SB",IF(P468&gt;MASTER!$B$4/100,"B",IF(P468&gt;MASTER!$B$5/100,"C","K"))))</f>
        <v>SB</v>
      </c>
    </row>
    <row r="469" customHeight="1" spans="1:18">
      <c r="A469" s="66">
        <f ca="1">INDIRECT(ADDRESS(2+QUOTIENT(ROW()-2,COUNTA('Form Responses 1'!$1:$1)-4),1,,TRUE,"Form Responses 1"))</f>
        <v>0</v>
      </c>
      <c r="B469" s="66">
        <f ca="1">INDIRECT(ADDRESS(2+QUOTIENT(ROW()-2,COUNTA('Form Responses 1'!$1:$1)-4),2,,TRUE,"Form Responses 1"))</f>
        <v>0</v>
      </c>
      <c r="C469" s="66">
        <f ca="1">INDIRECT(ADDRESS(2+QUOTIENT(ROW()-2,COUNTA('Form Responses 1'!$1:$1)-4),3,,TRUE,"Form Responses 1"))</f>
        <v>0</v>
      </c>
      <c r="D469" s="66">
        <f ca="1">INDIRECT(ADDRESS(2+QUOTIENT(ROW()-2,COUNTA('Form Responses 1'!$1:$1)-4),4,,TRUE,"Form Responses 1"))</f>
        <v>0</v>
      </c>
      <c r="E469" s="82">
        <f ca="1" t="shared" si="269"/>
        <v>6</v>
      </c>
      <c r="F469" s="66" t="str">
        <f ca="1">IF(ISBLANK(A469)," ",INDIRECT(ADDRESS(1,5+MOD(ROW()-2,COUNTA('Form Responses 1'!$1:$1)-4),,TRUE,"Form Responses 1")))</f>
        <v>Wisma [Ruang Rapat/Pendopo]</v>
      </c>
      <c r="G469" s="66" t="e">
        <f ca="1">IF(ISBLANK(A469)," ",INDIRECT(ADDRESS(MATCH(A469,'Form Responses 1'!A:A,0),5+MOD(ROW()-2,COUNTA('Form Responses 1'!$1:$1)-4),,TRUE,"Form Responses 1")))</f>
        <v>#N/A</v>
      </c>
      <c r="H469" s="83" t="str">
        <f ca="1" t="shared" si="270"/>
        <v>Wisma</v>
      </c>
      <c r="I469" s="83" t="str">
        <f ca="1" t="shared" si="472"/>
        <v>Ruang Rapat/Pendopo</v>
      </c>
      <c r="J469" s="83" t="str">
        <f ca="1" t="shared" si="271"/>
        <v>CLEANING SERVICE</v>
      </c>
      <c r="K469" s="83" t="str">
        <f ca="1" t="array" ref="K469">IFERROR(INDEX(MASTER!B:B,MATCH(G469,MASTER!A:A,0))/100," ")</f>
        <v> </v>
      </c>
      <c r="L469" s="66">
        <f ca="1" t="shared" si="272"/>
        <v>0</v>
      </c>
      <c r="M469" s="66" t="str">
        <f ca="1" t="shared" si="273"/>
        <v>1900 - WEEK 00</v>
      </c>
      <c r="N469" s="66" t="str">
        <f ca="1" t="shared" si="274"/>
        <v>1900 - MONTH 01</v>
      </c>
      <c r="O469" s="83" t="str">
        <f ca="1" t="shared" ref="O469:P469" si="491">IFERROR(AVERAGEIF(M:M,M469,$K:$K)," ")</f>
        <v> </v>
      </c>
      <c r="P469" s="83" t="str">
        <f ca="1" t="shared" si="491"/>
        <v> </v>
      </c>
      <c r="Q469" s="66" t="str">
        <f ca="1">IF(ISBLANK(A469)," ",IF(O469&gt;MASTER!$B$3/100,"SB",IF(O469&gt;MASTER!$B$4/100,"B",IF(O469&gt;MASTER!$B$5/100,"C","K"))))</f>
        <v>SB</v>
      </c>
      <c r="R469" s="66" t="str">
        <f ca="1">IF(ISBLANK(B469)," ",IF(P469&gt;MASTER!$B$3/100,"SB",IF(P469&gt;MASTER!$B$4/100,"B",IF(P469&gt;MASTER!$B$5/100,"C","K"))))</f>
        <v>SB</v>
      </c>
    </row>
    <row r="470" customHeight="1" spans="1:18">
      <c r="A470" s="66">
        <f ca="1">INDIRECT(ADDRESS(2+QUOTIENT(ROW()-2,COUNTA('Form Responses 1'!$1:$1)-4),1,,TRUE,"Form Responses 1"))</f>
        <v>0</v>
      </c>
      <c r="B470" s="66">
        <f ca="1">INDIRECT(ADDRESS(2+QUOTIENT(ROW()-2,COUNTA('Form Responses 1'!$1:$1)-4),2,,TRUE,"Form Responses 1"))</f>
        <v>0</v>
      </c>
      <c r="C470" s="66">
        <f ca="1">INDIRECT(ADDRESS(2+QUOTIENT(ROW()-2,COUNTA('Form Responses 1'!$1:$1)-4),3,,TRUE,"Form Responses 1"))</f>
        <v>0</v>
      </c>
      <c r="D470" s="66">
        <f ca="1">INDIRECT(ADDRESS(2+QUOTIENT(ROW()-2,COUNTA('Form Responses 1'!$1:$1)-4),4,,TRUE,"Form Responses 1"))</f>
        <v>0</v>
      </c>
      <c r="E470" s="82">
        <f ca="1" t="shared" si="269"/>
        <v>6</v>
      </c>
      <c r="F470" s="66" t="str">
        <f ca="1">IF(ISBLANK(A470)," ",INDIRECT(ADDRESS(1,5+MOD(ROW()-2,COUNTA('Form Responses 1'!$1:$1)-4),,TRUE,"Form Responses 1")))</f>
        <v>Wisma [Gudang]</v>
      </c>
      <c r="G470" s="66" t="e">
        <f ca="1">IF(ISBLANK(A470)," ",INDIRECT(ADDRESS(MATCH(A470,'Form Responses 1'!A:A,0),5+MOD(ROW()-2,COUNTA('Form Responses 1'!$1:$1)-4),,TRUE,"Form Responses 1")))</f>
        <v>#N/A</v>
      </c>
      <c r="H470" s="83" t="str">
        <f ca="1" t="shared" si="270"/>
        <v>Wisma</v>
      </c>
      <c r="I470" s="83" t="str">
        <f ca="1" t="shared" si="472"/>
        <v>Gudang</v>
      </c>
      <c r="J470" s="83" t="str">
        <f ca="1" t="shared" si="271"/>
        <v>CLEANING SERVICE</v>
      </c>
      <c r="K470" s="83" t="str">
        <f ca="1" t="array" ref="K470">IFERROR(INDEX(MASTER!B:B,MATCH(G470,MASTER!A:A,0))/100," ")</f>
        <v> </v>
      </c>
      <c r="L470" s="66">
        <f ca="1" t="shared" si="272"/>
        <v>0</v>
      </c>
      <c r="M470" s="66" t="str">
        <f ca="1" t="shared" si="273"/>
        <v>1900 - WEEK 00</v>
      </c>
      <c r="N470" s="66" t="str">
        <f ca="1" t="shared" si="274"/>
        <v>1900 - MONTH 01</v>
      </c>
      <c r="O470" s="83" t="str">
        <f ca="1" t="shared" ref="O470:P470" si="492">IFERROR(AVERAGEIF(M:M,M470,$K:$K)," ")</f>
        <v> </v>
      </c>
      <c r="P470" s="83" t="str">
        <f ca="1" t="shared" si="492"/>
        <v> </v>
      </c>
      <c r="Q470" s="66" t="str">
        <f ca="1">IF(ISBLANK(A470)," ",IF(O470&gt;MASTER!$B$3/100,"SB",IF(O470&gt;MASTER!$B$4/100,"B",IF(O470&gt;MASTER!$B$5/100,"C","K"))))</f>
        <v>SB</v>
      </c>
      <c r="R470" s="66" t="str">
        <f ca="1">IF(ISBLANK(B470)," ",IF(P470&gt;MASTER!$B$3/100,"SB",IF(P470&gt;MASTER!$B$4/100,"B",IF(P470&gt;MASTER!$B$5/100,"C","K"))))</f>
        <v>SB</v>
      </c>
    </row>
    <row r="471" customHeight="1" spans="1:18">
      <c r="A471" s="66">
        <f ca="1">INDIRECT(ADDRESS(2+QUOTIENT(ROW()-2,COUNTA('Form Responses 1'!$1:$1)-4),1,,TRUE,"Form Responses 1"))</f>
        <v>0</v>
      </c>
      <c r="B471" s="66">
        <f ca="1">INDIRECT(ADDRESS(2+QUOTIENT(ROW()-2,COUNTA('Form Responses 1'!$1:$1)-4),2,,TRUE,"Form Responses 1"))</f>
        <v>0</v>
      </c>
      <c r="C471" s="66">
        <f ca="1">INDIRECT(ADDRESS(2+QUOTIENT(ROW()-2,COUNTA('Form Responses 1'!$1:$1)-4),3,,TRUE,"Form Responses 1"))</f>
        <v>0</v>
      </c>
      <c r="D471" s="66">
        <f ca="1">INDIRECT(ADDRESS(2+QUOTIENT(ROW()-2,COUNTA('Form Responses 1'!$1:$1)-4),4,,TRUE,"Form Responses 1"))</f>
        <v>0</v>
      </c>
      <c r="E471" s="82">
        <f ca="1" t="shared" si="269"/>
        <v>6</v>
      </c>
      <c r="F471" s="66" t="str">
        <f ca="1">IF(ISBLANK(A471)," ",INDIRECT(ADDRESS(1,5+MOD(ROW()-2,COUNTA('Form Responses 1'!$1:$1)-4),,TRUE,"Form Responses 1")))</f>
        <v>Wisma [Ruang Genset]</v>
      </c>
      <c r="G471" s="66" t="e">
        <f ca="1">IF(ISBLANK(A471)," ",INDIRECT(ADDRESS(MATCH(A471,'Form Responses 1'!A:A,0),5+MOD(ROW()-2,COUNTA('Form Responses 1'!$1:$1)-4),,TRUE,"Form Responses 1")))</f>
        <v>#N/A</v>
      </c>
      <c r="H471" s="83" t="str">
        <f ca="1" t="shared" si="270"/>
        <v>Wisma</v>
      </c>
      <c r="I471" s="83" t="str">
        <f ca="1" t="shared" si="472"/>
        <v>Ruang Genset</v>
      </c>
      <c r="J471" s="83" t="str">
        <f ca="1" t="shared" si="271"/>
        <v>CLEANING SERVICE</v>
      </c>
      <c r="K471" s="83" t="str">
        <f ca="1" t="array" ref="K471">IFERROR(INDEX(MASTER!B:B,MATCH(G471,MASTER!A:A,0))/100," ")</f>
        <v> </v>
      </c>
      <c r="L471" s="66">
        <f ca="1" t="shared" si="272"/>
        <v>0</v>
      </c>
      <c r="M471" s="66" t="str">
        <f ca="1" t="shared" si="273"/>
        <v>1900 - WEEK 00</v>
      </c>
      <c r="N471" s="66" t="str">
        <f ca="1" t="shared" si="274"/>
        <v>1900 - MONTH 01</v>
      </c>
      <c r="O471" s="83" t="str">
        <f ca="1" t="shared" ref="O471:P471" si="493">IFERROR(AVERAGEIF(M:M,M471,$K:$K)," ")</f>
        <v> </v>
      </c>
      <c r="P471" s="83" t="str">
        <f ca="1" t="shared" si="493"/>
        <v> </v>
      </c>
      <c r="Q471" s="66" t="str">
        <f ca="1">IF(ISBLANK(A471)," ",IF(O471&gt;MASTER!$B$3/100,"SB",IF(O471&gt;MASTER!$B$4/100,"B",IF(O471&gt;MASTER!$B$5/100,"C","K"))))</f>
        <v>SB</v>
      </c>
      <c r="R471" s="66" t="str">
        <f ca="1">IF(ISBLANK(B471)," ",IF(P471&gt;MASTER!$B$3/100,"SB",IF(P471&gt;MASTER!$B$4/100,"B",IF(P471&gt;MASTER!$B$5/100,"C","K"))))</f>
        <v>SB</v>
      </c>
    </row>
    <row r="472" customHeight="1" spans="1:18">
      <c r="A472" s="66">
        <f ca="1">INDIRECT(ADDRESS(2+QUOTIENT(ROW()-2,COUNTA('Form Responses 1'!$1:$1)-4),1,,TRUE,"Form Responses 1"))</f>
        <v>0</v>
      </c>
      <c r="B472" s="66">
        <f ca="1">INDIRECT(ADDRESS(2+QUOTIENT(ROW()-2,COUNTA('Form Responses 1'!$1:$1)-4),2,,TRUE,"Form Responses 1"))</f>
        <v>0</v>
      </c>
      <c r="C472" s="66">
        <f ca="1">INDIRECT(ADDRESS(2+QUOTIENT(ROW()-2,COUNTA('Form Responses 1'!$1:$1)-4),3,,TRUE,"Form Responses 1"))</f>
        <v>0</v>
      </c>
      <c r="D472" s="66">
        <f ca="1">INDIRECT(ADDRESS(2+QUOTIENT(ROW()-2,COUNTA('Form Responses 1'!$1:$1)-4),4,,TRUE,"Form Responses 1"))</f>
        <v>0</v>
      </c>
      <c r="E472" s="82">
        <f ca="1" t="shared" si="269"/>
        <v>6</v>
      </c>
      <c r="F472" s="66" t="str">
        <f ca="1">IF(ISBLANK(A472)," ",INDIRECT(ADDRESS(1,5+MOD(ROW()-2,COUNTA('Form Responses 1'!$1:$1)-4),,TRUE,"Form Responses 1")))</f>
        <v>Wisma [Ruang Alat Meteorologi]</v>
      </c>
      <c r="G472" s="66" t="e">
        <f ca="1">IF(ISBLANK(A472)," ",INDIRECT(ADDRESS(MATCH(A472,'Form Responses 1'!A:A,0),5+MOD(ROW()-2,COUNTA('Form Responses 1'!$1:$1)-4),,TRUE,"Form Responses 1")))</f>
        <v>#N/A</v>
      </c>
      <c r="H472" s="83" t="str">
        <f ca="1" t="shared" si="270"/>
        <v>Wisma</v>
      </c>
      <c r="I472" s="83" t="str">
        <f ca="1" t="shared" si="472"/>
        <v>Ruang Alat Meteorologi</v>
      </c>
      <c r="J472" s="83" t="str">
        <f ca="1" t="shared" si="271"/>
        <v>CLEANING SERVICE</v>
      </c>
      <c r="K472" s="83" t="str">
        <f ca="1" t="array" ref="K472">IFERROR(INDEX(MASTER!B:B,MATCH(G472,MASTER!A:A,0))/100," ")</f>
        <v> </v>
      </c>
      <c r="L472" s="66">
        <f ca="1" t="shared" si="272"/>
        <v>0</v>
      </c>
      <c r="M472" s="66" t="str">
        <f ca="1" t="shared" si="273"/>
        <v>1900 - WEEK 00</v>
      </c>
      <c r="N472" s="66" t="str">
        <f ca="1" t="shared" si="274"/>
        <v>1900 - MONTH 01</v>
      </c>
      <c r="O472" s="83" t="str">
        <f ca="1" t="shared" ref="O472:P472" si="494">IFERROR(AVERAGEIF(M:M,M472,$K:$K)," ")</f>
        <v> </v>
      </c>
      <c r="P472" s="83" t="str">
        <f ca="1" t="shared" si="494"/>
        <v> </v>
      </c>
      <c r="Q472" s="66" t="str">
        <f ca="1">IF(ISBLANK(A472)," ",IF(O472&gt;MASTER!$B$3/100,"SB",IF(O472&gt;MASTER!$B$4/100,"B",IF(O472&gt;MASTER!$B$5/100,"C","K"))))</f>
        <v>SB</v>
      </c>
      <c r="R472" s="66" t="str">
        <f ca="1">IF(ISBLANK(B472)," ",IF(P472&gt;MASTER!$B$3/100,"SB",IF(P472&gt;MASTER!$B$4/100,"B",IF(P472&gt;MASTER!$B$5/100,"C","K"))))</f>
        <v>SB</v>
      </c>
    </row>
    <row r="473" customHeight="1" spans="1:18">
      <c r="A473" s="66">
        <f ca="1">INDIRECT(ADDRESS(2+QUOTIENT(ROW()-2,COUNTA('Form Responses 1'!$1:$1)-4),1,,TRUE,"Form Responses 1"))</f>
        <v>0</v>
      </c>
      <c r="B473" s="66">
        <f ca="1">INDIRECT(ADDRESS(2+QUOTIENT(ROW()-2,COUNTA('Form Responses 1'!$1:$1)-4),2,,TRUE,"Form Responses 1"))</f>
        <v>0</v>
      </c>
      <c r="C473" s="66">
        <f ca="1">INDIRECT(ADDRESS(2+QUOTIENT(ROW()-2,COUNTA('Form Responses 1'!$1:$1)-4),3,,TRUE,"Form Responses 1"))</f>
        <v>0</v>
      </c>
      <c r="D473" s="66">
        <f ca="1">INDIRECT(ADDRESS(2+QUOTIENT(ROW()-2,COUNTA('Form Responses 1'!$1:$1)-4),4,,TRUE,"Form Responses 1"))</f>
        <v>0</v>
      </c>
      <c r="E473" s="82">
        <f ca="1" t="shared" si="269"/>
        <v>6</v>
      </c>
      <c r="F473" s="66" t="str">
        <f ca="1">IF(ISBLANK(A473)," ",INDIRECT(ADDRESS(1,5+MOD(ROW()-2,COUNTA('Form Responses 1'!$1:$1)-4),,TRUE,"Form Responses 1")))</f>
        <v>Wisma [Ruang Kerja]</v>
      </c>
      <c r="G473" s="66" t="e">
        <f ca="1">IF(ISBLANK(A473)," ",INDIRECT(ADDRESS(MATCH(A473,'Form Responses 1'!A:A,0),5+MOD(ROW()-2,COUNTA('Form Responses 1'!$1:$1)-4),,TRUE,"Form Responses 1")))</f>
        <v>#N/A</v>
      </c>
      <c r="H473" s="83" t="str">
        <f ca="1" t="shared" si="270"/>
        <v>Wisma</v>
      </c>
      <c r="I473" s="83" t="str">
        <f ca="1" t="shared" si="472"/>
        <v>Ruang Kerja</v>
      </c>
      <c r="J473" s="83" t="str">
        <f ca="1" t="shared" si="271"/>
        <v>CLEANING SERVICE</v>
      </c>
      <c r="K473" s="83" t="str">
        <f ca="1" t="array" ref="K473">IFERROR(INDEX(MASTER!B:B,MATCH(G473,MASTER!A:A,0))/100," ")</f>
        <v> </v>
      </c>
      <c r="L473" s="66">
        <f ca="1" t="shared" si="272"/>
        <v>0</v>
      </c>
      <c r="M473" s="66" t="str">
        <f ca="1" t="shared" si="273"/>
        <v>1900 - WEEK 00</v>
      </c>
      <c r="N473" s="66" t="str">
        <f ca="1" t="shared" si="274"/>
        <v>1900 - MONTH 01</v>
      </c>
      <c r="O473" s="83" t="str">
        <f ca="1" t="shared" ref="O473:P473" si="495">IFERROR(AVERAGEIF(M:M,M473,$K:$K)," ")</f>
        <v> </v>
      </c>
      <c r="P473" s="83" t="str">
        <f ca="1" t="shared" si="495"/>
        <v> </v>
      </c>
      <c r="Q473" s="66" t="str">
        <f ca="1">IF(ISBLANK(A473)," ",IF(O473&gt;MASTER!$B$3/100,"SB",IF(O473&gt;MASTER!$B$4/100,"B",IF(O473&gt;MASTER!$B$5/100,"C","K"))))</f>
        <v>SB</v>
      </c>
      <c r="R473" s="66" t="str">
        <f ca="1">IF(ISBLANK(B473)," ",IF(P473&gt;MASTER!$B$3/100,"SB",IF(P473&gt;MASTER!$B$4/100,"B",IF(P473&gt;MASTER!$B$5/100,"C","K"))))</f>
        <v>SB</v>
      </c>
    </row>
    <row r="474" customHeight="1" spans="1:18">
      <c r="A474" s="66">
        <f ca="1">INDIRECT(ADDRESS(2+QUOTIENT(ROW()-2,COUNTA('Form Responses 1'!$1:$1)-4),1,,TRUE,"Form Responses 1"))</f>
        <v>0</v>
      </c>
      <c r="B474" s="66">
        <f ca="1">INDIRECT(ADDRESS(2+QUOTIENT(ROW()-2,COUNTA('Form Responses 1'!$1:$1)-4),2,,TRUE,"Form Responses 1"))</f>
        <v>0</v>
      </c>
      <c r="C474" s="66">
        <f ca="1">INDIRECT(ADDRESS(2+QUOTIENT(ROW()-2,COUNTA('Form Responses 1'!$1:$1)-4),3,,TRUE,"Form Responses 1"))</f>
        <v>0</v>
      </c>
      <c r="D474" s="66">
        <f ca="1">INDIRECT(ADDRESS(2+QUOTIENT(ROW()-2,COUNTA('Form Responses 1'!$1:$1)-4),4,,TRUE,"Form Responses 1"))</f>
        <v>0</v>
      </c>
      <c r="E474" s="82">
        <f ca="1" t="shared" si="269"/>
        <v>6</v>
      </c>
      <c r="F474" s="66" t="str">
        <f ca="1">IF(ISBLANK(A474)," ",INDIRECT(ADDRESS(1,5+MOD(ROW()-2,COUNTA('Form Responses 1'!$1:$1)-4),,TRUE,"Form Responses 1")))</f>
        <v>Wisma [Pantry]</v>
      </c>
      <c r="G474" s="66" t="e">
        <f ca="1">IF(ISBLANK(A474)," ",INDIRECT(ADDRESS(MATCH(A474,'Form Responses 1'!A:A,0),5+MOD(ROW()-2,COUNTA('Form Responses 1'!$1:$1)-4),,TRUE,"Form Responses 1")))</f>
        <v>#N/A</v>
      </c>
      <c r="H474" s="83" t="str">
        <f ca="1" t="shared" si="270"/>
        <v>Wisma</v>
      </c>
      <c r="I474" s="83" t="str">
        <f ca="1" t="shared" si="472"/>
        <v>Pantry</v>
      </c>
      <c r="J474" s="83" t="str">
        <f ca="1" t="shared" si="271"/>
        <v>CLEANING SERVICE</v>
      </c>
      <c r="K474" s="83" t="str">
        <f ca="1" t="array" ref="K474">IFERROR(INDEX(MASTER!B:B,MATCH(G474,MASTER!A:A,0))/100," ")</f>
        <v> </v>
      </c>
      <c r="L474" s="66">
        <f ca="1" t="shared" si="272"/>
        <v>0</v>
      </c>
      <c r="M474" s="66" t="str">
        <f ca="1" t="shared" si="273"/>
        <v>1900 - WEEK 00</v>
      </c>
      <c r="N474" s="66" t="str">
        <f ca="1" t="shared" si="274"/>
        <v>1900 - MONTH 01</v>
      </c>
      <c r="O474" s="83" t="str">
        <f ca="1" t="shared" ref="O474:P474" si="496">IFERROR(AVERAGEIF(M:M,M474,$K:$K)," ")</f>
        <v> </v>
      </c>
      <c r="P474" s="83" t="str">
        <f ca="1" t="shared" si="496"/>
        <v> </v>
      </c>
      <c r="Q474" s="66" t="str">
        <f ca="1">IF(ISBLANK(A474)," ",IF(O474&gt;MASTER!$B$3/100,"SB",IF(O474&gt;MASTER!$B$4/100,"B",IF(O474&gt;MASTER!$B$5/100,"C","K"))))</f>
        <v>SB</v>
      </c>
      <c r="R474" s="66" t="str">
        <f ca="1">IF(ISBLANK(B474)," ",IF(P474&gt;MASTER!$B$3/100,"SB",IF(P474&gt;MASTER!$B$4/100,"B",IF(P474&gt;MASTER!$B$5/100,"C","K"))))</f>
        <v>SB</v>
      </c>
    </row>
    <row r="475" customHeight="1" spans="1:18">
      <c r="A475" s="66">
        <f ca="1">INDIRECT(ADDRESS(2+QUOTIENT(ROW()-2,COUNTA('Form Responses 1'!$1:$1)-4),1,,TRUE,"Form Responses 1"))</f>
        <v>0</v>
      </c>
      <c r="B475" s="66">
        <f ca="1">INDIRECT(ADDRESS(2+QUOTIENT(ROW()-2,COUNTA('Form Responses 1'!$1:$1)-4),2,,TRUE,"Form Responses 1"))</f>
        <v>0</v>
      </c>
      <c r="C475" s="66">
        <f ca="1">INDIRECT(ADDRESS(2+QUOTIENT(ROW()-2,COUNTA('Form Responses 1'!$1:$1)-4),3,,TRUE,"Form Responses 1"))</f>
        <v>0</v>
      </c>
      <c r="D475" s="66">
        <f ca="1">INDIRECT(ADDRESS(2+QUOTIENT(ROW()-2,COUNTA('Form Responses 1'!$1:$1)-4),4,,TRUE,"Form Responses 1"))</f>
        <v>0</v>
      </c>
      <c r="E475" s="82">
        <f ca="1" t="shared" si="269"/>
        <v>6</v>
      </c>
      <c r="F475" s="66" t="str">
        <f ca="1">IF(ISBLANK(A475)," ",INDIRECT(ADDRESS(1,5+MOD(ROW()-2,COUNTA('Form Responses 1'!$1:$1)-4),,TRUE,"Form Responses 1")))</f>
        <v>Wisma [Musholla]</v>
      </c>
      <c r="G475" s="66" t="e">
        <f ca="1">IF(ISBLANK(A475)," ",INDIRECT(ADDRESS(MATCH(A475,'Form Responses 1'!A:A,0),5+MOD(ROW()-2,COUNTA('Form Responses 1'!$1:$1)-4),,TRUE,"Form Responses 1")))</f>
        <v>#N/A</v>
      </c>
      <c r="H475" s="83" t="str">
        <f ca="1" t="shared" si="270"/>
        <v>Wisma</v>
      </c>
      <c r="I475" s="83" t="str">
        <f ca="1" t="shared" si="472"/>
        <v>Musholla</v>
      </c>
      <c r="J475" s="83" t="str">
        <f ca="1" t="shared" si="271"/>
        <v>CLEANING SERVICE</v>
      </c>
      <c r="K475" s="83" t="str">
        <f ca="1" t="array" ref="K475">IFERROR(INDEX(MASTER!B:B,MATCH(G475,MASTER!A:A,0))/100," ")</f>
        <v> </v>
      </c>
      <c r="L475" s="66">
        <f ca="1" t="shared" si="272"/>
        <v>0</v>
      </c>
      <c r="M475" s="66" t="str">
        <f ca="1" t="shared" si="273"/>
        <v>1900 - WEEK 00</v>
      </c>
      <c r="N475" s="66" t="str">
        <f ca="1" t="shared" si="274"/>
        <v>1900 - MONTH 01</v>
      </c>
      <c r="O475" s="83" t="str">
        <f ca="1" t="shared" ref="O475:P475" si="497">IFERROR(AVERAGEIF(M:M,M475,$K:$K)," ")</f>
        <v> </v>
      </c>
      <c r="P475" s="83" t="str">
        <f ca="1" t="shared" si="497"/>
        <v> </v>
      </c>
      <c r="Q475" s="66" t="str">
        <f ca="1">IF(ISBLANK(A475)," ",IF(O475&gt;MASTER!$B$3/100,"SB",IF(O475&gt;MASTER!$B$4/100,"B",IF(O475&gt;MASTER!$B$5/100,"C","K"))))</f>
        <v>SB</v>
      </c>
      <c r="R475" s="66" t="str">
        <f ca="1">IF(ISBLANK(B475)," ",IF(P475&gt;MASTER!$B$3/100,"SB",IF(P475&gt;MASTER!$B$4/100,"B",IF(P475&gt;MASTER!$B$5/100,"C","K"))))</f>
        <v>SB</v>
      </c>
    </row>
    <row r="476" customHeight="1" spans="1:18">
      <c r="A476" s="66">
        <f ca="1">INDIRECT(ADDRESS(2+QUOTIENT(ROW()-2,COUNTA('Form Responses 1'!$1:$1)-4),1,,TRUE,"Form Responses 1"))</f>
        <v>0</v>
      </c>
      <c r="B476" s="66">
        <f ca="1">INDIRECT(ADDRESS(2+QUOTIENT(ROW()-2,COUNTA('Form Responses 1'!$1:$1)-4),2,,TRUE,"Form Responses 1"))</f>
        <v>0</v>
      </c>
      <c r="C476" s="66">
        <f ca="1">INDIRECT(ADDRESS(2+QUOTIENT(ROW()-2,COUNTA('Form Responses 1'!$1:$1)-4),3,,TRUE,"Form Responses 1"))</f>
        <v>0</v>
      </c>
      <c r="D476" s="66">
        <f ca="1">INDIRECT(ADDRESS(2+QUOTIENT(ROW()-2,COUNTA('Form Responses 1'!$1:$1)-4),4,,TRUE,"Form Responses 1"))</f>
        <v>0</v>
      </c>
      <c r="E476" s="82">
        <f ca="1" t="shared" si="269"/>
        <v>6</v>
      </c>
      <c r="F476" s="66" t="str">
        <f ca="1">IF(ISBLANK(A476)," ",INDIRECT(ADDRESS(1,5+MOD(ROW()-2,COUNTA('Form Responses 1'!$1:$1)-4),,TRUE,"Form Responses 1")))</f>
        <v>Wisma [Toilet Pria / Wanita]</v>
      </c>
      <c r="G476" s="66" t="e">
        <f ca="1">IF(ISBLANK(A476)," ",INDIRECT(ADDRESS(MATCH(A476,'Form Responses 1'!A:A,0),5+MOD(ROW()-2,COUNTA('Form Responses 1'!$1:$1)-4),,TRUE,"Form Responses 1")))</f>
        <v>#N/A</v>
      </c>
      <c r="H476" s="83" t="str">
        <f ca="1" t="shared" si="270"/>
        <v>Wisma</v>
      </c>
      <c r="I476" s="83" t="str">
        <f ca="1" t="shared" si="472"/>
        <v>Toilet Pria / Wanita</v>
      </c>
      <c r="J476" s="83" t="str">
        <f ca="1" t="shared" si="271"/>
        <v>CLEANING SERVICE</v>
      </c>
      <c r="K476" s="83" t="str">
        <f ca="1" t="array" ref="K476">IFERROR(INDEX(MASTER!B:B,MATCH(G476,MASTER!A:A,0))/100," ")</f>
        <v> </v>
      </c>
      <c r="L476" s="66">
        <f ca="1" t="shared" si="272"/>
        <v>0</v>
      </c>
      <c r="M476" s="66" t="str">
        <f ca="1" t="shared" si="273"/>
        <v>1900 - WEEK 00</v>
      </c>
      <c r="N476" s="66" t="str">
        <f ca="1" t="shared" si="274"/>
        <v>1900 - MONTH 01</v>
      </c>
      <c r="O476" s="83" t="str">
        <f ca="1" t="shared" ref="O476:P476" si="498">IFERROR(AVERAGEIF(M:M,M476,$K:$K)," ")</f>
        <v> </v>
      </c>
      <c r="P476" s="83" t="str">
        <f ca="1" t="shared" si="498"/>
        <v> </v>
      </c>
      <c r="Q476" s="66" t="str">
        <f ca="1">IF(ISBLANK(A476)," ",IF(O476&gt;MASTER!$B$3/100,"SB",IF(O476&gt;MASTER!$B$4/100,"B",IF(O476&gt;MASTER!$B$5/100,"C","K"))))</f>
        <v>SB</v>
      </c>
      <c r="R476" s="66" t="str">
        <f ca="1">IF(ISBLANK(B476)," ",IF(P476&gt;MASTER!$B$3/100,"SB",IF(P476&gt;MASTER!$B$4/100,"B",IF(P476&gt;MASTER!$B$5/100,"C","K"))))</f>
        <v>SB</v>
      </c>
    </row>
    <row r="477" customHeight="1" spans="1:18">
      <c r="A477" s="66">
        <f ca="1">INDIRECT(ADDRESS(2+QUOTIENT(ROW()-2,COUNTA('Form Responses 1'!$1:$1)-4),1,,TRUE,"Form Responses 1"))</f>
        <v>0</v>
      </c>
      <c r="B477" s="66">
        <f ca="1">INDIRECT(ADDRESS(2+QUOTIENT(ROW()-2,COUNTA('Form Responses 1'!$1:$1)-4),2,,TRUE,"Form Responses 1"))</f>
        <v>0</v>
      </c>
      <c r="C477" s="66">
        <f ca="1">INDIRECT(ADDRESS(2+QUOTIENT(ROW()-2,COUNTA('Form Responses 1'!$1:$1)-4),3,,TRUE,"Form Responses 1"))</f>
        <v>0</v>
      </c>
      <c r="D477" s="66">
        <f ca="1">INDIRECT(ADDRESS(2+QUOTIENT(ROW()-2,COUNTA('Form Responses 1'!$1:$1)-4),4,,TRUE,"Form Responses 1"))</f>
        <v>0</v>
      </c>
      <c r="E477" s="82">
        <f ca="1" t="shared" si="269"/>
        <v>6</v>
      </c>
      <c r="F477" s="66" t="str">
        <f ca="1">IF(ISBLANK(A477)," ",INDIRECT(ADDRESS(1,5+MOD(ROW()-2,COUNTA('Form Responses 1'!$1:$1)-4),,TRUE,"Form Responses 1")))</f>
        <v>Halaman Wisma [Taman ]</v>
      </c>
      <c r="G477" s="66" t="e">
        <f ca="1">IF(ISBLANK(A477)," ",INDIRECT(ADDRESS(MATCH(A477,'Form Responses 1'!A:A,0),5+MOD(ROW()-2,COUNTA('Form Responses 1'!$1:$1)-4),,TRUE,"Form Responses 1")))</f>
        <v>#N/A</v>
      </c>
      <c r="H477" s="83" t="str">
        <f ca="1" t="shared" si="270"/>
        <v>Halaman Wisma</v>
      </c>
      <c r="I477" s="83" t="str">
        <f ca="1" t="shared" si="472"/>
        <v>Taman </v>
      </c>
      <c r="J477" s="83" t="str">
        <f ca="1" t="shared" si="271"/>
        <v>CLEANING SERVICE</v>
      </c>
      <c r="K477" s="83" t="str">
        <f ca="1" t="array" ref="K477">IFERROR(INDEX(MASTER!B:B,MATCH(G477,MASTER!A:A,0))/100," ")</f>
        <v> </v>
      </c>
      <c r="L477" s="66">
        <f ca="1" t="shared" si="272"/>
        <v>0</v>
      </c>
      <c r="M477" s="66" t="str">
        <f ca="1" t="shared" si="273"/>
        <v>1900 - WEEK 00</v>
      </c>
      <c r="N477" s="66" t="str">
        <f ca="1" t="shared" si="274"/>
        <v>1900 - MONTH 01</v>
      </c>
      <c r="O477" s="83" t="str">
        <f ca="1" t="shared" ref="O477:P477" si="499">IFERROR(AVERAGEIF(M:M,M477,$K:$K)," ")</f>
        <v> </v>
      </c>
      <c r="P477" s="83" t="str">
        <f ca="1" t="shared" si="499"/>
        <v> </v>
      </c>
      <c r="Q477" s="66" t="str">
        <f ca="1">IF(ISBLANK(A477)," ",IF(O477&gt;MASTER!$B$3/100,"SB",IF(O477&gt;MASTER!$B$4/100,"B",IF(O477&gt;MASTER!$B$5/100,"C","K"))))</f>
        <v>SB</v>
      </c>
      <c r="R477" s="66" t="str">
        <f ca="1">IF(ISBLANK(B477)," ",IF(P477&gt;MASTER!$B$3/100,"SB",IF(P477&gt;MASTER!$B$4/100,"B",IF(P477&gt;MASTER!$B$5/100,"C","K"))))</f>
        <v>SB</v>
      </c>
    </row>
    <row r="478" customHeight="1" spans="1:18">
      <c r="A478" s="66">
        <f ca="1">INDIRECT(ADDRESS(2+QUOTIENT(ROW()-2,COUNTA('Form Responses 1'!$1:$1)-4),1,,TRUE,"Form Responses 1"))</f>
        <v>0</v>
      </c>
      <c r="B478" s="66">
        <f ca="1">INDIRECT(ADDRESS(2+QUOTIENT(ROW()-2,COUNTA('Form Responses 1'!$1:$1)-4),2,,TRUE,"Form Responses 1"))</f>
        <v>0</v>
      </c>
      <c r="C478" s="66">
        <f ca="1">INDIRECT(ADDRESS(2+QUOTIENT(ROW()-2,COUNTA('Form Responses 1'!$1:$1)-4),3,,TRUE,"Form Responses 1"))</f>
        <v>0</v>
      </c>
      <c r="D478" s="66">
        <f ca="1">INDIRECT(ADDRESS(2+QUOTIENT(ROW()-2,COUNTA('Form Responses 1'!$1:$1)-4),4,,TRUE,"Form Responses 1"))</f>
        <v>0</v>
      </c>
      <c r="E478" s="82">
        <f ca="1" t="shared" si="269"/>
        <v>6</v>
      </c>
      <c r="F478" s="66" t="str">
        <f ca="1">IF(ISBLANK(A478)," ",INDIRECT(ADDRESS(1,5+MOD(ROW()-2,COUNTA('Form Responses 1'!$1:$1)-4),,TRUE,"Form Responses 1")))</f>
        <v>Halaman Wisma [Pos Satpam]</v>
      </c>
      <c r="G478" s="66" t="e">
        <f ca="1">IF(ISBLANK(A478)," ",INDIRECT(ADDRESS(MATCH(A478,'Form Responses 1'!A:A,0),5+MOD(ROW()-2,COUNTA('Form Responses 1'!$1:$1)-4),,TRUE,"Form Responses 1")))</f>
        <v>#N/A</v>
      </c>
      <c r="H478" s="83" t="str">
        <f ca="1" t="shared" si="270"/>
        <v>Halaman Wisma</v>
      </c>
      <c r="I478" s="83" t="str">
        <f ca="1" t="shared" si="472"/>
        <v>Pos Satpam</v>
      </c>
      <c r="J478" s="83" t="str">
        <f ca="1" t="shared" si="271"/>
        <v>CLEANING SERVICE</v>
      </c>
      <c r="K478" s="83" t="str">
        <f ca="1" t="array" ref="K478">IFERROR(INDEX(MASTER!B:B,MATCH(G478,MASTER!A:A,0))/100," ")</f>
        <v> </v>
      </c>
      <c r="L478" s="66">
        <f ca="1" t="shared" si="272"/>
        <v>0</v>
      </c>
      <c r="M478" s="66" t="str">
        <f ca="1" t="shared" si="273"/>
        <v>1900 - WEEK 00</v>
      </c>
      <c r="N478" s="66" t="str">
        <f ca="1" t="shared" si="274"/>
        <v>1900 - MONTH 01</v>
      </c>
      <c r="O478" s="83" t="str">
        <f ca="1" t="shared" ref="O478:P478" si="500">IFERROR(AVERAGEIF(M:M,M478,$K:$K)," ")</f>
        <v> </v>
      </c>
      <c r="P478" s="83" t="str">
        <f ca="1" t="shared" si="500"/>
        <v> </v>
      </c>
      <c r="Q478" s="66" t="str">
        <f ca="1">IF(ISBLANK(A478)," ",IF(O478&gt;MASTER!$B$3/100,"SB",IF(O478&gt;MASTER!$B$4/100,"B",IF(O478&gt;MASTER!$B$5/100,"C","K"))))</f>
        <v>SB</v>
      </c>
      <c r="R478" s="66" t="str">
        <f ca="1">IF(ISBLANK(B478)," ",IF(P478&gt;MASTER!$B$3/100,"SB",IF(P478&gt;MASTER!$B$4/100,"B",IF(P478&gt;MASTER!$B$5/100,"C","K"))))</f>
        <v>SB</v>
      </c>
    </row>
    <row r="479" customHeight="1" spans="1:18">
      <c r="A479" s="66">
        <f ca="1">INDIRECT(ADDRESS(2+QUOTIENT(ROW()-2,COUNTA('Form Responses 1'!$1:$1)-4),1,,TRUE,"Form Responses 1"))</f>
        <v>0</v>
      </c>
      <c r="B479" s="66">
        <f ca="1">INDIRECT(ADDRESS(2+QUOTIENT(ROW()-2,COUNTA('Form Responses 1'!$1:$1)-4),2,,TRUE,"Form Responses 1"))</f>
        <v>0</v>
      </c>
      <c r="C479" s="66">
        <f ca="1">INDIRECT(ADDRESS(2+QUOTIENT(ROW()-2,COUNTA('Form Responses 1'!$1:$1)-4),3,,TRUE,"Form Responses 1"))</f>
        <v>0</v>
      </c>
      <c r="D479" s="66">
        <f ca="1">INDIRECT(ADDRESS(2+QUOTIENT(ROW()-2,COUNTA('Form Responses 1'!$1:$1)-4),4,,TRUE,"Form Responses 1"))</f>
        <v>0</v>
      </c>
      <c r="E479" s="82">
        <f ca="1" t="shared" si="269"/>
        <v>6</v>
      </c>
      <c r="F479" s="66" t="str">
        <f ca="1">IF(ISBLANK(A479)," ",INDIRECT(ADDRESS(1,5+MOD(ROW()-2,COUNTA('Form Responses 1'!$1:$1)-4),,TRUE,"Form Responses 1")))</f>
        <v>Halaman Wisma [Halaman Utama Depan]</v>
      </c>
      <c r="G479" s="66" t="e">
        <f ca="1">IF(ISBLANK(A479)," ",INDIRECT(ADDRESS(MATCH(A479,'Form Responses 1'!A:A,0),5+MOD(ROW()-2,COUNTA('Form Responses 1'!$1:$1)-4),,TRUE,"Form Responses 1")))</f>
        <v>#N/A</v>
      </c>
      <c r="H479" s="83" t="str">
        <f ca="1" t="shared" si="270"/>
        <v>Halaman Wisma</v>
      </c>
      <c r="I479" s="83" t="str">
        <f ca="1" t="shared" si="472"/>
        <v>Halaman Utama Depan</v>
      </c>
      <c r="J479" s="83" t="str">
        <f ca="1" t="shared" si="271"/>
        <v>CLEANING SERVICE</v>
      </c>
      <c r="K479" s="83" t="str">
        <f ca="1" t="array" ref="K479">IFERROR(INDEX(MASTER!B:B,MATCH(G479,MASTER!A:A,0))/100," ")</f>
        <v> </v>
      </c>
      <c r="L479" s="66">
        <f ca="1" t="shared" si="272"/>
        <v>0</v>
      </c>
      <c r="M479" s="66" t="str">
        <f ca="1" t="shared" si="273"/>
        <v>1900 - WEEK 00</v>
      </c>
      <c r="N479" s="66" t="str">
        <f ca="1" t="shared" si="274"/>
        <v>1900 - MONTH 01</v>
      </c>
      <c r="O479" s="83" t="str">
        <f ca="1" t="shared" ref="O479:P479" si="501">IFERROR(AVERAGEIF(M:M,M479,$K:$K)," ")</f>
        <v> </v>
      </c>
      <c r="P479" s="83" t="str">
        <f ca="1" t="shared" si="501"/>
        <v> </v>
      </c>
      <c r="Q479" s="66" t="str">
        <f ca="1">IF(ISBLANK(A479)," ",IF(O479&gt;MASTER!$B$3/100,"SB",IF(O479&gt;MASTER!$B$4/100,"B",IF(O479&gt;MASTER!$B$5/100,"C","K"))))</f>
        <v>SB</v>
      </c>
      <c r="R479" s="66" t="str">
        <f ca="1">IF(ISBLANK(B479)," ",IF(P479&gt;MASTER!$B$3/100,"SB",IF(P479&gt;MASTER!$B$4/100,"B",IF(P479&gt;MASTER!$B$5/100,"C","K"))))</f>
        <v>SB</v>
      </c>
    </row>
    <row r="480" customHeight="1" spans="1:18">
      <c r="A480" s="66">
        <f ca="1">INDIRECT(ADDRESS(2+QUOTIENT(ROW()-2,COUNTA('Form Responses 1'!$1:$1)-4),1,,TRUE,"Form Responses 1"))</f>
        <v>0</v>
      </c>
      <c r="B480" s="66">
        <f ca="1">INDIRECT(ADDRESS(2+QUOTIENT(ROW()-2,COUNTA('Form Responses 1'!$1:$1)-4),2,,TRUE,"Form Responses 1"))</f>
        <v>0</v>
      </c>
      <c r="C480" s="66">
        <f ca="1">INDIRECT(ADDRESS(2+QUOTIENT(ROW()-2,COUNTA('Form Responses 1'!$1:$1)-4),3,,TRUE,"Form Responses 1"))</f>
        <v>0</v>
      </c>
      <c r="D480" s="66">
        <f ca="1">INDIRECT(ADDRESS(2+QUOTIENT(ROW()-2,COUNTA('Form Responses 1'!$1:$1)-4),4,,TRUE,"Form Responses 1"))</f>
        <v>0</v>
      </c>
      <c r="E480" s="82">
        <f ca="1" t="shared" si="269"/>
        <v>6</v>
      </c>
      <c r="F480" s="66" t="str">
        <f ca="1">IF(ISBLANK(A480)," ",INDIRECT(ADDRESS(1,5+MOD(ROW()-2,COUNTA('Form Responses 1'!$1:$1)-4),,TRUE,"Form Responses 1")))</f>
        <v>Halaman Wisma [Halaman Samping Dan Belakang]</v>
      </c>
      <c r="G480" s="66" t="e">
        <f ca="1">IF(ISBLANK(A480)," ",INDIRECT(ADDRESS(MATCH(A480,'Form Responses 1'!A:A,0),5+MOD(ROW()-2,COUNTA('Form Responses 1'!$1:$1)-4),,TRUE,"Form Responses 1")))</f>
        <v>#N/A</v>
      </c>
      <c r="H480" s="83" t="str">
        <f ca="1" t="shared" si="270"/>
        <v>Halaman Wisma</v>
      </c>
      <c r="I480" s="83" t="str">
        <f ca="1" t="shared" si="472"/>
        <v>Halaman Samping Dan Belakang</v>
      </c>
      <c r="J480" s="83" t="str">
        <f ca="1" t="shared" si="271"/>
        <v>CLEANING SERVICE</v>
      </c>
      <c r="K480" s="83" t="str">
        <f ca="1" t="array" ref="K480">IFERROR(INDEX(MASTER!B:B,MATCH(G480,MASTER!A:A,0))/100," ")</f>
        <v> </v>
      </c>
      <c r="L480" s="66">
        <f ca="1" t="shared" si="272"/>
        <v>0</v>
      </c>
      <c r="M480" s="66" t="str">
        <f ca="1" t="shared" si="273"/>
        <v>1900 - WEEK 00</v>
      </c>
      <c r="N480" s="66" t="str">
        <f ca="1" t="shared" si="274"/>
        <v>1900 - MONTH 01</v>
      </c>
      <c r="O480" s="83" t="str">
        <f ca="1" t="shared" ref="O480:P480" si="502">IFERROR(AVERAGEIF(M:M,M480,$K:$K)," ")</f>
        <v> </v>
      </c>
      <c r="P480" s="83" t="str">
        <f ca="1" t="shared" si="502"/>
        <v> </v>
      </c>
      <c r="Q480" s="66" t="str">
        <f ca="1">IF(ISBLANK(A480)," ",IF(O480&gt;MASTER!$B$3/100,"SB",IF(O480&gt;MASTER!$B$4/100,"B",IF(O480&gt;MASTER!$B$5/100,"C","K"))))</f>
        <v>SB</v>
      </c>
      <c r="R480" s="66" t="str">
        <f ca="1">IF(ISBLANK(B480)," ",IF(P480&gt;MASTER!$B$3/100,"SB",IF(P480&gt;MASTER!$B$4/100,"B",IF(P480&gt;MASTER!$B$5/100,"C","K"))))</f>
        <v>SB</v>
      </c>
    </row>
    <row r="481" customHeight="1" spans="1:18">
      <c r="A481" s="66">
        <f ca="1">INDIRECT(ADDRESS(2+QUOTIENT(ROW()-2,COUNTA('Form Responses 1'!$1:$1)-4),1,,TRUE,"Form Responses 1"))</f>
        <v>0</v>
      </c>
      <c r="B481" s="66">
        <f ca="1">INDIRECT(ADDRESS(2+QUOTIENT(ROW()-2,COUNTA('Form Responses 1'!$1:$1)-4),2,,TRUE,"Form Responses 1"))</f>
        <v>0</v>
      </c>
      <c r="C481" s="66">
        <f ca="1">INDIRECT(ADDRESS(2+QUOTIENT(ROW()-2,COUNTA('Form Responses 1'!$1:$1)-4),3,,TRUE,"Form Responses 1"))</f>
        <v>0</v>
      </c>
      <c r="D481" s="66">
        <f ca="1">INDIRECT(ADDRESS(2+QUOTIENT(ROW()-2,COUNTA('Form Responses 1'!$1:$1)-4),4,,TRUE,"Form Responses 1"))</f>
        <v>0</v>
      </c>
      <c r="E481" s="82">
        <f ca="1" t="shared" si="269"/>
        <v>6</v>
      </c>
      <c r="F481" s="66" t="str">
        <f ca="1">IF(ISBLANK(A481)," ",INDIRECT(ADDRESS(1,5+MOD(ROW()-2,COUNTA('Form Responses 1'!$1:$1)-4),,TRUE,"Form Responses 1")))</f>
        <v>Halaman Wisma [Tps]</v>
      </c>
      <c r="G481" s="66" t="e">
        <f ca="1">IF(ISBLANK(A481)," ",INDIRECT(ADDRESS(MATCH(A481,'Form Responses 1'!A:A,0),5+MOD(ROW()-2,COUNTA('Form Responses 1'!$1:$1)-4),,TRUE,"Form Responses 1")))</f>
        <v>#N/A</v>
      </c>
      <c r="H481" s="83" t="str">
        <f ca="1" t="shared" si="270"/>
        <v>Halaman Wisma</v>
      </c>
      <c r="I481" s="83" t="str">
        <f ca="1" t="shared" si="472"/>
        <v>Tps</v>
      </c>
      <c r="J481" s="83" t="str">
        <f ca="1" t="shared" si="271"/>
        <v>CLEANING SERVICE</v>
      </c>
      <c r="K481" s="83" t="str">
        <f ca="1" t="array" ref="K481">IFERROR(INDEX(MASTER!B:B,MATCH(G481,MASTER!A:A,0))/100," ")</f>
        <v> </v>
      </c>
      <c r="L481" s="66">
        <f ca="1" t="shared" si="272"/>
        <v>0</v>
      </c>
      <c r="M481" s="66" t="str">
        <f ca="1" t="shared" si="273"/>
        <v>1900 - WEEK 00</v>
      </c>
      <c r="N481" s="66" t="str">
        <f ca="1" t="shared" si="274"/>
        <v>1900 - MONTH 01</v>
      </c>
      <c r="O481" s="83" t="str">
        <f ca="1" t="shared" ref="O481:P481" si="503">IFERROR(AVERAGEIF(M:M,M481,$K:$K)," ")</f>
        <v> </v>
      </c>
      <c r="P481" s="83" t="str">
        <f ca="1" t="shared" si="503"/>
        <v> </v>
      </c>
      <c r="Q481" s="66" t="str">
        <f ca="1">IF(ISBLANK(A481)," ",IF(O481&gt;MASTER!$B$3/100,"SB",IF(O481&gt;MASTER!$B$4/100,"B",IF(O481&gt;MASTER!$B$5/100,"C","K"))))</f>
        <v>SB</v>
      </c>
      <c r="R481" s="66" t="str">
        <f ca="1">IF(ISBLANK(B481)," ",IF(P481&gt;MASTER!$B$3/100,"SB",IF(P481&gt;MASTER!$B$4/100,"B",IF(P481&gt;MASTER!$B$5/100,"C","K"))))</f>
        <v>SB</v>
      </c>
    </row>
    <row r="482" customHeight="1" spans="1:18">
      <c r="A482" s="66">
        <f ca="1">INDIRECT(ADDRESS(2+QUOTIENT(ROW()-2,COUNTA('Form Responses 1'!$1:$1)-4),1,,TRUE,"Form Responses 1"))</f>
        <v>0</v>
      </c>
      <c r="B482" s="66">
        <f ca="1">INDIRECT(ADDRESS(2+QUOTIENT(ROW()-2,COUNTA('Form Responses 1'!$1:$1)-4),2,,TRUE,"Form Responses 1"))</f>
        <v>0</v>
      </c>
      <c r="C482" s="66">
        <f ca="1">INDIRECT(ADDRESS(2+QUOTIENT(ROW()-2,COUNTA('Form Responses 1'!$1:$1)-4),3,,TRUE,"Form Responses 1"))</f>
        <v>0</v>
      </c>
      <c r="D482" s="66">
        <f ca="1">INDIRECT(ADDRESS(2+QUOTIENT(ROW()-2,COUNTA('Form Responses 1'!$1:$1)-4),4,,TRUE,"Form Responses 1"))</f>
        <v>0</v>
      </c>
      <c r="E482" s="82">
        <f ca="1" t="shared" si="269"/>
        <v>6</v>
      </c>
      <c r="F482" s="66" t="str">
        <f ca="1">IF(ISBLANK(A482)," ",INDIRECT(ADDRESS(1,5+MOD(ROW()-2,COUNTA('Form Responses 1'!$1:$1)-4),,TRUE,"Form Responses 1")))</f>
        <v>Security [Security Functions]</v>
      </c>
      <c r="G482" s="66" t="e">
        <f ca="1">IF(ISBLANK(A482)," ",INDIRECT(ADDRESS(MATCH(A482,'Form Responses 1'!A:A,0),5+MOD(ROW()-2,COUNTA('Form Responses 1'!$1:$1)-4),,TRUE,"Form Responses 1")))</f>
        <v>#N/A</v>
      </c>
      <c r="H482" s="83" t="str">
        <f ca="1" t="shared" si="270"/>
        <v>Security</v>
      </c>
      <c r="I482" s="83" t="str">
        <f ca="1" t="shared" si="472"/>
        <v>Security Functions</v>
      </c>
      <c r="J482" s="83" t="str">
        <f ca="1" t="shared" si="271"/>
        <v>SECURITY SERVICE</v>
      </c>
      <c r="K482" s="83" t="str">
        <f ca="1" t="array" ref="K482">IFERROR(INDEX(MASTER!B:B,MATCH(G482,MASTER!A:A,0))/100," ")</f>
        <v> </v>
      </c>
      <c r="L482" s="66">
        <f ca="1" t="shared" si="272"/>
        <v>0</v>
      </c>
      <c r="M482" s="66" t="str">
        <f ca="1" t="shared" si="273"/>
        <v>1900 - WEEK 00</v>
      </c>
      <c r="N482" s="66" t="str">
        <f ca="1" t="shared" si="274"/>
        <v>1900 - MONTH 01</v>
      </c>
      <c r="O482" s="83" t="str">
        <f ca="1" t="shared" ref="O482:P482" si="504">IFERROR(AVERAGEIF(M:M,M482,$K:$K)," ")</f>
        <v> </v>
      </c>
      <c r="P482" s="83" t="str">
        <f ca="1" t="shared" si="504"/>
        <v> </v>
      </c>
      <c r="Q482" s="66" t="str">
        <f ca="1">IF(ISBLANK(A482)," ",IF(O482&gt;MASTER!$B$3/100,"SB",IF(O482&gt;MASTER!$B$4/100,"B",IF(O482&gt;MASTER!$B$5/100,"C","K"))))</f>
        <v>SB</v>
      </c>
      <c r="R482" s="66" t="str">
        <f ca="1">IF(ISBLANK(B482)," ",IF(P482&gt;MASTER!$B$3/100,"SB",IF(P482&gt;MASTER!$B$4/100,"B",IF(P482&gt;MASTER!$B$5/100,"C","K"))))</f>
        <v>SB</v>
      </c>
    </row>
    <row r="483" customHeight="1" spans="1:18">
      <c r="A483" s="66">
        <f ca="1">INDIRECT(ADDRESS(2+QUOTIENT(ROW()-2,COUNTA('Form Responses 1'!$1:$1)-4),1,,TRUE,"Form Responses 1"))</f>
        <v>0</v>
      </c>
      <c r="B483" s="66">
        <f ca="1">INDIRECT(ADDRESS(2+QUOTIENT(ROW()-2,COUNTA('Form Responses 1'!$1:$1)-4),2,,TRUE,"Form Responses 1"))</f>
        <v>0</v>
      </c>
      <c r="C483" s="66">
        <f ca="1">INDIRECT(ADDRESS(2+QUOTIENT(ROW()-2,COUNTA('Form Responses 1'!$1:$1)-4),3,,TRUE,"Form Responses 1"))</f>
        <v>0</v>
      </c>
      <c r="D483" s="66">
        <f ca="1">INDIRECT(ADDRESS(2+QUOTIENT(ROW()-2,COUNTA('Form Responses 1'!$1:$1)-4),4,,TRUE,"Form Responses 1"))</f>
        <v>0</v>
      </c>
      <c r="E483" s="82">
        <f ca="1" t="shared" si="269"/>
        <v>6</v>
      </c>
      <c r="F483" s="66" t="str">
        <f ca="1">IF(ISBLANK(A483)," ",INDIRECT(ADDRESS(1,5+MOD(ROW()-2,COUNTA('Form Responses 1'!$1:$1)-4),,TRUE,"Form Responses 1")))</f>
        <v>Lantai 1 [Pantry ]</v>
      </c>
      <c r="G483" s="66" t="e">
        <f ca="1">IF(ISBLANK(A483)," ",INDIRECT(ADDRESS(MATCH(A483,'Form Responses 1'!A:A,0),5+MOD(ROW()-2,COUNTA('Form Responses 1'!$1:$1)-4),,TRUE,"Form Responses 1")))</f>
        <v>#N/A</v>
      </c>
      <c r="H483" s="83" t="str">
        <f ca="1" t="shared" si="270"/>
        <v>Lantai 1</v>
      </c>
      <c r="I483" s="83" t="str">
        <f ca="1" t="shared" si="472"/>
        <v>Pantry </v>
      </c>
      <c r="J483" s="83" t="str">
        <f ca="1" t="shared" si="271"/>
        <v>CLEANING SERVICE</v>
      </c>
      <c r="K483" s="83" t="str">
        <f ca="1" t="array" ref="K483">IFERROR(INDEX(MASTER!B:B,MATCH(G483,MASTER!A:A,0))/100," ")</f>
        <v> </v>
      </c>
      <c r="L483" s="66">
        <f ca="1" t="shared" si="272"/>
        <v>0</v>
      </c>
      <c r="M483" s="66" t="str">
        <f ca="1" t="shared" si="273"/>
        <v>1900 - WEEK 00</v>
      </c>
      <c r="N483" s="66" t="str">
        <f ca="1" t="shared" si="274"/>
        <v>1900 - MONTH 01</v>
      </c>
      <c r="O483" s="83" t="str">
        <f ca="1" t="shared" ref="O483:P483" si="505">IFERROR(AVERAGEIF(M:M,M483,$K:$K)," ")</f>
        <v> </v>
      </c>
      <c r="P483" s="83" t="str">
        <f ca="1" t="shared" si="505"/>
        <v> </v>
      </c>
      <c r="Q483" s="66" t="str">
        <f ca="1">IF(ISBLANK(A483)," ",IF(O483&gt;MASTER!$B$3/100,"SB",IF(O483&gt;MASTER!$B$4/100,"B",IF(O483&gt;MASTER!$B$5/100,"C","K"))))</f>
        <v>SB</v>
      </c>
      <c r="R483" s="66" t="str">
        <f ca="1">IF(ISBLANK(B483)," ",IF(P483&gt;MASTER!$B$3/100,"SB",IF(P483&gt;MASTER!$B$4/100,"B",IF(P483&gt;MASTER!$B$5/100,"C","K"))))</f>
        <v>SB</v>
      </c>
    </row>
    <row r="484" customHeight="1" spans="1:18">
      <c r="A484" s="66">
        <f ca="1">INDIRECT(ADDRESS(2+QUOTIENT(ROW()-2,COUNTA('Form Responses 1'!$1:$1)-4),1,,TRUE,"Form Responses 1"))</f>
        <v>0</v>
      </c>
      <c r="B484" s="66">
        <f ca="1">INDIRECT(ADDRESS(2+QUOTIENT(ROW()-2,COUNTA('Form Responses 1'!$1:$1)-4),2,,TRUE,"Form Responses 1"))</f>
        <v>0</v>
      </c>
      <c r="C484" s="66">
        <f ca="1">INDIRECT(ADDRESS(2+QUOTIENT(ROW()-2,COUNTA('Form Responses 1'!$1:$1)-4),3,,TRUE,"Form Responses 1"))</f>
        <v>0</v>
      </c>
      <c r="D484" s="66">
        <f ca="1">INDIRECT(ADDRESS(2+QUOTIENT(ROW()-2,COUNTA('Form Responses 1'!$1:$1)-4),4,,TRUE,"Form Responses 1"))</f>
        <v>0</v>
      </c>
      <c r="E484" s="82">
        <f ca="1" t="shared" si="269"/>
        <v>6</v>
      </c>
      <c r="F484" s="66" t="str">
        <f ca="1">IF(ISBLANK(A484)," ",INDIRECT(ADDRESS(1,5+MOD(ROW()-2,COUNTA('Form Responses 1'!$1:$1)-4),,TRUE,"Form Responses 1")))</f>
        <v>Lantai 1 [Kamar Depan]</v>
      </c>
      <c r="G484" s="66" t="e">
        <f ca="1">IF(ISBLANK(A484)," ",INDIRECT(ADDRESS(MATCH(A484,'Form Responses 1'!A:A,0),5+MOD(ROW()-2,COUNTA('Form Responses 1'!$1:$1)-4),,TRUE,"Form Responses 1")))</f>
        <v>#N/A</v>
      </c>
      <c r="H484" s="83" t="str">
        <f ca="1" t="shared" si="270"/>
        <v>Lantai 1</v>
      </c>
      <c r="I484" s="83" t="str">
        <f ca="1" t="shared" si="472"/>
        <v>Kamar Depan</v>
      </c>
      <c r="J484" s="83" t="str">
        <f ca="1" t="shared" si="271"/>
        <v>CLEANING SERVICE</v>
      </c>
      <c r="K484" s="83" t="str">
        <f ca="1" t="array" ref="K484">IFERROR(INDEX(MASTER!B:B,MATCH(G484,MASTER!A:A,0))/100," ")</f>
        <v> </v>
      </c>
      <c r="L484" s="66">
        <f ca="1" t="shared" si="272"/>
        <v>0</v>
      </c>
      <c r="M484" s="66" t="str">
        <f ca="1" t="shared" si="273"/>
        <v>1900 - WEEK 00</v>
      </c>
      <c r="N484" s="66" t="str">
        <f ca="1" t="shared" si="274"/>
        <v>1900 - MONTH 01</v>
      </c>
      <c r="O484" s="83" t="str">
        <f ca="1" t="shared" ref="O484:P484" si="506">IFERROR(AVERAGEIF(M:M,M484,$K:$K)," ")</f>
        <v> </v>
      </c>
      <c r="P484" s="83" t="str">
        <f ca="1" t="shared" si="506"/>
        <v> </v>
      </c>
      <c r="Q484" s="66" t="str">
        <f ca="1">IF(ISBLANK(A484)," ",IF(O484&gt;MASTER!$B$3/100,"SB",IF(O484&gt;MASTER!$B$4/100,"B",IF(O484&gt;MASTER!$B$5/100,"C","K"))))</f>
        <v>SB</v>
      </c>
      <c r="R484" s="66" t="str">
        <f ca="1">IF(ISBLANK(B484)," ",IF(P484&gt;MASTER!$B$3/100,"SB",IF(P484&gt;MASTER!$B$4/100,"B",IF(P484&gt;MASTER!$B$5/100,"C","K"))))</f>
        <v>SB</v>
      </c>
    </row>
    <row r="485" customHeight="1" spans="1:18">
      <c r="A485" s="66">
        <f ca="1">INDIRECT(ADDRESS(2+QUOTIENT(ROW()-2,COUNTA('Form Responses 1'!$1:$1)-4),1,,TRUE,"Form Responses 1"))</f>
        <v>0</v>
      </c>
      <c r="B485" s="66">
        <f ca="1">INDIRECT(ADDRESS(2+QUOTIENT(ROW()-2,COUNTA('Form Responses 1'!$1:$1)-4),2,,TRUE,"Form Responses 1"))</f>
        <v>0</v>
      </c>
      <c r="C485" s="66">
        <f ca="1">INDIRECT(ADDRESS(2+QUOTIENT(ROW()-2,COUNTA('Form Responses 1'!$1:$1)-4),3,,TRUE,"Form Responses 1"))</f>
        <v>0</v>
      </c>
      <c r="D485" s="66">
        <f ca="1">INDIRECT(ADDRESS(2+QUOTIENT(ROW()-2,COUNTA('Form Responses 1'!$1:$1)-4),4,,TRUE,"Form Responses 1"))</f>
        <v>0</v>
      </c>
      <c r="E485" s="82">
        <f ca="1" t="shared" si="269"/>
        <v>6</v>
      </c>
      <c r="F485" s="66" t="str">
        <f ca="1">IF(ISBLANK(A485)," ",INDIRECT(ADDRESS(1,5+MOD(ROW()-2,COUNTA('Form Responses 1'!$1:$1)-4),,TRUE,"Form Responses 1")))</f>
        <v>Lantai 1 [Kamar Belakang]</v>
      </c>
      <c r="G485" s="66" t="e">
        <f ca="1">IF(ISBLANK(A485)," ",INDIRECT(ADDRESS(MATCH(A485,'Form Responses 1'!A:A,0),5+MOD(ROW()-2,COUNTA('Form Responses 1'!$1:$1)-4),,TRUE,"Form Responses 1")))</f>
        <v>#N/A</v>
      </c>
      <c r="H485" s="83" t="str">
        <f ca="1" t="shared" si="270"/>
        <v>Lantai 1</v>
      </c>
      <c r="I485" s="83" t="str">
        <f ca="1" t="shared" si="472"/>
        <v>Kamar Belakang</v>
      </c>
      <c r="J485" s="83" t="str">
        <f ca="1" t="shared" si="271"/>
        <v>CLEANING SERVICE</v>
      </c>
      <c r="K485" s="83" t="str">
        <f ca="1" t="array" ref="K485">IFERROR(INDEX(MASTER!B:B,MATCH(G485,MASTER!A:A,0))/100," ")</f>
        <v> </v>
      </c>
      <c r="L485" s="66">
        <f ca="1" t="shared" si="272"/>
        <v>0</v>
      </c>
      <c r="M485" s="66" t="str">
        <f ca="1" t="shared" si="273"/>
        <v>1900 - WEEK 00</v>
      </c>
      <c r="N485" s="66" t="str">
        <f ca="1" t="shared" si="274"/>
        <v>1900 - MONTH 01</v>
      </c>
      <c r="O485" s="83" t="str">
        <f ca="1" t="shared" ref="O485:P485" si="507">IFERROR(AVERAGEIF(M:M,M485,$K:$K)," ")</f>
        <v> </v>
      </c>
      <c r="P485" s="83" t="str">
        <f ca="1" t="shared" si="507"/>
        <v> </v>
      </c>
      <c r="Q485" s="66" t="str">
        <f ca="1">IF(ISBLANK(A485)," ",IF(O485&gt;MASTER!$B$3/100,"SB",IF(O485&gt;MASTER!$B$4/100,"B",IF(O485&gt;MASTER!$B$5/100,"C","K"))))</f>
        <v>SB</v>
      </c>
      <c r="R485" s="66" t="str">
        <f ca="1">IF(ISBLANK(B485)," ",IF(P485&gt;MASTER!$B$3/100,"SB",IF(P485&gt;MASTER!$B$4/100,"B",IF(P485&gt;MASTER!$B$5/100,"C","K"))))</f>
        <v>SB</v>
      </c>
    </row>
    <row r="486" customHeight="1" spans="1:18">
      <c r="A486" s="66">
        <f ca="1">INDIRECT(ADDRESS(2+QUOTIENT(ROW()-2,COUNTA('Form Responses 1'!$1:$1)-4),1,,TRUE,"Form Responses 1"))</f>
        <v>0</v>
      </c>
      <c r="B486" s="66">
        <f ca="1">INDIRECT(ADDRESS(2+QUOTIENT(ROW()-2,COUNTA('Form Responses 1'!$1:$1)-4),2,,TRUE,"Form Responses 1"))</f>
        <v>0</v>
      </c>
      <c r="C486" s="66">
        <f ca="1">INDIRECT(ADDRESS(2+QUOTIENT(ROW()-2,COUNTA('Form Responses 1'!$1:$1)-4),3,,TRUE,"Form Responses 1"))</f>
        <v>0</v>
      </c>
      <c r="D486" s="66">
        <f ca="1">INDIRECT(ADDRESS(2+QUOTIENT(ROW()-2,COUNTA('Form Responses 1'!$1:$1)-4),4,,TRUE,"Form Responses 1"))</f>
        <v>0</v>
      </c>
      <c r="E486" s="82">
        <f ca="1" t="shared" si="269"/>
        <v>6</v>
      </c>
      <c r="F486" s="66" t="str">
        <f ca="1">IF(ISBLANK(A486)," ",INDIRECT(ADDRESS(1,5+MOD(ROW()-2,COUNTA('Form Responses 1'!$1:$1)-4),,TRUE,"Form Responses 1")))</f>
        <v>Lantai 1 [Ruang Tamu]</v>
      </c>
      <c r="G486" s="66" t="e">
        <f ca="1">IF(ISBLANK(A486)," ",INDIRECT(ADDRESS(MATCH(A486,'Form Responses 1'!A:A,0),5+MOD(ROW()-2,COUNTA('Form Responses 1'!$1:$1)-4),,TRUE,"Form Responses 1")))</f>
        <v>#N/A</v>
      </c>
      <c r="H486" s="83" t="str">
        <f ca="1" t="shared" si="270"/>
        <v>Lantai 1</v>
      </c>
      <c r="I486" s="83" t="str">
        <f ca="1" t="shared" si="472"/>
        <v>Ruang Tamu</v>
      </c>
      <c r="J486" s="83" t="str">
        <f ca="1" t="shared" si="271"/>
        <v>CLEANING SERVICE</v>
      </c>
      <c r="K486" s="83" t="str">
        <f ca="1" t="array" ref="K486">IFERROR(INDEX(MASTER!B:B,MATCH(G486,MASTER!A:A,0))/100," ")</f>
        <v> </v>
      </c>
      <c r="L486" s="66">
        <f ca="1" t="shared" si="272"/>
        <v>0</v>
      </c>
      <c r="M486" s="66" t="str">
        <f ca="1" t="shared" si="273"/>
        <v>1900 - WEEK 00</v>
      </c>
      <c r="N486" s="66" t="str">
        <f ca="1" t="shared" si="274"/>
        <v>1900 - MONTH 01</v>
      </c>
      <c r="O486" s="83" t="str">
        <f ca="1" t="shared" ref="O486:P486" si="508">IFERROR(AVERAGEIF(M:M,M486,$K:$K)," ")</f>
        <v> </v>
      </c>
      <c r="P486" s="83" t="str">
        <f ca="1" t="shared" si="508"/>
        <v> </v>
      </c>
      <c r="Q486" s="66" t="str">
        <f ca="1">IF(ISBLANK(A486)," ",IF(O486&gt;MASTER!$B$3/100,"SB",IF(O486&gt;MASTER!$B$4/100,"B",IF(O486&gt;MASTER!$B$5/100,"C","K"))))</f>
        <v>SB</v>
      </c>
      <c r="R486" s="66" t="str">
        <f ca="1">IF(ISBLANK(B486)," ",IF(P486&gt;MASTER!$B$3/100,"SB",IF(P486&gt;MASTER!$B$4/100,"B",IF(P486&gt;MASTER!$B$5/100,"C","K"))))</f>
        <v>SB</v>
      </c>
    </row>
    <row r="487" customHeight="1" spans="1:18">
      <c r="A487" s="66">
        <f ca="1">INDIRECT(ADDRESS(2+QUOTIENT(ROW()-2,COUNTA('Form Responses 1'!$1:$1)-4),1,,TRUE,"Form Responses 1"))</f>
        <v>0</v>
      </c>
      <c r="B487" s="66">
        <f ca="1">INDIRECT(ADDRESS(2+QUOTIENT(ROW()-2,COUNTA('Form Responses 1'!$1:$1)-4),2,,TRUE,"Form Responses 1"))</f>
        <v>0</v>
      </c>
      <c r="C487" s="66">
        <f ca="1">INDIRECT(ADDRESS(2+QUOTIENT(ROW()-2,COUNTA('Form Responses 1'!$1:$1)-4),3,,TRUE,"Form Responses 1"))</f>
        <v>0</v>
      </c>
      <c r="D487" s="66">
        <f ca="1">INDIRECT(ADDRESS(2+QUOTIENT(ROW()-2,COUNTA('Form Responses 1'!$1:$1)-4),4,,TRUE,"Form Responses 1"))</f>
        <v>0</v>
      </c>
      <c r="E487" s="82">
        <f ca="1" t="shared" si="269"/>
        <v>6</v>
      </c>
      <c r="F487" s="66" t="str">
        <f ca="1">IF(ISBLANK(A487)," ",INDIRECT(ADDRESS(1,5+MOD(ROW()-2,COUNTA('Form Responses 1'!$1:$1)-4),,TRUE,"Form Responses 1")))</f>
        <v>Lantai 1 [Toilet Pria / Wanita]</v>
      </c>
      <c r="G487" s="66" t="e">
        <f ca="1">IF(ISBLANK(A487)," ",INDIRECT(ADDRESS(MATCH(A487,'Form Responses 1'!A:A,0),5+MOD(ROW()-2,COUNTA('Form Responses 1'!$1:$1)-4),,TRUE,"Form Responses 1")))</f>
        <v>#N/A</v>
      </c>
      <c r="H487" s="83" t="str">
        <f ca="1" t="shared" si="270"/>
        <v>Lantai 1</v>
      </c>
      <c r="I487" s="83" t="str">
        <f ca="1" t="shared" si="472"/>
        <v>Toilet Pria / Wanita</v>
      </c>
      <c r="J487" s="83" t="str">
        <f ca="1" t="shared" si="271"/>
        <v>CLEANING SERVICE</v>
      </c>
      <c r="K487" s="83" t="str">
        <f ca="1" t="array" ref="K487">IFERROR(INDEX(MASTER!B:B,MATCH(G487,MASTER!A:A,0))/100," ")</f>
        <v> </v>
      </c>
      <c r="L487" s="66">
        <f ca="1" t="shared" si="272"/>
        <v>0</v>
      </c>
      <c r="M487" s="66" t="str">
        <f ca="1" t="shared" si="273"/>
        <v>1900 - WEEK 00</v>
      </c>
      <c r="N487" s="66" t="str">
        <f ca="1" t="shared" si="274"/>
        <v>1900 - MONTH 01</v>
      </c>
      <c r="O487" s="83" t="str">
        <f ca="1" t="shared" ref="O487:P487" si="509">IFERROR(AVERAGEIF(M:M,M487,$K:$K)," ")</f>
        <v> </v>
      </c>
      <c r="P487" s="83" t="str">
        <f ca="1" t="shared" si="509"/>
        <v> </v>
      </c>
      <c r="Q487" s="66" t="str">
        <f ca="1">IF(ISBLANK(A487)," ",IF(O487&gt;MASTER!$B$3/100,"SB",IF(O487&gt;MASTER!$B$4/100,"B",IF(O487&gt;MASTER!$B$5/100,"C","K"))))</f>
        <v>SB</v>
      </c>
      <c r="R487" s="66" t="str">
        <f ca="1">IF(ISBLANK(B487)," ",IF(P487&gt;MASTER!$B$3/100,"SB",IF(P487&gt;MASTER!$B$4/100,"B",IF(P487&gt;MASTER!$B$5/100,"C","K"))))</f>
        <v>SB</v>
      </c>
    </row>
    <row r="488" customHeight="1" spans="1:18">
      <c r="A488" s="66">
        <f ca="1">INDIRECT(ADDRESS(2+QUOTIENT(ROW()-2,COUNTA('Form Responses 1'!$1:$1)-4),1,,TRUE,"Form Responses 1"))</f>
        <v>0</v>
      </c>
      <c r="B488" s="66">
        <f ca="1">INDIRECT(ADDRESS(2+QUOTIENT(ROW()-2,COUNTA('Form Responses 1'!$1:$1)-4),2,,TRUE,"Form Responses 1"))</f>
        <v>0</v>
      </c>
      <c r="C488" s="66">
        <f ca="1">INDIRECT(ADDRESS(2+QUOTIENT(ROW()-2,COUNTA('Form Responses 1'!$1:$1)-4),3,,TRUE,"Form Responses 1"))</f>
        <v>0</v>
      </c>
      <c r="D488" s="66">
        <f ca="1">INDIRECT(ADDRESS(2+QUOTIENT(ROW()-2,COUNTA('Form Responses 1'!$1:$1)-4),4,,TRUE,"Form Responses 1"))</f>
        <v>0</v>
      </c>
      <c r="E488" s="82">
        <f ca="1" t="shared" si="269"/>
        <v>6</v>
      </c>
      <c r="F488" s="66" t="str">
        <f ca="1">IF(ISBLANK(A488)," ",INDIRECT(ADDRESS(1,5+MOD(ROW()-2,COUNTA('Form Responses 1'!$1:$1)-4),,TRUE,"Form Responses 1")))</f>
        <v>Halaman [Taman ]</v>
      </c>
      <c r="G488" s="66" t="e">
        <f ca="1">IF(ISBLANK(A488)," ",INDIRECT(ADDRESS(MATCH(A488,'Form Responses 1'!A:A,0),5+MOD(ROW()-2,COUNTA('Form Responses 1'!$1:$1)-4),,TRUE,"Form Responses 1")))</f>
        <v>#N/A</v>
      </c>
      <c r="H488" s="83" t="str">
        <f ca="1" t="shared" si="270"/>
        <v>Halaman</v>
      </c>
      <c r="I488" s="83" t="str">
        <f ca="1" t="shared" si="472"/>
        <v>Taman </v>
      </c>
      <c r="J488" s="83" t="str">
        <f ca="1" t="shared" si="271"/>
        <v>CLEANING SERVICE</v>
      </c>
      <c r="K488" s="83" t="str">
        <f ca="1" t="array" ref="K488">IFERROR(INDEX(MASTER!B:B,MATCH(G488,MASTER!A:A,0))/100," ")</f>
        <v> </v>
      </c>
      <c r="L488" s="66">
        <f ca="1" t="shared" si="272"/>
        <v>0</v>
      </c>
      <c r="M488" s="66" t="str">
        <f ca="1" t="shared" si="273"/>
        <v>1900 - WEEK 00</v>
      </c>
      <c r="N488" s="66" t="str">
        <f ca="1" t="shared" si="274"/>
        <v>1900 - MONTH 01</v>
      </c>
      <c r="O488" s="83" t="str">
        <f ca="1" t="shared" ref="O488:P488" si="510">IFERROR(AVERAGEIF(M:M,M488,$K:$K)," ")</f>
        <v> </v>
      </c>
      <c r="P488" s="83" t="str">
        <f ca="1" t="shared" si="510"/>
        <v> </v>
      </c>
      <c r="Q488" s="66" t="str">
        <f ca="1">IF(ISBLANK(A488)," ",IF(O488&gt;MASTER!$B$3/100,"SB",IF(O488&gt;MASTER!$B$4/100,"B",IF(O488&gt;MASTER!$B$5/100,"C","K"))))</f>
        <v>SB</v>
      </c>
      <c r="R488" s="66" t="str">
        <f ca="1">IF(ISBLANK(B488)," ",IF(P488&gt;MASTER!$B$3/100,"SB",IF(P488&gt;MASTER!$B$4/100,"B",IF(P488&gt;MASTER!$B$5/100,"C","K"))))</f>
        <v>SB</v>
      </c>
    </row>
    <row r="489" customHeight="1" spans="1:18">
      <c r="A489" s="66">
        <f ca="1">INDIRECT(ADDRESS(2+QUOTIENT(ROW()-2,COUNTA('Form Responses 1'!$1:$1)-4),1,,TRUE,"Form Responses 1"))</f>
        <v>0</v>
      </c>
      <c r="B489" s="66">
        <f ca="1">INDIRECT(ADDRESS(2+QUOTIENT(ROW()-2,COUNTA('Form Responses 1'!$1:$1)-4),2,,TRUE,"Form Responses 1"))</f>
        <v>0</v>
      </c>
      <c r="C489" s="66">
        <f ca="1">INDIRECT(ADDRESS(2+QUOTIENT(ROW()-2,COUNTA('Form Responses 1'!$1:$1)-4),3,,TRUE,"Form Responses 1"))</f>
        <v>0</v>
      </c>
      <c r="D489" s="66">
        <f ca="1">INDIRECT(ADDRESS(2+QUOTIENT(ROW()-2,COUNTA('Form Responses 1'!$1:$1)-4),4,,TRUE,"Form Responses 1"))</f>
        <v>0</v>
      </c>
      <c r="E489" s="82">
        <f ca="1" t="shared" si="269"/>
        <v>6</v>
      </c>
      <c r="F489" s="66" t="str">
        <f ca="1">IF(ISBLANK(A489)," ",INDIRECT(ADDRESS(1,5+MOD(ROW()-2,COUNTA('Form Responses 1'!$1:$1)-4),,TRUE,"Form Responses 1")))</f>
        <v>Halaman [Halaman Utama Depan]</v>
      </c>
      <c r="G489" s="66" t="e">
        <f ca="1">IF(ISBLANK(A489)," ",INDIRECT(ADDRESS(MATCH(A489,'Form Responses 1'!A:A,0),5+MOD(ROW()-2,COUNTA('Form Responses 1'!$1:$1)-4),,TRUE,"Form Responses 1")))</f>
        <v>#N/A</v>
      </c>
      <c r="H489" s="83" t="str">
        <f ca="1" t="shared" si="270"/>
        <v>Halaman</v>
      </c>
      <c r="I489" s="83" t="str">
        <f ca="1" t="shared" si="472"/>
        <v>Halaman Utama Depan</v>
      </c>
      <c r="J489" s="83" t="str">
        <f ca="1" t="shared" si="271"/>
        <v>CLEANING SERVICE</v>
      </c>
      <c r="K489" s="83" t="str">
        <f ca="1" t="array" ref="K489">IFERROR(INDEX(MASTER!B:B,MATCH(G489,MASTER!A:A,0))/100," ")</f>
        <v> </v>
      </c>
      <c r="L489" s="66">
        <f ca="1" t="shared" si="272"/>
        <v>0</v>
      </c>
      <c r="M489" s="66" t="str">
        <f ca="1" t="shared" si="273"/>
        <v>1900 - WEEK 00</v>
      </c>
      <c r="N489" s="66" t="str">
        <f ca="1" t="shared" si="274"/>
        <v>1900 - MONTH 01</v>
      </c>
      <c r="O489" s="83" t="str">
        <f ca="1" t="shared" ref="O489:P489" si="511">IFERROR(AVERAGEIF(M:M,M489,$K:$K)," ")</f>
        <v> </v>
      </c>
      <c r="P489" s="83" t="str">
        <f ca="1" t="shared" si="511"/>
        <v> </v>
      </c>
      <c r="Q489" s="66" t="str">
        <f ca="1">IF(ISBLANK(A489)," ",IF(O489&gt;MASTER!$B$3/100,"SB",IF(O489&gt;MASTER!$B$4/100,"B",IF(O489&gt;MASTER!$B$5/100,"C","K"))))</f>
        <v>SB</v>
      </c>
      <c r="R489" s="66" t="str">
        <f ca="1">IF(ISBLANK(B489)," ",IF(P489&gt;MASTER!$B$3/100,"SB",IF(P489&gt;MASTER!$B$4/100,"B",IF(P489&gt;MASTER!$B$5/100,"C","K"))))</f>
        <v>SB</v>
      </c>
    </row>
    <row r="490" customHeight="1" spans="1:18">
      <c r="A490" s="66">
        <f ca="1">INDIRECT(ADDRESS(2+QUOTIENT(ROW()-2,COUNTA('Form Responses 1'!$1:$1)-4),1,,TRUE,"Form Responses 1"))</f>
        <v>0</v>
      </c>
      <c r="B490" s="66">
        <f ca="1">INDIRECT(ADDRESS(2+QUOTIENT(ROW()-2,COUNTA('Form Responses 1'!$1:$1)-4),2,,TRUE,"Form Responses 1"))</f>
        <v>0</v>
      </c>
      <c r="C490" s="66">
        <f ca="1">INDIRECT(ADDRESS(2+QUOTIENT(ROW()-2,COUNTA('Form Responses 1'!$1:$1)-4),3,,TRUE,"Form Responses 1"))</f>
        <v>0</v>
      </c>
      <c r="D490" s="66">
        <f ca="1">INDIRECT(ADDRESS(2+QUOTIENT(ROW()-2,COUNTA('Form Responses 1'!$1:$1)-4),4,,TRUE,"Form Responses 1"))</f>
        <v>0</v>
      </c>
      <c r="E490" s="82">
        <f ca="1" t="shared" si="269"/>
        <v>6</v>
      </c>
      <c r="F490" s="66" t="str">
        <f ca="1">IF(ISBLANK(A490)," ",INDIRECT(ADDRESS(1,5+MOD(ROW()-2,COUNTA('Form Responses 1'!$1:$1)-4),,TRUE,"Form Responses 1")))</f>
        <v>Halaman [Halaman Samping Dan Belakang]</v>
      </c>
      <c r="G490" s="66" t="e">
        <f ca="1">IF(ISBLANK(A490)," ",INDIRECT(ADDRESS(MATCH(A490,'Form Responses 1'!A:A,0),5+MOD(ROW()-2,COUNTA('Form Responses 1'!$1:$1)-4),,TRUE,"Form Responses 1")))</f>
        <v>#N/A</v>
      </c>
      <c r="H490" s="83" t="str">
        <f ca="1" t="shared" si="270"/>
        <v>Halaman</v>
      </c>
      <c r="I490" s="83" t="str">
        <f ca="1" t="shared" si="472"/>
        <v>Halaman Samping Dan Belakang</v>
      </c>
      <c r="J490" s="83" t="str">
        <f ca="1" t="shared" si="271"/>
        <v>CLEANING SERVICE</v>
      </c>
      <c r="K490" s="83" t="str">
        <f ca="1" t="array" ref="K490">IFERROR(INDEX(MASTER!B:B,MATCH(G490,MASTER!A:A,0))/100," ")</f>
        <v> </v>
      </c>
      <c r="L490" s="66">
        <f ca="1" t="shared" si="272"/>
        <v>0</v>
      </c>
      <c r="M490" s="66" t="str">
        <f ca="1" t="shared" si="273"/>
        <v>1900 - WEEK 00</v>
      </c>
      <c r="N490" s="66" t="str">
        <f ca="1" t="shared" si="274"/>
        <v>1900 - MONTH 01</v>
      </c>
      <c r="O490" s="83" t="str">
        <f ca="1" t="shared" ref="O490:P490" si="512">IFERROR(AVERAGEIF(M:M,M490,$K:$K)," ")</f>
        <v> </v>
      </c>
      <c r="P490" s="83" t="str">
        <f ca="1" t="shared" si="512"/>
        <v> </v>
      </c>
      <c r="Q490" s="66" t="str">
        <f ca="1">IF(ISBLANK(A490)," ",IF(O490&gt;MASTER!$B$3/100,"SB",IF(O490&gt;MASTER!$B$4/100,"B",IF(O490&gt;MASTER!$B$5/100,"C","K"))))</f>
        <v>SB</v>
      </c>
      <c r="R490" s="66" t="str">
        <f ca="1">IF(ISBLANK(B490)," ",IF(P490&gt;MASTER!$B$3/100,"SB",IF(P490&gt;MASTER!$B$4/100,"B",IF(P490&gt;MASTER!$B$5/100,"C","K"))))</f>
        <v>SB</v>
      </c>
    </row>
    <row r="491" customHeight="1" spans="1:18">
      <c r="A491" s="66">
        <f ca="1">INDIRECT(ADDRESS(2+QUOTIENT(ROW()-2,COUNTA('Form Responses 1'!$1:$1)-4),1,,TRUE,"Form Responses 1"))</f>
        <v>0</v>
      </c>
      <c r="B491" s="66">
        <f ca="1">INDIRECT(ADDRESS(2+QUOTIENT(ROW()-2,COUNTA('Form Responses 1'!$1:$1)-4),2,,TRUE,"Form Responses 1"))</f>
        <v>0</v>
      </c>
      <c r="C491" s="66">
        <f ca="1">INDIRECT(ADDRESS(2+QUOTIENT(ROW()-2,COUNTA('Form Responses 1'!$1:$1)-4),3,,TRUE,"Form Responses 1"))</f>
        <v>0</v>
      </c>
      <c r="D491" s="66">
        <f ca="1">INDIRECT(ADDRESS(2+QUOTIENT(ROW()-2,COUNTA('Form Responses 1'!$1:$1)-4),4,,TRUE,"Form Responses 1"))</f>
        <v>0</v>
      </c>
      <c r="E491" s="82">
        <f ca="1" t="shared" si="269"/>
        <v>6</v>
      </c>
      <c r="F491" s="66" t="str">
        <f ca="1">IF(ISBLANK(A491)," ",INDIRECT(ADDRESS(1,5+MOD(ROW()-2,COUNTA('Form Responses 1'!$1:$1)-4),,TRUE,"Form Responses 1")))</f>
        <v>Halaman [Tps]</v>
      </c>
      <c r="G491" s="66" t="e">
        <f ca="1">IF(ISBLANK(A491)," ",INDIRECT(ADDRESS(MATCH(A491,'Form Responses 1'!A:A,0),5+MOD(ROW()-2,COUNTA('Form Responses 1'!$1:$1)-4),,TRUE,"Form Responses 1")))</f>
        <v>#N/A</v>
      </c>
      <c r="H491" s="83" t="str">
        <f ca="1" t="shared" si="270"/>
        <v>Halaman</v>
      </c>
      <c r="I491" s="83" t="str">
        <f ca="1" t="shared" si="472"/>
        <v>Tps</v>
      </c>
      <c r="J491" s="83" t="str">
        <f ca="1" t="shared" si="271"/>
        <v>CLEANING SERVICE</v>
      </c>
      <c r="K491" s="83" t="str">
        <f ca="1" t="array" ref="K491">IFERROR(INDEX(MASTER!B:B,MATCH(G491,MASTER!A:A,0))/100," ")</f>
        <v> </v>
      </c>
      <c r="L491" s="66">
        <f ca="1" t="shared" si="272"/>
        <v>0</v>
      </c>
      <c r="M491" s="66" t="str">
        <f ca="1" t="shared" si="273"/>
        <v>1900 - WEEK 00</v>
      </c>
      <c r="N491" s="66" t="str">
        <f ca="1" t="shared" si="274"/>
        <v>1900 - MONTH 01</v>
      </c>
      <c r="O491" s="83" t="str">
        <f ca="1" t="shared" ref="O491:P491" si="513">IFERROR(AVERAGEIF(M:M,M491,$K:$K)," ")</f>
        <v> </v>
      </c>
      <c r="P491" s="83" t="str">
        <f ca="1" t="shared" si="513"/>
        <v> </v>
      </c>
      <c r="Q491" s="66" t="str">
        <f ca="1">IF(ISBLANK(A491)," ",IF(O491&gt;MASTER!$B$3/100,"SB",IF(O491&gt;MASTER!$B$4/100,"B",IF(O491&gt;MASTER!$B$5/100,"C","K"))))</f>
        <v>SB</v>
      </c>
      <c r="R491" s="66" t="str">
        <f ca="1">IF(ISBLANK(B491)," ",IF(P491&gt;MASTER!$B$3/100,"SB",IF(P491&gt;MASTER!$B$4/100,"B",IF(P491&gt;MASTER!$B$5/100,"C","K"))))</f>
        <v>SB</v>
      </c>
    </row>
    <row r="492" customHeight="1" spans="1:18">
      <c r="A492" s="66">
        <f ca="1">INDIRECT(ADDRESS(2+QUOTIENT(ROW()-2,COUNTA('Form Responses 1'!$1:$1)-4),1,,TRUE,"Form Responses 1"))</f>
        <v>0</v>
      </c>
      <c r="B492" s="66">
        <f ca="1">INDIRECT(ADDRESS(2+QUOTIENT(ROW()-2,COUNTA('Form Responses 1'!$1:$1)-4),2,,TRUE,"Form Responses 1"))</f>
        <v>0</v>
      </c>
      <c r="C492" s="66">
        <f ca="1">INDIRECT(ADDRESS(2+QUOTIENT(ROW()-2,COUNTA('Form Responses 1'!$1:$1)-4),3,,TRUE,"Form Responses 1"))</f>
        <v>0</v>
      </c>
      <c r="D492" s="66">
        <f ca="1">INDIRECT(ADDRESS(2+QUOTIENT(ROW()-2,COUNTA('Form Responses 1'!$1:$1)-4),4,,TRUE,"Form Responses 1"))</f>
        <v>0</v>
      </c>
      <c r="E492" s="82">
        <f ca="1" t="shared" si="269"/>
        <v>6</v>
      </c>
      <c r="F492" s="66" t="str">
        <f ca="1">IF(ISBLANK(A492)," ",INDIRECT(ADDRESS(1,5+MOD(ROW()-2,COUNTA('Form Responses 1'!$1:$1)-4),,TRUE,"Form Responses 1")))</f>
        <v>Wisma [Koridor ]</v>
      </c>
      <c r="G492" s="66" t="e">
        <f ca="1">IF(ISBLANK(A492)," ",INDIRECT(ADDRESS(MATCH(A492,'Form Responses 1'!A:A,0),5+MOD(ROW()-2,COUNTA('Form Responses 1'!$1:$1)-4),,TRUE,"Form Responses 1")))</f>
        <v>#N/A</v>
      </c>
      <c r="H492" s="83" t="str">
        <f ca="1" t="shared" si="270"/>
        <v>Wisma</v>
      </c>
      <c r="I492" s="83" t="str">
        <f ca="1" t="shared" si="472"/>
        <v>Koridor </v>
      </c>
      <c r="J492" s="83" t="str">
        <f ca="1" t="shared" si="271"/>
        <v>CLEANING SERVICE</v>
      </c>
      <c r="K492" s="83" t="str">
        <f ca="1" t="array" ref="K492">IFERROR(INDEX(MASTER!B:B,MATCH(G492,MASTER!A:A,0))/100," ")</f>
        <v> </v>
      </c>
      <c r="L492" s="66">
        <f ca="1" t="shared" si="272"/>
        <v>0</v>
      </c>
      <c r="M492" s="66" t="str">
        <f ca="1" t="shared" si="273"/>
        <v>1900 - WEEK 00</v>
      </c>
      <c r="N492" s="66" t="str">
        <f ca="1" t="shared" si="274"/>
        <v>1900 - MONTH 01</v>
      </c>
      <c r="O492" s="83" t="str">
        <f ca="1" t="shared" ref="O492:P492" si="514">IFERROR(AVERAGEIF(M:M,M492,$K:$K)," ")</f>
        <v> </v>
      </c>
      <c r="P492" s="83" t="str">
        <f ca="1" t="shared" si="514"/>
        <v> </v>
      </c>
      <c r="Q492" s="66" t="str">
        <f ca="1">IF(ISBLANK(A492)," ",IF(O492&gt;MASTER!$B$3/100,"SB",IF(O492&gt;MASTER!$B$4/100,"B",IF(O492&gt;MASTER!$B$5/100,"C","K"))))</f>
        <v>SB</v>
      </c>
      <c r="R492" s="66" t="str">
        <f ca="1">IF(ISBLANK(B492)," ",IF(P492&gt;MASTER!$B$3/100,"SB",IF(P492&gt;MASTER!$B$4/100,"B",IF(P492&gt;MASTER!$B$5/100,"C","K"))))</f>
        <v>SB</v>
      </c>
    </row>
    <row r="493" customHeight="1" spans="1:18">
      <c r="A493" s="66">
        <f ca="1">INDIRECT(ADDRESS(2+QUOTIENT(ROW()-2,COUNTA('Form Responses 1'!$1:$1)-4),1,,TRUE,"Form Responses 1"))</f>
        <v>0</v>
      </c>
      <c r="B493" s="66">
        <f ca="1">INDIRECT(ADDRESS(2+QUOTIENT(ROW()-2,COUNTA('Form Responses 1'!$1:$1)-4),2,,TRUE,"Form Responses 1"))</f>
        <v>0</v>
      </c>
      <c r="C493" s="66">
        <f ca="1">INDIRECT(ADDRESS(2+QUOTIENT(ROW()-2,COUNTA('Form Responses 1'!$1:$1)-4),3,,TRUE,"Form Responses 1"))</f>
        <v>0</v>
      </c>
      <c r="D493" s="66">
        <f ca="1">INDIRECT(ADDRESS(2+QUOTIENT(ROW()-2,COUNTA('Form Responses 1'!$1:$1)-4),4,,TRUE,"Form Responses 1"))</f>
        <v>0</v>
      </c>
      <c r="E493" s="82">
        <f ca="1" t="shared" si="269"/>
        <v>6</v>
      </c>
      <c r="F493" s="66" t="str">
        <f ca="1">IF(ISBLANK(A493)," ",INDIRECT(ADDRESS(1,5+MOD(ROW()-2,COUNTA('Form Responses 1'!$1:$1)-4),,TRUE,"Form Responses 1")))</f>
        <v>Wisma [Ruang Rapat/Pendopo]</v>
      </c>
      <c r="G493" s="66" t="e">
        <f ca="1">IF(ISBLANK(A493)," ",INDIRECT(ADDRESS(MATCH(A493,'Form Responses 1'!A:A,0),5+MOD(ROW()-2,COUNTA('Form Responses 1'!$1:$1)-4),,TRUE,"Form Responses 1")))</f>
        <v>#N/A</v>
      </c>
      <c r="H493" s="83" t="str">
        <f ca="1" t="shared" si="270"/>
        <v>Wisma</v>
      </c>
      <c r="I493" s="83" t="str">
        <f ca="1" t="shared" si="472"/>
        <v>Ruang Rapat/Pendopo</v>
      </c>
      <c r="J493" s="83" t="str">
        <f ca="1" t="shared" si="271"/>
        <v>CLEANING SERVICE</v>
      </c>
      <c r="K493" s="83" t="str">
        <f ca="1" t="array" ref="K493">IFERROR(INDEX(MASTER!B:B,MATCH(G493,MASTER!A:A,0))/100," ")</f>
        <v> </v>
      </c>
      <c r="L493" s="66">
        <f ca="1" t="shared" si="272"/>
        <v>0</v>
      </c>
      <c r="M493" s="66" t="str">
        <f ca="1" t="shared" si="273"/>
        <v>1900 - WEEK 00</v>
      </c>
      <c r="N493" s="66" t="str">
        <f ca="1" t="shared" si="274"/>
        <v>1900 - MONTH 01</v>
      </c>
      <c r="O493" s="83" t="str">
        <f ca="1" t="shared" ref="O493:P493" si="515">IFERROR(AVERAGEIF(M:M,M493,$K:$K)," ")</f>
        <v> </v>
      </c>
      <c r="P493" s="83" t="str">
        <f ca="1" t="shared" si="515"/>
        <v> </v>
      </c>
      <c r="Q493" s="66" t="str">
        <f ca="1">IF(ISBLANK(A493)," ",IF(O493&gt;MASTER!$B$3/100,"SB",IF(O493&gt;MASTER!$B$4/100,"B",IF(O493&gt;MASTER!$B$5/100,"C","K"))))</f>
        <v>SB</v>
      </c>
      <c r="R493" s="66" t="str">
        <f ca="1">IF(ISBLANK(B493)," ",IF(P493&gt;MASTER!$B$3/100,"SB",IF(P493&gt;MASTER!$B$4/100,"B",IF(P493&gt;MASTER!$B$5/100,"C","K"))))</f>
        <v>SB</v>
      </c>
    </row>
    <row r="494" customHeight="1" spans="1:18">
      <c r="A494" s="66">
        <f ca="1">INDIRECT(ADDRESS(2+QUOTIENT(ROW()-2,COUNTA('Form Responses 1'!$1:$1)-4),1,,TRUE,"Form Responses 1"))</f>
        <v>0</v>
      </c>
      <c r="B494" s="66">
        <f ca="1">INDIRECT(ADDRESS(2+QUOTIENT(ROW()-2,COUNTA('Form Responses 1'!$1:$1)-4),2,,TRUE,"Form Responses 1"))</f>
        <v>0</v>
      </c>
      <c r="C494" s="66">
        <f ca="1">INDIRECT(ADDRESS(2+QUOTIENT(ROW()-2,COUNTA('Form Responses 1'!$1:$1)-4),3,,TRUE,"Form Responses 1"))</f>
        <v>0</v>
      </c>
      <c r="D494" s="66">
        <f ca="1">INDIRECT(ADDRESS(2+QUOTIENT(ROW()-2,COUNTA('Form Responses 1'!$1:$1)-4),4,,TRUE,"Form Responses 1"))</f>
        <v>0</v>
      </c>
      <c r="E494" s="82">
        <f ca="1" t="shared" si="269"/>
        <v>6</v>
      </c>
      <c r="F494" s="66" t="str">
        <f ca="1">IF(ISBLANK(A494)," ",INDIRECT(ADDRESS(1,5+MOD(ROW()-2,COUNTA('Form Responses 1'!$1:$1)-4),,TRUE,"Form Responses 1")))</f>
        <v>Wisma [Gudang]</v>
      </c>
      <c r="G494" s="66" t="e">
        <f ca="1">IF(ISBLANK(A494)," ",INDIRECT(ADDRESS(MATCH(A494,'Form Responses 1'!A:A,0),5+MOD(ROW()-2,COUNTA('Form Responses 1'!$1:$1)-4),,TRUE,"Form Responses 1")))</f>
        <v>#N/A</v>
      </c>
      <c r="H494" s="83" t="str">
        <f ca="1" t="shared" si="270"/>
        <v>Wisma</v>
      </c>
      <c r="I494" s="83" t="str">
        <f ca="1" t="shared" si="472"/>
        <v>Gudang</v>
      </c>
      <c r="J494" s="83" t="str">
        <f ca="1" t="shared" si="271"/>
        <v>CLEANING SERVICE</v>
      </c>
      <c r="K494" s="83" t="str">
        <f ca="1" t="array" ref="K494">IFERROR(INDEX(MASTER!B:B,MATCH(G494,MASTER!A:A,0))/100," ")</f>
        <v> </v>
      </c>
      <c r="L494" s="66">
        <f ca="1" t="shared" si="272"/>
        <v>0</v>
      </c>
      <c r="M494" s="66" t="str">
        <f ca="1" t="shared" si="273"/>
        <v>1900 - WEEK 00</v>
      </c>
      <c r="N494" s="66" t="str">
        <f ca="1" t="shared" si="274"/>
        <v>1900 - MONTH 01</v>
      </c>
      <c r="O494" s="83" t="str">
        <f ca="1" t="shared" ref="O494:P494" si="516">IFERROR(AVERAGEIF(M:M,M494,$K:$K)," ")</f>
        <v> </v>
      </c>
      <c r="P494" s="83" t="str">
        <f ca="1" t="shared" si="516"/>
        <v> </v>
      </c>
      <c r="Q494" s="66" t="str">
        <f ca="1">IF(ISBLANK(A494)," ",IF(O494&gt;MASTER!$B$3/100,"SB",IF(O494&gt;MASTER!$B$4/100,"B",IF(O494&gt;MASTER!$B$5/100,"C","K"))))</f>
        <v>SB</v>
      </c>
      <c r="R494" s="66" t="str">
        <f ca="1">IF(ISBLANK(B494)," ",IF(P494&gt;MASTER!$B$3/100,"SB",IF(P494&gt;MASTER!$B$4/100,"B",IF(P494&gt;MASTER!$B$5/100,"C","K"))))</f>
        <v>SB</v>
      </c>
    </row>
    <row r="495" customHeight="1" spans="1:18">
      <c r="A495" s="66">
        <f ca="1">INDIRECT(ADDRESS(2+QUOTIENT(ROW()-2,COUNTA('Form Responses 1'!$1:$1)-4),1,,TRUE,"Form Responses 1"))</f>
        <v>0</v>
      </c>
      <c r="B495" s="66">
        <f ca="1">INDIRECT(ADDRESS(2+QUOTIENT(ROW()-2,COUNTA('Form Responses 1'!$1:$1)-4),2,,TRUE,"Form Responses 1"))</f>
        <v>0</v>
      </c>
      <c r="C495" s="66">
        <f ca="1">INDIRECT(ADDRESS(2+QUOTIENT(ROW()-2,COUNTA('Form Responses 1'!$1:$1)-4),3,,TRUE,"Form Responses 1"))</f>
        <v>0</v>
      </c>
      <c r="D495" s="66">
        <f ca="1">INDIRECT(ADDRESS(2+QUOTIENT(ROW()-2,COUNTA('Form Responses 1'!$1:$1)-4),4,,TRUE,"Form Responses 1"))</f>
        <v>0</v>
      </c>
      <c r="E495" s="82">
        <f ca="1" t="shared" si="269"/>
        <v>6</v>
      </c>
      <c r="F495" s="66" t="str">
        <f ca="1">IF(ISBLANK(A495)," ",INDIRECT(ADDRESS(1,5+MOD(ROW()-2,COUNTA('Form Responses 1'!$1:$1)-4),,TRUE,"Form Responses 1")))</f>
        <v>Wisma [Ruang Genset]</v>
      </c>
      <c r="G495" s="66" t="e">
        <f ca="1">IF(ISBLANK(A495)," ",INDIRECT(ADDRESS(MATCH(A495,'Form Responses 1'!A:A,0),5+MOD(ROW()-2,COUNTA('Form Responses 1'!$1:$1)-4),,TRUE,"Form Responses 1")))</f>
        <v>#N/A</v>
      </c>
      <c r="H495" s="83" t="str">
        <f ca="1" t="shared" si="270"/>
        <v>Wisma</v>
      </c>
      <c r="I495" s="83" t="str">
        <f ca="1" t="shared" si="472"/>
        <v>Ruang Genset</v>
      </c>
      <c r="J495" s="83" t="str">
        <f ca="1" t="shared" si="271"/>
        <v>CLEANING SERVICE</v>
      </c>
      <c r="K495" s="83" t="str">
        <f ca="1" t="array" ref="K495">IFERROR(INDEX(MASTER!B:B,MATCH(G495,MASTER!A:A,0))/100," ")</f>
        <v> </v>
      </c>
      <c r="L495" s="66">
        <f ca="1" t="shared" si="272"/>
        <v>0</v>
      </c>
      <c r="M495" s="66" t="str">
        <f ca="1" t="shared" si="273"/>
        <v>1900 - WEEK 00</v>
      </c>
      <c r="N495" s="66" t="str">
        <f ca="1" t="shared" si="274"/>
        <v>1900 - MONTH 01</v>
      </c>
      <c r="O495" s="83" t="str">
        <f ca="1" t="shared" ref="O495:P495" si="517">IFERROR(AVERAGEIF(M:M,M495,$K:$K)," ")</f>
        <v> </v>
      </c>
      <c r="P495" s="83" t="str">
        <f ca="1" t="shared" si="517"/>
        <v> </v>
      </c>
      <c r="Q495" s="66" t="str">
        <f ca="1">IF(ISBLANK(A495)," ",IF(O495&gt;MASTER!$B$3/100,"SB",IF(O495&gt;MASTER!$B$4/100,"B",IF(O495&gt;MASTER!$B$5/100,"C","K"))))</f>
        <v>SB</v>
      </c>
      <c r="R495" s="66" t="str">
        <f ca="1">IF(ISBLANK(B495)," ",IF(P495&gt;MASTER!$B$3/100,"SB",IF(P495&gt;MASTER!$B$4/100,"B",IF(P495&gt;MASTER!$B$5/100,"C","K"))))</f>
        <v>SB</v>
      </c>
    </row>
    <row r="496" customHeight="1" spans="1:18">
      <c r="A496" s="66">
        <f ca="1">INDIRECT(ADDRESS(2+QUOTIENT(ROW()-2,COUNTA('Form Responses 1'!$1:$1)-4),1,,TRUE,"Form Responses 1"))</f>
        <v>0</v>
      </c>
      <c r="B496" s="66">
        <f ca="1">INDIRECT(ADDRESS(2+QUOTIENT(ROW()-2,COUNTA('Form Responses 1'!$1:$1)-4),2,,TRUE,"Form Responses 1"))</f>
        <v>0</v>
      </c>
      <c r="C496" s="66">
        <f ca="1">INDIRECT(ADDRESS(2+QUOTIENT(ROW()-2,COUNTA('Form Responses 1'!$1:$1)-4),3,,TRUE,"Form Responses 1"))</f>
        <v>0</v>
      </c>
      <c r="D496" s="66">
        <f ca="1">INDIRECT(ADDRESS(2+QUOTIENT(ROW()-2,COUNTA('Form Responses 1'!$1:$1)-4),4,,TRUE,"Form Responses 1"))</f>
        <v>0</v>
      </c>
      <c r="E496" s="82">
        <f ca="1" t="shared" si="269"/>
        <v>6</v>
      </c>
      <c r="F496" s="66" t="str">
        <f ca="1">IF(ISBLANK(A496)," ",INDIRECT(ADDRESS(1,5+MOD(ROW()-2,COUNTA('Form Responses 1'!$1:$1)-4),,TRUE,"Form Responses 1")))</f>
        <v>Wisma [Ruang Alat Meteorologi]</v>
      </c>
      <c r="G496" s="66" t="e">
        <f ca="1">IF(ISBLANK(A496)," ",INDIRECT(ADDRESS(MATCH(A496,'Form Responses 1'!A:A,0),5+MOD(ROW()-2,COUNTA('Form Responses 1'!$1:$1)-4),,TRUE,"Form Responses 1")))</f>
        <v>#N/A</v>
      </c>
      <c r="H496" s="83" t="str">
        <f ca="1" t="shared" si="270"/>
        <v>Wisma</v>
      </c>
      <c r="I496" s="83" t="str">
        <f ca="1" t="shared" si="472"/>
        <v>Ruang Alat Meteorologi</v>
      </c>
      <c r="J496" s="83" t="str">
        <f ca="1" t="shared" si="271"/>
        <v>CLEANING SERVICE</v>
      </c>
      <c r="K496" s="83" t="str">
        <f ca="1" t="array" ref="K496">IFERROR(INDEX(MASTER!B:B,MATCH(G496,MASTER!A:A,0))/100," ")</f>
        <v> </v>
      </c>
      <c r="L496" s="66">
        <f ca="1" t="shared" si="272"/>
        <v>0</v>
      </c>
      <c r="M496" s="66" t="str">
        <f ca="1" t="shared" si="273"/>
        <v>1900 - WEEK 00</v>
      </c>
      <c r="N496" s="66" t="str">
        <f ca="1" t="shared" si="274"/>
        <v>1900 - MONTH 01</v>
      </c>
      <c r="O496" s="83" t="str">
        <f ca="1" t="shared" ref="O496:P496" si="518">IFERROR(AVERAGEIF(M:M,M496,$K:$K)," ")</f>
        <v> </v>
      </c>
      <c r="P496" s="83" t="str">
        <f ca="1" t="shared" si="518"/>
        <v> </v>
      </c>
      <c r="Q496" s="66" t="str">
        <f ca="1">IF(ISBLANK(A496)," ",IF(O496&gt;MASTER!$B$3/100,"SB",IF(O496&gt;MASTER!$B$4/100,"B",IF(O496&gt;MASTER!$B$5/100,"C","K"))))</f>
        <v>SB</v>
      </c>
      <c r="R496" s="66" t="str">
        <f ca="1">IF(ISBLANK(B496)," ",IF(P496&gt;MASTER!$B$3/100,"SB",IF(P496&gt;MASTER!$B$4/100,"B",IF(P496&gt;MASTER!$B$5/100,"C","K"))))</f>
        <v>SB</v>
      </c>
    </row>
    <row r="497" customHeight="1" spans="1:18">
      <c r="A497" s="66">
        <f ca="1">INDIRECT(ADDRESS(2+QUOTIENT(ROW()-2,COUNTA('Form Responses 1'!$1:$1)-4),1,,TRUE,"Form Responses 1"))</f>
        <v>0</v>
      </c>
      <c r="B497" s="66">
        <f ca="1">INDIRECT(ADDRESS(2+QUOTIENT(ROW()-2,COUNTA('Form Responses 1'!$1:$1)-4),2,,TRUE,"Form Responses 1"))</f>
        <v>0</v>
      </c>
      <c r="C497" s="66">
        <f ca="1">INDIRECT(ADDRESS(2+QUOTIENT(ROW()-2,COUNTA('Form Responses 1'!$1:$1)-4),3,,TRUE,"Form Responses 1"))</f>
        <v>0</v>
      </c>
      <c r="D497" s="66">
        <f ca="1">INDIRECT(ADDRESS(2+QUOTIENT(ROW()-2,COUNTA('Form Responses 1'!$1:$1)-4),4,,TRUE,"Form Responses 1"))</f>
        <v>0</v>
      </c>
      <c r="E497" s="82">
        <f ca="1" t="shared" si="269"/>
        <v>6</v>
      </c>
      <c r="F497" s="66" t="str">
        <f ca="1">IF(ISBLANK(A497)," ",INDIRECT(ADDRESS(1,5+MOD(ROW()-2,COUNTA('Form Responses 1'!$1:$1)-4),,TRUE,"Form Responses 1")))</f>
        <v>Wisma [Ruang Kerja]</v>
      </c>
      <c r="G497" s="66" t="e">
        <f ca="1">IF(ISBLANK(A497)," ",INDIRECT(ADDRESS(MATCH(A497,'Form Responses 1'!A:A,0),5+MOD(ROW()-2,COUNTA('Form Responses 1'!$1:$1)-4),,TRUE,"Form Responses 1")))</f>
        <v>#N/A</v>
      </c>
      <c r="H497" s="83" t="str">
        <f ca="1" t="shared" si="270"/>
        <v>Wisma</v>
      </c>
      <c r="I497" s="83" t="str">
        <f ca="1" t="shared" si="472"/>
        <v>Ruang Kerja</v>
      </c>
      <c r="J497" s="83" t="str">
        <f ca="1" t="shared" si="271"/>
        <v>CLEANING SERVICE</v>
      </c>
      <c r="K497" s="83" t="str">
        <f ca="1" t="array" ref="K497">IFERROR(INDEX(MASTER!B:B,MATCH(G497,MASTER!A:A,0))/100," ")</f>
        <v> </v>
      </c>
      <c r="L497" s="66">
        <f ca="1" t="shared" si="272"/>
        <v>0</v>
      </c>
      <c r="M497" s="66" t="str">
        <f ca="1" t="shared" si="273"/>
        <v>1900 - WEEK 00</v>
      </c>
      <c r="N497" s="66" t="str">
        <f ca="1" t="shared" si="274"/>
        <v>1900 - MONTH 01</v>
      </c>
      <c r="O497" s="83" t="str">
        <f ca="1" t="shared" ref="O497:P497" si="519">IFERROR(AVERAGEIF(M:M,M497,$K:$K)," ")</f>
        <v> </v>
      </c>
      <c r="P497" s="83" t="str">
        <f ca="1" t="shared" si="519"/>
        <v> </v>
      </c>
      <c r="Q497" s="66" t="str">
        <f ca="1">IF(ISBLANK(A497)," ",IF(O497&gt;MASTER!$B$3/100,"SB",IF(O497&gt;MASTER!$B$4/100,"B",IF(O497&gt;MASTER!$B$5/100,"C","K"))))</f>
        <v>SB</v>
      </c>
      <c r="R497" s="66" t="str">
        <f ca="1">IF(ISBLANK(B497)," ",IF(P497&gt;MASTER!$B$3/100,"SB",IF(P497&gt;MASTER!$B$4/100,"B",IF(P497&gt;MASTER!$B$5/100,"C","K"))))</f>
        <v>SB</v>
      </c>
    </row>
    <row r="498" customHeight="1" spans="1:18">
      <c r="A498" s="66">
        <f ca="1">INDIRECT(ADDRESS(2+QUOTIENT(ROW()-2,COUNTA('Form Responses 1'!$1:$1)-4),1,,TRUE,"Form Responses 1"))</f>
        <v>0</v>
      </c>
      <c r="B498" s="66">
        <f ca="1">INDIRECT(ADDRESS(2+QUOTIENT(ROW()-2,COUNTA('Form Responses 1'!$1:$1)-4),2,,TRUE,"Form Responses 1"))</f>
        <v>0</v>
      </c>
      <c r="C498" s="66">
        <f ca="1">INDIRECT(ADDRESS(2+QUOTIENT(ROW()-2,COUNTA('Form Responses 1'!$1:$1)-4),3,,TRUE,"Form Responses 1"))</f>
        <v>0</v>
      </c>
      <c r="D498" s="66">
        <f ca="1">INDIRECT(ADDRESS(2+QUOTIENT(ROW()-2,COUNTA('Form Responses 1'!$1:$1)-4),4,,TRUE,"Form Responses 1"))</f>
        <v>0</v>
      </c>
      <c r="E498" s="82">
        <f ca="1" t="shared" si="269"/>
        <v>6</v>
      </c>
      <c r="F498" s="66" t="str">
        <f ca="1">IF(ISBLANK(A498)," ",INDIRECT(ADDRESS(1,5+MOD(ROW()-2,COUNTA('Form Responses 1'!$1:$1)-4),,TRUE,"Form Responses 1")))</f>
        <v>Wisma [Pantry]</v>
      </c>
      <c r="G498" s="66" t="e">
        <f ca="1">IF(ISBLANK(A498)," ",INDIRECT(ADDRESS(MATCH(A498,'Form Responses 1'!A:A,0),5+MOD(ROW()-2,COUNTA('Form Responses 1'!$1:$1)-4),,TRUE,"Form Responses 1")))</f>
        <v>#N/A</v>
      </c>
      <c r="H498" s="83" t="str">
        <f ca="1" t="shared" si="270"/>
        <v>Wisma</v>
      </c>
      <c r="I498" s="83" t="str">
        <f ca="1" t="shared" si="472"/>
        <v>Pantry</v>
      </c>
      <c r="J498" s="83" t="str">
        <f ca="1" t="shared" si="271"/>
        <v>CLEANING SERVICE</v>
      </c>
      <c r="K498" s="83" t="str">
        <f ca="1" t="array" ref="K498">IFERROR(INDEX(MASTER!B:B,MATCH(G498,MASTER!A:A,0))/100," ")</f>
        <v> </v>
      </c>
      <c r="L498" s="66">
        <f ca="1" t="shared" si="272"/>
        <v>0</v>
      </c>
      <c r="M498" s="66" t="str">
        <f ca="1" t="shared" si="273"/>
        <v>1900 - WEEK 00</v>
      </c>
      <c r="N498" s="66" t="str">
        <f ca="1" t="shared" si="274"/>
        <v>1900 - MONTH 01</v>
      </c>
      <c r="O498" s="83" t="str">
        <f ca="1" t="shared" ref="O498:P498" si="520">IFERROR(AVERAGEIF(M:M,M498,$K:$K)," ")</f>
        <v> </v>
      </c>
      <c r="P498" s="83" t="str">
        <f ca="1" t="shared" si="520"/>
        <v> </v>
      </c>
      <c r="Q498" s="66" t="str">
        <f ca="1">IF(ISBLANK(A498)," ",IF(O498&gt;MASTER!$B$3/100,"SB",IF(O498&gt;MASTER!$B$4/100,"B",IF(O498&gt;MASTER!$B$5/100,"C","K"))))</f>
        <v>SB</v>
      </c>
      <c r="R498" s="66" t="str">
        <f ca="1">IF(ISBLANK(B498)," ",IF(P498&gt;MASTER!$B$3/100,"SB",IF(P498&gt;MASTER!$B$4/100,"B",IF(P498&gt;MASTER!$B$5/100,"C","K"))))</f>
        <v>SB</v>
      </c>
    </row>
    <row r="499" customHeight="1" spans="1:18">
      <c r="A499" s="66">
        <f ca="1">INDIRECT(ADDRESS(2+QUOTIENT(ROW()-2,COUNTA('Form Responses 1'!$1:$1)-4),1,,TRUE,"Form Responses 1"))</f>
        <v>0</v>
      </c>
      <c r="B499" s="66">
        <f ca="1">INDIRECT(ADDRESS(2+QUOTIENT(ROW()-2,COUNTA('Form Responses 1'!$1:$1)-4),2,,TRUE,"Form Responses 1"))</f>
        <v>0</v>
      </c>
      <c r="C499" s="66">
        <f ca="1">INDIRECT(ADDRESS(2+QUOTIENT(ROW()-2,COUNTA('Form Responses 1'!$1:$1)-4),3,,TRUE,"Form Responses 1"))</f>
        <v>0</v>
      </c>
      <c r="D499" s="66">
        <f ca="1">INDIRECT(ADDRESS(2+QUOTIENT(ROW()-2,COUNTA('Form Responses 1'!$1:$1)-4),4,,TRUE,"Form Responses 1"))</f>
        <v>0</v>
      </c>
      <c r="E499" s="82">
        <f ca="1" t="shared" si="269"/>
        <v>6</v>
      </c>
      <c r="F499" s="66" t="str">
        <f ca="1">IF(ISBLANK(A499)," ",INDIRECT(ADDRESS(1,5+MOD(ROW()-2,COUNTA('Form Responses 1'!$1:$1)-4),,TRUE,"Form Responses 1")))</f>
        <v>Wisma [Musholla]</v>
      </c>
      <c r="G499" s="66" t="e">
        <f ca="1">IF(ISBLANK(A499)," ",INDIRECT(ADDRESS(MATCH(A499,'Form Responses 1'!A:A,0),5+MOD(ROW()-2,COUNTA('Form Responses 1'!$1:$1)-4),,TRUE,"Form Responses 1")))</f>
        <v>#N/A</v>
      </c>
      <c r="H499" s="83" t="str">
        <f ca="1" t="shared" si="270"/>
        <v>Wisma</v>
      </c>
      <c r="I499" s="83" t="str">
        <f ca="1" t="shared" si="472"/>
        <v>Musholla</v>
      </c>
      <c r="J499" s="83" t="str">
        <f ca="1" t="shared" si="271"/>
        <v>CLEANING SERVICE</v>
      </c>
      <c r="K499" s="83" t="str">
        <f ca="1" t="array" ref="K499">IFERROR(INDEX(MASTER!B:B,MATCH(G499,MASTER!A:A,0))/100," ")</f>
        <v> </v>
      </c>
      <c r="L499" s="66">
        <f ca="1" t="shared" si="272"/>
        <v>0</v>
      </c>
      <c r="M499" s="66" t="str">
        <f ca="1" t="shared" si="273"/>
        <v>1900 - WEEK 00</v>
      </c>
      <c r="N499" s="66" t="str">
        <f ca="1" t="shared" si="274"/>
        <v>1900 - MONTH 01</v>
      </c>
      <c r="O499" s="83" t="str">
        <f ca="1" t="shared" ref="O499:P499" si="521">IFERROR(AVERAGEIF(M:M,M499,$K:$K)," ")</f>
        <v> </v>
      </c>
      <c r="P499" s="83" t="str">
        <f ca="1" t="shared" si="521"/>
        <v> </v>
      </c>
      <c r="Q499" s="66" t="str">
        <f ca="1">IF(ISBLANK(A499)," ",IF(O499&gt;MASTER!$B$3/100,"SB",IF(O499&gt;MASTER!$B$4/100,"B",IF(O499&gt;MASTER!$B$5/100,"C","K"))))</f>
        <v>SB</v>
      </c>
      <c r="R499" s="66" t="str">
        <f ca="1">IF(ISBLANK(B499)," ",IF(P499&gt;MASTER!$B$3/100,"SB",IF(P499&gt;MASTER!$B$4/100,"B",IF(P499&gt;MASTER!$B$5/100,"C","K"))))</f>
        <v>SB</v>
      </c>
    </row>
    <row r="500" customHeight="1" spans="1:18">
      <c r="A500" s="66">
        <f ca="1">INDIRECT(ADDRESS(2+QUOTIENT(ROW()-2,COUNTA('Form Responses 1'!$1:$1)-4),1,,TRUE,"Form Responses 1"))</f>
        <v>0</v>
      </c>
      <c r="B500" s="66">
        <f ca="1">INDIRECT(ADDRESS(2+QUOTIENT(ROW()-2,COUNTA('Form Responses 1'!$1:$1)-4),2,,TRUE,"Form Responses 1"))</f>
        <v>0</v>
      </c>
      <c r="C500" s="66">
        <f ca="1">INDIRECT(ADDRESS(2+QUOTIENT(ROW()-2,COUNTA('Form Responses 1'!$1:$1)-4),3,,TRUE,"Form Responses 1"))</f>
        <v>0</v>
      </c>
      <c r="D500" s="66">
        <f ca="1">INDIRECT(ADDRESS(2+QUOTIENT(ROW()-2,COUNTA('Form Responses 1'!$1:$1)-4),4,,TRUE,"Form Responses 1"))</f>
        <v>0</v>
      </c>
      <c r="E500" s="82">
        <f ca="1" t="shared" si="269"/>
        <v>6</v>
      </c>
      <c r="F500" s="66" t="str">
        <f ca="1">IF(ISBLANK(A500)," ",INDIRECT(ADDRESS(1,5+MOD(ROW()-2,COUNTA('Form Responses 1'!$1:$1)-4),,TRUE,"Form Responses 1")))</f>
        <v>Wisma [Toilet Pria / Wanita]</v>
      </c>
      <c r="G500" s="66" t="e">
        <f ca="1">IF(ISBLANK(A500)," ",INDIRECT(ADDRESS(MATCH(A500,'Form Responses 1'!A:A,0),5+MOD(ROW()-2,COUNTA('Form Responses 1'!$1:$1)-4),,TRUE,"Form Responses 1")))</f>
        <v>#N/A</v>
      </c>
      <c r="H500" s="83" t="str">
        <f ca="1" t="shared" si="270"/>
        <v>Wisma</v>
      </c>
      <c r="I500" s="83" t="str">
        <f ca="1" t="shared" si="472"/>
        <v>Toilet Pria / Wanita</v>
      </c>
      <c r="J500" s="83" t="str">
        <f ca="1" t="shared" si="271"/>
        <v>CLEANING SERVICE</v>
      </c>
      <c r="K500" s="83" t="str">
        <f ca="1" t="array" ref="K500">IFERROR(INDEX(MASTER!B:B,MATCH(G500,MASTER!A:A,0))/100," ")</f>
        <v> </v>
      </c>
      <c r="L500" s="66">
        <f ca="1" t="shared" si="272"/>
        <v>0</v>
      </c>
      <c r="M500" s="66" t="str">
        <f ca="1" t="shared" si="273"/>
        <v>1900 - WEEK 00</v>
      </c>
      <c r="N500" s="66" t="str">
        <f ca="1" t="shared" si="274"/>
        <v>1900 - MONTH 01</v>
      </c>
      <c r="O500" s="83" t="str">
        <f ca="1" t="shared" ref="O500:P500" si="522">IFERROR(AVERAGEIF(M:M,M500,$K:$K)," ")</f>
        <v> </v>
      </c>
      <c r="P500" s="83" t="str">
        <f ca="1" t="shared" si="522"/>
        <v> </v>
      </c>
      <c r="Q500" s="66" t="str">
        <f ca="1">IF(ISBLANK(A500)," ",IF(O500&gt;MASTER!$B$3/100,"SB",IF(O500&gt;MASTER!$B$4/100,"B",IF(O500&gt;MASTER!$B$5/100,"C","K"))))</f>
        <v>SB</v>
      </c>
      <c r="R500" s="66" t="str">
        <f ca="1">IF(ISBLANK(B500)," ",IF(P500&gt;MASTER!$B$3/100,"SB",IF(P500&gt;MASTER!$B$4/100,"B",IF(P500&gt;MASTER!$B$5/100,"C","K"))))</f>
        <v>SB</v>
      </c>
    </row>
    <row r="501" customHeight="1" spans="1:18">
      <c r="A501" s="66">
        <f ca="1">INDIRECT(ADDRESS(2+QUOTIENT(ROW()-2,COUNTA('Form Responses 1'!$1:$1)-4),1,,TRUE,"Form Responses 1"))</f>
        <v>0</v>
      </c>
      <c r="B501" s="66">
        <f ca="1">INDIRECT(ADDRESS(2+QUOTIENT(ROW()-2,COUNTA('Form Responses 1'!$1:$1)-4),2,,TRUE,"Form Responses 1"))</f>
        <v>0</v>
      </c>
      <c r="C501" s="66">
        <f ca="1">INDIRECT(ADDRESS(2+QUOTIENT(ROW()-2,COUNTA('Form Responses 1'!$1:$1)-4),3,,TRUE,"Form Responses 1"))</f>
        <v>0</v>
      </c>
      <c r="D501" s="66">
        <f ca="1">INDIRECT(ADDRESS(2+QUOTIENT(ROW()-2,COUNTA('Form Responses 1'!$1:$1)-4),4,,TRUE,"Form Responses 1"))</f>
        <v>0</v>
      </c>
      <c r="E501" s="82">
        <f ca="1" t="shared" si="269"/>
        <v>6</v>
      </c>
      <c r="F501" s="66" t="str">
        <f ca="1">IF(ISBLANK(A501)," ",INDIRECT(ADDRESS(1,5+MOD(ROW()-2,COUNTA('Form Responses 1'!$1:$1)-4),,TRUE,"Form Responses 1")))</f>
        <v>Halaman Wisma [Taman ]</v>
      </c>
      <c r="G501" s="66" t="e">
        <f ca="1">IF(ISBLANK(A501)," ",INDIRECT(ADDRESS(MATCH(A501,'Form Responses 1'!A:A,0),5+MOD(ROW()-2,COUNTA('Form Responses 1'!$1:$1)-4),,TRUE,"Form Responses 1")))</f>
        <v>#N/A</v>
      </c>
      <c r="H501" s="83" t="str">
        <f ca="1" t="shared" si="270"/>
        <v>Halaman Wisma</v>
      </c>
      <c r="I501" s="83" t="str">
        <f ca="1" t="shared" si="472"/>
        <v>Taman </v>
      </c>
      <c r="J501" s="83" t="str">
        <f ca="1" t="shared" si="271"/>
        <v>CLEANING SERVICE</v>
      </c>
      <c r="K501" s="83" t="str">
        <f ca="1" t="array" ref="K501">IFERROR(INDEX(MASTER!B:B,MATCH(G501,MASTER!A:A,0))/100," ")</f>
        <v> </v>
      </c>
      <c r="L501" s="66">
        <f ca="1" t="shared" si="272"/>
        <v>0</v>
      </c>
      <c r="M501" s="66" t="str">
        <f ca="1" t="shared" si="273"/>
        <v>1900 - WEEK 00</v>
      </c>
      <c r="N501" s="66" t="str">
        <f ca="1" t="shared" si="274"/>
        <v>1900 - MONTH 01</v>
      </c>
      <c r="O501" s="83" t="str">
        <f ca="1" t="shared" ref="O501:P501" si="523">IFERROR(AVERAGEIF(M:M,M501,$K:$K)," ")</f>
        <v> </v>
      </c>
      <c r="P501" s="83" t="str">
        <f ca="1" t="shared" si="523"/>
        <v> </v>
      </c>
      <c r="Q501" s="66" t="str">
        <f ca="1">IF(ISBLANK(A501)," ",IF(O501&gt;MASTER!$B$3/100,"SB",IF(O501&gt;MASTER!$B$4/100,"B",IF(O501&gt;MASTER!$B$5/100,"C","K"))))</f>
        <v>SB</v>
      </c>
      <c r="R501" s="66" t="str">
        <f ca="1">IF(ISBLANK(B501)," ",IF(P501&gt;MASTER!$B$3/100,"SB",IF(P501&gt;MASTER!$B$4/100,"B",IF(P501&gt;MASTER!$B$5/100,"C","K"))))</f>
        <v>SB</v>
      </c>
    </row>
    <row r="502" customHeight="1" spans="1:18">
      <c r="A502" s="66">
        <f ca="1">INDIRECT(ADDRESS(2+QUOTIENT(ROW()-2,COUNTA('Form Responses 1'!$1:$1)-4),1,,TRUE,"Form Responses 1"))</f>
        <v>0</v>
      </c>
      <c r="B502" s="66">
        <f ca="1">INDIRECT(ADDRESS(2+QUOTIENT(ROW()-2,COUNTA('Form Responses 1'!$1:$1)-4),2,,TRUE,"Form Responses 1"))</f>
        <v>0</v>
      </c>
      <c r="C502" s="66">
        <f ca="1">INDIRECT(ADDRESS(2+QUOTIENT(ROW()-2,COUNTA('Form Responses 1'!$1:$1)-4),3,,TRUE,"Form Responses 1"))</f>
        <v>0</v>
      </c>
      <c r="D502" s="66">
        <f ca="1">INDIRECT(ADDRESS(2+QUOTIENT(ROW()-2,COUNTA('Form Responses 1'!$1:$1)-4),4,,TRUE,"Form Responses 1"))</f>
        <v>0</v>
      </c>
      <c r="E502" s="82">
        <f ca="1" t="shared" si="269"/>
        <v>6</v>
      </c>
      <c r="F502" s="66" t="str">
        <f ca="1">IF(ISBLANK(A502)," ",INDIRECT(ADDRESS(1,5+MOD(ROW()-2,COUNTA('Form Responses 1'!$1:$1)-4),,TRUE,"Form Responses 1")))</f>
        <v>Halaman Wisma [Pos Satpam]</v>
      </c>
      <c r="G502" s="66" t="e">
        <f ca="1">IF(ISBLANK(A502)," ",INDIRECT(ADDRESS(MATCH(A502,'Form Responses 1'!A:A,0),5+MOD(ROW()-2,COUNTA('Form Responses 1'!$1:$1)-4),,TRUE,"Form Responses 1")))</f>
        <v>#N/A</v>
      </c>
      <c r="H502" s="83" t="str">
        <f ca="1" t="shared" si="270"/>
        <v>Halaman Wisma</v>
      </c>
      <c r="I502" s="83" t="str">
        <f ca="1" t="shared" si="472"/>
        <v>Pos Satpam</v>
      </c>
      <c r="J502" s="83" t="str">
        <f ca="1" t="shared" si="271"/>
        <v>CLEANING SERVICE</v>
      </c>
      <c r="K502" s="83" t="str">
        <f ca="1" t="array" ref="K502">IFERROR(INDEX(MASTER!B:B,MATCH(G502,MASTER!A:A,0))/100," ")</f>
        <v> </v>
      </c>
      <c r="L502" s="66">
        <f ca="1" t="shared" si="272"/>
        <v>0</v>
      </c>
      <c r="M502" s="66" t="str">
        <f ca="1" t="shared" si="273"/>
        <v>1900 - WEEK 00</v>
      </c>
      <c r="N502" s="66" t="str">
        <f ca="1" t="shared" si="274"/>
        <v>1900 - MONTH 01</v>
      </c>
      <c r="O502" s="83" t="str">
        <f ca="1" t="shared" ref="O502:P502" si="524">IFERROR(AVERAGEIF(M:M,M502,$K:$K)," ")</f>
        <v> </v>
      </c>
      <c r="P502" s="83" t="str">
        <f ca="1" t="shared" si="524"/>
        <v> </v>
      </c>
      <c r="Q502" s="66" t="str">
        <f ca="1">IF(ISBLANK(A502)," ",IF(O502&gt;MASTER!$B$3/100,"SB",IF(O502&gt;MASTER!$B$4/100,"B",IF(O502&gt;MASTER!$B$5/100,"C","K"))))</f>
        <v>SB</v>
      </c>
      <c r="R502" s="66" t="str">
        <f ca="1">IF(ISBLANK(B502)," ",IF(P502&gt;MASTER!$B$3/100,"SB",IF(P502&gt;MASTER!$B$4/100,"B",IF(P502&gt;MASTER!$B$5/100,"C","K"))))</f>
        <v>SB</v>
      </c>
    </row>
    <row r="503" customHeight="1" spans="1:18">
      <c r="A503" s="66">
        <f ca="1">INDIRECT(ADDRESS(2+QUOTIENT(ROW()-2,COUNTA('Form Responses 1'!$1:$1)-4),1,,TRUE,"Form Responses 1"))</f>
        <v>0</v>
      </c>
      <c r="B503" s="66">
        <f ca="1">INDIRECT(ADDRESS(2+QUOTIENT(ROW()-2,COUNTA('Form Responses 1'!$1:$1)-4),2,,TRUE,"Form Responses 1"))</f>
        <v>0</v>
      </c>
      <c r="C503" s="66">
        <f ca="1">INDIRECT(ADDRESS(2+QUOTIENT(ROW()-2,COUNTA('Form Responses 1'!$1:$1)-4),3,,TRUE,"Form Responses 1"))</f>
        <v>0</v>
      </c>
      <c r="D503" s="66">
        <f ca="1">INDIRECT(ADDRESS(2+QUOTIENT(ROW()-2,COUNTA('Form Responses 1'!$1:$1)-4),4,,TRUE,"Form Responses 1"))</f>
        <v>0</v>
      </c>
      <c r="E503" s="82">
        <f ca="1" t="shared" si="269"/>
        <v>6</v>
      </c>
      <c r="F503" s="66" t="str">
        <f ca="1">IF(ISBLANK(A503)," ",INDIRECT(ADDRESS(1,5+MOD(ROW()-2,COUNTA('Form Responses 1'!$1:$1)-4),,TRUE,"Form Responses 1")))</f>
        <v>Halaman Wisma [Halaman Utama Depan]</v>
      </c>
      <c r="G503" s="66" t="e">
        <f ca="1">IF(ISBLANK(A503)," ",INDIRECT(ADDRESS(MATCH(A503,'Form Responses 1'!A:A,0),5+MOD(ROW()-2,COUNTA('Form Responses 1'!$1:$1)-4),,TRUE,"Form Responses 1")))</f>
        <v>#N/A</v>
      </c>
      <c r="H503" s="83" t="str">
        <f ca="1" t="shared" si="270"/>
        <v>Halaman Wisma</v>
      </c>
      <c r="I503" s="83" t="str">
        <f ca="1" t="shared" si="472"/>
        <v>Halaman Utama Depan</v>
      </c>
      <c r="J503" s="83" t="str">
        <f ca="1" t="shared" si="271"/>
        <v>CLEANING SERVICE</v>
      </c>
      <c r="K503" s="83" t="str">
        <f ca="1" t="array" ref="K503">IFERROR(INDEX(MASTER!B:B,MATCH(G503,MASTER!A:A,0))/100," ")</f>
        <v> </v>
      </c>
      <c r="L503" s="66">
        <f ca="1" t="shared" si="272"/>
        <v>0</v>
      </c>
      <c r="M503" s="66" t="str">
        <f ca="1" t="shared" si="273"/>
        <v>1900 - WEEK 00</v>
      </c>
      <c r="N503" s="66" t="str">
        <f ca="1" t="shared" si="274"/>
        <v>1900 - MONTH 01</v>
      </c>
      <c r="O503" s="83" t="str">
        <f ca="1" t="shared" ref="O503:P503" si="525">IFERROR(AVERAGEIF(M:M,M503,$K:$K)," ")</f>
        <v> </v>
      </c>
      <c r="P503" s="83" t="str">
        <f ca="1" t="shared" si="525"/>
        <v> </v>
      </c>
      <c r="Q503" s="66" t="str">
        <f ca="1">IF(ISBLANK(A503)," ",IF(O503&gt;MASTER!$B$3/100,"SB",IF(O503&gt;MASTER!$B$4/100,"B",IF(O503&gt;MASTER!$B$5/100,"C","K"))))</f>
        <v>SB</v>
      </c>
      <c r="R503" s="66" t="str">
        <f ca="1">IF(ISBLANK(B503)," ",IF(P503&gt;MASTER!$B$3/100,"SB",IF(P503&gt;MASTER!$B$4/100,"B",IF(P503&gt;MASTER!$B$5/100,"C","K"))))</f>
        <v>SB</v>
      </c>
    </row>
    <row r="504" customHeight="1" spans="1:18">
      <c r="A504" s="66">
        <f ca="1">INDIRECT(ADDRESS(2+QUOTIENT(ROW()-2,COUNTA('Form Responses 1'!$1:$1)-4),1,,TRUE,"Form Responses 1"))</f>
        <v>0</v>
      </c>
      <c r="B504" s="66">
        <f ca="1">INDIRECT(ADDRESS(2+QUOTIENT(ROW()-2,COUNTA('Form Responses 1'!$1:$1)-4),2,,TRUE,"Form Responses 1"))</f>
        <v>0</v>
      </c>
      <c r="C504" s="66">
        <f ca="1">INDIRECT(ADDRESS(2+QUOTIENT(ROW()-2,COUNTA('Form Responses 1'!$1:$1)-4),3,,TRUE,"Form Responses 1"))</f>
        <v>0</v>
      </c>
      <c r="D504" s="66">
        <f ca="1">INDIRECT(ADDRESS(2+QUOTIENT(ROW()-2,COUNTA('Form Responses 1'!$1:$1)-4),4,,TRUE,"Form Responses 1"))</f>
        <v>0</v>
      </c>
      <c r="E504" s="82">
        <f ca="1" t="shared" si="269"/>
        <v>6</v>
      </c>
      <c r="F504" s="66" t="str">
        <f ca="1">IF(ISBLANK(A504)," ",INDIRECT(ADDRESS(1,5+MOD(ROW()-2,COUNTA('Form Responses 1'!$1:$1)-4),,TRUE,"Form Responses 1")))</f>
        <v>Halaman Wisma [Halaman Samping Dan Belakang]</v>
      </c>
      <c r="G504" s="66" t="e">
        <f ca="1">IF(ISBLANK(A504)," ",INDIRECT(ADDRESS(MATCH(A504,'Form Responses 1'!A:A,0),5+MOD(ROW()-2,COUNTA('Form Responses 1'!$1:$1)-4),,TRUE,"Form Responses 1")))</f>
        <v>#N/A</v>
      </c>
      <c r="H504" s="83" t="str">
        <f ca="1" t="shared" si="270"/>
        <v>Halaman Wisma</v>
      </c>
      <c r="I504" s="83" t="str">
        <f ca="1" t="shared" si="472"/>
        <v>Halaman Samping Dan Belakang</v>
      </c>
      <c r="J504" s="83" t="str">
        <f ca="1" t="shared" si="271"/>
        <v>CLEANING SERVICE</v>
      </c>
      <c r="K504" s="83" t="str">
        <f ca="1" t="array" ref="K504">IFERROR(INDEX(MASTER!B:B,MATCH(G504,MASTER!A:A,0))/100," ")</f>
        <v> </v>
      </c>
      <c r="L504" s="66">
        <f ca="1" t="shared" si="272"/>
        <v>0</v>
      </c>
      <c r="M504" s="66" t="str">
        <f ca="1" t="shared" si="273"/>
        <v>1900 - WEEK 00</v>
      </c>
      <c r="N504" s="66" t="str">
        <f ca="1" t="shared" si="274"/>
        <v>1900 - MONTH 01</v>
      </c>
      <c r="O504" s="83" t="str">
        <f ca="1" t="shared" ref="O504:P504" si="526">IFERROR(AVERAGEIF(M:M,M504,$K:$K)," ")</f>
        <v> </v>
      </c>
      <c r="P504" s="83" t="str">
        <f ca="1" t="shared" si="526"/>
        <v> </v>
      </c>
      <c r="Q504" s="66" t="str">
        <f ca="1">IF(ISBLANK(A504)," ",IF(O504&gt;MASTER!$B$3/100,"SB",IF(O504&gt;MASTER!$B$4/100,"B",IF(O504&gt;MASTER!$B$5/100,"C","K"))))</f>
        <v>SB</v>
      </c>
      <c r="R504" s="66" t="str">
        <f ca="1">IF(ISBLANK(B504)," ",IF(P504&gt;MASTER!$B$3/100,"SB",IF(P504&gt;MASTER!$B$4/100,"B",IF(P504&gt;MASTER!$B$5/100,"C","K"))))</f>
        <v>SB</v>
      </c>
    </row>
    <row r="505" customHeight="1" spans="1:18">
      <c r="A505" s="66">
        <f ca="1">INDIRECT(ADDRESS(2+QUOTIENT(ROW()-2,COUNTA('Form Responses 1'!$1:$1)-4),1,,TRUE,"Form Responses 1"))</f>
        <v>0</v>
      </c>
      <c r="B505" s="66">
        <f ca="1">INDIRECT(ADDRESS(2+QUOTIENT(ROW()-2,COUNTA('Form Responses 1'!$1:$1)-4),2,,TRUE,"Form Responses 1"))</f>
        <v>0</v>
      </c>
      <c r="C505" s="66">
        <f ca="1">INDIRECT(ADDRESS(2+QUOTIENT(ROW()-2,COUNTA('Form Responses 1'!$1:$1)-4),3,,TRUE,"Form Responses 1"))</f>
        <v>0</v>
      </c>
      <c r="D505" s="66">
        <f ca="1">INDIRECT(ADDRESS(2+QUOTIENT(ROW()-2,COUNTA('Form Responses 1'!$1:$1)-4),4,,TRUE,"Form Responses 1"))</f>
        <v>0</v>
      </c>
      <c r="E505" s="82">
        <f ca="1" t="shared" si="269"/>
        <v>6</v>
      </c>
      <c r="F505" s="66" t="str">
        <f ca="1">IF(ISBLANK(A505)," ",INDIRECT(ADDRESS(1,5+MOD(ROW()-2,COUNTA('Form Responses 1'!$1:$1)-4),,TRUE,"Form Responses 1")))</f>
        <v>Halaman Wisma [Tps]</v>
      </c>
      <c r="G505" s="66" t="e">
        <f ca="1">IF(ISBLANK(A505)," ",INDIRECT(ADDRESS(MATCH(A505,'Form Responses 1'!A:A,0),5+MOD(ROW()-2,COUNTA('Form Responses 1'!$1:$1)-4),,TRUE,"Form Responses 1")))</f>
        <v>#N/A</v>
      </c>
      <c r="H505" s="83" t="str">
        <f ca="1" t="shared" si="270"/>
        <v>Halaman Wisma</v>
      </c>
      <c r="I505" s="83" t="str">
        <f ca="1" t="shared" si="472"/>
        <v>Tps</v>
      </c>
      <c r="J505" s="83" t="str">
        <f ca="1" t="shared" si="271"/>
        <v>CLEANING SERVICE</v>
      </c>
      <c r="K505" s="83" t="str">
        <f ca="1" t="array" ref="K505">IFERROR(INDEX(MASTER!B:B,MATCH(G505,MASTER!A:A,0))/100," ")</f>
        <v> </v>
      </c>
      <c r="L505" s="66">
        <f ca="1" t="shared" si="272"/>
        <v>0</v>
      </c>
      <c r="M505" s="66" t="str">
        <f ca="1" t="shared" si="273"/>
        <v>1900 - WEEK 00</v>
      </c>
      <c r="N505" s="66" t="str">
        <f ca="1" t="shared" si="274"/>
        <v>1900 - MONTH 01</v>
      </c>
      <c r="O505" s="83" t="str">
        <f ca="1" t="shared" ref="O505:P505" si="527">IFERROR(AVERAGEIF(M:M,M505,$K:$K)," ")</f>
        <v> </v>
      </c>
      <c r="P505" s="83" t="str">
        <f ca="1" t="shared" si="527"/>
        <v> </v>
      </c>
      <c r="Q505" s="66" t="str">
        <f ca="1">IF(ISBLANK(A505)," ",IF(O505&gt;MASTER!$B$3/100,"SB",IF(O505&gt;MASTER!$B$4/100,"B",IF(O505&gt;MASTER!$B$5/100,"C","K"))))</f>
        <v>SB</v>
      </c>
      <c r="R505" s="66" t="str">
        <f ca="1">IF(ISBLANK(B505)," ",IF(P505&gt;MASTER!$B$3/100,"SB",IF(P505&gt;MASTER!$B$4/100,"B",IF(P505&gt;MASTER!$B$5/100,"C","K"))))</f>
        <v>SB</v>
      </c>
    </row>
    <row r="506" customHeight="1" spans="1:18">
      <c r="A506" s="66">
        <f ca="1">INDIRECT(ADDRESS(2+QUOTIENT(ROW()-2,COUNTA('Form Responses 1'!$1:$1)-4),1,,TRUE,"Form Responses 1"))</f>
        <v>0</v>
      </c>
      <c r="B506" s="66">
        <f ca="1">INDIRECT(ADDRESS(2+QUOTIENT(ROW()-2,COUNTA('Form Responses 1'!$1:$1)-4),2,,TRUE,"Form Responses 1"))</f>
        <v>0</v>
      </c>
      <c r="C506" s="66">
        <f ca="1">INDIRECT(ADDRESS(2+QUOTIENT(ROW()-2,COUNTA('Form Responses 1'!$1:$1)-4),3,,TRUE,"Form Responses 1"))</f>
        <v>0</v>
      </c>
      <c r="D506" s="66">
        <f ca="1">INDIRECT(ADDRESS(2+QUOTIENT(ROW()-2,COUNTA('Form Responses 1'!$1:$1)-4),4,,TRUE,"Form Responses 1"))</f>
        <v>0</v>
      </c>
      <c r="E506" s="82">
        <f ca="1" t="shared" si="269"/>
        <v>6</v>
      </c>
      <c r="F506" s="66" t="str">
        <f ca="1">IF(ISBLANK(A506)," ",INDIRECT(ADDRESS(1,5+MOD(ROW()-2,COUNTA('Form Responses 1'!$1:$1)-4),,TRUE,"Form Responses 1")))</f>
        <v>Security [Security Functions]</v>
      </c>
      <c r="G506" s="66" t="e">
        <f ca="1">IF(ISBLANK(A506)," ",INDIRECT(ADDRESS(MATCH(A506,'Form Responses 1'!A:A,0),5+MOD(ROW()-2,COUNTA('Form Responses 1'!$1:$1)-4),,TRUE,"Form Responses 1")))</f>
        <v>#N/A</v>
      </c>
      <c r="H506" s="83" t="str">
        <f ca="1" t="shared" si="270"/>
        <v>Security</v>
      </c>
      <c r="I506" s="83" t="str">
        <f ca="1" t="shared" si="472"/>
        <v>Security Functions</v>
      </c>
      <c r="J506" s="83" t="str">
        <f ca="1" t="shared" si="271"/>
        <v>SECURITY SERVICE</v>
      </c>
      <c r="K506" s="83" t="str">
        <f ca="1" t="array" ref="K506">IFERROR(INDEX(MASTER!B:B,MATCH(G506,MASTER!A:A,0))/100," ")</f>
        <v> </v>
      </c>
      <c r="L506" s="66">
        <f ca="1" t="shared" si="272"/>
        <v>0</v>
      </c>
      <c r="M506" s="66" t="str">
        <f ca="1" t="shared" si="273"/>
        <v>1900 - WEEK 00</v>
      </c>
      <c r="N506" s="66" t="str">
        <f ca="1" t="shared" si="274"/>
        <v>1900 - MONTH 01</v>
      </c>
      <c r="O506" s="83" t="str">
        <f ca="1" t="shared" ref="O506:P506" si="528">IFERROR(AVERAGEIF(M:M,M506,$K:$K)," ")</f>
        <v> </v>
      </c>
      <c r="P506" s="83" t="str">
        <f ca="1" t="shared" si="528"/>
        <v> </v>
      </c>
      <c r="Q506" s="66" t="str">
        <f ca="1">IF(ISBLANK(A506)," ",IF(O506&gt;MASTER!$B$3/100,"SB",IF(O506&gt;MASTER!$B$4/100,"B",IF(O506&gt;MASTER!$B$5/100,"C","K"))))</f>
        <v>SB</v>
      </c>
      <c r="R506" s="66" t="str">
        <f ca="1">IF(ISBLANK(B506)," ",IF(P506&gt;MASTER!$B$3/100,"SB",IF(P506&gt;MASTER!$B$4/100,"B",IF(P506&gt;MASTER!$B$5/100,"C","K"))))</f>
        <v>SB</v>
      </c>
    </row>
    <row r="507" customHeight="1" spans="1:18">
      <c r="A507" s="66">
        <f ca="1">INDIRECT(ADDRESS(2+QUOTIENT(ROW()-2,COUNTA('Form Responses 1'!$1:$1)-4),1,,TRUE,"Form Responses 1"))</f>
        <v>0</v>
      </c>
      <c r="B507" s="66">
        <f ca="1">INDIRECT(ADDRESS(2+QUOTIENT(ROW()-2,COUNTA('Form Responses 1'!$1:$1)-4),2,,TRUE,"Form Responses 1"))</f>
        <v>0</v>
      </c>
      <c r="C507" s="66">
        <f ca="1">INDIRECT(ADDRESS(2+QUOTIENT(ROW()-2,COUNTA('Form Responses 1'!$1:$1)-4),3,,TRUE,"Form Responses 1"))</f>
        <v>0</v>
      </c>
      <c r="D507" s="66">
        <f ca="1">INDIRECT(ADDRESS(2+QUOTIENT(ROW()-2,COUNTA('Form Responses 1'!$1:$1)-4),4,,TRUE,"Form Responses 1"))</f>
        <v>0</v>
      </c>
      <c r="E507" s="82">
        <f ca="1" t="shared" si="269"/>
        <v>6</v>
      </c>
      <c r="F507" s="66" t="str">
        <f ca="1">IF(ISBLANK(A507)," ",INDIRECT(ADDRESS(1,5+MOD(ROW()-2,COUNTA('Form Responses 1'!$1:$1)-4),,TRUE,"Form Responses 1")))</f>
        <v>Lantai 1 [Pantry ]</v>
      </c>
      <c r="G507" s="66" t="e">
        <f ca="1">IF(ISBLANK(A507)," ",INDIRECT(ADDRESS(MATCH(A507,'Form Responses 1'!A:A,0),5+MOD(ROW()-2,COUNTA('Form Responses 1'!$1:$1)-4),,TRUE,"Form Responses 1")))</f>
        <v>#N/A</v>
      </c>
      <c r="H507" s="83" t="str">
        <f ca="1" t="shared" si="270"/>
        <v>Lantai 1</v>
      </c>
      <c r="I507" s="83" t="str">
        <f ca="1" t="shared" si="472"/>
        <v>Pantry </v>
      </c>
      <c r="J507" s="83" t="str">
        <f ca="1" t="shared" si="271"/>
        <v>CLEANING SERVICE</v>
      </c>
      <c r="K507" s="83" t="str">
        <f ca="1" t="array" ref="K507">IFERROR(INDEX(MASTER!B:B,MATCH(G507,MASTER!A:A,0))/100," ")</f>
        <v> </v>
      </c>
      <c r="L507" s="66">
        <f ca="1" t="shared" si="272"/>
        <v>0</v>
      </c>
      <c r="M507" s="66" t="str">
        <f ca="1" t="shared" si="273"/>
        <v>1900 - WEEK 00</v>
      </c>
      <c r="N507" s="66" t="str">
        <f ca="1" t="shared" si="274"/>
        <v>1900 - MONTH 01</v>
      </c>
      <c r="O507" s="83" t="str">
        <f ca="1" t="shared" ref="O507:P507" si="529">IFERROR(AVERAGEIF(M:M,M507,$K:$K)," ")</f>
        <v> </v>
      </c>
      <c r="P507" s="83" t="str">
        <f ca="1" t="shared" si="529"/>
        <v> </v>
      </c>
      <c r="Q507" s="66" t="str">
        <f ca="1">IF(ISBLANK(A507)," ",IF(O507&gt;MASTER!$B$3/100,"SB",IF(O507&gt;MASTER!$B$4/100,"B",IF(O507&gt;MASTER!$B$5/100,"C","K"))))</f>
        <v>SB</v>
      </c>
      <c r="R507" s="66" t="str">
        <f ca="1">IF(ISBLANK(B507)," ",IF(P507&gt;MASTER!$B$3/100,"SB",IF(P507&gt;MASTER!$B$4/100,"B",IF(P507&gt;MASTER!$B$5/100,"C","K"))))</f>
        <v>SB</v>
      </c>
    </row>
    <row r="508" customHeight="1" spans="1:18">
      <c r="A508" s="66">
        <f ca="1">INDIRECT(ADDRESS(2+QUOTIENT(ROW()-2,COUNTA('Form Responses 1'!$1:$1)-4),1,,TRUE,"Form Responses 1"))</f>
        <v>0</v>
      </c>
      <c r="B508" s="66">
        <f ca="1">INDIRECT(ADDRESS(2+QUOTIENT(ROW()-2,COUNTA('Form Responses 1'!$1:$1)-4),2,,TRUE,"Form Responses 1"))</f>
        <v>0</v>
      </c>
      <c r="C508" s="66">
        <f ca="1">INDIRECT(ADDRESS(2+QUOTIENT(ROW()-2,COUNTA('Form Responses 1'!$1:$1)-4),3,,TRUE,"Form Responses 1"))</f>
        <v>0</v>
      </c>
      <c r="D508" s="66">
        <f ca="1">INDIRECT(ADDRESS(2+QUOTIENT(ROW()-2,COUNTA('Form Responses 1'!$1:$1)-4),4,,TRUE,"Form Responses 1"))</f>
        <v>0</v>
      </c>
      <c r="E508" s="82">
        <f ca="1" t="shared" si="269"/>
        <v>6</v>
      </c>
      <c r="F508" s="66" t="str">
        <f ca="1">IF(ISBLANK(A508)," ",INDIRECT(ADDRESS(1,5+MOD(ROW()-2,COUNTA('Form Responses 1'!$1:$1)-4),,TRUE,"Form Responses 1")))</f>
        <v>Lantai 1 [Kamar Depan]</v>
      </c>
      <c r="G508" s="66" t="e">
        <f ca="1">IF(ISBLANK(A508)," ",INDIRECT(ADDRESS(MATCH(A508,'Form Responses 1'!A:A,0),5+MOD(ROW()-2,COUNTA('Form Responses 1'!$1:$1)-4),,TRUE,"Form Responses 1")))</f>
        <v>#N/A</v>
      </c>
      <c r="H508" s="83" t="str">
        <f ca="1" t="shared" si="270"/>
        <v>Lantai 1</v>
      </c>
      <c r="I508" s="83" t="str">
        <f ca="1" t="shared" si="472"/>
        <v>Kamar Depan</v>
      </c>
      <c r="J508" s="83" t="str">
        <f ca="1" t="shared" si="271"/>
        <v>CLEANING SERVICE</v>
      </c>
      <c r="K508" s="83" t="str">
        <f ca="1" t="array" ref="K508">IFERROR(INDEX(MASTER!B:B,MATCH(G508,MASTER!A:A,0))/100," ")</f>
        <v> </v>
      </c>
      <c r="L508" s="66">
        <f ca="1" t="shared" si="272"/>
        <v>0</v>
      </c>
      <c r="M508" s="66" t="str">
        <f ca="1" t="shared" si="273"/>
        <v>1900 - WEEK 00</v>
      </c>
      <c r="N508" s="66" t="str">
        <f ca="1" t="shared" si="274"/>
        <v>1900 - MONTH 01</v>
      </c>
      <c r="O508" s="83" t="str">
        <f ca="1" t="shared" ref="O508:P508" si="530">IFERROR(AVERAGEIF(M:M,M508,$K:$K)," ")</f>
        <v> </v>
      </c>
      <c r="P508" s="83" t="str">
        <f ca="1" t="shared" si="530"/>
        <v> </v>
      </c>
      <c r="Q508" s="66" t="str">
        <f ca="1">IF(ISBLANK(A508)," ",IF(O508&gt;MASTER!$B$3/100,"SB",IF(O508&gt;MASTER!$B$4/100,"B",IF(O508&gt;MASTER!$B$5/100,"C","K"))))</f>
        <v>SB</v>
      </c>
      <c r="R508" s="66" t="str">
        <f ca="1">IF(ISBLANK(B508)," ",IF(P508&gt;MASTER!$B$3/100,"SB",IF(P508&gt;MASTER!$B$4/100,"B",IF(P508&gt;MASTER!$B$5/100,"C","K"))))</f>
        <v>SB</v>
      </c>
    </row>
    <row r="509" customHeight="1" spans="1:18">
      <c r="A509" s="66">
        <f ca="1">INDIRECT(ADDRESS(2+QUOTIENT(ROW()-2,COUNTA('Form Responses 1'!$1:$1)-4),1,,TRUE,"Form Responses 1"))</f>
        <v>0</v>
      </c>
      <c r="B509" s="66">
        <f ca="1">INDIRECT(ADDRESS(2+QUOTIENT(ROW()-2,COUNTA('Form Responses 1'!$1:$1)-4),2,,TRUE,"Form Responses 1"))</f>
        <v>0</v>
      </c>
      <c r="C509" s="66">
        <f ca="1">INDIRECT(ADDRESS(2+QUOTIENT(ROW()-2,COUNTA('Form Responses 1'!$1:$1)-4),3,,TRUE,"Form Responses 1"))</f>
        <v>0</v>
      </c>
      <c r="D509" s="66">
        <f ca="1">INDIRECT(ADDRESS(2+QUOTIENT(ROW()-2,COUNTA('Form Responses 1'!$1:$1)-4),4,,TRUE,"Form Responses 1"))</f>
        <v>0</v>
      </c>
      <c r="E509" s="82">
        <f ca="1" t="shared" si="269"/>
        <v>6</v>
      </c>
      <c r="F509" s="66" t="str">
        <f ca="1">IF(ISBLANK(A509)," ",INDIRECT(ADDRESS(1,5+MOD(ROW()-2,COUNTA('Form Responses 1'!$1:$1)-4),,TRUE,"Form Responses 1")))</f>
        <v>Lantai 1 [Kamar Belakang]</v>
      </c>
      <c r="G509" s="66" t="e">
        <f ca="1">IF(ISBLANK(A509)," ",INDIRECT(ADDRESS(MATCH(A509,'Form Responses 1'!A:A,0),5+MOD(ROW()-2,COUNTA('Form Responses 1'!$1:$1)-4),,TRUE,"Form Responses 1")))</f>
        <v>#N/A</v>
      </c>
      <c r="H509" s="83" t="str">
        <f ca="1" t="shared" si="270"/>
        <v>Lantai 1</v>
      </c>
      <c r="I509" s="83" t="str">
        <f ca="1" t="shared" si="472"/>
        <v>Kamar Belakang</v>
      </c>
      <c r="J509" s="83" t="str">
        <f ca="1" t="shared" si="271"/>
        <v>CLEANING SERVICE</v>
      </c>
      <c r="K509" s="83" t="str">
        <f ca="1" t="array" ref="K509">IFERROR(INDEX(MASTER!B:B,MATCH(G509,MASTER!A:A,0))/100," ")</f>
        <v> </v>
      </c>
      <c r="L509" s="66">
        <f ca="1" t="shared" si="272"/>
        <v>0</v>
      </c>
      <c r="M509" s="66" t="str">
        <f ca="1" t="shared" si="273"/>
        <v>1900 - WEEK 00</v>
      </c>
      <c r="N509" s="66" t="str">
        <f ca="1" t="shared" si="274"/>
        <v>1900 - MONTH 01</v>
      </c>
      <c r="O509" s="83" t="str">
        <f ca="1" t="shared" ref="O509:P509" si="531">IFERROR(AVERAGEIF(M:M,M509,$K:$K)," ")</f>
        <v> </v>
      </c>
      <c r="P509" s="83" t="str">
        <f ca="1" t="shared" si="531"/>
        <v> </v>
      </c>
      <c r="Q509" s="66" t="str">
        <f ca="1">IF(ISBLANK(A509)," ",IF(O509&gt;MASTER!$B$3/100,"SB",IF(O509&gt;MASTER!$B$4/100,"B",IF(O509&gt;MASTER!$B$5/100,"C","K"))))</f>
        <v>SB</v>
      </c>
      <c r="R509" s="66" t="str">
        <f ca="1">IF(ISBLANK(B509)," ",IF(P509&gt;MASTER!$B$3/100,"SB",IF(P509&gt;MASTER!$B$4/100,"B",IF(P509&gt;MASTER!$B$5/100,"C","K"))))</f>
        <v>SB</v>
      </c>
    </row>
    <row r="510" customHeight="1" spans="1:18">
      <c r="A510" s="66">
        <f ca="1">INDIRECT(ADDRESS(2+QUOTIENT(ROW()-2,COUNTA('Form Responses 1'!$1:$1)-4),1,,TRUE,"Form Responses 1"))</f>
        <v>0</v>
      </c>
      <c r="B510" s="66">
        <f ca="1">INDIRECT(ADDRESS(2+QUOTIENT(ROW()-2,COUNTA('Form Responses 1'!$1:$1)-4),2,,TRUE,"Form Responses 1"))</f>
        <v>0</v>
      </c>
      <c r="C510" s="66">
        <f ca="1">INDIRECT(ADDRESS(2+QUOTIENT(ROW()-2,COUNTA('Form Responses 1'!$1:$1)-4),3,,TRUE,"Form Responses 1"))</f>
        <v>0</v>
      </c>
      <c r="D510" s="66">
        <f ca="1">INDIRECT(ADDRESS(2+QUOTIENT(ROW()-2,COUNTA('Form Responses 1'!$1:$1)-4),4,,TRUE,"Form Responses 1"))</f>
        <v>0</v>
      </c>
      <c r="E510" s="82">
        <f ca="1" t="shared" si="269"/>
        <v>6</v>
      </c>
      <c r="F510" s="66" t="str">
        <f ca="1">IF(ISBLANK(A510)," ",INDIRECT(ADDRESS(1,5+MOD(ROW()-2,COUNTA('Form Responses 1'!$1:$1)-4),,TRUE,"Form Responses 1")))</f>
        <v>Lantai 1 [Ruang Tamu]</v>
      </c>
      <c r="G510" s="66" t="e">
        <f ca="1">IF(ISBLANK(A510)," ",INDIRECT(ADDRESS(MATCH(A510,'Form Responses 1'!A:A,0),5+MOD(ROW()-2,COUNTA('Form Responses 1'!$1:$1)-4),,TRUE,"Form Responses 1")))</f>
        <v>#N/A</v>
      </c>
      <c r="H510" s="83" t="str">
        <f ca="1" t="shared" si="270"/>
        <v>Lantai 1</v>
      </c>
      <c r="I510" s="83" t="str">
        <f ca="1" t="shared" si="472"/>
        <v>Ruang Tamu</v>
      </c>
      <c r="J510" s="83" t="str">
        <f ca="1" t="shared" si="271"/>
        <v>CLEANING SERVICE</v>
      </c>
      <c r="K510" s="83" t="str">
        <f ca="1" t="array" ref="K510">IFERROR(INDEX(MASTER!B:B,MATCH(G510,MASTER!A:A,0))/100," ")</f>
        <v> </v>
      </c>
      <c r="L510" s="66">
        <f ca="1" t="shared" si="272"/>
        <v>0</v>
      </c>
      <c r="M510" s="66" t="str">
        <f ca="1" t="shared" si="273"/>
        <v>1900 - WEEK 00</v>
      </c>
      <c r="N510" s="66" t="str">
        <f ca="1" t="shared" si="274"/>
        <v>1900 - MONTH 01</v>
      </c>
      <c r="O510" s="83" t="str">
        <f ca="1" t="shared" ref="O510:P510" si="532">IFERROR(AVERAGEIF(M:M,M510,$K:$K)," ")</f>
        <v> </v>
      </c>
      <c r="P510" s="83" t="str">
        <f ca="1" t="shared" si="532"/>
        <v> </v>
      </c>
      <c r="Q510" s="66" t="str">
        <f ca="1">IF(ISBLANK(A510)," ",IF(O510&gt;MASTER!$B$3/100,"SB",IF(O510&gt;MASTER!$B$4/100,"B",IF(O510&gt;MASTER!$B$5/100,"C","K"))))</f>
        <v>SB</v>
      </c>
      <c r="R510" s="66" t="str">
        <f ca="1">IF(ISBLANK(B510)," ",IF(P510&gt;MASTER!$B$3/100,"SB",IF(P510&gt;MASTER!$B$4/100,"B",IF(P510&gt;MASTER!$B$5/100,"C","K"))))</f>
        <v>SB</v>
      </c>
    </row>
    <row r="511" customHeight="1" spans="1:18">
      <c r="A511" s="66">
        <f ca="1">INDIRECT(ADDRESS(2+QUOTIENT(ROW()-2,COUNTA('Form Responses 1'!$1:$1)-4),1,,TRUE,"Form Responses 1"))</f>
        <v>0</v>
      </c>
      <c r="B511" s="66">
        <f ca="1">INDIRECT(ADDRESS(2+QUOTIENT(ROW()-2,COUNTA('Form Responses 1'!$1:$1)-4),2,,TRUE,"Form Responses 1"))</f>
        <v>0</v>
      </c>
      <c r="C511" s="66">
        <f ca="1">INDIRECT(ADDRESS(2+QUOTIENT(ROW()-2,COUNTA('Form Responses 1'!$1:$1)-4),3,,TRUE,"Form Responses 1"))</f>
        <v>0</v>
      </c>
      <c r="D511" s="66">
        <f ca="1">INDIRECT(ADDRESS(2+QUOTIENT(ROW()-2,COUNTA('Form Responses 1'!$1:$1)-4),4,,TRUE,"Form Responses 1"))</f>
        <v>0</v>
      </c>
      <c r="E511" s="82">
        <f ca="1" t="shared" si="269"/>
        <v>6</v>
      </c>
      <c r="F511" s="66" t="str">
        <f ca="1">IF(ISBLANK(A511)," ",INDIRECT(ADDRESS(1,5+MOD(ROW()-2,COUNTA('Form Responses 1'!$1:$1)-4),,TRUE,"Form Responses 1")))</f>
        <v>Lantai 1 [Toilet Pria / Wanita]</v>
      </c>
      <c r="G511" s="66" t="e">
        <f ca="1">IF(ISBLANK(A511)," ",INDIRECT(ADDRESS(MATCH(A511,'Form Responses 1'!A:A,0),5+MOD(ROW()-2,COUNTA('Form Responses 1'!$1:$1)-4),,TRUE,"Form Responses 1")))</f>
        <v>#N/A</v>
      </c>
      <c r="H511" s="83" t="str">
        <f ca="1" t="shared" si="270"/>
        <v>Lantai 1</v>
      </c>
      <c r="I511" s="83" t="str">
        <f ca="1" t="shared" si="472"/>
        <v>Toilet Pria / Wanita</v>
      </c>
      <c r="J511" s="83" t="str">
        <f ca="1" t="shared" si="271"/>
        <v>CLEANING SERVICE</v>
      </c>
      <c r="K511" s="83" t="str">
        <f ca="1" t="array" ref="K511">IFERROR(INDEX(MASTER!B:B,MATCH(G511,MASTER!A:A,0))/100," ")</f>
        <v> </v>
      </c>
      <c r="L511" s="66">
        <f ca="1" t="shared" si="272"/>
        <v>0</v>
      </c>
      <c r="M511" s="66" t="str">
        <f ca="1" t="shared" si="273"/>
        <v>1900 - WEEK 00</v>
      </c>
      <c r="N511" s="66" t="str">
        <f ca="1" t="shared" si="274"/>
        <v>1900 - MONTH 01</v>
      </c>
      <c r="O511" s="83" t="str">
        <f ca="1" t="shared" ref="O511:P511" si="533">IFERROR(AVERAGEIF(M:M,M511,$K:$K)," ")</f>
        <v> </v>
      </c>
      <c r="P511" s="83" t="str">
        <f ca="1" t="shared" si="533"/>
        <v> </v>
      </c>
      <c r="Q511" s="66" t="str">
        <f ca="1">IF(ISBLANK(A511)," ",IF(O511&gt;MASTER!$B$3/100,"SB",IF(O511&gt;MASTER!$B$4/100,"B",IF(O511&gt;MASTER!$B$5/100,"C","K"))))</f>
        <v>SB</v>
      </c>
      <c r="R511" s="66" t="str">
        <f ca="1">IF(ISBLANK(B511)," ",IF(P511&gt;MASTER!$B$3/100,"SB",IF(P511&gt;MASTER!$B$4/100,"B",IF(P511&gt;MASTER!$B$5/100,"C","K"))))</f>
        <v>SB</v>
      </c>
    </row>
    <row r="512" customHeight="1" spans="1:18">
      <c r="A512" s="66">
        <f ca="1">INDIRECT(ADDRESS(2+QUOTIENT(ROW()-2,COUNTA('Form Responses 1'!$1:$1)-4),1,,TRUE,"Form Responses 1"))</f>
        <v>0</v>
      </c>
      <c r="B512" s="66">
        <f ca="1">INDIRECT(ADDRESS(2+QUOTIENT(ROW()-2,COUNTA('Form Responses 1'!$1:$1)-4),2,,TRUE,"Form Responses 1"))</f>
        <v>0</v>
      </c>
      <c r="C512" s="66">
        <f ca="1">INDIRECT(ADDRESS(2+QUOTIENT(ROW()-2,COUNTA('Form Responses 1'!$1:$1)-4),3,,TRUE,"Form Responses 1"))</f>
        <v>0</v>
      </c>
      <c r="D512" s="66">
        <f ca="1">INDIRECT(ADDRESS(2+QUOTIENT(ROW()-2,COUNTA('Form Responses 1'!$1:$1)-4),4,,TRUE,"Form Responses 1"))</f>
        <v>0</v>
      </c>
      <c r="E512" s="82">
        <f ca="1" t="shared" ref="E512:E766" si="534">IF(ISBLANK(D512)," ",WEEKDAY(D512,2))</f>
        <v>6</v>
      </c>
      <c r="F512" s="66" t="str">
        <f ca="1">IF(ISBLANK(A512)," ",INDIRECT(ADDRESS(1,5+MOD(ROW()-2,COUNTA('Form Responses 1'!$1:$1)-4),,TRUE,"Form Responses 1")))</f>
        <v>Halaman [Taman ]</v>
      </c>
      <c r="G512" s="66" t="e">
        <f ca="1">IF(ISBLANK(A512)," ",INDIRECT(ADDRESS(MATCH(A512,'Form Responses 1'!A:A,0),5+MOD(ROW()-2,COUNTA('Form Responses 1'!$1:$1)-4),,TRUE,"Form Responses 1")))</f>
        <v>#N/A</v>
      </c>
      <c r="H512" s="83" t="str">
        <f ca="1" t="shared" ref="H512:H766" si="535">IFERROR(LEFT(F512,FIND("[",F512)-2)," ")</f>
        <v>Halaman</v>
      </c>
      <c r="I512" s="83" t="str">
        <f ca="1" t="shared" si="472"/>
        <v>Taman </v>
      </c>
      <c r="J512" s="83" t="str">
        <f ca="1" t="shared" ref="J512:J766" si="536">IF(H512=" "," ",IF(UPPER(H512)="SECURITY","SECURITY SERVICE",IF(UPPER(H512)="DRIVER","LABOR SERVICE","CLEANING SERVICE")))</f>
        <v>CLEANING SERVICE</v>
      </c>
      <c r="K512" s="83" t="str">
        <f ca="1" t="array" ref="K512">IFERROR(INDEX(MASTER!B:B,MATCH(G512,MASTER!A:A,0))/100," ")</f>
        <v> </v>
      </c>
      <c r="L512" s="66">
        <f ca="1" t="shared" ref="L512:L766" si="537">IF(ISBLANK(D512)," ",WEEKNUM(D512))</f>
        <v>0</v>
      </c>
      <c r="M512" s="66" t="str">
        <f ca="1" t="shared" ref="M512:M766" si="538">IF(ISBLANK(A512)," ",CONCATENATE(TEXT($D512,"YYY")," - WEEK ",TEXT(WEEKNUM($D512),"00")))</f>
        <v>1900 - WEEK 00</v>
      </c>
      <c r="N512" s="66" t="str">
        <f ca="1" t="shared" ref="N512:N766" si="539">IF(ISBLANK(A512)," ",CONCATENATE(TEXT($D512,"YYY")," - MONTH ",TEXT($D512,"MM")))</f>
        <v>1900 - MONTH 01</v>
      </c>
      <c r="O512" s="83" t="str">
        <f ca="1" t="shared" ref="O512:P512" si="540">IFERROR(AVERAGEIF(M:M,M512,$K:$K)," ")</f>
        <v> </v>
      </c>
      <c r="P512" s="83" t="str">
        <f ca="1" t="shared" si="540"/>
        <v> </v>
      </c>
      <c r="Q512" s="66" t="str">
        <f ca="1">IF(ISBLANK(A512)," ",IF(O512&gt;MASTER!$B$3/100,"SB",IF(O512&gt;MASTER!$B$4/100,"B",IF(O512&gt;MASTER!$B$5/100,"C","K"))))</f>
        <v>SB</v>
      </c>
      <c r="R512" s="66" t="str">
        <f ca="1">IF(ISBLANK(B512)," ",IF(P512&gt;MASTER!$B$3/100,"SB",IF(P512&gt;MASTER!$B$4/100,"B",IF(P512&gt;MASTER!$B$5/100,"C","K"))))</f>
        <v>SB</v>
      </c>
    </row>
    <row r="513" customHeight="1" spans="1:18">
      <c r="A513" s="66">
        <f ca="1">INDIRECT(ADDRESS(2+QUOTIENT(ROW()-2,COUNTA('Form Responses 1'!$1:$1)-4),1,,TRUE,"Form Responses 1"))</f>
        <v>0</v>
      </c>
      <c r="B513" s="66">
        <f ca="1">INDIRECT(ADDRESS(2+QUOTIENT(ROW()-2,COUNTA('Form Responses 1'!$1:$1)-4),2,,TRUE,"Form Responses 1"))</f>
        <v>0</v>
      </c>
      <c r="C513" s="66">
        <f ca="1">INDIRECT(ADDRESS(2+QUOTIENT(ROW()-2,COUNTA('Form Responses 1'!$1:$1)-4),3,,TRUE,"Form Responses 1"))</f>
        <v>0</v>
      </c>
      <c r="D513" s="66">
        <f ca="1">INDIRECT(ADDRESS(2+QUOTIENT(ROW()-2,COUNTA('Form Responses 1'!$1:$1)-4),4,,TRUE,"Form Responses 1"))</f>
        <v>0</v>
      </c>
      <c r="E513" s="82">
        <f ca="1" t="shared" si="534"/>
        <v>6</v>
      </c>
      <c r="F513" s="66" t="str">
        <f ca="1">IF(ISBLANK(A513)," ",INDIRECT(ADDRESS(1,5+MOD(ROW()-2,COUNTA('Form Responses 1'!$1:$1)-4),,TRUE,"Form Responses 1")))</f>
        <v>Halaman [Halaman Utama Depan]</v>
      </c>
      <c r="G513" s="66" t="e">
        <f ca="1">IF(ISBLANK(A513)," ",INDIRECT(ADDRESS(MATCH(A513,'Form Responses 1'!A:A,0),5+MOD(ROW()-2,COUNTA('Form Responses 1'!$1:$1)-4),,TRUE,"Form Responses 1")))</f>
        <v>#N/A</v>
      </c>
      <c r="H513" s="83" t="str">
        <f ca="1" t="shared" si="535"/>
        <v>Halaman</v>
      </c>
      <c r="I513" s="83" t="str">
        <f ca="1" t="shared" si="472"/>
        <v>Halaman Utama Depan</v>
      </c>
      <c r="J513" s="83" t="str">
        <f ca="1" t="shared" si="536"/>
        <v>CLEANING SERVICE</v>
      </c>
      <c r="K513" s="83" t="str">
        <f ca="1" t="array" ref="K513">IFERROR(INDEX(MASTER!B:B,MATCH(G513,MASTER!A:A,0))/100," ")</f>
        <v> </v>
      </c>
      <c r="L513" s="66">
        <f ca="1" t="shared" si="537"/>
        <v>0</v>
      </c>
      <c r="M513" s="66" t="str">
        <f ca="1" t="shared" si="538"/>
        <v>1900 - WEEK 00</v>
      </c>
      <c r="N513" s="66" t="str">
        <f ca="1" t="shared" si="539"/>
        <v>1900 - MONTH 01</v>
      </c>
      <c r="O513" s="83" t="str">
        <f ca="1" t="shared" ref="O513:P513" si="541">IFERROR(AVERAGEIF(M:M,M513,$K:$K)," ")</f>
        <v> </v>
      </c>
      <c r="P513" s="83" t="str">
        <f ca="1" t="shared" si="541"/>
        <v> </v>
      </c>
      <c r="Q513" s="66" t="str">
        <f ca="1">IF(ISBLANK(A513)," ",IF(O513&gt;MASTER!$B$3/100,"SB",IF(O513&gt;MASTER!$B$4/100,"B",IF(O513&gt;MASTER!$B$5/100,"C","K"))))</f>
        <v>SB</v>
      </c>
      <c r="R513" s="66" t="str">
        <f ca="1">IF(ISBLANK(B513)," ",IF(P513&gt;MASTER!$B$3/100,"SB",IF(P513&gt;MASTER!$B$4/100,"B",IF(P513&gt;MASTER!$B$5/100,"C","K"))))</f>
        <v>SB</v>
      </c>
    </row>
    <row r="514" customHeight="1" spans="1:18">
      <c r="A514" s="66">
        <f ca="1">INDIRECT(ADDRESS(2+QUOTIENT(ROW()-2,COUNTA('Form Responses 1'!$1:$1)-4),1,,TRUE,"Form Responses 1"))</f>
        <v>0</v>
      </c>
      <c r="B514" s="66">
        <f ca="1">INDIRECT(ADDRESS(2+QUOTIENT(ROW()-2,COUNTA('Form Responses 1'!$1:$1)-4),2,,TRUE,"Form Responses 1"))</f>
        <v>0</v>
      </c>
      <c r="C514" s="66">
        <f ca="1">INDIRECT(ADDRESS(2+QUOTIENT(ROW()-2,COUNTA('Form Responses 1'!$1:$1)-4),3,,TRUE,"Form Responses 1"))</f>
        <v>0</v>
      </c>
      <c r="D514" s="66">
        <f ca="1">INDIRECT(ADDRESS(2+QUOTIENT(ROW()-2,COUNTA('Form Responses 1'!$1:$1)-4),4,,TRUE,"Form Responses 1"))</f>
        <v>0</v>
      </c>
      <c r="E514" s="82">
        <f ca="1" t="shared" si="534"/>
        <v>6</v>
      </c>
      <c r="F514" s="66" t="str">
        <f ca="1">IF(ISBLANK(A514)," ",INDIRECT(ADDRESS(1,5+MOD(ROW()-2,COUNTA('Form Responses 1'!$1:$1)-4),,TRUE,"Form Responses 1")))</f>
        <v>Halaman [Halaman Samping Dan Belakang]</v>
      </c>
      <c r="G514" s="66" t="e">
        <f ca="1">IF(ISBLANK(A514)," ",INDIRECT(ADDRESS(MATCH(A514,'Form Responses 1'!A:A,0),5+MOD(ROW()-2,COUNTA('Form Responses 1'!$1:$1)-4),,TRUE,"Form Responses 1")))</f>
        <v>#N/A</v>
      </c>
      <c r="H514" s="83" t="str">
        <f ca="1" t="shared" si="535"/>
        <v>Halaman</v>
      </c>
      <c r="I514" s="83" t="str">
        <f ca="1" t="shared" si="472"/>
        <v>Halaman Samping Dan Belakang</v>
      </c>
      <c r="J514" s="83" t="str">
        <f ca="1" t="shared" si="536"/>
        <v>CLEANING SERVICE</v>
      </c>
      <c r="K514" s="83" t="str">
        <f ca="1" t="array" ref="K514">IFERROR(INDEX(MASTER!B:B,MATCH(G514,MASTER!A:A,0))/100," ")</f>
        <v> </v>
      </c>
      <c r="L514" s="66">
        <f ca="1" t="shared" si="537"/>
        <v>0</v>
      </c>
      <c r="M514" s="66" t="str">
        <f ca="1" t="shared" si="538"/>
        <v>1900 - WEEK 00</v>
      </c>
      <c r="N514" s="66" t="str">
        <f ca="1" t="shared" si="539"/>
        <v>1900 - MONTH 01</v>
      </c>
      <c r="O514" s="83" t="str">
        <f ca="1" t="shared" ref="O514:P514" si="542">IFERROR(AVERAGEIF(M:M,M514,$K:$K)," ")</f>
        <v> </v>
      </c>
      <c r="P514" s="83" t="str">
        <f ca="1" t="shared" si="542"/>
        <v> </v>
      </c>
      <c r="Q514" s="66" t="str">
        <f ca="1">IF(ISBLANK(A514)," ",IF(O514&gt;MASTER!$B$3/100,"SB",IF(O514&gt;MASTER!$B$4/100,"B",IF(O514&gt;MASTER!$B$5/100,"C","K"))))</f>
        <v>SB</v>
      </c>
      <c r="R514" s="66" t="str">
        <f ca="1">IF(ISBLANK(B514)," ",IF(P514&gt;MASTER!$B$3/100,"SB",IF(P514&gt;MASTER!$B$4/100,"B",IF(P514&gt;MASTER!$B$5/100,"C","K"))))</f>
        <v>SB</v>
      </c>
    </row>
    <row r="515" customHeight="1" spans="1:18">
      <c r="A515" s="66">
        <f ca="1">INDIRECT(ADDRESS(2+QUOTIENT(ROW()-2,COUNTA('Form Responses 1'!$1:$1)-4),1,,TRUE,"Form Responses 1"))</f>
        <v>0</v>
      </c>
      <c r="B515" s="66">
        <f ca="1">INDIRECT(ADDRESS(2+QUOTIENT(ROW()-2,COUNTA('Form Responses 1'!$1:$1)-4),2,,TRUE,"Form Responses 1"))</f>
        <v>0</v>
      </c>
      <c r="C515" s="66">
        <f ca="1">INDIRECT(ADDRESS(2+QUOTIENT(ROW()-2,COUNTA('Form Responses 1'!$1:$1)-4),3,,TRUE,"Form Responses 1"))</f>
        <v>0</v>
      </c>
      <c r="D515" s="66">
        <f ca="1">INDIRECT(ADDRESS(2+QUOTIENT(ROW()-2,COUNTA('Form Responses 1'!$1:$1)-4),4,,TRUE,"Form Responses 1"))</f>
        <v>0</v>
      </c>
      <c r="E515" s="82">
        <f ca="1" t="shared" si="534"/>
        <v>6</v>
      </c>
      <c r="F515" s="66" t="str">
        <f ca="1">IF(ISBLANK(A515)," ",INDIRECT(ADDRESS(1,5+MOD(ROW()-2,COUNTA('Form Responses 1'!$1:$1)-4),,TRUE,"Form Responses 1")))</f>
        <v>Halaman [Tps]</v>
      </c>
      <c r="G515" s="66" t="e">
        <f ca="1">IF(ISBLANK(A515)," ",INDIRECT(ADDRESS(MATCH(A515,'Form Responses 1'!A:A,0),5+MOD(ROW()-2,COUNTA('Form Responses 1'!$1:$1)-4),,TRUE,"Form Responses 1")))</f>
        <v>#N/A</v>
      </c>
      <c r="H515" s="83" t="str">
        <f ca="1" t="shared" si="535"/>
        <v>Halaman</v>
      </c>
      <c r="I515" s="83" t="str">
        <f ca="1" t="shared" ref="I515:I578" si="543">MID(F515,FIND("[",F515)+1,LEN(F515)-FIND("[",F515)-1)</f>
        <v>Tps</v>
      </c>
      <c r="J515" s="83" t="str">
        <f ca="1" t="shared" si="536"/>
        <v>CLEANING SERVICE</v>
      </c>
      <c r="K515" s="83" t="str">
        <f ca="1" t="array" ref="K515">IFERROR(INDEX(MASTER!B:B,MATCH(G515,MASTER!A:A,0))/100," ")</f>
        <v> </v>
      </c>
      <c r="L515" s="66">
        <f ca="1" t="shared" si="537"/>
        <v>0</v>
      </c>
      <c r="M515" s="66" t="str">
        <f ca="1" t="shared" si="538"/>
        <v>1900 - WEEK 00</v>
      </c>
      <c r="N515" s="66" t="str">
        <f ca="1" t="shared" si="539"/>
        <v>1900 - MONTH 01</v>
      </c>
      <c r="O515" s="83" t="str">
        <f ca="1" t="shared" ref="O515:P515" si="544">IFERROR(AVERAGEIF(M:M,M515,$K:$K)," ")</f>
        <v> </v>
      </c>
      <c r="P515" s="83" t="str">
        <f ca="1" t="shared" si="544"/>
        <v> </v>
      </c>
      <c r="Q515" s="66" t="str">
        <f ca="1">IF(ISBLANK(A515)," ",IF(O515&gt;MASTER!$B$3/100,"SB",IF(O515&gt;MASTER!$B$4/100,"B",IF(O515&gt;MASTER!$B$5/100,"C","K"))))</f>
        <v>SB</v>
      </c>
      <c r="R515" s="66" t="str">
        <f ca="1">IF(ISBLANK(B515)," ",IF(P515&gt;MASTER!$B$3/100,"SB",IF(P515&gt;MASTER!$B$4/100,"B",IF(P515&gt;MASTER!$B$5/100,"C","K"))))</f>
        <v>SB</v>
      </c>
    </row>
    <row r="516" customHeight="1" spans="1:18">
      <c r="A516" s="66">
        <f ca="1">INDIRECT(ADDRESS(2+QUOTIENT(ROW()-2,COUNTA('Form Responses 1'!$1:$1)-4),1,,TRUE,"Form Responses 1"))</f>
        <v>0</v>
      </c>
      <c r="B516" s="66">
        <f ca="1">INDIRECT(ADDRESS(2+QUOTIENT(ROW()-2,COUNTA('Form Responses 1'!$1:$1)-4),2,,TRUE,"Form Responses 1"))</f>
        <v>0</v>
      </c>
      <c r="C516" s="66">
        <f ca="1">INDIRECT(ADDRESS(2+QUOTIENT(ROW()-2,COUNTA('Form Responses 1'!$1:$1)-4),3,,TRUE,"Form Responses 1"))</f>
        <v>0</v>
      </c>
      <c r="D516" s="66">
        <f ca="1">INDIRECT(ADDRESS(2+QUOTIENT(ROW()-2,COUNTA('Form Responses 1'!$1:$1)-4),4,,TRUE,"Form Responses 1"))</f>
        <v>0</v>
      </c>
      <c r="E516" s="82">
        <f ca="1" t="shared" si="534"/>
        <v>6</v>
      </c>
      <c r="F516" s="66" t="str">
        <f ca="1">IF(ISBLANK(A516)," ",INDIRECT(ADDRESS(1,5+MOD(ROW()-2,COUNTA('Form Responses 1'!$1:$1)-4),,TRUE,"Form Responses 1")))</f>
        <v>Wisma [Koridor ]</v>
      </c>
      <c r="G516" s="66" t="e">
        <f ca="1">IF(ISBLANK(A516)," ",INDIRECT(ADDRESS(MATCH(A516,'Form Responses 1'!A:A,0),5+MOD(ROW()-2,COUNTA('Form Responses 1'!$1:$1)-4),,TRUE,"Form Responses 1")))</f>
        <v>#N/A</v>
      </c>
      <c r="H516" s="83" t="str">
        <f ca="1" t="shared" si="535"/>
        <v>Wisma</v>
      </c>
      <c r="I516" s="83" t="str">
        <f ca="1" t="shared" si="543"/>
        <v>Koridor </v>
      </c>
      <c r="J516" s="83" t="str">
        <f ca="1" t="shared" si="536"/>
        <v>CLEANING SERVICE</v>
      </c>
      <c r="K516" s="83" t="str">
        <f ca="1" t="array" ref="K516">IFERROR(INDEX(MASTER!B:B,MATCH(G516,MASTER!A:A,0))/100," ")</f>
        <v> </v>
      </c>
      <c r="L516" s="66">
        <f ca="1" t="shared" si="537"/>
        <v>0</v>
      </c>
      <c r="M516" s="66" t="str">
        <f ca="1" t="shared" si="538"/>
        <v>1900 - WEEK 00</v>
      </c>
      <c r="N516" s="66" t="str">
        <f ca="1" t="shared" si="539"/>
        <v>1900 - MONTH 01</v>
      </c>
      <c r="O516" s="83" t="str">
        <f ca="1" t="shared" ref="O516:P516" si="545">IFERROR(AVERAGEIF(M:M,M516,$K:$K)," ")</f>
        <v> </v>
      </c>
      <c r="P516" s="83" t="str">
        <f ca="1" t="shared" si="545"/>
        <v> </v>
      </c>
      <c r="Q516" s="66" t="str">
        <f ca="1">IF(ISBLANK(A516)," ",IF(O516&gt;MASTER!$B$3/100,"SB",IF(O516&gt;MASTER!$B$4/100,"B",IF(O516&gt;MASTER!$B$5/100,"C","K"))))</f>
        <v>SB</v>
      </c>
      <c r="R516" s="66" t="str">
        <f ca="1">IF(ISBLANK(B516)," ",IF(P516&gt;MASTER!$B$3/100,"SB",IF(P516&gt;MASTER!$B$4/100,"B",IF(P516&gt;MASTER!$B$5/100,"C","K"))))</f>
        <v>SB</v>
      </c>
    </row>
    <row r="517" customHeight="1" spans="1:18">
      <c r="A517" s="66">
        <f ca="1">INDIRECT(ADDRESS(2+QUOTIENT(ROW()-2,COUNTA('Form Responses 1'!$1:$1)-4),1,,TRUE,"Form Responses 1"))</f>
        <v>0</v>
      </c>
      <c r="B517" s="66">
        <f ca="1">INDIRECT(ADDRESS(2+QUOTIENT(ROW()-2,COUNTA('Form Responses 1'!$1:$1)-4),2,,TRUE,"Form Responses 1"))</f>
        <v>0</v>
      </c>
      <c r="C517" s="66">
        <f ca="1">INDIRECT(ADDRESS(2+QUOTIENT(ROW()-2,COUNTA('Form Responses 1'!$1:$1)-4),3,,TRUE,"Form Responses 1"))</f>
        <v>0</v>
      </c>
      <c r="D517" s="66">
        <f ca="1">INDIRECT(ADDRESS(2+QUOTIENT(ROW()-2,COUNTA('Form Responses 1'!$1:$1)-4),4,,TRUE,"Form Responses 1"))</f>
        <v>0</v>
      </c>
      <c r="E517" s="82">
        <f ca="1" t="shared" si="534"/>
        <v>6</v>
      </c>
      <c r="F517" s="66" t="str">
        <f ca="1">IF(ISBLANK(A517)," ",INDIRECT(ADDRESS(1,5+MOD(ROW()-2,COUNTA('Form Responses 1'!$1:$1)-4),,TRUE,"Form Responses 1")))</f>
        <v>Wisma [Ruang Rapat/Pendopo]</v>
      </c>
      <c r="G517" s="66" t="e">
        <f ca="1">IF(ISBLANK(A517)," ",INDIRECT(ADDRESS(MATCH(A517,'Form Responses 1'!A:A,0),5+MOD(ROW()-2,COUNTA('Form Responses 1'!$1:$1)-4),,TRUE,"Form Responses 1")))</f>
        <v>#N/A</v>
      </c>
      <c r="H517" s="83" t="str">
        <f ca="1" t="shared" si="535"/>
        <v>Wisma</v>
      </c>
      <c r="I517" s="83" t="str">
        <f ca="1" t="shared" si="543"/>
        <v>Ruang Rapat/Pendopo</v>
      </c>
      <c r="J517" s="83" t="str">
        <f ca="1" t="shared" si="536"/>
        <v>CLEANING SERVICE</v>
      </c>
      <c r="K517" s="83" t="str">
        <f ca="1" t="array" ref="K517">IFERROR(INDEX(MASTER!B:B,MATCH(G517,MASTER!A:A,0))/100," ")</f>
        <v> </v>
      </c>
      <c r="L517" s="66">
        <f ca="1" t="shared" si="537"/>
        <v>0</v>
      </c>
      <c r="M517" s="66" t="str">
        <f ca="1" t="shared" si="538"/>
        <v>1900 - WEEK 00</v>
      </c>
      <c r="N517" s="66" t="str">
        <f ca="1" t="shared" si="539"/>
        <v>1900 - MONTH 01</v>
      </c>
      <c r="O517" s="83" t="str">
        <f ca="1" t="shared" ref="O517:P517" si="546">IFERROR(AVERAGEIF(M:M,M517,$K:$K)," ")</f>
        <v> </v>
      </c>
      <c r="P517" s="83" t="str">
        <f ca="1" t="shared" si="546"/>
        <v> </v>
      </c>
      <c r="Q517" s="66" t="str">
        <f ca="1">IF(ISBLANK(A517)," ",IF(O517&gt;MASTER!$B$3/100,"SB",IF(O517&gt;MASTER!$B$4/100,"B",IF(O517&gt;MASTER!$B$5/100,"C","K"))))</f>
        <v>SB</v>
      </c>
      <c r="R517" s="66" t="str">
        <f ca="1">IF(ISBLANK(B517)," ",IF(P517&gt;MASTER!$B$3/100,"SB",IF(P517&gt;MASTER!$B$4/100,"B",IF(P517&gt;MASTER!$B$5/100,"C","K"))))</f>
        <v>SB</v>
      </c>
    </row>
    <row r="518" customHeight="1" spans="1:18">
      <c r="A518" s="66">
        <f ca="1">INDIRECT(ADDRESS(2+QUOTIENT(ROW()-2,COUNTA('Form Responses 1'!$1:$1)-4),1,,TRUE,"Form Responses 1"))</f>
        <v>0</v>
      </c>
      <c r="B518" s="66">
        <f ca="1">INDIRECT(ADDRESS(2+QUOTIENT(ROW()-2,COUNTA('Form Responses 1'!$1:$1)-4),2,,TRUE,"Form Responses 1"))</f>
        <v>0</v>
      </c>
      <c r="C518" s="66">
        <f ca="1">INDIRECT(ADDRESS(2+QUOTIENT(ROW()-2,COUNTA('Form Responses 1'!$1:$1)-4),3,,TRUE,"Form Responses 1"))</f>
        <v>0</v>
      </c>
      <c r="D518" s="66">
        <f ca="1">INDIRECT(ADDRESS(2+QUOTIENT(ROW()-2,COUNTA('Form Responses 1'!$1:$1)-4),4,,TRUE,"Form Responses 1"))</f>
        <v>0</v>
      </c>
      <c r="E518" s="82">
        <f ca="1" t="shared" si="534"/>
        <v>6</v>
      </c>
      <c r="F518" s="66" t="str">
        <f ca="1">IF(ISBLANK(A518)," ",INDIRECT(ADDRESS(1,5+MOD(ROW()-2,COUNTA('Form Responses 1'!$1:$1)-4),,TRUE,"Form Responses 1")))</f>
        <v>Wisma [Gudang]</v>
      </c>
      <c r="G518" s="66" t="e">
        <f ca="1">IF(ISBLANK(A518)," ",INDIRECT(ADDRESS(MATCH(A518,'Form Responses 1'!A:A,0),5+MOD(ROW()-2,COUNTA('Form Responses 1'!$1:$1)-4),,TRUE,"Form Responses 1")))</f>
        <v>#N/A</v>
      </c>
      <c r="H518" s="83" t="str">
        <f ca="1" t="shared" si="535"/>
        <v>Wisma</v>
      </c>
      <c r="I518" s="83" t="str">
        <f ca="1" t="shared" si="543"/>
        <v>Gudang</v>
      </c>
      <c r="J518" s="83" t="str">
        <f ca="1" t="shared" si="536"/>
        <v>CLEANING SERVICE</v>
      </c>
      <c r="K518" s="83" t="str">
        <f ca="1" t="array" ref="K518">IFERROR(INDEX(MASTER!B:B,MATCH(G518,MASTER!A:A,0))/100," ")</f>
        <v> </v>
      </c>
      <c r="L518" s="66">
        <f ca="1" t="shared" si="537"/>
        <v>0</v>
      </c>
      <c r="M518" s="66" t="str">
        <f ca="1" t="shared" si="538"/>
        <v>1900 - WEEK 00</v>
      </c>
      <c r="N518" s="66" t="str">
        <f ca="1" t="shared" si="539"/>
        <v>1900 - MONTH 01</v>
      </c>
      <c r="O518" s="83" t="str">
        <f ca="1" t="shared" ref="O518:P518" si="547">IFERROR(AVERAGEIF(M:M,M518,$K:$K)," ")</f>
        <v> </v>
      </c>
      <c r="P518" s="83" t="str">
        <f ca="1" t="shared" si="547"/>
        <v> </v>
      </c>
      <c r="Q518" s="66" t="str">
        <f ca="1">IF(ISBLANK(A518)," ",IF(O518&gt;MASTER!$B$3/100,"SB",IF(O518&gt;MASTER!$B$4/100,"B",IF(O518&gt;MASTER!$B$5/100,"C","K"))))</f>
        <v>SB</v>
      </c>
      <c r="R518" s="66" t="str">
        <f ca="1">IF(ISBLANK(B518)," ",IF(P518&gt;MASTER!$B$3/100,"SB",IF(P518&gt;MASTER!$B$4/100,"B",IF(P518&gt;MASTER!$B$5/100,"C","K"))))</f>
        <v>SB</v>
      </c>
    </row>
    <row r="519" customHeight="1" spans="1:18">
      <c r="A519" s="66">
        <f ca="1">INDIRECT(ADDRESS(2+QUOTIENT(ROW()-2,COUNTA('Form Responses 1'!$1:$1)-4),1,,TRUE,"Form Responses 1"))</f>
        <v>0</v>
      </c>
      <c r="B519" s="66">
        <f ca="1">INDIRECT(ADDRESS(2+QUOTIENT(ROW()-2,COUNTA('Form Responses 1'!$1:$1)-4),2,,TRUE,"Form Responses 1"))</f>
        <v>0</v>
      </c>
      <c r="C519" s="66">
        <f ca="1">INDIRECT(ADDRESS(2+QUOTIENT(ROW()-2,COUNTA('Form Responses 1'!$1:$1)-4),3,,TRUE,"Form Responses 1"))</f>
        <v>0</v>
      </c>
      <c r="D519" s="66">
        <f ca="1">INDIRECT(ADDRESS(2+QUOTIENT(ROW()-2,COUNTA('Form Responses 1'!$1:$1)-4),4,,TRUE,"Form Responses 1"))</f>
        <v>0</v>
      </c>
      <c r="E519" s="82">
        <f ca="1" t="shared" si="534"/>
        <v>6</v>
      </c>
      <c r="F519" s="66" t="str">
        <f ca="1">IF(ISBLANK(A519)," ",INDIRECT(ADDRESS(1,5+MOD(ROW()-2,COUNTA('Form Responses 1'!$1:$1)-4),,TRUE,"Form Responses 1")))</f>
        <v>Wisma [Ruang Genset]</v>
      </c>
      <c r="G519" s="66" t="e">
        <f ca="1">IF(ISBLANK(A519)," ",INDIRECT(ADDRESS(MATCH(A519,'Form Responses 1'!A:A,0),5+MOD(ROW()-2,COUNTA('Form Responses 1'!$1:$1)-4),,TRUE,"Form Responses 1")))</f>
        <v>#N/A</v>
      </c>
      <c r="H519" s="83" t="str">
        <f ca="1" t="shared" si="535"/>
        <v>Wisma</v>
      </c>
      <c r="I519" s="83" t="str">
        <f ca="1" t="shared" si="543"/>
        <v>Ruang Genset</v>
      </c>
      <c r="J519" s="83" t="str">
        <f ca="1" t="shared" si="536"/>
        <v>CLEANING SERVICE</v>
      </c>
      <c r="K519" s="83" t="str">
        <f ca="1" t="array" ref="K519">IFERROR(INDEX(MASTER!B:B,MATCH(G519,MASTER!A:A,0))/100," ")</f>
        <v> </v>
      </c>
      <c r="L519" s="66">
        <f ca="1" t="shared" si="537"/>
        <v>0</v>
      </c>
      <c r="M519" s="66" t="str">
        <f ca="1" t="shared" si="538"/>
        <v>1900 - WEEK 00</v>
      </c>
      <c r="N519" s="66" t="str">
        <f ca="1" t="shared" si="539"/>
        <v>1900 - MONTH 01</v>
      </c>
      <c r="O519" s="83" t="str">
        <f ca="1" t="shared" ref="O519:P519" si="548">IFERROR(AVERAGEIF(M:M,M519,$K:$K)," ")</f>
        <v> </v>
      </c>
      <c r="P519" s="83" t="str">
        <f ca="1" t="shared" si="548"/>
        <v> </v>
      </c>
      <c r="Q519" s="66" t="str">
        <f ca="1">IF(ISBLANK(A519)," ",IF(O519&gt;MASTER!$B$3/100,"SB",IF(O519&gt;MASTER!$B$4/100,"B",IF(O519&gt;MASTER!$B$5/100,"C","K"))))</f>
        <v>SB</v>
      </c>
      <c r="R519" s="66" t="str">
        <f ca="1">IF(ISBLANK(B519)," ",IF(P519&gt;MASTER!$B$3/100,"SB",IF(P519&gt;MASTER!$B$4/100,"B",IF(P519&gt;MASTER!$B$5/100,"C","K"))))</f>
        <v>SB</v>
      </c>
    </row>
    <row r="520" customHeight="1" spans="1:18">
      <c r="A520" s="66">
        <f ca="1">INDIRECT(ADDRESS(2+QUOTIENT(ROW()-2,COUNTA('Form Responses 1'!$1:$1)-4),1,,TRUE,"Form Responses 1"))</f>
        <v>0</v>
      </c>
      <c r="B520" s="66">
        <f ca="1">INDIRECT(ADDRESS(2+QUOTIENT(ROW()-2,COUNTA('Form Responses 1'!$1:$1)-4),2,,TRUE,"Form Responses 1"))</f>
        <v>0</v>
      </c>
      <c r="C520" s="66">
        <f ca="1">INDIRECT(ADDRESS(2+QUOTIENT(ROW()-2,COUNTA('Form Responses 1'!$1:$1)-4),3,,TRUE,"Form Responses 1"))</f>
        <v>0</v>
      </c>
      <c r="D520" s="66">
        <f ca="1">INDIRECT(ADDRESS(2+QUOTIENT(ROW()-2,COUNTA('Form Responses 1'!$1:$1)-4),4,,TRUE,"Form Responses 1"))</f>
        <v>0</v>
      </c>
      <c r="E520" s="82">
        <f ca="1" t="shared" si="534"/>
        <v>6</v>
      </c>
      <c r="F520" s="66" t="str">
        <f ca="1">IF(ISBLANK(A520)," ",INDIRECT(ADDRESS(1,5+MOD(ROW()-2,COUNTA('Form Responses 1'!$1:$1)-4),,TRUE,"Form Responses 1")))</f>
        <v>Wisma [Ruang Alat Meteorologi]</v>
      </c>
      <c r="G520" s="66" t="e">
        <f ca="1">IF(ISBLANK(A520)," ",INDIRECT(ADDRESS(MATCH(A520,'Form Responses 1'!A:A,0),5+MOD(ROW()-2,COUNTA('Form Responses 1'!$1:$1)-4),,TRUE,"Form Responses 1")))</f>
        <v>#N/A</v>
      </c>
      <c r="H520" s="83" t="str">
        <f ca="1" t="shared" si="535"/>
        <v>Wisma</v>
      </c>
      <c r="I520" s="83" t="str">
        <f ca="1" t="shared" si="543"/>
        <v>Ruang Alat Meteorologi</v>
      </c>
      <c r="J520" s="83" t="str">
        <f ca="1" t="shared" si="536"/>
        <v>CLEANING SERVICE</v>
      </c>
      <c r="K520" s="83" t="str">
        <f ca="1" t="array" ref="K520">IFERROR(INDEX(MASTER!B:B,MATCH(G520,MASTER!A:A,0))/100," ")</f>
        <v> </v>
      </c>
      <c r="L520" s="66">
        <f ca="1" t="shared" si="537"/>
        <v>0</v>
      </c>
      <c r="M520" s="66" t="str">
        <f ca="1" t="shared" si="538"/>
        <v>1900 - WEEK 00</v>
      </c>
      <c r="N520" s="66" t="str">
        <f ca="1" t="shared" si="539"/>
        <v>1900 - MONTH 01</v>
      </c>
      <c r="O520" s="83" t="str">
        <f ca="1" t="shared" ref="O520:P520" si="549">IFERROR(AVERAGEIF(M:M,M520,$K:$K)," ")</f>
        <v> </v>
      </c>
      <c r="P520" s="83" t="str">
        <f ca="1" t="shared" si="549"/>
        <v> </v>
      </c>
      <c r="Q520" s="66" t="str">
        <f ca="1">IF(ISBLANK(A520)," ",IF(O520&gt;MASTER!$B$3/100,"SB",IF(O520&gt;MASTER!$B$4/100,"B",IF(O520&gt;MASTER!$B$5/100,"C","K"))))</f>
        <v>SB</v>
      </c>
      <c r="R520" s="66" t="str">
        <f ca="1">IF(ISBLANK(B520)," ",IF(P520&gt;MASTER!$B$3/100,"SB",IF(P520&gt;MASTER!$B$4/100,"B",IF(P520&gt;MASTER!$B$5/100,"C","K"))))</f>
        <v>SB</v>
      </c>
    </row>
    <row r="521" customHeight="1" spans="1:18">
      <c r="A521" s="66">
        <f ca="1">INDIRECT(ADDRESS(2+QUOTIENT(ROW()-2,COUNTA('Form Responses 1'!$1:$1)-4),1,,TRUE,"Form Responses 1"))</f>
        <v>0</v>
      </c>
      <c r="B521" s="66">
        <f ca="1">INDIRECT(ADDRESS(2+QUOTIENT(ROW()-2,COUNTA('Form Responses 1'!$1:$1)-4),2,,TRUE,"Form Responses 1"))</f>
        <v>0</v>
      </c>
      <c r="C521" s="66">
        <f ca="1">INDIRECT(ADDRESS(2+QUOTIENT(ROW()-2,COUNTA('Form Responses 1'!$1:$1)-4),3,,TRUE,"Form Responses 1"))</f>
        <v>0</v>
      </c>
      <c r="D521" s="66">
        <f ca="1">INDIRECT(ADDRESS(2+QUOTIENT(ROW()-2,COUNTA('Form Responses 1'!$1:$1)-4),4,,TRUE,"Form Responses 1"))</f>
        <v>0</v>
      </c>
      <c r="E521" s="82">
        <f ca="1" t="shared" si="534"/>
        <v>6</v>
      </c>
      <c r="F521" s="66" t="str">
        <f ca="1">IF(ISBLANK(A521)," ",INDIRECT(ADDRESS(1,5+MOD(ROW()-2,COUNTA('Form Responses 1'!$1:$1)-4),,TRUE,"Form Responses 1")))</f>
        <v>Wisma [Ruang Kerja]</v>
      </c>
      <c r="G521" s="66" t="e">
        <f ca="1">IF(ISBLANK(A521)," ",INDIRECT(ADDRESS(MATCH(A521,'Form Responses 1'!A:A,0),5+MOD(ROW()-2,COUNTA('Form Responses 1'!$1:$1)-4),,TRUE,"Form Responses 1")))</f>
        <v>#N/A</v>
      </c>
      <c r="H521" s="83" t="str">
        <f ca="1" t="shared" si="535"/>
        <v>Wisma</v>
      </c>
      <c r="I521" s="83" t="str">
        <f ca="1" t="shared" si="543"/>
        <v>Ruang Kerja</v>
      </c>
      <c r="J521" s="83" t="str">
        <f ca="1" t="shared" si="536"/>
        <v>CLEANING SERVICE</v>
      </c>
      <c r="K521" s="83" t="str">
        <f ca="1" t="array" ref="K521">IFERROR(INDEX(MASTER!B:B,MATCH(G521,MASTER!A:A,0))/100," ")</f>
        <v> </v>
      </c>
      <c r="L521" s="66">
        <f ca="1" t="shared" si="537"/>
        <v>0</v>
      </c>
      <c r="M521" s="66" t="str">
        <f ca="1" t="shared" si="538"/>
        <v>1900 - WEEK 00</v>
      </c>
      <c r="N521" s="66" t="str">
        <f ca="1" t="shared" si="539"/>
        <v>1900 - MONTH 01</v>
      </c>
      <c r="O521" s="83" t="str">
        <f ca="1" t="shared" ref="O521:P521" si="550">IFERROR(AVERAGEIF(M:M,M521,$K:$K)," ")</f>
        <v> </v>
      </c>
      <c r="P521" s="83" t="str">
        <f ca="1" t="shared" si="550"/>
        <v> </v>
      </c>
      <c r="Q521" s="66" t="str">
        <f ca="1">IF(ISBLANK(A521)," ",IF(O521&gt;MASTER!$B$3/100,"SB",IF(O521&gt;MASTER!$B$4/100,"B",IF(O521&gt;MASTER!$B$5/100,"C","K"))))</f>
        <v>SB</v>
      </c>
      <c r="R521" s="66" t="str">
        <f ca="1">IF(ISBLANK(B521)," ",IF(P521&gt;MASTER!$B$3/100,"SB",IF(P521&gt;MASTER!$B$4/100,"B",IF(P521&gt;MASTER!$B$5/100,"C","K"))))</f>
        <v>SB</v>
      </c>
    </row>
    <row r="522" customHeight="1" spans="1:18">
      <c r="A522" s="66">
        <f ca="1">INDIRECT(ADDRESS(2+QUOTIENT(ROW()-2,COUNTA('Form Responses 1'!$1:$1)-4),1,,TRUE,"Form Responses 1"))</f>
        <v>0</v>
      </c>
      <c r="B522" s="66">
        <f ca="1">INDIRECT(ADDRESS(2+QUOTIENT(ROW()-2,COUNTA('Form Responses 1'!$1:$1)-4),2,,TRUE,"Form Responses 1"))</f>
        <v>0</v>
      </c>
      <c r="C522" s="66">
        <f ca="1">INDIRECT(ADDRESS(2+QUOTIENT(ROW()-2,COUNTA('Form Responses 1'!$1:$1)-4),3,,TRUE,"Form Responses 1"))</f>
        <v>0</v>
      </c>
      <c r="D522" s="66">
        <f ca="1">INDIRECT(ADDRESS(2+QUOTIENT(ROW()-2,COUNTA('Form Responses 1'!$1:$1)-4),4,,TRUE,"Form Responses 1"))</f>
        <v>0</v>
      </c>
      <c r="E522" s="82">
        <f ca="1" t="shared" si="534"/>
        <v>6</v>
      </c>
      <c r="F522" s="66" t="str">
        <f ca="1">IF(ISBLANK(A522)," ",INDIRECT(ADDRESS(1,5+MOD(ROW()-2,COUNTA('Form Responses 1'!$1:$1)-4),,TRUE,"Form Responses 1")))</f>
        <v>Wisma [Pantry]</v>
      </c>
      <c r="G522" s="66" t="e">
        <f ca="1">IF(ISBLANK(A522)," ",INDIRECT(ADDRESS(MATCH(A522,'Form Responses 1'!A:A,0),5+MOD(ROW()-2,COUNTA('Form Responses 1'!$1:$1)-4),,TRUE,"Form Responses 1")))</f>
        <v>#N/A</v>
      </c>
      <c r="H522" s="83" t="str">
        <f ca="1" t="shared" si="535"/>
        <v>Wisma</v>
      </c>
      <c r="I522" s="83" t="str">
        <f ca="1" t="shared" si="543"/>
        <v>Pantry</v>
      </c>
      <c r="J522" s="83" t="str">
        <f ca="1" t="shared" si="536"/>
        <v>CLEANING SERVICE</v>
      </c>
      <c r="K522" s="83" t="str">
        <f ca="1" t="array" ref="K522">IFERROR(INDEX(MASTER!B:B,MATCH(G522,MASTER!A:A,0))/100," ")</f>
        <v> </v>
      </c>
      <c r="L522" s="66">
        <f ca="1" t="shared" si="537"/>
        <v>0</v>
      </c>
      <c r="M522" s="66" t="str">
        <f ca="1" t="shared" si="538"/>
        <v>1900 - WEEK 00</v>
      </c>
      <c r="N522" s="66" t="str">
        <f ca="1" t="shared" si="539"/>
        <v>1900 - MONTH 01</v>
      </c>
      <c r="O522" s="83" t="str">
        <f ca="1" t="shared" ref="O522:P522" si="551">IFERROR(AVERAGEIF(M:M,M522,$K:$K)," ")</f>
        <v> </v>
      </c>
      <c r="P522" s="83" t="str">
        <f ca="1" t="shared" si="551"/>
        <v> </v>
      </c>
      <c r="Q522" s="66" t="str">
        <f ca="1">IF(ISBLANK(A522)," ",IF(O522&gt;MASTER!$B$3/100,"SB",IF(O522&gt;MASTER!$B$4/100,"B",IF(O522&gt;MASTER!$B$5/100,"C","K"))))</f>
        <v>SB</v>
      </c>
      <c r="R522" s="66" t="str">
        <f ca="1">IF(ISBLANK(B522)," ",IF(P522&gt;MASTER!$B$3/100,"SB",IF(P522&gt;MASTER!$B$4/100,"B",IF(P522&gt;MASTER!$B$5/100,"C","K"))))</f>
        <v>SB</v>
      </c>
    </row>
    <row r="523" customHeight="1" spans="1:18">
      <c r="A523" s="66">
        <f ca="1">INDIRECT(ADDRESS(2+QUOTIENT(ROW()-2,COUNTA('Form Responses 1'!$1:$1)-4),1,,TRUE,"Form Responses 1"))</f>
        <v>0</v>
      </c>
      <c r="B523" s="66">
        <f ca="1">INDIRECT(ADDRESS(2+QUOTIENT(ROW()-2,COUNTA('Form Responses 1'!$1:$1)-4),2,,TRUE,"Form Responses 1"))</f>
        <v>0</v>
      </c>
      <c r="C523" s="66">
        <f ca="1">INDIRECT(ADDRESS(2+QUOTIENT(ROW()-2,COUNTA('Form Responses 1'!$1:$1)-4),3,,TRUE,"Form Responses 1"))</f>
        <v>0</v>
      </c>
      <c r="D523" s="66">
        <f ca="1">INDIRECT(ADDRESS(2+QUOTIENT(ROW()-2,COUNTA('Form Responses 1'!$1:$1)-4),4,,TRUE,"Form Responses 1"))</f>
        <v>0</v>
      </c>
      <c r="E523" s="82">
        <f ca="1" t="shared" si="534"/>
        <v>6</v>
      </c>
      <c r="F523" s="66" t="str">
        <f ca="1">IF(ISBLANK(A523)," ",INDIRECT(ADDRESS(1,5+MOD(ROW()-2,COUNTA('Form Responses 1'!$1:$1)-4),,TRUE,"Form Responses 1")))</f>
        <v>Wisma [Musholla]</v>
      </c>
      <c r="G523" s="66" t="e">
        <f ca="1">IF(ISBLANK(A523)," ",INDIRECT(ADDRESS(MATCH(A523,'Form Responses 1'!A:A,0),5+MOD(ROW()-2,COUNTA('Form Responses 1'!$1:$1)-4),,TRUE,"Form Responses 1")))</f>
        <v>#N/A</v>
      </c>
      <c r="H523" s="83" t="str">
        <f ca="1" t="shared" si="535"/>
        <v>Wisma</v>
      </c>
      <c r="I523" s="83" t="str">
        <f ca="1" t="shared" si="543"/>
        <v>Musholla</v>
      </c>
      <c r="J523" s="83" t="str">
        <f ca="1" t="shared" si="536"/>
        <v>CLEANING SERVICE</v>
      </c>
      <c r="K523" s="83" t="str">
        <f ca="1" t="array" ref="K523">IFERROR(INDEX(MASTER!B:B,MATCH(G523,MASTER!A:A,0))/100," ")</f>
        <v> </v>
      </c>
      <c r="L523" s="66">
        <f ca="1" t="shared" si="537"/>
        <v>0</v>
      </c>
      <c r="M523" s="66" t="str">
        <f ca="1" t="shared" si="538"/>
        <v>1900 - WEEK 00</v>
      </c>
      <c r="N523" s="66" t="str">
        <f ca="1" t="shared" si="539"/>
        <v>1900 - MONTH 01</v>
      </c>
      <c r="O523" s="83" t="str">
        <f ca="1" t="shared" ref="O523:P523" si="552">IFERROR(AVERAGEIF(M:M,M523,$K:$K)," ")</f>
        <v> </v>
      </c>
      <c r="P523" s="83" t="str">
        <f ca="1" t="shared" si="552"/>
        <v> </v>
      </c>
      <c r="Q523" s="66" t="str">
        <f ca="1">IF(ISBLANK(A523)," ",IF(O523&gt;MASTER!$B$3/100,"SB",IF(O523&gt;MASTER!$B$4/100,"B",IF(O523&gt;MASTER!$B$5/100,"C","K"))))</f>
        <v>SB</v>
      </c>
      <c r="R523" s="66" t="str">
        <f ca="1">IF(ISBLANK(B523)," ",IF(P523&gt;MASTER!$B$3/100,"SB",IF(P523&gt;MASTER!$B$4/100,"B",IF(P523&gt;MASTER!$B$5/100,"C","K"))))</f>
        <v>SB</v>
      </c>
    </row>
    <row r="524" customHeight="1" spans="1:18">
      <c r="A524" s="66">
        <f ca="1">INDIRECT(ADDRESS(2+QUOTIENT(ROW()-2,COUNTA('Form Responses 1'!$1:$1)-4),1,,TRUE,"Form Responses 1"))</f>
        <v>0</v>
      </c>
      <c r="B524" s="66">
        <f ca="1">INDIRECT(ADDRESS(2+QUOTIENT(ROW()-2,COUNTA('Form Responses 1'!$1:$1)-4),2,,TRUE,"Form Responses 1"))</f>
        <v>0</v>
      </c>
      <c r="C524" s="66">
        <f ca="1">INDIRECT(ADDRESS(2+QUOTIENT(ROW()-2,COUNTA('Form Responses 1'!$1:$1)-4),3,,TRUE,"Form Responses 1"))</f>
        <v>0</v>
      </c>
      <c r="D524" s="66">
        <f ca="1">INDIRECT(ADDRESS(2+QUOTIENT(ROW()-2,COUNTA('Form Responses 1'!$1:$1)-4),4,,TRUE,"Form Responses 1"))</f>
        <v>0</v>
      </c>
      <c r="E524" s="82">
        <f ca="1" t="shared" si="534"/>
        <v>6</v>
      </c>
      <c r="F524" s="66" t="str">
        <f ca="1">IF(ISBLANK(A524)," ",INDIRECT(ADDRESS(1,5+MOD(ROW()-2,COUNTA('Form Responses 1'!$1:$1)-4),,TRUE,"Form Responses 1")))</f>
        <v>Wisma [Toilet Pria / Wanita]</v>
      </c>
      <c r="G524" s="66" t="e">
        <f ca="1">IF(ISBLANK(A524)," ",INDIRECT(ADDRESS(MATCH(A524,'Form Responses 1'!A:A,0),5+MOD(ROW()-2,COUNTA('Form Responses 1'!$1:$1)-4),,TRUE,"Form Responses 1")))</f>
        <v>#N/A</v>
      </c>
      <c r="H524" s="83" t="str">
        <f ca="1" t="shared" si="535"/>
        <v>Wisma</v>
      </c>
      <c r="I524" s="83" t="str">
        <f ca="1" t="shared" si="543"/>
        <v>Toilet Pria / Wanita</v>
      </c>
      <c r="J524" s="83" t="str">
        <f ca="1" t="shared" si="536"/>
        <v>CLEANING SERVICE</v>
      </c>
      <c r="K524" s="83" t="str">
        <f ca="1" t="array" ref="K524">IFERROR(INDEX(MASTER!B:B,MATCH(G524,MASTER!A:A,0))/100," ")</f>
        <v> </v>
      </c>
      <c r="L524" s="66">
        <f ca="1" t="shared" si="537"/>
        <v>0</v>
      </c>
      <c r="M524" s="66" t="str">
        <f ca="1" t="shared" si="538"/>
        <v>1900 - WEEK 00</v>
      </c>
      <c r="N524" s="66" t="str">
        <f ca="1" t="shared" si="539"/>
        <v>1900 - MONTH 01</v>
      </c>
      <c r="O524" s="83" t="str">
        <f ca="1" t="shared" ref="O524:P524" si="553">IFERROR(AVERAGEIF(M:M,M524,$K:$K)," ")</f>
        <v> </v>
      </c>
      <c r="P524" s="83" t="str">
        <f ca="1" t="shared" si="553"/>
        <v> </v>
      </c>
      <c r="Q524" s="66" t="str">
        <f ca="1">IF(ISBLANK(A524)," ",IF(O524&gt;MASTER!$B$3/100,"SB",IF(O524&gt;MASTER!$B$4/100,"B",IF(O524&gt;MASTER!$B$5/100,"C","K"))))</f>
        <v>SB</v>
      </c>
      <c r="R524" s="66" t="str">
        <f ca="1">IF(ISBLANK(B524)," ",IF(P524&gt;MASTER!$B$3/100,"SB",IF(P524&gt;MASTER!$B$4/100,"B",IF(P524&gt;MASTER!$B$5/100,"C","K"))))</f>
        <v>SB</v>
      </c>
    </row>
    <row r="525" customHeight="1" spans="1:18">
      <c r="A525" s="66">
        <f ca="1">INDIRECT(ADDRESS(2+QUOTIENT(ROW()-2,COUNTA('Form Responses 1'!$1:$1)-4),1,,TRUE,"Form Responses 1"))</f>
        <v>0</v>
      </c>
      <c r="B525" s="66">
        <f ca="1">INDIRECT(ADDRESS(2+QUOTIENT(ROW()-2,COUNTA('Form Responses 1'!$1:$1)-4),2,,TRUE,"Form Responses 1"))</f>
        <v>0</v>
      </c>
      <c r="C525" s="66">
        <f ca="1">INDIRECT(ADDRESS(2+QUOTIENT(ROW()-2,COUNTA('Form Responses 1'!$1:$1)-4),3,,TRUE,"Form Responses 1"))</f>
        <v>0</v>
      </c>
      <c r="D525" s="66">
        <f ca="1">INDIRECT(ADDRESS(2+QUOTIENT(ROW()-2,COUNTA('Form Responses 1'!$1:$1)-4),4,,TRUE,"Form Responses 1"))</f>
        <v>0</v>
      </c>
      <c r="E525" s="82">
        <f ca="1" t="shared" si="534"/>
        <v>6</v>
      </c>
      <c r="F525" s="66" t="str">
        <f ca="1">IF(ISBLANK(A525)," ",INDIRECT(ADDRESS(1,5+MOD(ROW()-2,COUNTA('Form Responses 1'!$1:$1)-4),,TRUE,"Form Responses 1")))</f>
        <v>Halaman Wisma [Taman ]</v>
      </c>
      <c r="G525" s="66" t="e">
        <f ca="1">IF(ISBLANK(A525)," ",INDIRECT(ADDRESS(MATCH(A525,'Form Responses 1'!A:A,0),5+MOD(ROW()-2,COUNTA('Form Responses 1'!$1:$1)-4),,TRUE,"Form Responses 1")))</f>
        <v>#N/A</v>
      </c>
      <c r="H525" s="83" t="str">
        <f ca="1" t="shared" si="535"/>
        <v>Halaman Wisma</v>
      </c>
      <c r="I525" s="83" t="str">
        <f ca="1" t="shared" si="543"/>
        <v>Taman </v>
      </c>
      <c r="J525" s="83" t="str">
        <f ca="1" t="shared" si="536"/>
        <v>CLEANING SERVICE</v>
      </c>
      <c r="K525" s="83" t="str">
        <f ca="1" t="array" ref="K525">IFERROR(INDEX(MASTER!B:B,MATCH(G525,MASTER!A:A,0))/100," ")</f>
        <v> </v>
      </c>
      <c r="L525" s="66">
        <f ca="1" t="shared" si="537"/>
        <v>0</v>
      </c>
      <c r="M525" s="66" t="str">
        <f ca="1" t="shared" si="538"/>
        <v>1900 - WEEK 00</v>
      </c>
      <c r="N525" s="66" t="str">
        <f ca="1" t="shared" si="539"/>
        <v>1900 - MONTH 01</v>
      </c>
      <c r="O525" s="83" t="str">
        <f ca="1" t="shared" ref="O525:P525" si="554">IFERROR(AVERAGEIF(M:M,M525,$K:$K)," ")</f>
        <v> </v>
      </c>
      <c r="P525" s="83" t="str">
        <f ca="1" t="shared" si="554"/>
        <v> </v>
      </c>
      <c r="Q525" s="66" t="str">
        <f ca="1">IF(ISBLANK(A525)," ",IF(O525&gt;MASTER!$B$3/100,"SB",IF(O525&gt;MASTER!$B$4/100,"B",IF(O525&gt;MASTER!$B$5/100,"C","K"))))</f>
        <v>SB</v>
      </c>
      <c r="R525" s="66" t="str">
        <f ca="1">IF(ISBLANK(B525)," ",IF(P525&gt;MASTER!$B$3/100,"SB",IF(P525&gt;MASTER!$B$4/100,"B",IF(P525&gt;MASTER!$B$5/100,"C","K"))))</f>
        <v>SB</v>
      </c>
    </row>
    <row r="526" customHeight="1" spans="1:18">
      <c r="A526" s="66">
        <f ca="1">INDIRECT(ADDRESS(2+QUOTIENT(ROW()-2,COUNTA('Form Responses 1'!$1:$1)-4),1,,TRUE,"Form Responses 1"))</f>
        <v>0</v>
      </c>
      <c r="B526" s="66">
        <f ca="1">INDIRECT(ADDRESS(2+QUOTIENT(ROW()-2,COUNTA('Form Responses 1'!$1:$1)-4),2,,TRUE,"Form Responses 1"))</f>
        <v>0</v>
      </c>
      <c r="C526" s="66">
        <f ca="1">INDIRECT(ADDRESS(2+QUOTIENT(ROW()-2,COUNTA('Form Responses 1'!$1:$1)-4),3,,TRUE,"Form Responses 1"))</f>
        <v>0</v>
      </c>
      <c r="D526" s="66">
        <f ca="1">INDIRECT(ADDRESS(2+QUOTIENT(ROW()-2,COUNTA('Form Responses 1'!$1:$1)-4),4,,TRUE,"Form Responses 1"))</f>
        <v>0</v>
      </c>
      <c r="E526" s="82">
        <f ca="1" t="shared" si="534"/>
        <v>6</v>
      </c>
      <c r="F526" s="66" t="str">
        <f ca="1">IF(ISBLANK(A526)," ",INDIRECT(ADDRESS(1,5+MOD(ROW()-2,COUNTA('Form Responses 1'!$1:$1)-4),,TRUE,"Form Responses 1")))</f>
        <v>Halaman Wisma [Pos Satpam]</v>
      </c>
      <c r="G526" s="66" t="e">
        <f ca="1">IF(ISBLANK(A526)," ",INDIRECT(ADDRESS(MATCH(A526,'Form Responses 1'!A:A,0),5+MOD(ROW()-2,COUNTA('Form Responses 1'!$1:$1)-4),,TRUE,"Form Responses 1")))</f>
        <v>#N/A</v>
      </c>
      <c r="H526" s="83" t="str">
        <f ca="1" t="shared" si="535"/>
        <v>Halaman Wisma</v>
      </c>
      <c r="I526" s="83" t="str">
        <f ca="1" t="shared" si="543"/>
        <v>Pos Satpam</v>
      </c>
      <c r="J526" s="83" t="str">
        <f ca="1" t="shared" si="536"/>
        <v>CLEANING SERVICE</v>
      </c>
      <c r="K526" s="83" t="str">
        <f ca="1" t="array" ref="K526">IFERROR(INDEX(MASTER!B:B,MATCH(G526,MASTER!A:A,0))/100," ")</f>
        <v> </v>
      </c>
      <c r="L526" s="66">
        <f ca="1" t="shared" si="537"/>
        <v>0</v>
      </c>
      <c r="M526" s="66" t="str">
        <f ca="1" t="shared" si="538"/>
        <v>1900 - WEEK 00</v>
      </c>
      <c r="N526" s="66" t="str">
        <f ca="1" t="shared" si="539"/>
        <v>1900 - MONTH 01</v>
      </c>
      <c r="O526" s="83" t="str">
        <f ca="1" t="shared" ref="O526:P526" si="555">IFERROR(AVERAGEIF(M:M,M526,$K:$K)," ")</f>
        <v> </v>
      </c>
      <c r="P526" s="83" t="str">
        <f ca="1" t="shared" si="555"/>
        <v> </v>
      </c>
      <c r="Q526" s="66" t="str">
        <f ca="1">IF(ISBLANK(A526)," ",IF(O526&gt;MASTER!$B$3/100,"SB",IF(O526&gt;MASTER!$B$4/100,"B",IF(O526&gt;MASTER!$B$5/100,"C","K"))))</f>
        <v>SB</v>
      </c>
      <c r="R526" s="66" t="str">
        <f ca="1">IF(ISBLANK(B526)," ",IF(P526&gt;MASTER!$B$3/100,"SB",IF(P526&gt;MASTER!$B$4/100,"B",IF(P526&gt;MASTER!$B$5/100,"C","K"))))</f>
        <v>SB</v>
      </c>
    </row>
    <row r="527" customHeight="1" spans="1:18">
      <c r="A527" s="66">
        <f ca="1">INDIRECT(ADDRESS(2+QUOTIENT(ROW()-2,COUNTA('Form Responses 1'!$1:$1)-4),1,,TRUE,"Form Responses 1"))</f>
        <v>0</v>
      </c>
      <c r="B527" s="66">
        <f ca="1">INDIRECT(ADDRESS(2+QUOTIENT(ROW()-2,COUNTA('Form Responses 1'!$1:$1)-4),2,,TRUE,"Form Responses 1"))</f>
        <v>0</v>
      </c>
      <c r="C527" s="66">
        <f ca="1">INDIRECT(ADDRESS(2+QUOTIENT(ROW()-2,COUNTA('Form Responses 1'!$1:$1)-4),3,,TRUE,"Form Responses 1"))</f>
        <v>0</v>
      </c>
      <c r="D527" s="66">
        <f ca="1">INDIRECT(ADDRESS(2+QUOTIENT(ROW()-2,COUNTA('Form Responses 1'!$1:$1)-4),4,,TRUE,"Form Responses 1"))</f>
        <v>0</v>
      </c>
      <c r="E527" s="82">
        <f ca="1" t="shared" si="534"/>
        <v>6</v>
      </c>
      <c r="F527" s="66" t="str">
        <f ca="1">IF(ISBLANK(A527)," ",INDIRECT(ADDRESS(1,5+MOD(ROW()-2,COUNTA('Form Responses 1'!$1:$1)-4),,TRUE,"Form Responses 1")))</f>
        <v>Halaman Wisma [Halaman Utama Depan]</v>
      </c>
      <c r="G527" s="66" t="e">
        <f ca="1">IF(ISBLANK(A527)," ",INDIRECT(ADDRESS(MATCH(A527,'Form Responses 1'!A:A,0),5+MOD(ROW()-2,COUNTA('Form Responses 1'!$1:$1)-4),,TRUE,"Form Responses 1")))</f>
        <v>#N/A</v>
      </c>
      <c r="H527" s="83" t="str">
        <f ca="1" t="shared" si="535"/>
        <v>Halaman Wisma</v>
      </c>
      <c r="I527" s="83" t="str">
        <f ca="1" t="shared" si="543"/>
        <v>Halaman Utama Depan</v>
      </c>
      <c r="J527" s="83" t="str">
        <f ca="1" t="shared" si="536"/>
        <v>CLEANING SERVICE</v>
      </c>
      <c r="K527" s="83" t="str">
        <f ca="1" t="array" ref="K527">IFERROR(INDEX(MASTER!B:B,MATCH(G527,MASTER!A:A,0))/100," ")</f>
        <v> </v>
      </c>
      <c r="L527" s="66">
        <f ca="1" t="shared" si="537"/>
        <v>0</v>
      </c>
      <c r="M527" s="66" t="str">
        <f ca="1" t="shared" si="538"/>
        <v>1900 - WEEK 00</v>
      </c>
      <c r="N527" s="66" t="str">
        <f ca="1" t="shared" si="539"/>
        <v>1900 - MONTH 01</v>
      </c>
      <c r="O527" s="83" t="str">
        <f ca="1" t="shared" ref="O527:P527" si="556">IFERROR(AVERAGEIF(M:M,M527,$K:$K)," ")</f>
        <v> </v>
      </c>
      <c r="P527" s="83" t="str">
        <f ca="1" t="shared" si="556"/>
        <v> </v>
      </c>
      <c r="Q527" s="66" t="str">
        <f ca="1">IF(ISBLANK(A527)," ",IF(O527&gt;MASTER!$B$3/100,"SB",IF(O527&gt;MASTER!$B$4/100,"B",IF(O527&gt;MASTER!$B$5/100,"C","K"))))</f>
        <v>SB</v>
      </c>
      <c r="R527" s="66" t="str">
        <f ca="1">IF(ISBLANK(B527)," ",IF(P527&gt;MASTER!$B$3/100,"SB",IF(P527&gt;MASTER!$B$4/100,"B",IF(P527&gt;MASTER!$B$5/100,"C","K"))))</f>
        <v>SB</v>
      </c>
    </row>
    <row r="528" customHeight="1" spans="1:18">
      <c r="A528" s="66">
        <f ca="1">INDIRECT(ADDRESS(2+QUOTIENT(ROW()-2,COUNTA('Form Responses 1'!$1:$1)-4),1,,TRUE,"Form Responses 1"))</f>
        <v>0</v>
      </c>
      <c r="B528" s="66">
        <f ca="1">INDIRECT(ADDRESS(2+QUOTIENT(ROW()-2,COUNTA('Form Responses 1'!$1:$1)-4),2,,TRUE,"Form Responses 1"))</f>
        <v>0</v>
      </c>
      <c r="C528" s="66">
        <f ca="1">INDIRECT(ADDRESS(2+QUOTIENT(ROW()-2,COUNTA('Form Responses 1'!$1:$1)-4),3,,TRUE,"Form Responses 1"))</f>
        <v>0</v>
      </c>
      <c r="D528" s="66">
        <f ca="1">INDIRECT(ADDRESS(2+QUOTIENT(ROW()-2,COUNTA('Form Responses 1'!$1:$1)-4),4,,TRUE,"Form Responses 1"))</f>
        <v>0</v>
      </c>
      <c r="E528" s="82">
        <f ca="1" t="shared" si="534"/>
        <v>6</v>
      </c>
      <c r="F528" s="66" t="str">
        <f ca="1">IF(ISBLANK(A528)," ",INDIRECT(ADDRESS(1,5+MOD(ROW()-2,COUNTA('Form Responses 1'!$1:$1)-4),,TRUE,"Form Responses 1")))</f>
        <v>Halaman Wisma [Halaman Samping Dan Belakang]</v>
      </c>
      <c r="G528" s="66" t="e">
        <f ca="1">IF(ISBLANK(A528)," ",INDIRECT(ADDRESS(MATCH(A528,'Form Responses 1'!A:A,0),5+MOD(ROW()-2,COUNTA('Form Responses 1'!$1:$1)-4),,TRUE,"Form Responses 1")))</f>
        <v>#N/A</v>
      </c>
      <c r="H528" s="83" t="str">
        <f ca="1" t="shared" si="535"/>
        <v>Halaman Wisma</v>
      </c>
      <c r="I528" s="83" t="str">
        <f ca="1" t="shared" si="543"/>
        <v>Halaman Samping Dan Belakang</v>
      </c>
      <c r="J528" s="83" t="str">
        <f ca="1" t="shared" si="536"/>
        <v>CLEANING SERVICE</v>
      </c>
      <c r="K528" s="83" t="str">
        <f ca="1" t="array" ref="K528">IFERROR(INDEX(MASTER!B:B,MATCH(G528,MASTER!A:A,0))/100," ")</f>
        <v> </v>
      </c>
      <c r="L528" s="66">
        <f ca="1" t="shared" si="537"/>
        <v>0</v>
      </c>
      <c r="M528" s="66" t="str">
        <f ca="1" t="shared" si="538"/>
        <v>1900 - WEEK 00</v>
      </c>
      <c r="N528" s="66" t="str">
        <f ca="1" t="shared" si="539"/>
        <v>1900 - MONTH 01</v>
      </c>
      <c r="O528" s="83" t="str">
        <f ca="1" t="shared" ref="O528:P528" si="557">IFERROR(AVERAGEIF(M:M,M528,$K:$K)," ")</f>
        <v> </v>
      </c>
      <c r="P528" s="83" t="str">
        <f ca="1" t="shared" si="557"/>
        <v> </v>
      </c>
      <c r="Q528" s="66" t="str">
        <f ca="1">IF(ISBLANK(A528)," ",IF(O528&gt;MASTER!$B$3/100,"SB",IF(O528&gt;MASTER!$B$4/100,"B",IF(O528&gt;MASTER!$B$5/100,"C","K"))))</f>
        <v>SB</v>
      </c>
      <c r="R528" s="66" t="str">
        <f ca="1">IF(ISBLANK(B528)," ",IF(P528&gt;MASTER!$B$3/100,"SB",IF(P528&gt;MASTER!$B$4/100,"B",IF(P528&gt;MASTER!$B$5/100,"C","K"))))</f>
        <v>SB</v>
      </c>
    </row>
    <row r="529" customHeight="1" spans="1:18">
      <c r="A529" s="66">
        <f ca="1">INDIRECT(ADDRESS(2+QUOTIENT(ROW()-2,COUNTA('Form Responses 1'!$1:$1)-4),1,,TRUE,"Form Responses 1"))</f>
        <v>0</v>
      </c>
      <c r="B529" s="66">
        <f ca="1">INDIRECT(ADDRESS(2+QUOTIENT(ROW()-2,COUNTA('Form Responses 1'!$1:$1)-4),2,,TRUE,"Form Responses 1"))</f>
        <v>0</v>
      </c>
      <c r="C529" s="66">
        <f ca="1">INDIRECT(ADDRESS(2+QUOTIENT(ROW()-2,COUNTA('Form Responses 1'!$1:$1)-4),3,,TRUE,"Form Responses 1"))</f>
        <v>0</v>
      </c>
      <c r="D529" s="66">
        <f ca="1">INDIRECT(ADDRESS(2+QUOTIENT(ROW()-2,COUNTA('Form Responses 1'!$1:$1)-4),4,,TRUE,"Form Responses 1"))</f>
        <v>0</v>
      </c>
      <c r="E529" s="82">
        <f ca="1" t="shared" si="534"/>
        <v>6</v>
      </c>
      <c r="F529" s="66" t="str">
        <f ca="1">IF(ISBLANK(A529)," ",INDIRECT(ADDRESS(1,5+MOD(ROW()-2,COUNTA('Form Responses 1'!$1:$1)-4),,TRUE,"Form Responses 1")))</f>
        <v>Halaman Wisma [Tps]</v>
      </c>
      <c r="G529" s="66" t="e">
        <f ca="1">IF(ISBLANK(A529)," ",INDIRECT(ADDRESS(MATCH(A529,'Form Responses 1'!A:A,0),5+MOD(ROW()-2,COUNTA('Form Responses 1'!$1:$1)-4),,TRUE,"Form Responses 1")))</f>
        <v>#N/A</v>
      </c>
      <c r="H529" s="83" t="str">
        <f ca="1" t="shared" si="535"/>
        <v>Halaman Wisma</v>
      </c>
      <c r="I529" s="83" t="str">
        <f ca="1" t="shared" si="543"/>
        <v>Tps</v>
      </c>
      <c r="J529" s="83" t="str">
        <f ca="1" t="shared" si="536"/>
        <v>CLEANING SERVICE</v>
      </c>
      <c r="K529" s="83" t="str">
        <f ca="1" t="array" ref="K529">IFERROR(INDEX(MASTER!B:B,MATCH(G529,MASTER!A:A,0))/100," ")</f>
        <v> </v>
      </c>
      <c r="L529" s="66">
        <f ca="1" t="shared" si="537"/>
        <v>0</v>
      </c>
      <c r="M529" s="66" t="str">
        <f ca="1" t="shared" si="538"/>
        <v>1900 - WEEK 00</v>
      </c>
      <c r="N529" s="66" t="str">
        <f ca="1" t="shared" si="539"/>
        <v>1900 - MONTH 01</v>
      </c>
      <c r="O529" s="83" t="str">
        <f ca="1" t="shared" ref="O529:P529" si="558">IFERROR(AVERAGEIF(M:M,M529,$K:$K)," ")</f>
        <v> </v>
      </c>
      <c r="P529" s="83" t="str">
        <f ca="1" t="shared" si="558"/>
        <v> </v>
      </c>
      <c r="Q529" s="66" t="str">
        <f ca="1">IF(ISBLANK(A529)," ",IF(O529&gt;MASTER!$B$3/100,"SB",IF(O529&gt;MASTER!$B$4/100,"B",IF(O529&gt;MASTER!$B$5/100,"C","K"))))</f>
        <v>SB</v>
      </c>
      <c r="R529" s="66" t="str">
        <f ca="1">IF(ISBLANK(B529)," ",IF(P529&gt;MASTER!$B$3/100,"SB",IF(P529&gt;MASTER!$B$4/100,"B",IF(P529&gt;MASTER!$B$5/100,"C","K"))))</f>
        <v>SB</v>
      </c>
    </row>
    <row r="530" customHeight="1" spans="1:18">
      <c r="A530" s="66">
        <f ca="1">INDIRECT(ADDRESS(2+QUOTIENT(ROW()-2,COUNTA('Form Responses 1'!$1:$1)-4),1,,TRUE,"Form Responses 1"))</f>
        <v>0</v>
      </c>
      <c r="B530" s="66">
        <f ca="1">INDIRECT(ADDRESS(2+QUOTIENT(ROW()-2,COUNTA('Form Responses 1'!$1:$1)-4),2,,TRUE,"Form Responses 1"))</f>
        <v>0</v>
      </c>
      <c r="C530" s="66">
        <f ca="1">INDIRECT(ADDRESS(2+QUOTIENT(ROW()-2,COUNTA('Form Responses 1'!$1:$1)-4),3,,TRUE,"Form Responses 1"))</f>
        <v>0</v>
      </c>
      <c r="D530" s="66">
        <f ca="1">INDIRECT(ADDRESS(2+QUOTIENT(ROW()-2,COUNTA('Form Responses 1'!$1:$1)-4),4,,TRUE,"Form Responses 1"))</f>
        <v>0</v>
      </c>
      <c r="E530" s="82">
        <f ca="1" t="shared" si="534"/>
        <v>6</v>
      </c>
      <c r="F530" s="66" t="str">
        <f ca="1">IF(ISBLANK(A530)," ",INDIRECT(ADDRESS(1,5+MOD(ROW()-2,COUNTA('Form Responses 1'!$1:$1)-4),,TRUE,"Form Responses 1")))</f>
        <v>Security [Security Functions]</v>
      </c>
      <c r="G530" s="66" t="e">
        <f ca="1">IF(ISBLANK(A530)," ",INDIRECT(ADDRESS(MATCH(A530,'Form Responses 1'!A:A,0),5+MOD(ROW()-2,COUNTA('Form Responses 1'!$1:$1)-4),,TRUE,"Form Responses 1")))</f>
        <v>#N/A</v>
      </c>
      <c r="H530" s="83" t="str">
        <f ca="1" t="shared" si="535"/>
        <v>Security</v>
      </c>
      <c r="I530" s="83" t="str">
        <f ca="1" t="shared" si="543"/>
        <v>Security Functions</v>
      </c>
      <c r="J530" s="83" t="str">
        <f ca="1" t="shared" si="536"/>
        <v>SECURITY SERVICE</v>
      </c>
      <c r="K530" s="83" t="str">
        <f ca="1" t="array" ref="K530">IFERROR(INDEX(MASTER!B:B,MATCH(G530,MASTER!A:A,0))/100," ")</f>
        <v> </v>
      </c>
      <c r="L530" s="66">
        <f ca="1" t="shared" si="537"/>
        <v>0</v>
      </c>
      <c r="M530" s="66" t="str">
        <f ca="1" t="shared" si="538"/>
        <v>1900 - WEEK 00</v>
      </c>
      <c r="N530" s="66" t="str">
        <f ca="1" t="shared" si="539"/>
        <v>1900 - MONTH 01</v>
      </c>
      <c r="O530" s="83" t="str">
        <f ca="1" t="shared" ref="O530:P530" si="559">IFERROR(AVERAGEIF(M:M,M530,$K:$K)," ")</f>
        <v> </v>
      </c>
      <c r="P530" s="83" t="str">
        <f ca="1" t="shared" si="559"/>
        <v> </v>
      </c>
      <c r="Q530" s="66" t="str">
        <f ca="1">IF(ISBLANK(A530)," ",IF(O530&gt;MASTER!$B$3/100,"SB",IF(O530&gt;MASTER!$B$4/100,"B",IF(O530&gt;MASTER!$B$5/100,"C","K"))))</f>
        <v>SB</v>
      </c>
      <c r="R530" s="66" t="str">
        <f ca="1">IF(ISBLANK(B530)," ",IF(P530&gt;MASTER!$B$3/100,"SB",IF(P530&gt;MASTER!$B$4/100,"B",IF(P530&gt;MASTER!$B$5/100,"C","K"))))</f>
        <v>SB</v>
      </c>
    </row>
    <row r="531" customHeight="1" spans="1:18">
      <c r="A531" s="66">
        <f ca="1">INDIRECT(ADDRESS(2+QUOTIENT(ROW()-2,COUNTA('Form Responses 1'!$1:$1)-4),1,,TRUE,"Form Responses 1"))</f>
        <v>0</v>
      </c>
      <c r="B531" s="66">
        <f ca="1">INDIRECT(ADDRESS(2+QUOTIENT(ROW()-2,COUNTA('Form Responses 1'!$1:$1)-4),2,,TRUE,"Form Responses 1"))</f>
        <v>0</v>
      </c>
      <c r="C531" s="66">
        <f ca="1">INDIRECT(ADDRESS(2+QUOTIENT(ROW()-2,COUNTA('Form Responses 1'!$1:$1)-4),3,,TRUE,"Form Responses 1"))</f>
        <v>0</v>
      </c>
      <c r="D531" s="66">
        <f ca="1">INDIRECT(ADDRESS(2+QUOTIENT(ROW()-2,COUNTA('Form Responses 1'!$1:$1)-4),4,,TRUE,"Form Responses 1"))</f>
        <v>0</v>
      </c>
      <c r="E531" s="82">
        <f ca="1" t="shared" si="534"/>
        <v>6</v>
      </c>
      <c r="F531" s="66" t="str">
        <f ca="1">IF(ISBLANK(A531)," ",INDIRECT(ADDRESS(1,5+MOD(ROW()-2,COUNTA('Form Responses 1'!$1:$1)-4),,TRUE,"Form Responses 1")))</f>
        <v>Lantai 1 [Pantry ]</v>
      </c>
      <c r="G531" s="66" t="e">
        <f ca="1">IF(ISBLANK(A531)," ",INDIRECT(ADDRESS(MATCH(A531,'Form Responses 1'!A:A,0),5+MOD(ROW()-2,COUNTA('Form Responses 1'!$1:$1)-4),,TRUE,"Form Responses 1")))</f>
        <v>#N/A</v>
      </c>
      <c r="H531" s="83" t="str">
        <f ca="1" t="shared" si="535"/>
        <v>Lantai 1</v>
      </c>
      <c r="I531" s="83" t="str">
        <f ca="1" t="shared" si="543"/>
        <v>Pantry </v>
      </c>
      <c r="J531" s="83" t="str">
        <f ca="1" t="shared" si="536"/>
        <v>CLEANING SERVICE</v>
      </c>
      <c r="K531" s="83" t="str">
        <f ca="1" t="array" ref="K531">IFERROR(INDEX(MASTER!B:B,MATCH(G531,MASTER!A:A,0))/100," ")</f>
        <v> </v>
      </c>
      <c r="L531" s="66">
        <f ca="1" t="shared" si="537"/>
        <v>0</v>
      </c>
      <c r="M531" s="66" t="str">
        <f ca="1" t="shared" si="538"/>
        <v>1900 - WEEK 00</v>
      </c>
      <c r="N531" s="66" t="str">
        <f ca="1" t="shared" si="539"/>
        <v>1900 - MONTH 01</v>
      </c>
      <c r="O531" s="83" t="str">
        <f ca="1" t="shared" ref="O531:P531" si="560">IFERROR(AVERAGEIF(M:M,M531,$K:$K)," ")</f>
        <v> </v>
      </c>
      <c r="P531" s="83" t="str">
        <f ca="1" t="shared" si="560"/>
        <v> </v>
      </c>
      <c r="Q531" s="66" t="str">
        <f ca="1">IF(ISBLANK(A531)," ",IF(O531&gt;MASTER!$B$3/100,"SB",IF(O531&gt;MASTER!$B$4/100,"B",IF(O531&gt;MASTER!$B$5/100,"C","K"))))</f>
        <v>SB</v>
      </c>
      <c r="R531" s="66" t="str">
        <f ca="1">IF(ISBLANK(B531)," ",IF(P531&gt;MASTER!$B$3/100,"SB",IF(P531&gt;MASTER!$B$4/100,"B",IF(P531&gt;MASTER!$B$5/100,"C","K"))))</f>
        <v>SB</v>
      </c>
    </row>
    <row r="532" customHeight="1" spans="1:18">
      <c r="A532" s="66">
        <f ca="1">INDIRECT(ADDRESS(2+QUOTIENT(ROW()-2,COUNTA('Form Responses 1'!$1:$1)-4),1,,TRUE,"Form Responses 1"))</f>
        <v>0</v>
      </c>
      <c r="B532" s="66">
        <f ca="1">INDIRECT(ADDRESS(2+QUOTIENT(ROW()-2,COUNTA('Form Responses 1'!$1:$1)-4),2,,TRUE,"Form Responses 1"))</f>
        <v>0</v>
      </c>
      <c r="C532" s="66">
        <f ca="1">INDIRECT(ADDRESS(2+QUOTIENT(ROW()-2,COUNTA('Form Responses 1'!$1:$1)-4),3,,TRUE,"Form Responses 1"))</f>
        <v>0</v>
      </c>
      <c r="D532" s="66">
        <f ca="1">INDIRECT(ADDRESS(2+QUOTIENT(ROW()-2,COUNTA('Form Responses 1'!$1:$1)-4),4,,TRUE,"Form Responses 1"))</f>
        <v>0</v>
      </c>
      <c r="E532" s="82">
        <f ca="1" t="shared" si="534"/>
        <v>6</v>
      </c>
      <c r="F532" s="66" t="str">
        <f ca="1">IF(ISBLANK(A532)," ",INDIRECT(ADDRESS(1,5+MOD(ROW()-2,COUNTA('Form Responses 1'!$1:$1)-4),,TRUE,"Form Responses 1")))</f>
        <v>Lantai 1 [Kamar Depan]</v>
      </c>
      <c r="G532" s="66" t="e">
        <f ca="1">IF(ISBLANK(A532)," ",INDIRECT(ADDRESS(MATCH(A532,'Form Responses 1'!A:A,0),5+MOD(ROW()-2,COUNTA('Form Responses 1'!$1:$1)-4),,TRUE,"Form Responses 1")))</f>
        <v>#N/A</v>
      </c>
      <c r="H532" s="83" t="str">
        <f ca="1" t="shared" si="535"/>
        <v>Lantai 1</v>
      </c>
      <c r="I532" s="83" t="str">
        <f ca="1" t="shared" si="543"/>
        <v>Kamar Depan</v>
      </c>
      <c r="J532" s="83" t="str">
        <f ca="1" t="shared" si="536"/>
        <v>CLEANING SERVICE</v>
      </c>
      <c r="K532" s="83" t="str">
        <f ca="1" t="array" ref="K532">IFERROR(INDEX(MASTER!B:B,MATCH(G532,MASTER!A:A,0))/100," ")</f>
        <v> </v>
      </c>
      <c r="L532" s="66">
        <f ca="1" t="shared" si="537"/>
        <v>0</v>
      </c>
      <c r="M532" s="66" t="str">
        <f ca="1" t="shared" si="538"/>
        <v>1900 - WEEK 00</v>
      </c>
      <c r="N532" s="66" t="str">
        <f ca="1" t="shared" si="539"/>
        <v>1900 - MONTH 01</v>
      </c>
      <c r="O532" s="83" t="str">
        <f ca="1" t="shared" ref="O532:P532" si="561">IFERROR(AVERAGEIF(M:M,M532,$K:$K)," ")</f>
        <v> </v>
      </c>
      <c r="P532" s="83" t="str">
        <f ca="1" t="shared" si="561"/>
        <v> </v>
      </c>
      <c r="Q532" s="66" t="str">
        <f ca="1">IF(ISBLANK(A532)," ",IF(O532&gt;MASTER!$B$3/100,"SB",IF(O532&gt;MASTER!$B$4/100,"B",IF(O532&gt;MASTER!$B$5/100,"C","K"))))</f>
        <v>SB</v>
      </c>
      <c r="R532" s="66" t="str">
        <f ca="1">IF(ISBLANK(B532)," ",IF(P532&gt;MASTER!$B$3/100,"SB",IF(P532&gt;MASTER!$B$4/100,"B",IF(P532&gt;MASTER!$B$5/100,"C","K"))))</f>
        <v>SB</v>
      </c>
    </row>
    <row r="533" customHeight="1" spans="1:18">
      <c r="A533" s="66">
        <f ca="1">INDIRECT(ADDRESS(2+QUOTIENT(ROW()-2,COUNTA('Form Responses 1'!$1:$1)-4),1,,TRUE,"Form Responses 1"))</f>
        <v>0</v>
      </c>
      <c r="B533" s="66">
        <f ca="1">INDIRECT(ADDRESS(2+QUOTIENT(ROW()-2,COUNTA('Form Responses 1'!$1:$1)-4),2,,TRUE,"Form Responses 1"))</f>
        <v>0</v>
      </c>
      <c r="C533" s="66">
        <f ca="1">INDIRECT(ADDRESS(2+QUOTIENT(ROW()-2,COUNTA('Form Responses 1'!$1:$1)-4),3,,TRUE,"Form Responses 1"))</f>
        <v>0</v>
      </c>
      <c r="D533" s="66">
        <f ca="1">INDIRECT(ADDRESS(2+QUOTIENT(ROW()-2,COUNTA('Form Responses 1'!$1:$1)-4),4,,TRUE,"Form Responses 1"))</f>
        <v>0</v>
      </c>
      <c r="E533" s="82">
        <f ca="1" t="shared" si="534"/>
        <v>6</v>
      </c>
      <c r="F533" s="66" t="str">
        <f ca="1">IF(ISBLANK(A533)," ",INDIRECT(ADDRESS(1,5+MOD(ROW()-2,COUNTA('Form Responses 1'!$1:$1)-4),,TRUE,"Form Responses 1")))</f>
        <v>Lantai 1 [Kamar Belakang]</v>
      </c>
      <c r="G533" s="66" t="e">
        <f ca="1">IF(ISBLANK(A533)," ",INDIRECT(ADDRESS(MATCH(A533,'Form Responses 1'!A:A,0),5+MOD(ROW()-2,COUNTA('Form Responses 1'!$1:$1)-4),,TRUE,"Form Responses 1")))</f>
        <v>#N/A</v>
      </c>
      <c r="H533" s="83" t="str">
        <f ca="1" t="shared" si="535"/>
        <v>Lantai 1</v>
      </c>
      <c r="I533" s="83" t="str">
        <f ca="1" t="shared" si="543"/>
        <v>Kamar Belakang</v>
      </c>
      <c r="J533" s="83" t="str">
        <f ca="1" t="shared" si="536"/>
        <v>CLEANING SERVICE</v>
      </c>
      <c r="K533" s="83" t="str">
        <f ca="1" t="array" ref="K533">IFERROR(INDEX(MASTER!B:B,MATCH(G533,MASTER!A:A,0))/100," ")</f>
        <v> </v>
      </c>
      <c r="L533" s="66">
        <f ca="1" t="shared" si="537"/>
        <v>0</v>
      </c>
      <c r="M533" s="66" t="str">
        <f ca="1" t="shared" si="538"/>
        <v>1900 - WEEK 00</v>
      </c>
      <c r="N533" s="66" t="str">
        <f ca="1" t="shared" si="539"/>
        <v>1900 - MONTH 01</v>
      </c>
      <c r="O533" s="83" t="str">
        <f ca="1" t="shared" ref="O533:P533" si="562">IFERROR(AVERAGEIF(M:M,M533,$K:$K)," ")</f>
        <v> </v>
      </c>
      <c r="P533" s="83" t="str">
        <f ca="1" t="shared" si="562"/>
        <v> </v>
      </c>
      <c r="Q533" s="66" t="str">
        <f ca="1">IF(ISBLANK(A533)," ",IF(O533&gt;MASTER!$B$3/100,"SB",IF(O533&gt;MASTER!$B$4/100,"B",IF(O533&gt;MASTER!$B$5/100,"C","K"))))</f>
        <v>SB</v>
      </c>
      <c r="R533" s="66" t="str">
        <f ca="1">IF(ISBLANK(B533)," ",IF(P533&gt;MASTER!$B$3/100,"SB",IF(P533&gt;MASTER!$B$4/100,"B",IF(P533&gt;MASTER!$B$5/100,"C","K"))))</f>
        <v>SB</v>
      </c>
    </row>
    <row r="534" customHeight="1" spans="1:18">
      <c r="A534" s="66">
        <f ca="1">INDIRECT(ADDRESS(2+QUOTIENT(ROW()-2,COUNTA('Form Responses 1'!$1:$1)-4),1,,TRUE,"Form Responses 1"))</f>
        <v>0</v>
      </c>
      <c r="B534" s="66">
        <f ca="1">INDIRECT(ADDRESS(2+QUOTIENT(ROW()-2,COUNTA('Form Responses 1'!$1:$1)-4),2,,TRUE,"Form Responses 1"))</f>
        <v>0</v>
      </c>
      <c r="C534" s="66">
        <f ca="1">INDIRECT(ADDRESS(2+QUOTIENT(ROW()-2,COUNTA('Form Responses 1'!$1:$1)-4),3,,TRUE,"Form Responses 1"))</f>
        <v>0</v>
      </c>
      <c r="D534" s="66">
        <f ca="1">INDIRECT(ADDRESS(2+QUOTIENT(ROW()-2,COUNTA('Form Responses 1'!$1:$1)-4),4,,TRUE,"Form Responses 1"))</f>
        <v>0</v>
      </c>
      <c r="E534" s="82">
        <f ca="1" t="shared" si="534"/>
        <v>6</v>
      </c>
      <c r="F534" s="66" t="str">
        <f ca="1">IF(ISBLANK(A534)," ",INDIRECT(ADDRESS(1,5+MOD(ROW()-2,COUNTA('Form Responses 1'!$1:$1)-4),,TRUE,"Form Responses 1")))</f>
        <v>Lantai 1 [Ruang Tamu]</v>
      </c>
      <c r="G534" s="66" t="e">
        <f ca="1">IF(ISBLANK(A534)," ",INDIRECT(ADDRESS(MATCH(A534,'Form Responses 1'!A:A,0),5+MOD(ROW()-2,COUNTA('Form Responses 1'!$1:$1)-4),,TRUE,"Form Responses 1")))</f>
        <v>#N/A</v>
      </c>
      <c r="H534" s="83" t="str">
        <f ca="1" t="shared" si="535"/>
        <v>Lantai 1</v>
      </c>
      <c r="I534" s="83" t="str">
        <f ca="1" t="shared" si="543"/>
        <v>Ruang Tamu</v>
      </c>
      <c r="J534" s="83" t="str">
        <f ca="1" t="shared" si="536"/>
        <v>CLEANING SERVICE</v>
      </c>
      <c r="K534" s="83" t="str">
        <f ca="1" t="array" ref="K534">IFERROR(INDEX(MASTER!B:B,MATCH(G534,MASTER!A:A,0))/100," ")</f>
        <v> </v>
      </c>
      <c r="L534" s="66">
        <f ca="1" t="shared" si="537"/>
        <v>0</v>
      </c>
      <c r="M534" s="66" t="str">
        <f ca="1" t="shared" si="538"/>
        <v>1900 - WEEK 00</v>
      </c>
      <c r="N534" s="66" t="str">
        <f ca="1" t="shared" si="539"/>
        <v>1900 - MONTH 01</v>
      </c>
      <c r="O534" s="83" t="str">
        <f ca="1" t="shared" ref="O534:P534" si="563">IFERROR(AVERAGEIF(M:M,M534,$K:$K)," ")</f>
        <v> </v>
      </c>
      <c r="P534" s="83" t="str">
        <f ca="1" t="shared" si="563"/>
        <v> </v>
      </c>
      <c r="Q534" s="66" t="str">
        <f ca="1">IF(ISBLANK(A534)," ",IF(O534&gt;MASTER!$B$3/100,"SB",IF(O534&gt;MASTER!$B$4/100,"B",IF(O534&gt;MASTER!$B$5/100,"C","K"))))</f>
        <v>SB</v>
      </c>
      <c r="R534" s="66" t="str">
        <f ca="1">IF(ISBLANK(B534)," ",IF(P534&gt;MASTER!$B$3/100,"SB",IF(P534&gt;MASTER!$B$4/100,"B",IF(P534&gt;MASTER!$B$5/100,"C","K"))))</f>
        <v>SB</v>
      </c>
    </row>
    <row r="535" customHeight="1" spans="1:18">
      <c r="A535" s="66">
        <f ca="1">INDIRECT(ADDRESS(2+QUOTIENT(ROW()-2,COUNTA('Form Responses 1'!$1:$1)-4),1,,TRUE,"Form Responses 1"))</f>
        <v>0</v>
      </c>
      <c r="B535" s="66">
        <f ca="1">INDIRECT(ADDRESS(2+QUOTIENT(ROW()-2,COUNTA('Form Responses 1'!$1:$1)-4),2,,TRUE,"Form Responses 1"))</f>
        <v>0</v>
      </c>
      <c r="C535" s="66">
        <f ca="1">INDIRECT(ADDRESS(2+QUOTIENT(ROW()-2,COUNTA('Form Responses 1'!$1:$1)-4),3,,TRUE,"Form Responses 1"))</f>
        <v>0</v>
      </c>
      <c r="D535" s="66">
        <f ca="1">INDIRECT(ADDRESS(2+QUOTIENT(ROW()-2,COUNTA('Form Responses 1'!$1:$1)-4),4,,TRUE,"Form Responses 1"))</f>
        <v>0</v>
      </c>
      <c r="E535" s="82">
        <f ca="1" t="shared" si="534"/>
        <v>6</v>
      </c>
      <c r="F535" s="66" t="str">
        <f ca="1">IF(ISBLANK(A535)," ",INDIRECT(ADDRESS(1,5+MOD(ROW()-2,COUNTA('Form Responses 1'!$1:$1)-4),,TRUE,"Form Responses 1")))</f>
        <v>Lantai 1 [Toilet Pria / Wanita]</v>
      </c>
      <c r="G535" s="66" t="e">
        <f ca="1">IF(ISBLANK(A535)," ",INDIRECT(ADDRESS(MATCH(A535,'Form Responses 1'!A:A,0),5+MOD(ROW()-2,COUNTA('Form Responses 1'!$1:$1)-4),,TRUE,"Form Responses 1")))</f>
        <v>#N/A</v>
      </c>
      <c r="H535" s="83" t="str">
        <f ca="1" t="shared" si="535"/>
        <v>Lantai 1</v>
      </c>
      <c r="I535" s="83" t="str">
        <f ca="1" t="shared" si="543"/>
        <v>Toilet Pria / Wanita</v>
      </c>
      <c r="J535" s="83" t="str">
        <f ca="1" t="shared" si="536"/>
        <v>CLEANING SERVICE</v>
      </c>
      <c r="K535" s="83" t="str">
        <f ca="1" t="array" ref="K535">IFERROR(INDEX(MASTER!B:B,MATCH(G535,MASTER!A:A,0))/100," ")</f>
        <v> </v>
      </c>
      <c r="L535" s="66">
        <f ca="1" t="shared" si="537"/>
        <v>0</v>
      </c>
      <c r="M535" s="66" t="str">
        <f ca="1" t="shared" si="538"/>
        <v>1900 - WEEK 00</v>
      </c>
      <c r="N535" s="66" t="str">
        <f ca="1" t="shared" si="539"/>
        <v>1900 - MONTH 01</v>
      </c>
      <c r="O535" s="83" t="str">
        <f ca="1" t="shared" ref="O535:P535" si="564">IFERROR(AVERAGEIF(M:M,M535,$K:$K)," ")</f>
        <v> </v>
      </c>
      <c r="P535" s="83" t="str">
        <f ca="1" t="shared" si="564"/>
        <v> </v>
      </c>
      <c r="Q535" s="66" t="str">
        <f ca="1">IF(ISBLANK(A535)," ",IF(O535&gt;MASTER!$B$3/100,"SB",IF(O535&gt;MASTER!$B$4/100,"B",IF(O535&gt;MASTER!$B$5/100,"C","K"))))</f>
        <v>SB</v>
      </c>
      <c r="R535" s="66" t="str">
        <f ca="1">IF(ISBLANK(B535)," ",IF(P535&gt;MASTER!$B$3/100,"SB",IF(P535&gt;MASTER!$B$4/100,"B",IF(P535&gt;MASTER!$B$5/100,"C","K"))))</f>
        <v>SB</v>
      </c>
    </row>
    <row r="536" customHeight="1" spans="1:18">
      <c r="A536" s="66">
        <f ca="1">INDIRECT(ADDRESS(2+QUOTIENT(ROW()-2,COUNTA('Form Responses 1'!$1:$1)-4),1,,TRUE,"Form Responses 1"))</f>
        <v>0</v>
      </c>
      <c r="B536" s="66">
        <f ca="1">INDIRECT(ADDRESS(2+QUOTIENT(ROW()-2,COUNTA('Form Responses 1'!$1:$1)-4),2,,TRUE,"Form Responses 1"))</f>
        <v>0</v>
      </c>
      <c r="C536" s="66">
        <f ca="1">INDIRECT(ADDRESS(2+QUOTIENT(ROW()-2,COUNTA('Form Responses 1'!$1:$1)-4),3,,TRUE,"Form Responses 1"))</f>
        <v>0</v>
      </c>
      <c r="D536" s="66">
        <f ca="1">INDIRECT(ADDRESS(2+QUOTIENT(ROW()-2,COUNTA('Form Responses 1'!$1:$1)-4),4,,TRUE,"Form Responses 1"))</f>
        <v>0</v>
      </c>
      <c r="E536" s="82">
        <f ca="1" t="shared" si="534"/>
        <v>6</v>
      </c>
      <c r="F536" s="66" t="str">
        <f ca="1">IF(ISBLANK(A536)," ",INDIRECT(ADDRESS(1,5+MOD(ROW()-2,COUNTA('Form Responses 1'!$1:$1)-4),,TRUE,"Form Responses 1")))</f>
        <v>Halaman [Taman ]</v>
      </c>
      <c r="G536" s="66" t="e">
        <f ca="1">IF(ISBLANK(A536)," ",INDIRECT(ADDRESS(MATCH(A536,'Form Responses 1'!A:A,0),5+MOD(ROW()-2,COUNTA('Form Responses 1'!$1:$1)-4),,TRUE,"Form Responses 1")))</f>
        <v>#N/A</v>
      </c>
      <c r="H536" s="83" t="str">
        <f ca="1" t="shared" si="535"/>
        <v>Halaman</v>
      </c>
      <c r="I536" s="83" t="str">
        <f ca="1" t="shared" si="543"/>
        <v>Taman </v>
      </c>
      <c r="J536" s="83" t="str">
        <f ca="1" t="shared" si="536"/>
        <v>CLEANING SERVICE</v>
      </c>
      <c r="K536" s="83" t="str">
        <f ca="1" t="array" ref="K536">IFERROR(INDEX(MASTER!B:B,MATCH(G536,MASTER!A:A,0))/100," ")</f>
        <v> </v>
      </c>
      <c r="L536" s="66">
        <f ca="1" t="shared" si="537"/>
        <v>0</v>
      </c>
      <c r="M536" s="66" t="str">
        <f ca="1" t="shared" si="538"/>
        <v>1900 - WEEK 00</v>
      </c>
      <c r="N536" s="66" t="str">
        <f ca="1" t="shared" si="539"/>
        <v>1900 - MONTH 01</v>
      </c>
      <c r="O536" s="83" t="str">
        <f ca="1" t="shared" ref="O536:P536" si="565">IFERROR(AVERAGEIF(M:M,M536,$K:$K)," ")</f>
        <v> </v>
      </c>
      <c r="P536" s="83" t="str">
        <f ca="1" t="shared" si="565"/>
        <v> </v>
      </c>
      <c r="Q536" s="66" t="str">
        <f ca="1">IF(ISBLANK(A536)," ",IF(O536&gt;MASTER!$B$3/100,"SB",IF(O536&gt;MASTER!$B$4/100,"B",IF(O536&gt;MASTER!$B$5/100,"C","K"))))</f>
        <v>SB</v>
      </c>
      <c r="R536" s="66" t="str">
        <f ca="1">IF(ISBLANK(B536)," ",IF(P536&gt;MASTER!$B$3/100,"SB",IF(P536&gt;MASTER!$B$4/100,"B",IF(P536&gt;MASTER!$B$5/100,"C","K"))))</f>
        <v>SB</v>
      </c>
    </row>
    <row r="537" customHeight="1" spans="1:18">
      <c r="A537" s="66">
        <f ca="1">INDIRECT(ADDRESS(2+QUOTIENT(ROW()-2,COUNTA('Form Responses 1'!$1:$1)-4),1,,TRUE,"Form Responses 1"))</f>
        <v>0</v>
      </c>
      <c r="B537" s="66">
        <f ca="1">INDIRECT(ADDRESS(2+QUOTIENT(ROW()-2,COUNTA('Form Responses 1'!$1:$1)-4),2,,TRUE,"Form Responses 1"))</f>
        <v>0</v>
      </c>
      <c r="C537" s="66">
        <f ca="1">INDIRECT(ADDRESS(2+QUOTIENT(ROW()-2,COUNTA('Form Responses 1'!$1:$1)-4),3,,TRUE,"Form Responses 1"))</f>
        <v>0</v>
      </c>
      <c r="D537" s="66">
        <f ca="1">INDIRECT(ADDRESS(2+QUOTIENT(ROW()-2,COUNTA('Form Responses 1'!$1:$1)-4),4,,TRUE,"Form Responses 1"))</f>
        <v>0</v>
      </c>
      <c r="E537" s="82">
        <f ca="1" t="shared" si="534"/>
        <v>6</v>
      </c>
      <c r="F537" s="66" t="str">
        <f ca="1">IF(ISBLANK(A537)," ",INDIRECT(ADDRESS(1,5+MOD(ROW()-2,COUNTA('Form Responses 1'!$1:$1)-4),,TRUE,"Form Responses 1")))</f>
        <v>Halaman [Halaman Utama Depan]</v>
      </c>
      <c r="G537" s="66" t="e">
        <f ca="1">IF(ISBLANK(A537)," ",INDIRECT(ADDRESS(MATCH(A537,'Form Responses 1'!A:A,0),5+MOD(ROW()-2,COUNTA('Form Responses 1'!$1:$1)-4),,TRUE,"Form Responses 1")))</f>
        <v>#N/A</v>
      </c>
      <c r="H537" s="83" t="str">
        <f ca="1" t="shared" si="535"/>
        <v>Halaman</v>
      </c>
      <c r="I537" s="83" t="str">
        <f ca="1" t="shared" si="543"/>
        <v>Halaman Utama Depan</v>
      </c>
      <c r="J537" s="83" t="str">
        <f ca="1" t="shared" si="536"/>
        <v>CLEANING SERVICE</v>
      </c>
      <c r="K537" s="83" t="str">
        <f ca="1" t="array" ref="K537">IFERROR(INDEX(MASTER!B:B,MATCH(G537,MASTER!A:A,0))/100," ")</f>
        <v> </v>
      </c>
      <c r="L537" s="66">
        <f ca="1" t="shared" si="537"/>
        <v>0</v>
      </c>
      <c r="M537" s="66" t="str">
        <f ca="1" t="shared" si="538"/>
        <v>1900 - WEEK 00</v>
      </c>
      <c r="N537" s="66" t="str">
        <f ca="1" t="shared" si="539"/>
        <v>1900 - MONTH 01</v>
      </c>
      <c r="O537" s="83" t="str">
        <f ca="1" t="shared" ref="O537:P537" si="566">IFERROR(AVERAGEIF(M:M,M537,$K:$K)," ")</f>
        <v> </v>
      </c>
      <c r="P537" s="83" t="str">
        <f ca="1" t="shared" si="566"/>
        <v> </v>
      </c>
      <c r="Q537" s="66" t="str">
        <f ca="1">IF(ISBLANK(A537)," ",IF(O537&gt;MASTER!$B$3/100,"SB",IF(O537&gt;MASTER!$B$4/100,"B",IF(O537&gt;MASTER!$B$5/100,"C","K"))))</f>
        <v>SB</v>
      </c>
      <c r="R537" s="66" t="str">
        <f ca="1">IF(ISBLANK(B537)," ",IF(P537&gt;MASTER!$B$3/100,"SB",IF(P537&gt;MASTER!$B$4/100,"B",IF(P537&gt;MASTER!$B$5/100,"C","K"))))</f>
        <v>SB</v>
      </c>
    </row>
    <row r="538" customHeight="1" spans="1:18">
      <c r="A538" s="66">
        <f ca="1">INDIRECT(ADDRESS(2+QUOTIENT(ROW()-2,COUNTA('Form Responses 1'!$1:$1)-4),1,,TRUE,"Form Responses 1"))</f>
        <v>0</v>
      </c>
      <c r="B538" s="66">
        <f ca="1">INDIRECT(ADDRESS(2+QUOTIENT(ROW()-2,COUNTA('Form Responses 1'!$1:$1)-4),2,,TRUE,"Form Responses 1"))</f>
        <v>0</v>
      </c>
      <c r="C538" s="66">
        <f ca="1">INDIRECT(ADDRESS(2+QUOTIENT(ROW()-2,COUNTA('Form Responses 1'!$1:$1)-4),3,,TRUE,"Form Responses 1"))</f>
        <v>0</v>
      </c>
      <c r="D538" s="66">
        <f ca="1">INDIRECT(ADDRESS(2+QUOTIENT(ROW()-2,COUNTA('Form Responses 1'!$1:$1)-4),4,,TRUE,"Form Responses 1"))</f>
        <v>0</v>
      </c>
      <c r="E538" s="82">
        <f ca="1" t="shared" si="534"/>
        <v>6</v>
      </c>
      <c r="F538" s="66" t="str">
        <f ca="1">IF(ISBLANK(A538)," ",INDIRECT(ADDRESS(1,5+MOD(ROW()-2,COUNTA('Form Responses 1'!$1:$1)-4),,TRUE,"Form Responses 1")))</f>
        <v>Halaman [Halaman Samping Dan Belakang]</v>
      </c>
      <c r="G538" s="66" t="e">
        <f ca="1">IF(ISBLANK(A538)," ",INDIRECT(ADDRESS(MATCH(A538,'Form Responses 1'!A:A,0),5+MOD(ROW()-2,COUNTA('Form Responses 1'!$1:$1)-4),,TRUE,"Form Responses 1")))</f>
        <v>#N/A</v>
      </c>
      <c r="H538" s="83" t="str">
        <f ca="1" t="shared" si="535"/>
        <v>Halaman</v>
      </c>
      <c r="I538" s="83" t="str">
        <f ca="1" t="shared" si="543"/>
        <v>Halaman Samping Dan Belakang</v>
      </c>
      <c r="J538" s="83" t="str">
        <f ca="1" t="shared" si="536"/>
        <v>CLEANING SERVICE</v>
      </c>
      <c r="K538" s="83" t="str">
        <f ca="1" t="array" ref="K538">IFERROR(INDEX(MASTER!B:B,MATCH(G538,MASTER!A:A,0))/100," ")</f>
        <v> </v>
      </c>
      <c r="L538" s="66">
        <f ca="1" t="shared" si="537"/>
        <v>0</v>
      </c>
      <c r="M538" s="66" t="str">
        <f ca="1" t="shared" si="538"/>
        <v>1900 - WEEK 00</v>
      </c>
      <c r="N538" s="66" t="str">
        <f ca="1" t="shared" si="539"/>
        <v>1900 - MONTH 01</v>
      </c>
      <c r="O538" s="83" t="str">
        <f ca="1" t="shared" ref="O538:P538" si="567">IFERROR(AVERAGEIF(M:M,M538,$K:$K)," ")</f>
        <v> </v>
      </c>
      <c r="P538" s="83" t="str">
        <f ca="1" t="shared" si="567"/>
        <v> </v>
      </c>
      <c r="Q538" s="66" t="str">
        <f ca="1">IF(ISBLANK(A538)," ",IF(O538&gt;MASTER!$B$3/100,"SB",IF(O538&gt;MASTER!$B$4/100,"B",IF(O538&gt;MASTER!$B$5/100,"C","K"))))</f>
        <v>SB</v>
      </c>
      <c r="R538" s="66" t="str">
        <f ca="1">IF(ISBLANK(B538)," ",IF(P538&gt;MASTER!$B$3/100,"SB",IF(P538&gt;MASTER!$B$4/100,"B",IF(P538&gt;MASTER!$B$5/100,"C","K"))))</f>
        <v>SB</v>
      </c>
    </row>
    <row r="539" customHeight="1" spans="1:18">
      <c r="A539" s="66">
        <f ca="1">INDIRECT(ADDRESS(2+QUOTIENT(ROW()-2,COUNTA('Form Responses 1'!$1:$1)-4),1,,TRUE,"Form Responses 1"))</f>
        <v>0</v>
      </c>
      <c r="B539" s="66">
        <f ca="1">INDIRECT(ADDRESS(2+QUOTIENT(ROW()-2,COUNTA('Form Responses 1'!$1:$1)-4),2,,TRUE,"Form Responses 1"))</f>
        <v>0</v>
      </c>
      <c r="C539" s="66">
        <f ca="1">INDIRECT(ADDRESS(2+QUOTIENT(ROW()-2,COUNTA('Form Responses 1'!$1:$1)-4),3,,TRUE,"Form Responses 1"))</f>
        <v>0</v>
      </c>
      <c r="D539" s="66">
        <f ca="1">INDIRECT(ADDRESS(2+QUOTIENT(ROW()-2,COUNTA('Form Responses 1'!$1:$1)-4),4,,TRUE,"Form Responses 1"))</f>
        <v>0</v>
      </c>
      <c r="E539" s="82">
        <f ca="1" t="shared" si="534"/>
        <v>6</v>
      </c>
      <c r="F539" s="66" t="str">
        <f ca="1">IF(ISBLANK(A539)," ",INDIRECT(ADDRESS(1,5+MOD(ROW()-2,COUNTA('Form Responses 1'!$1:$1)-4),,TRUE,"Form Responses 1")))</f>
        <v>Halaman [Tps]</v>
      </c>
      <c r="G539" s="66" t="e">
        <f ca="1">IF(ISBLANK(A539)," ",INDIRECT(ADDRESS(MATCH(A539,'Form Responses 1'!A:A,0),5+MOD(ROW()-2,COUNTA('Form Responses 1'!$1:$1)-4),,TRUE,"Form Responses 1")))</f>
        <v>#N/A</v>
      </c>
      <c r="H539" s="83" t="str">
        <f ca="1" t="shared" si="535"/>
        <v>Halaman</v>
      </c>
      <c r="I539" s="83" t="str">
        <f ca="1" t="shared" si="543"/>
        <v>Tps</v>
      </c>
      <c r="J539" s="83" t="str">
        <f ca="1" t="shared" si="536"/>
        <v>CLEANING SERVICE</v>
      </c>
      <c r="K539" s="83" t="str">
        <f ca="1" t="array" ref="K539">IFERROR(INDEX(MASTER!B:B,MATCH(G539,MASTER!A:A,0))/100," ")</f>
        <v> </v>
      </c>
      <c r="L539" s="66">
        <f ca="1" t="shared" si="537"/>
        <v>0</v>
      </c>
      <c r="M539" s="66" t="str">
        <f ca="1" t="shared" si="538"/>
        <v>1900 - WEEK 00</v>
      </c>
      <c r="N539" s="66" t="str">
        <f ca="1" t="shared" si="539"/>
        <v>1900 - MONTH 01</v>
      </c>
      <c r="O539" s="83" t="str">
        <f ca="1" t="shared" ref="O539:P539" si="568">IFERROR(AVERAGEIF(M:M,M539,$K:$K)," ")</f>
        <v> </v>
      </c>
      <c r="P539" s="83" t="str">
        <f ca="1" t="shared" si="568"/>
        <v> </v>
      </c>
      <c r="Q539" s="66" t="str">
        <f ca="1">IF(ISBLANK(A539)," ",IF(O539&gt;MASTER!$B$3/100,"SB",IF(O539&gt;MASTER!$B$4/100,"B",IF(O539&gt;MASTER!$B$5/100,"C","K"))))</f>
        <v>SB</v>
      </c>
      <c r="R539" s="66" t="str">
        <f ca="1">IF(ISBLANK(B539)," ",IF(P539&gt;MASTER!$B$3/100,"SB",IF(P539&gt;MASTER!$B$4/100,"B",IF(P539&gt;MASTER!$B$5/100,"C","K"))))</f>
        <v>SB</v>
      </c>
    </row>
    <row r="540" customHeight="1" spans="1:18">
      <c r="A540" s="66">
        <f ca="1">INDIRECT(ADDRESS(2+QUOTIENT(ROW()-2,COUNTA('Form Responses 1'!$1:$1)-4),1,,TRUE,"Form Responses 1"))</f>
        <v>0</v>
      </c>
      <c r="B540" s="66">
        <f ca="1">INDIRECT(ADDRESS(2+QUOTIENT(ROW()-2,COUNTA('Form Responses 1'!$1:$1)-4),2,,TRUE,"Form Responses 1"))</f>
        <v>0</v>
      </c>
      <c r="C540" s="66">
        <f ca="1">INDIRECT(ADDRESS(2+QUOTIENT(ROW()-2,COUNTA('Form Responses 1'!$1:$1)-4),3,,TRUE,"Form Responses 1"))</f>
        <v>0</v>
      </c>
      <c r="D540" s="66">
        <f ca="1">INDIRECT(ADDRESS(2+QUOTIENT(ROW()-2,COUNTA('Form Responses 1'!$1:$1)-4),4,,TRUE,"Form Responses 1"))</f>
        <v>0</v>
      </c>
      <c r="E540" s="82">
        <f ca="1" t="shared" si="534"/>
        <v>6</v>
      </c>
      <c r="F540" s="66" t="str">
        <f ca="1">IF(ISBLANK(A540)," ",INDIRECT(ADDRESS(1,5+MOD(ROW()-2,COUNTA('Form Responses 1'!$1:$1)-4),,TRUE,"Form Responses 1")))</f>
        <v>Wisma [Koridor ]</v>
      </c>
      <c r="G540" s="66" t="e">
        <f ca="1">IF(ISBLANK(A540)," ",INDIRECT(ADDRESS(MATCH(A540,'Form Responses 1'!A:A,0),5+MOD(ROW()-2,COUNTA('Form Responses 1'!$1:$1)-4),,TRUE,"Form Responses 1")))</f>
        <v>#N/A</v>
      </c>
      <c r="H540" s="83" t="str">
        <f ca="1" t="shared" si="535"/>
        <v>Wisma</v>
      </c>
      <c r="I540" s="83" t="str">
        <f ca="1" t="shared" si="543"/>
        <v>Koridor </v>
      </c>
      <c r="J540" s="83" t="str">
        <f ca="1" t="shared" si="536"/>
        <v>CLEANING SERVICE</v>
      </c>
      <c r="K540" s="83" t="str">
        <f ca="1" t="array" ref="K540">IFERROR(INDEX(MASTER!B:B,MATCH(G540,MASTER!A:A,0))/100," ")</f>
        <v> </v>
      </c>
      <c r="L540" s="66">
        <f ca="1" t="shared" si="537"/>
        <v>0</v>
      </c>
      <c r="M540" s="66" t="str">
        <f ca="1" t="shared" si="538"/>
        <v>1900 - WEEK 00</v>
      </c>
      <c r="N540" s="66" t="str">
        <f ca="1" t="shared" si="539"/>
        <v>1900 - MONTH 01</v>
      </c>
      <c r="O540" s="83" t="str">
        <f ca="1" t="shared" ref="O540:P540" si="569">IFERROR(AVERAGEIF(M:M,M540,$K:$K)," ")</f>
        <v> </v>
      </c>
      <c r="P540" s="83" t="str">
        <f ca="1" t="shared" si="569"/>
        <v> </v>
      </c>
      <c r="Q540" s="66" t="str">
        <f ca="1">IF(ISBLANK(A540)," ",IF(O540&gt;MASTER!$B$3/100,"SB",IF(O540&gt;MASTER!$B$4/100,"B",IF(O540&gt;MASTER!$B$5/100,"C","K"))))</f>
        <v>SB</v>
      </c>
      <c r="R540" s="66" t="str">
        <f ca="1">IF(ISBLANK(B540)," ",IF(P540&gt;MASTER!$B$3/100,"SB",IF(P540&gt;MASTER!$B$4/100,"B",IF(P540&gt;MASTER!$B$5/100,"C","K"))))</f>
        <v>SB</v>
      </c>
    </row>
    <row r="541" customHeight="1" spans="1:18">
      <c r="A541" s="66">
        <f ca="1">INDIRECT(ADDRESS(2+QUOTIENT(ROW()-2,COUNTA('Form Responses 1'!$1:$1)-4),1,,TRUE,"Form Responses 1"))</f>
        <v>0</v>
      </c>
      <c r="B541" s="66">
        <f ca="1">INDIRECT(ADDRESS(2+QUOTIENT(ROW()-2,COUNTA('Form Responses 1'!$1:$1)-4),2,,TRUE,"Form Responses 1"))</f>
        <v>0</v>
      </c>
      <c r="C541" s="66">
        <f ca="1">INDIRECT(ADDRESS(2+QUOTIENT(ROW()-2,COUNTA('Form Responses 1'!$1:$1)-4),3,,TRUE,"Form Responses 1"))</f>
        <v>0</v>
      </c>
      <c r="D541" s="66">
        <f ca="1">INDIRECT(ADDRESS(2+QUOTIENT(ROW()-2,COUNTA('Form Responses 1'!$1:$1)-4),4,,TRUE,"Form Responses 1"))</f>
        <v>0</v>
      </c>
      <c r="E541" s="82">
        <f ca="1" t="shared" si="534"/>
        <v>6</v>
      </c>
      <c r="F541" s="66" t="str">
        <f ca="1">IF(ISBLANK(A541)," ",INDIRECT(ADDRESS(1,5+MOD(ROW()-2,COUNTA('Form Responses 1'!$1:$1)-4),,TRUE,"Form Responses 1")))</f>
        <v>Wisma [Ruang Rapat/Pendopo]</v>
      </c>
      <c r="G541" s="66" t="e">
        <f ca="1">IF(ISBLANK(A541)," ",INDIRECT(ADDRESS(MATCH(A541,'Form Responses 1'!A:A,0),5+MOD(ROW()-2,COUNTA('Form Responses 1'!$1:$1)-4),,TRUE,"Form Responses 1")))</f>
        <v>#N/A</v>
      </c>
      <c r="H541" s="83" t="str">
        <f ca="1" t="shared" si="535"/>
        <v>Wisma</v>
      </c>
      <c r="I541" s="83" t="str">
        <f ca="1" t="shared" si="543"/>
        <v>Ruang Rapat/Pendopo</v>
      </c>
      <c r="J541" s="83" t="str">
        <f ca="1" t="shared" si="536"/>
        <v>CLEANING SERVICE</v>
      </c>
      <c r="K541" s="83" t="str">
        <f ca="1" t="array" ref="K541">IFERROR(INDEX(MASTER!B:B,MATCH(G541,MASTER!A:A,0))/100," ")</f>
        <v> </v>
      </c>
      <c r="L541" s="66">
        <f ca="1" t="shared" si="537"/>
        <v>0</v>
      </c>
      <c r="M541" s="66" t="str">
        <f ca="1" t="shared" si="538"/>
        <v>1900 - WEEK 00</v>
      </c>
      <c r="N541" s="66" t="str">
        <f ca="1" t="shared" si="539"/>
        <v>1900 - MONTH 01</v>
      </c>
      <c r="O541" s="83" t="str">
        <f ca="1" t="shared" ref="O541:P541" si="570">IFERROR(AVERAGEIF(M:M,M541,$K:$K)," ")</f>
        <v> </v>
      </c>
      <c r="P541" s="83" t="str">
        <f ca="1" t="shared" si="570"/>
        <v> </v>
      </c>
      <c r="Q541" s="66" t="str">
        <f ca="1">IF(ISBLANK(A541)," ",IF(O541&gt;MASTER!$B$3/100,"SB",IF(O541&gt;MASTER!$B$4/100,"B",IF(O541&gt;MASTER!$B$5/100,"C","K"))))</f>
        <v>SB</v>
      </c>
      <c r="R541" s="66" t="str">
        <f ca="1">IF(ISBLANK(B541)," ",IF(P541&gt;MASTER!$B$3/100,"SB",IF(P541&gt;MASTER!$B$4/100,"B",IF(P541&gt;MASTER!$B$5/100,"C","K"))))</f>
        <v>SB</v>
      </c>
    </row>
    <row r="542" customHeight="1" spans="1:18">
      <c r="A542" s="66">
        <f ca="1">INDIRECT(ADDRESS(2+QUOTIENT(ROW()-2,COUNTA('Form Responses 1'!$1:$1)-4),1,,TRUE,"Form Responses 1"))</f>
        <v>0</v>
      </c>
      <c r="B542" s="66">
        <f ca="1">INDIRECT(ADDRESS(2+QUOTIENT(ROW()-2,COUNTA('Form Responses 1'!$1:$1)-4),2,,TRUE,"Form Responses 1"))</f>
        <v>0</v>
      </c>
      <c r="C542" s="66">
        <f ca="1">INDIRECT(ADDRESS(2+QUOTIENT(ROW()-2,COUNTA('Form Responses 1'!$1:$1)-4),3,,TRUE,"Form Responses 1"))</f>
        <v>0</v>
      </c>
      <c r="D542" s="66">
        <f ca="1">INDIRECT(ADDRESS(2+QUOTIENT(ROW()-2,COUNTA('Form Responses 1'!$1:$1)-4),4,,TRUE,"Form Responses 1"))</f>
        <v>0</v>
      </c>
      <c r="E542" s="82">
        <f ca="1" t="shared" si="534"/>
        <v>6</v>
      </c>
      <c r="F542" s="66" t="str">
        <f ca="1">IF(ISBLANK(A542)," ",INDIRECT(ADDRESS(1,5+MOD(ROW()-2,COUNTA('Form Responses 1'!$1:$1)-4),,TRUE,"Form Responses 1")))</f>
        <v>Wisma [Gudang]</v>
      </c>
      <c r="G542" s="66" t="e">
        <f ca="1">IF(ISBLANK(A542)," ",INDIRECT(ADDRESS(MATCH(A542,'Form Responses 1'!A:A,0),5+MOD(ROW()-2,COUNTA('Form Responses 1'!$1:$1)-4),,TRUE,"Form Responses 1")))</f>
        <v>#N/A</v>
      </c>
      <c r="H542" s="83" t="str">
        <f ca="1" t="shared" si="535"/>
        <v>Wisma</v>
      </c>
      <c r="I542" s="83" t="str">
        <f ca="1" t="shared" si="543"/>
        <v>Gudang</v>
      </c>
      <c r="J542" s="83" t="str">
        <f ca="1" t="shared" si="536"/>
        <v>CLEANING SERVICE</v>
      </c>
      <c r="K542" s="83" t="str">
        <f ca="1" t="array" ref="K542">IFERROR(INDEX(MASTER!B:B,MATCH(G542,MASTER!A:A,0))/100," ")</f>
        <v> </v>
      </c>
      <c r="L542" s="66">
        <f ca="1" t="shared" si="537"/>
        <v>0</v>
      </c>
      <c r="M542" s="66" t="str">
        <f ca="1" t="shared" si="538"/>
        <v>1900 - WEEK 00</v>
      </c>
      <c r="N542" s="66" t="str">
        <f ca="1" t="shared" si="539"/>
        <v>1900 - MONTH 01</v>
      </c>
      <c r="O542" s="83" t="str">
        <f ca="1" t="shared" ref="O542:P542" si="571">IFERROR(AVERAGEIF(M:M,M542,$K:$K)," ")</f>
        <v> </v>
      </c>
      <c r="P542" s="83" t="str">
        <f ca="1" t="shared" si="571"/>
        <v> </v>
      </c>
      <c r="Q542" s="66" t="str">
        <f ca="1">IF(ISBLANK(A542)," ",IF(O542&gt;MASTER!$B$3/100,"SB",IF(O542&gt;MASTER!$B$4/100,"B",IF(O542&gt;MASTER!$B$5/100,"C","K"))))</f>
        <v>SB</v>
      </c>
      <c r="R542" s="66" t="str">
        <f ca="1">IF(ISBLANK(B542)," ",IF(P542&gt;MASTER!$B$3/100,"SB",IF(P542&gt;MASTER!$B$4/100,"B",IF(P542&gt;MASTER!$B$5/100,"C","K"))))</f>
        <v>SB</v>
      </c>
    </row>
    <row r="543" customHeight="1" spans="1:18">
      <c r="A543" s="66">
        <f ca="1">INDIRECT(ADDRESS(2+QUOTIENT(ROW()-2,COUNTA('Form Responses 1'!$1:$1)-4),1,,TRUE,"Form Responses 1"))</f>
        <v>0</v>
      </c>
      <c r="B543" s="66">
        <f ca="1">INDIRECT(ADDRESS(2+QUOTIENT(ROW()-2,COUNTA('Form Responses 1'!$1:$1)-4),2,,TRUE,"Form Responses 1"))</f>
        <v>0</v>
      </c>
      <c r="C543" s="66">
        <f ca="1">INDIRECT(ADDRESS(2+QUOTIENT(ROW()-2,COUNTA('Form Responses 1'!$1:$1)-4),3,,TRUE,"Form Responses 1"))</f>
        <v>0</v>
      </c>
      <c r="D543" s="66">
        <f ca="1">INDIRECT(ADDRESS(2+QUOTIENT(ROW()-2,COUNTA('Form Responses 1'!$1:$1)-4),4,,TRUE,"Form Responses 1"))</f>
        <v>0</v>
      </c>
      <c r="E543" s="82">
        <f ca="1" t="shared" si="534"/>
        <v>6</v>
      </c>
      <c r="F543" s="66" t="str">
        <f ca="1">IF(ISBLANK(A543)," ",INDIRECT(ADDRESS(1,5+MOD(ROW()-2,COUNTA('Form Responses 1'!$1:$1)-4),,TRUE,"Form Responses 1")))</f>
        <v>Wisma [Ruang Genset]</v>
      </c>
      <c r="G543" s="66" t="e">
        <f ca="1">IF(ISBLANK(A543)," ",INDIRECT(ADDRESS(MATCH(A543,'Form Responses 1'!A:A,0),5+MOD(ROW()-2,COUNTA('Form Responses 1'!$1:$1)-4),,TRUE,"Form Responses 1")))</f>
        <v>#N/A</v>
      </c>
      <c r="H543" s="83" t="str">
        <f ca="1" t="shared" si="535"/>
        <v>Wisma</v>
      </c>
      <c r="I543" s="83" t="str">
        <f ca="1" t="shared" si="543"/>
        <v>Ruang Genset</v>
      </c>
      <c r="J543" s="83" t="str">
        <f ca="1" t="shared" si="536"/>
        <v>CLEANING SERVICE</v>
      </c>
      <c r="K543" s="83" t="str">
        <f ca="1" t="array" ref="K543">IFERROR(INDEX(MASTER!B:B,MATCH(G543,MASTER!A:A,0))/100," ")</f>
        <v> </v>
      </c>
      <c r="L543" s="66">
        <f ca="1" t="shared" si="537"/>
        <v>0</v>
      </c>
      <c r="M543" s="66" t="str">
        <f ca="1" t="shared" si="538"/>
        <v>1900 - WEEK 00</v>
      </c>
      <c r="N543" s="66" t="str">
        <f ca="1" t="shared" si="539"/>
        <v>1900 - MONTH 01</v>
      </c>
      <c r="O543" s="83" t="str">
        <f ca="1" t="shared" ref="O543:P543" si="572">IFERROR(AVERAGEIF(M:M,M543,$K:$K)," ")</f>
        <v> </v>
      </c>
      <c r="P543" s="83" t="str">
        <f ca="1" t="shared" si="572"/>
        <v> </v>
      </c>
      <c r="Q543" s="66" t="str">
        <f ca="1">IF(ISBLANK(A543)," ",IF(O543&gt;MASTER!$B$3/100,"SB",IF(O543&gt;MASTER!$B$4/100,"B",IF(O543&gt;MASTER!$B$5/100,"C","K"))))</f>
        <v>SB</v>
      </c>
      <c r="R543" s="66" t="str">
        <f ca="1">IF(ISBLANK(B543)," ",IF(P543&gt;MASTER!$B$3/100,"SB",IF(P543&gt;MASTER!$B$4/100,"B",IF(P543&gt;MASTER!$B$5/100,"C","K"))))</f>
        <v>SB</v>
      </c>
    </row>
    <row r="544" customHeight="1" spans="1:18">
      <c r="A544" s="66">
        <f ca="1">INDIRECT(ADDRESS(2+QUOTIENT(ROW()-2,COUNTA('Form Responses 1'!$1:$1)-4),1,,TRUE,"Form Responses 1"))</f>
        <v>0</v>
      </c>
      <c r="B544" s="66">
        <f ca="1">INDIRECT(ADDRESS(2+QUOTIENT(ROW()-2,COUNTA('Form Responses 1'!$1:$1)-4),2,,TRUE,"Form Responses 1"))</f>
        <v>0</v>
      </c>
      <c r="C544" s="66">
        <f ca="1">INDIRECT(ADDRESS(2+QUOTIENT(ROW()-2,COUNTA('Form Responses 1'!$1:$1)-4),3,,TRUE,"Form Responses 1"))</f>
        <v>0</v>
      </c>
      <c r="D544" s="66">
        <f ca="1">INDIRECT(ADDRESS(2+QUOTIENT(ROW()-2,COUNTA('Form Responses 1'!$1:$1)-4),4,,TRUE,"Form Responses 1"))</f>
        <v>0</v>
      </c>
      <c r="E544" s="82">
        <f ca="1" t="shared" si="534"/>
        <v>6</v>
      </c>
      <c r="F544" s="66" t="str">
        <f ca="1">IF(ISBLANK(A544)," ",INDIRECT(ADDRESS(1,5+MOD(ROW()-2,COUNTA('Form Responses 1'!$1:$1)-4),,TRUE,"Form Responses 1")))</f>
        <v>Wisma [Ruang Alat Meteorologi]</v>
      </c>
      <c r="G544" s="66" t="e">
        <f ca="1">IF(ISBLANK(A544)," ",INDIRECT(ADDRESS(MATCH(A544,'Form Responses 1'!A:A,0),5+MOD(ROW()-2,COUNTA('Form Responses 1'!$1:$1)-4),,TRUE,"Form Responses 1")))</f>
        <v>#N/A</v>
      </c>
      <c r="H544" s="83" t="str">
        <f ca="1" t="shared" si="535"/>
        <v>Wisma</v>
      </c>
      <c r="I544" s="83" t="str">
        <f ca="1" t="shared" si="543"/>
        <v>Ruang Alat Meteorologi</v>
      </c>
      <c r="J544" s="83" t="str">
        <f ca="1" t="shared" si="536"/>
        <v>CLEANING SERVICE</v>
      </c>
      <c r="K544" s="83" t="str">
        <f ca="1" t="array" ref="K544">IFERROR(INDEX(MASTER!B:B,MATCH(G544,MASTER!A:A,0))/100," ")</f>
        <v> </v>
      </c>
      <c r="L544" s="66">
        <f ca="1" t="shared" si="537"/>
        <v>0</v>
      </c>
      <c r="M544" s="66" t="str">
        <f ca="1" t="shared" si="538"/>
        <v>1900 - WEEK 00</v>
      </c>
      <c r="N544" s="66" t="str">
        <f ca="1" t="shared" si="539"/>
        <v>1900 - MONTH 01</v>
      </c>
      <c r="O544" s="83" t="str">
        <f ca="1" t="shared" ref="O544:P544" si="573">IFERROR(AVERAGEIF(M:M,M544,$K:$K)," ")</f>
        <v> </v>
      </c>
      <c r="P544" s="83" t="str">
        <f ca="1" t="shared" si="573"/>
        <v> </v>
      </c>
      <c r="Q544" s="66" t="str">
        <f ca="1">IF(ISBLANK(A544)," ",IF(O544&gt;MASTER!$B$3/100,"SB",IF(O544&gt;MASTER!$B$4/100,"B",IF(O544&gt;MASTER!$B$5/100,"C","K"))))</f>
        <v>SB</v>
      </c>
      <c r="R544" s="66" t="str">
        <f ca="1">IF(ISBLANK(B544)," ",IF(P544&gt;MASTER!$B$3/100,"SB",IF(P544&gt;MASTER!$B$4/100,"B",IF(P544&gt;MASTER!$B$5/100,"C","K"))))</f>
        <v>SB</v>
      </c>
    </row>
    <row r="545" customHeight="1" spans="1:18">
      <c r="A545" s="66">
        <f ca="1">INDIRECT(ADDRESS(2+QUOTIENT(ROW()-2,COUNTA('Form Responses 1'!$1:$1)-4),1,,TRUE,"Form Responses 1"))</f>
        <v>0</v>
      </c>
      <c r="B545" s="66">
        <f ca="1">INDIRECT(ADDRESS(2+QUOTIENT(ROW()-2,COUNTA('Form Responses 1'!$1:$1)-4),2,,TRUE,"Form Responses 1"))</f>
        <v>0</v>
      </c>
      <c r="C545" s="66">
        <f ca="1">INDIRECT(ADDRESS(2+QUOTIENT(ROW()-2,COUNTA('Form Responses 1'!$1:$1)-4),3,,TRUE,"Form Responses 1"))</f>
        <v>0</v>
      </c>
      <c r="D545" s="66">
        <f ca="1">INDIRECT(ADDRESS(2+QUOTIENT(ROW()-2,COUNTA('Form Responses 1'!$1:$1)-4),4,,TRUE,"Form Responses 1"))</f>
        <v>0</v>
      </c>
      <c r="E545" s="82">
        <f ca="1" t="shared" si="534"/>
        <v>6</v>
      </c>
      <c r="F545" s="66" t="str">
        <f ca="1">IF(ISBLANK(A545)," ",INDIRECT(ADDRESS(1,5+MOD(ROW()-2,COUNTA('Form Responses 1'!$1:$1)-4),,TRUE,"Form Responses 1")))</f>
        <v>Wisma [Ruang Kerja]</v>
      </c>
      <c r="G545" s="66" t="e">
        <f ca="1">IF(ISBLANK(A545)," ",INDIRECT(ADDRESS(MATCH(A545,'Form Responses 1'!A:A,0),5+MOD(ROW()-2,COUNTA('Form Responses 1'!$1:$1)-4),,TRUE,"Form Responses 1")))</f>
        <v>#N/A</v>
      </c>
      <c r="H545" s="83" t="str">
        <f ca="1" t="shared" si="535"/>
        <v>Wisma</v>
      </c>
      <c r="I545" s="83" t="str">
        <f ca="1" t="shared" si="543"/>
        <v>Ruang Kerja</v>
      </c>
      <c r="J545" s="83" t="str">
        <f ca="1" t="shared" si="536"/>
        <v>CLEANING SERVICE</v>
      </c>
      <c r="K545" s="83" t="str">
        <f ca="1" t="array" ref="K545">IFERROR(INDEX(MASTER!B:B,MATCH(G545,MASTER!A:A,0))/100," ")</f>
        <v> </v>
      </c>
      <c r="L545" s="66">
        <f ca="1" t="shared" si="537"/>
        <v>0</v>
      </c>
      <c r="M545" s="66" t="str">
        <f ca="1" t="shared" si="538"/>
        <v>1900 - WEEK 00</v>
      </c>
      <c r="N545" s="66" t="str">
        <f ca="1" t="shared" si="539"/>
        <v>1900 - MONTH 01</v>
      </c>
      <c r="O545" s="83" t="str">
        <f ca="1" t="shared" ref="O545:P545" si="574">IFERROR(AVERAGEIF(M:M,M545,$K:$K)," ")</f>
        <v> </v>
      </c>
      <c r="P545" s="83" t="str">
        <f ca="1" t="shared" si="574"/>
        <v> </v>
      </c>
      <c r="Q545" s="66" t="str">
        <f ca="1">IF(ISBLANK(A545)," ",IF(O545&gt;MASTER!$B$3/100,"SB",IF(O545&gt;MASTER!$B$4/100,"B",IF(O545&gt;MASTER!$B$5/100,"C","K"))))</f>
        <v>SB</v>
      </c>
      <c r="R545" s="66" t="str">
        <f ca="1">IF(ISBLANK(B545)," ",IF(P545&gt;MASTER!$B$3/100,"SB",IF(P545&gt;MASTER!$B$4/100,"B",IF(P545&gt;MASTER!$B$5/100,"C","K"))))</f>
        <v>SB</v>
      </c>
    </row>
    <row r="546" customHeight="1" spans="1:18">
      <c r="A546" s="66">
        <f ca="1">INDIRECT(ADDRESS(2+QUOTIENT(ROW()-2,COUNTA('Form Responses 1'!$1:$1)-4),1,,TRUE,"Form Responses 1"))</f>
        <v>0</v>
      </c>
      <c r="B546" s="66">
        <f ca="1">INDIRECT(ADDRESS(2+QUOTIENT(ROW()-2,COUNTA('Form Responses 1'!$1:$1)-4),2,,TRUE,"Form Responses 1"))</f>
        <v>0</v>
      </c>
      <c r="C546" s="66">
        <f ca="1">INDIRECT(ADDRESS(2+QUOTIENT(ROW()-2,COUNTA('Form Responses 1'!$1:$1)-4),3,,TRUE,"Form Responses 1"))</f>
        <v>0</v>
      </c>
      <c r="D546" s="66">
        <f ca="1">INDIRECT(ADDRESS(2+QUOTIENT(ROW()-2,COUNTA('Form Responses 1'!$1:$1)-4),4,,TRUE,"Form Responses 1"))</f>
        <v>0</v>
      </c>
      <c r="E546" s="82">
        <f ca="1" t="shared" si="534"/>
        <v>6</v>
      </c>
      <c r="F546" s="66" t="str">
        <f ca="1">IF(ISBLANK(A546)," ",INDIRECT(ADDRESS(1,5+MOD(ROW()-2,COUNTA('Form Responses 1'!$1:$1)-4),,TRUE,"Form Responses 1")))</f>
        <v>Wisma [Pantry]</v>
      </c>
      <c r="G546" s="66" t="e">
        <f ca="1">IF(ISBLANK(A546)," ",INDIRECT(ADDRESS(MATCH(A546,'Form Responses 1'!A:A,0),5+MOD(ROW()-2,COUNTA('Form Responses 1'!$1:$1)-4),,TRUE,"Form Responses 1")))</f>
        <v>#N/A</v>
      </c>
      <c r="H546" s="83" t="str">
        <f ca="1" t="shared" si="535"/>
        <v>Wisma</v>
      </c>
      <c r="I546" s="83" t="str">
        <f ca="1" t="shared" si="543"/>
        <v>Pantry</v>
      </c>
      <c r="J546" s="83" t="str">
        <f ca="1" t="shared" si="536"/>
        <v>CLEANING SERVICE</v>
      </c>
      <c r="K546" s="83" t="str">
        <f ca="1" t="array" ref="K546">IFERROR(INDEX(MASTER!B:B,MATCH(G546,MASTER!A:A,0))/100," ")</f>
        <v> </v>
      </c>
      <c r="L546" s="66">
        <f ca="1" t="shared" si="537"/>
        <v>0</v>
      </c>
      <c r="M546" s="66" t="str">
        <f ca="1" t="shared" si="538"/>
        <v>1900 - WEEK 00</v>
      </c>
      <c r="N546" s="66" t="str">
        <f ca="1" t="shared" si="539"/>
        <v>1900 - MONTH 01</v>
      </c>
      <c r="O546" s="83" t="str">
        <f ca="1" t="shared" ref="O546:P546" si="575">IFERROR(AVERAGEIF(M:M,M546,$K:$K)," ")</f>
        <v> </v>
      </c>
      <c r="P546" s="83" t="str">
        <f ca="1" t="shared" si="575"/>
        <v> </v>
      </c>
      <c r="Q546" s="66" t="str">
        <f ca="1">IF(ISBLANK(A546)," ",IF(O546&gt;MASTER!$B$3/100,"SB",IF(O546&gt;MASTER!$B$4/100,"B",IF(O546&gt;MASTER!$B$5/100,"C","K"))))</f>
        <v>SB</v>
      </c>
      <c r="R546" s="66" t="str">
        <f ca="1">IF(ISBLANK(B546)," ",IF(P546&gt;MASTER!$B$3/100,"SB",IF(P546&gt;MASTER!$B$4/100,"B",IF(P546&gt;MASTER!$B$5/100,"C","K"))))</f>
        <v>SB</v>
      </c>
    </row>
    <row r="547" customHeight="1" spans="1:18">
      <c r="A547" s="66">
        <f ca="1">INDIRECT(ADDRESS(2+QUOTIENT(ROW()-2,COUNTA('Form Responses 1'!$1:$1)-4),1,,TRUE,"Form Responses 1"))</f>
        <v>0</v>
      </c>
      <c r="B547" s="66">
        <f ca="1">INDIRECT(ADDRESS(2+QUOTIENT(ROW()-2,COUNTA('Form Responses 1'!$1:$1)-4),2,,TRUE,"Form Responses 1"))</f>
        <v>0</v>
      </c>
      <c r="C547" s="66">
        <f ca="1">INDIRECT(ADDRESS(2+QUOTIENT(ROW()-2,COUNTA('Form Responses 1'!$1:$1)-4),3,,TRUE,"Form Responses 1"))</f>
        <v>0</v>
      </c>
      <c r="D547" s="66">
        <f ca="1">INDIRECT(ADDRESS(2+QUOTIENT(ROW()-2,COUNTA('Form Responses 1'!$1:$1)-4),4,,TRUE,"Form Responses 1"))</f>
        <v>0</v>
      </c>
      <c r="E547" s="82">
        <f ca="1" t="shared" si="534"/>
        <v>6</v>
      </c>
      <c r="F547" s="66" t="str">
        <f ca="1">IF(ISBLANK(A547)," ",INDIRECT(ADDRESS(1,5+MOD(ROW()-2,COUNTA('Form Responses 1'!$1:$1)-4),,TRUE,"Form Responses 1")))</f>
        <v>Wisma [Musholla]</v>
      </c>
      <c r="G547" s="66" t="e">
        <f ca="1">IF(ISBLANK(A547)," ",INDIRECT(ADDRESS(MATCH(A547,'Form Responses 1'!A:A,0),5+MOD(ROW()-2,COUNTA('Form Responses 1'!$1:$1)-4),,TRUE,"Form Responses 1")))</f>
        <v>#N/A</v>
      </c>
      <c r="H547" s="83" t="str">
        <f ca="1" t="shared" si="535"/>
        <v>Wisma</v>
      </c>
      <c r="I547" s="83" t="str">
        <f ca="1" t="shared" si="543"/>
        <v>Musholla</v>
      </c>
      <c r="J547" s="83" t="str">
        <f ca="1" t="shared" si="536"/>
        <v>CLEANING SERVICE</v>
      </c>
      <c r="K547" s="83" t="str">
        <f ca="1" t="array" ref="K547">IFERROR(INDEX(MASTER!B:B,MATCH(G547,MASTER!A:A,0))/100," ")</f>
        <v> </v>
      </c>
      <c r="L547" s="66">
        <f ca="1" t="shared" si="537"/>
        <v>0</v>
      </c>
      <c r="M547" s="66" t="str">
        <f ca="1" t="shared" si="538"/>
        <v>1900 - WEEK 00</v>
      </c>
      <c r="N547" s="66" t="str">
        <f ca="1" t="shared" si="539"/>
        <v>1900 - MONTH 01</v>
      </c>
      <c r="O547" s="83" t="str">
        <f ca="1" t="shared" ref="O547:P547" si="576">IFERROR(AVERAGEIF(M:M,M547,$K:$K)," ")</f>
        <v> </v>
      </c>
      <c r="P547" s="83" t="str">
        <f ca="1" t="shared" si="576"/>
        <v> </v>
      </c>
      <c r="Q547" s="66" t="str">
        <f ca="1">IF(ISBLANK(A547)," ",IF(O547&gt;MASTER!$B$3/100,"SB",IF(O547&gt;MASTER!$B$4/100,"B",IF(O547&gt;MASTER!$B$5/100,"C","K"))))</f>
        <v>SB</v>
      </c>
      <c r="R547" s="66" t="str">
        <f ca="1">IF(ISBLANK(B547)," ",IF(P547&gt;MASTER!$B$3/100,"SB",IF(P547&gt;MASTER!$B$4/100,"B",IF(P547&gt;MASTER!$B$5/100,"C","K"))))</f>
        <v>SB</v>
      </c>
    </row>
    <row r="548" customHeight="1" spans="1:18">
      <c r="A548" s="66">
        <f ca="1">INDIRECT(ADDRESS(2+QUOTIENT(ROW()-2,COUNTA('Form Responses 1'!$1:$1)-4),1,,TRUE,"Form Responses 1"))</f>
        <v>0</v>
      </c>
      <c r="B548" s="66">
        <f ca="1">INDIRECT(ADDRESS(2+QUOTIENT(ROW()-2,COUNTA('Form Responses 1'!$1:$1)-4),2,,TRUE,"Form Responses 1"))</f>
        <v>0</v>
      </c>
      <c r="C548" s="66">
        <f ca="1">INDIRECT(ADDRESS(2+QUOTIENT(ROW()-2,COUNTA('Form Responses 1'!$1:$1)-4),3,,TRUE,"Form Responses 1"))</f>
        <v>0</v>
      </c>
      <c r="D548" s="66">
        <f ca="1">INDIRECT(ADDRESS(2+QUOTIENT(ROW()-2,COUNTA('Form Responses 1'!$1:$1)-4),4,,TRUE,"Form Responses 1"))</f>
        <v>0</v>
      </c>
      <c r="E548" s="82">
        <f ca="1" t="shared" si="534"/>
        <v>6</v>
      </c>
      <c r="F548" s="66" t="str">
        <f ca="1">IF(ISBLANK(A548)," ",INDIRECT(ADDRESS(1,5+MOD(ROW()-2,COUNTA('Form Responses 1'!$1:$1)-4),,TRUE,"Form Responses 1")))</f>
        <v>Wisma [Toilet Pria / Wanita]</v>
      </c>
      <c r="G548" s="66" t="e">
        <f ca="1">IF(ISBLANK(A548)," ",INDIRECT(ADDRESS(MATCH(A548,'Form Responses 1'!A:A,0),5+MOD(ROW()-2,COUNTA('Form Responses 1'!$1:$1)-4),,TRUE,"Form Responses 1")))</f>
        <v>#N/A</v>
      </c>
      <c r="H548" s="83" t="str">
        <f ca="1" t="shared" si="535"/>
        <v>Wisma</v>
      </c>
      <c r="I548" s="83" t="str">
        <f ca="1" t="shared" si="543"/>
        <v>Toilet Pria / Wanita</v>
      </c>
      <c r="J548" s="83" t="str">
        <f ca="1" t="shared" si="536"/>
        <v>CLEANING SERVICE</v>
      </c>
      <c r="K548" s="83" t="str">
        <f ca="1" t="array" ref="K548">IFERROR(INDEX(MASTER!B:B,MATCH(G548,MASTER!A:A,0))/100," ")</f>
        <v> </v>
      </c>
      <c r="L548" s="66">
        <f ca="1" t="shared" si="537"/>
        <v>0</v>
      </c>
      <c r="M548" s="66" t="str">
        <f ca="1" t="shared" si="538"/>
        <v>1900 - WEEK 00</v>
      </c>
      <c r="N548" s="66" t="str">
        <f ca="1" t="shared" si="539"/>
        <v>1900 - MONTH 01</v>
      </c>
      <c r="O548" s="83" t="str">
        <f ca="1" t="shared" ref="O548:P548" si="577">IFERROR(AVERAGEIF(M:M,M548,$K:$K)," ")</f>
        <v> </v>
      </c>
      <c r="P548" s="83" t="str">
        <f ca="1" t="shared" si="577"/>
        <v> </v>
      </c>
      <c r="Q548" s="66" t="str">
        <f ca="1">IF(ISBLANK(A548)," ",IF(O548&gt;MASTER!$B$3/100,"SB",IF(O548&gt;MASTER!$B$4/100,"B",IF(O548&gt;MASTER!$B$5/100,"C","K"))))</f>
        <v>SB</v>
      </c>
      <c r="R548" s="66" t="str">
        <f ca="1">IF(ISBLANK(B548)," ",IF(P548&gt;MASTER!$B$3/100,"SB",IF(P548&gt;MASTER!$B$4/100,"B",IF(P548&gt;MASTER!$B$5/100,"C","K"))))</f>
        <v>SB</v>
      </c>
    </row>
    <row r="549" customHeight="1" spans="1:18">
      <c r="A549" s="66">
        <f ca="1">INDIRECT(ADDRESS(2+QUOTIENT(ROW()-2,COUNTA('Form Responses 1'!$1:$1)-4),1,,TRUE,"Form Responses 1"))</f>
        <v>0</v>
      </c>
      <c r="B549" s="66">
        <f ca="1">INDIRECT(ADDRESS(2+QUOTIENT(ROW()-2,COUNTA('Form Responses 1'!$1:$1)-4),2,,TRUE,"Form Responses 1"))</f>
        <v>0</v>
      </c>
      <c r="C549" s="66">
        <f ca="1">INDIRECT(ADDRESS(2+QUOTIENT(ROW()-2,COUNTA('Form Responses 1'!$1:$1)-4),3,,TRUE,"Form Responses 1"))</f>
        <v>0</v>
      </c>
      <c r="D549" s="66">
        <f ca="1">INDIRECT(ADDRESS(2+QUOTIENT(ROW()-2,COUNTA('Form Responses 1'!$1:$1)-4),4,,TRUE,"Form Responses 1"))</f>
        <v>0</v>
      </c>
      <c r="E549" s="82">
        <f ca="1" t="shared" si="534"/>
        <v>6</v>
      </c>
      <c r="F549" s="66" t="str">
        <f ca="1">IF(ISBLANK(A549)," ",INDIRECT(ADDRESS(1,5+MOD(ROW()-2,COUNTA('Form Responses 1'!$1:$1)-4),,TRUE,"Form Responses 1")))</f>
        <v>Halaman Wisma [Taman ]</v>
      </c>
      <c r="G549" s="66" t="e">
        <f ca="1">IF(ISBLANK(A549)," ",INDIRECT(ADDRESS(MATCH(A549,'Form Responses 1'!A:A,0),5+MOD(ROW()-2,COUNTA('Form Responses 1'!$1:$1)-4),,TRUE,"Form Responses 1")))</f>
        <v>#N/A</v>
      </c>
      <c r="H549" s="83" t="str">
        <f ca="1" t="shared" si="535"/>
        <v>Halaman Wisma</v>
      </c>
      <c r="I549" s="83" t="str">
        <f ca="1" t="shared" si="543"/>
        <v>Taman </v>
      </c>
      <c r="J549" s="83" t="str">
        <f ca="1" t="shared" si="536"/>
        <v>CLEANING SERVICE</v>
      </c>
      <c r="K549" s="83" t="str">
        <f ca="1" t="array" ref="K549">IFERROR(INDEX(MASTER!B:B,MATCH(G549,MASTER!A:A,0))/100," ")</f>
        <v> </v>
      </c>
      <c r="L549" s="66">
        <f ca="1" t="shared" si="537"/>
        <v>0</v>
      </c>
      <c r="M549" s="66" t="str">
        <f ca="1" t="shared" si="538"/>
        <v>1900 - WEEK 00</v>
      </c>
      <c r="N549" s="66" t="str">
        <f ca="1" t="shared" si="539"/>
        <v>1900 - MONTH 01</v>
      </c>
      <c r="O549" s="83" t="str">
        <f ca="1" t="shared" ref="O549:P549" si="578">IFERROR(AVERAGEIF(M:M,M549,$K:$K)," ")</f>
        <v> </v>
      </c>
      <c r="P549" s="83" t="str">
        <f ca="1" t="shared" si="578"/>
        <v> </v>
      </c>
      <c r="Q549" s="66" t="str">
        <f ca="1">IF(ISBLANK(A549)," ",IF(O549&gt;MASTER!$B$3/100,"SB",IF(O549&gt;MASTER!$B$4/100,"B",IF(O549&gt;MASTER!$B$5/100,"C","K"))))</f>
        <v>SB</v>
      </c>
      <c r="R549" s="66" t="str">
        <f ca="1">IF(ISBLANK(B549)," ",IF(P549&gt;MASTER!$B$3/100,"SB",IF(P549&gt;MASTER!$B$4/100,"B",IF(P549&gt;MASTER!$B$5/100,"C","K"))))</f>
        <v>SB</v>
      </c>
    </row>
    <row r="550" customHeight="1" spans="1:18">
      <c r="A550" s="66">
        <f ca="1">INDIRECT(ADDRESS(2+QUOTIENT(ROW()-2,COUNTA('Form Responses 1'!$1:$1)-4),1,,TRUE,"Form Responses 1"))</f>
        <v>0</v>
      </c>
      <c r="B550" s="66">
        <f ca="1">INDIRECT(ADDRESS(2+QUOTIENT(ROW()-2,COUNTA('Form Responses 1'!$1:$1)-4),2,,TRUE,"Form Responses 1"))</f>
        <v>0</v>
      </c>
      <c r="C550" s="66">
        <f ca="1">INDIRECT(ADDRESS(2+QUOTIENT(ROW()-2,COUNTA('Form Responses 1'!$1:$1)-4),3,,TRUE,"Form Responses 1"))</f>
        <v>0</v>
      </c>
      <c r="D550" s="66">
        <f ca="1">INDIRECT(ADDRESS(2+QUOTIENT(ROW()-2,COUNTA('Form Responses 1'!$1:$1)-4),4,,TRUE,"Form Responses 1"))</f>
        <v>0</v>
      </c>
      <c r="E550" s="82">
        <f ca="1" t="shared" si="534"/>
        <v>6</v>
      </c>
      <c r="F550" s="66" t="str">
        <f ca="1">IF(ISBLANK(A550)," ",INDIRECT(ADDRESS(1,5+MOD(ROW()-2,COUNTA('Form Responses 1'!$1:$1)-4),,TRUE,"Form Responses 1")))</f>
        <v>Halaman Wisma [Pos Satpam]</v>
      </c>
      <c r="G550" s="66" t="e">
        <f ca="1">IF(ISBLANK(A550)," ",INDIRECT(ADDRESS(MATCH(A550,'Form Responses 1'!A:A,0),5+MOD(ROW()-2,COUNTA('Form Responses 1'!$1:$1)-4),,TRUE,"Form Responses 1")))</f>
        <v>#N/A</v>
      </c>
      <c r="H550" s="83" t="str">
        <f ca="1" t="shared" si="535"/>
        <v>Halaman Wisma</v>
      </c>
      <c r="I550" s="83" t="str">
        <f ca="1" t="shared" si="543"/>
        <v>Pos Satpam</v>
      </c>
      <c r="J550" s="83" t="str">
        <f ca="1" t="shared" si="536"/>
        <v>CLEANING SERVICE</v>
      </c>
      <c r="K550" s="83" t="str">
        <f ca="1" t="array" ref="K550">IFERROR(INDEX(MASTER!B:B,MATCH(G550,MASTER!A:A,0))/100," ")</f>
        <v> </v>
      </c>
      <c r="L550" s="66">
        <f ca="1" t="shared" si="537"/>
        <v>0</v>
      </c>
      <c r="M550" s="66" t="str">
        <f ca="1" t="shared" si="538"/>
        <v>1900 - WEEK 00</v>
      </c>
      <c r="N550" s="66" t="str">
        <f ca="1" t="shared" si="539"/>
        <v>1900 - MONTH 01</v>
      </c>
      <c r="O550" s="83" t="str">
        <f ca="1" t="shared" ref="O550:P550" si="579">IFERROR(AVERAGEIF(M:M,M550,$K:$K)," ")</f>
        <v> </v>
      </c>
      <c r="P550" s="83" t="str">
        <f ca="1" t="shared" si="579"/>
        <v> </v>
      </c>
      <c r="Q550" s="66" t="str">
        <f ca="1">IF(ISBLANK(A550)," ",IF(O550&gt;MASTER!$B$3/100,"SB",IF(O550&gt;MASTER!$B$4/100,"B",IF(O550&gt;MASTER!$B$5/100,"C","K"))))</f>
        <v>SB</v>
      </c>
      <c r="R550" s="66" t="str">
        <f ca="1">IF(ISBLANK(B550)," ",IF(P550&gt;MASTER!$B$3/100,"SB",IF(P550&gt;MASTER!$B$4/100,"B",IF(P550&gt;MASTER!$B$5/100,"C","K"))))</f>
        <v>SB</v>
      </c>
    </row>
    <row r="551" customHeight="1" spans="1:18">
      <c r="A551" s="66">
        <f ca="1">INDIRECT(ADDRESS(2+QUOTIENT(ROW()-2,COUNTA('Form Responses 1'!$1:$1)-4),1,,TRUE,"Form Responses 1"))</f>
        <v>0</v>
      </c>
      <c r="B551" s="66">
        <f ca="1">INDIRECT(ADDRESS(2+QUOTIENT(ROW()-2,COUNTA('Form Responses 1'!$1:$1)-4),2,,TRUE,"Form Responses 1"))</f>
        <v>0</v>
      </c>
      <c r="C551" s="66">
        <f ca="1">INDIRECT(ADDRESS(2+QUOTIENT(ROW()-2,COUNTA('Form Responses 1'!$1:$1)-4),3,,TRUE,"Form Responses 1"))</f>
        <v>0</v>
      </c>
      <c r="D551" s="66">
        <f ca="1">INDIRECT(ADDRESS(2+QUOTIENT(ROW()-2,COUNTA('Form Responses 1'!$1:$1)-4),4,,TRUE,"Form Responses 1"))</f>
        <v>0</v>
      </c>
      <c r="E551" s="82">
        <f ca="1" t="shared" si="534"/>
        <v>6</v>
      </c>
      <c r="F551" s="66" t="str">
        <f ca="1">IF(ISBLANK(A551)," ",INDIRECT(ADDRESS(1,5+MOD(ROW()-2,COUNTA('Form Responses 1'!$1:$1)-4),,TRUE,"Form Responses 1")))</f>
        <v>Halaman Wisma [Halaman Utama Depan]</v>
      </c>
      <c r="G551" s="66" t="e">
        <f ca="1">IF(ISBLANK(A551)," ",INDIRECT(ADDRESS(MATCH(A551,'Form Responses 1'!A:A,0),5+MOD(ROW()-2,COUNTA('Form Responses 1'!$1:$1)-4),,TRUE,"Form Responses 1")))</f>
        <v>#N/A</v>
      </c>
      <c r="H551" s="83" t="str">
        <f ca="1" t="shared" si="535"/>
        <v>Halaman Wisma</v>
      </c>
      <c r="I551" s="83" t="str">
        <f ca="1" t="shared" si="543"/>
        <v>Halaman Utama Depan</v>
      </c>
      <c r="J551" s="83" t="str">
        <f ca="1" t="shared" si="536"/>
        <v>CLEANING SERVICE</v>
      </c>
      <c r="K551" s="83" t="str">
        <f ca="1" t="array" ref="K551">IFERROR(INDEX(MASTER!B:B,MATCH(G551,MASTER!A:A,0))/100," ")</f>
        <v> </v>
      </c>
      <c r="L551" s="66">
        <f ca="1" t="shared" si="537"/>
        <v>0</v>
      </c>
      <c r="M551" s="66" t="str">
        <f ca="1" t="shared" si="538"/>
        <v>1900 - WEEK 00</v>
      </c>
      <c r="N551" s="66" t="str">
        <f ca="1" t="shared" si="539"/>
        <v>1900 - MONTH 01</v>
      </c>
      <c r="O551" s="83" t="str">
        <f ca="1" t="shared" ref="O551:P551" si="580">IFERROR(AVERAGEIF(M:M,M551,$K:$K)," ")</f>
        <v> </v>
      </c>
      <c r="P551" s="83" t="str">
        <f ca="1" t="shared" si="580"/>
        <v> </v>
      </c>
      <c r="Q551" s="66" t="str">
        <f ca="1">IF(ISBLANK(A551)," ",IF(O551&gt;MASTER!$B$3/100,"SB",IF(O551&gt;MASTER!$B$4/100,"B",IF(O551&gt;MASTER!$B$5/100,"C","K"))))</f>
        <v>SB</v>
      </c>
      <c r="R551" s="66" t="str">
        <f ca="1">IF(ISBLANK(B551)," ",IF(P551&gt;MASTER!$B$3/100,"SB",IF(P551&gt;MASTER!$B$4/100,"B",IF(P551&gt;MASTER!$B$5/100,"C","K"))))</f>
        <v>SB</v>
      </c>
    </row>
    <row r="552" customHeight="1" spans="1:18">
      <c r="A552" s="66">
        <f ca="1">INDIRECT(ADDRESS(2+QUOTIENT(ROW()-2,COUNTA('Form Responses 1'!$1:$1)-4),1,,TRUE,"Form Responses 1"))</f>
        <v>0</v>
      </c>
      <c r="B552" s="66">
        <f ca="1">INDIRECT(ADDRESS(2+QUOTIENT(ROW()-2,COUNTA('Form Responses 1'!$1:$1)-4),2,,TRUE,"Form Responses 1"))</f>
        <v>0</v>
      </c>
      <c r="C552" s="66">
        <f ca="1">INDIRECT(ADDRESS(2+QUOTIENT(ROW()-2,COUNTA('Form Responses 1'!$1:$1)-4),3,,TRUE,"Form Responses 1"))</f>
        <v>0</v>
      </c>
      <c r="D552" s="66">
        <f ca="1">INDIRECT(ADDRESS(2+QUOTIENT(ROW()-2,COUNTA('Form Responses 1'!$1:$1)-4),4,,TRUE,"Form Responses 1"))</f>
        <v>0</v>
      </c>
      <c r="E552" s="82">
        <f ca="1" t="shared" si="534"/>
        <v>6</v>
      </c>
      <c r="F552" s="66" t="str">
        <f ca="1">IF(ISBLANK(A552)," ",INDIRECT(ADDRESS(1,5+MOD(ROW()-2,COUNTA('Form Responses 1'!$1:$1)-4),,TRUE,"Form Responses 1")))</f>
        <v>Halaman Wisma [Halaman Samping Dan Belakang]</v>
      </c>
      <c r="G552" s="66" t="e">
        <f ca="1">IF(ISBLANK(A552)," ",INDIRECT(ADDRESS(MATCH(A552,'Form Responses 1'!A:A,0),5+MOD(ROW()-2,COUNTA('Form Responses 1'!$1:$1)-4),,TRUE,"Form Responses 1")))</f>
        <v>#N/A</v>
      </c>
      <c r="H552" s="83" t="str">
        <f ca="1" t="shared" si="535"/>
        <v>Halaman Wisma</v>
      </c>
      <c r="I552" s="83" t="str">
        <f ca="1" t="shared" si="543"/>
        <v>Halaman Samping Dan Belakang</v>
      </c>
      <c r="J552" s="83" t="str">
        <f ca="1" t="shared" si="536"/>
        <v>CLEANING SERVICE</v>
      </c>
      <c r="K552" s="83" t="str">
        <f ca="1" t="array" ref="K552">IFERROR(INDEX(MASTER!B:B,MATCH(G552,MASTER!A:A,0))/100," ")</f>
        <v> </v>
      </c>
      <c r="L552" s="66">
        <f ca="1" t="shared" si="537"/>
        <v>0</v>
      </c>
      <c r="M552" s="66" t="str">
        <f ca="1" t="shared" si="538"/>
        <v>1900 - WEEK 00</v>
      </c>
      <c r="N552" s="66" t="str">
        <f ca="1" t="shared" si="539"/>
        <v>1900 - MONTH 01</v>
      </c>
      <c r="O552" s="83" t="str">
        <f ca="1" t="shared" ref="O552:P552" si="581">IFERROR(AVERAGEIF(M:M,M552,$K:$K)," ")</f>
        <v> </v>
      </c>
      <c r="P552" s="83" t="str">
        <f ca="1" t="shared" si="581"/>
        <v> </v>
      </c>
      <c r="Q552" s="66" t="str">
        <f ca="1">IF(ISBLANK(A552)," ",IF(O552&gt;MASTER!$B$3/100,"SB",IF(O552&gt;MASTER!$B$4/100,"B",IF(O552&gt;MASTER!$B$5/100,"C","K"))))</f>
        <v>SB</v>
      </c>
      <c r="R552" s="66" t="str">
        <f ca="1">IF(ISBLANK(B552)," ",IF(P552&gt;MASTER!$B$3/100,"SB",IF(P552&gt;MASTER!$B$4/100,"B",IF(P552&gt;MASTER!$B$5/100,"C","K"))))</f>
        <v>SB</v>
      </c>
    </row>
    <row r="553" customHeight="1" spans="1:18">
      <c r="A553" s="66">
        <f ca="1">INDIRECT(ADDRESS(2+QUOTIENT(ROW()-2,COUNTA('Form Responses 1'!$1:$1)-4),1,,TRUE,"Form Responses 1"))</f>
        <v>0</v>
      </c>
      <c r="B553" s="66">
        <f ca="1">INDIRECT(ADDRESS(2+QUOTIENT(ROW()-2,COUNTA('Form Responses 1'!$1:$1)-4),2,,TRUE,"Form Responses 1"))</f>
        <v>0</v>
      </c>
      <c r="C553" s="66">
        <f ca="1">INDIRECT(ADDRESS(2+QUOTIENT(ROW()-2,COUNTA('Form Responses 1'!$1:$1)-4),3,,TRUE,"Form Responses 1"))</f>
        <v>0</v>
      </c>
      <c r="D553" s="66">
        <f ca="1">INDIRECT(ADDRESS(2+QUOTIENT(ROW()-2,COUNTA('Form Responses 1'!$1:$1)-4),4,,TRUE,"Form Responses 1"))</f>
        <v>0</v>
      </c>
      <c r="E553" s="82">
        <f ca="1" t="shared" si="534"/>
        <v>6</v>
      </c>
      <c r="F553" s="66" t="str">
        <f ca="1">IF(ISBLANK(A553)," ",INDIRECT(ADDRESS(1,5+MOD(ROW()-2,COUNTA('Form Responses 1'!$1:$1)-4),,TRUE,"Form Responses 1")))</f>
        <v>Halaman Wisma [Tps]</v>
      </c>
      <c r="G553" s="66" t="e">
        <f ca="1">IF(ISBLANK(A553)," ",INDIRECT(ADDRESS(MATCH(A553,'Form Responses 1'!A:A,0),5+MOD(ROW()-2,COUNTA('Form Responses 1'!$1:$1)-4),,TRUE,"Form Responses 1")))</f>
        <v>#N/A</v>
      </c>
      <c r="H553" s="83" t="str">
        <f ca="1" t="shared" si="535"/>
        <v>Halaman Wisma</v>
      </c>
      <c r="I553" s="83" t="str">
        <f ca="1" t="shared" si="543"/>
        <v>Tps</v>
      </c>
      <c r="J553" s="83" t="str">
        <f ca="1" t="shared" si="536"/>
        <v>CLEANING SERVICE</v>
      </c>
      <c r="K553" s="83" t="str">
        <f ca="1" t="array" ref="K553">IFERROR(INDEX(MASTER!B:B,MATCH(G553,MASTER!A:A,0))/100," ")</f>
        <v> </v>
      </c>
      <c r="L553" s="66">
        <f ca="1" t="shared" si="537"/>
        <v>0</v>
      </c>
      <c r="M553" s="66" t="str">
        <f ca="1" t="shared" si="538"/>
        <v>1900 - WEEK 00</v>
      </c>
      <c r="N553" s="66" t="str">
        <f ca="1" t="shared" si="539"/>
        <v>1900 - MONTH 01</v>
      </c>
      <c r="O553" s="83" t="str">
        <f ca="1" t="shared" ref="O553:P553" si="582">IFERROR(AVERAGEIF(M:M,M553,$K:$K)," ")</f>
        <v> </v>
      </c>
      <c r="P553" s="83" t="str">
        <f ca="1" t="shared" si="582"/>
        <v> </v>
      </c>
      <c r="Q553" s="66" t="str">
        <f ca="1">IF(ISBLANK(A553)," ",IF(O553&gt;MASTER!$B$3/100,"SB",IF(O553&gt;MASTER!$B$4/100,"B",IF(O553&gt;MASTER!$B$5/100,"C","K"))))</f>
        <v>SB</v>
      </c>
      <c r="R553" s="66" t="str">
        <f ca="1">IF(ISBLANK(B553)," ",IF(P553&gt;MASTER!$B$3/100,"SB",IF(P553&gt;MASTER!$B$4/100,"B",IF(P553&gt;MASTER!$B$5/100,"C","K"))))</f>
        <v>SB</v>
      </c>
    </row>
    <row r="554" customHeight="1" spans="1:18">
      <c r="A554" s="66">
        <f ca="1">INDIRECT(ADDRESS(2+QUOTIENT(ROW()-2,COUNTA('Form Responses 1'!$1:$1)-4),1,,TRUE,"Form Responses 1"))</f>
        <v>0</v>
      </c>
      <c r="B554" s="66">
        <f ca="1">INDIRECT(ADDRESS(2+QUOTIENT(ROW()-2,COUNTA('Form Responses 1'!$1:$1)-4),2,,TRUE,"Form Responses 1"))</f>
        <v>0</v>
      </c>
      <c r="C554" s="66">
        <f ca="1">INDIRECT(ADDRESS(2+QUOTIENT(ROW()-2,COUNTA('Form Responses 1'!$1:$1)-4),3,,TRUE,"Form Responses 1"))</f>
        <v>0</v>
      </c>
      <c r="D554" s="66">
        <f ca="1">INDIRECT(ADDRESS(2+QUOTIENT(ROW()-2,COUNTA('Form Responses 1'!$1:$1)-4),4,,TRUE,"Form Responses 1"))</f>
        <v>0</v>
      </c>
      <c r="E554" s="82">
        <f ca="1" t="shared" si="534"/>
        <v>6</v>
      </c>
      <c r="F554" s="66" t="str">
        <f ca="1">IF(ISBLANK(A554)," ",INDIRECT(ADDRESS(1,5+MOD(ROW()-2,COUNTA('Form Responses 1'!$1:$1)-4),,TRUE,"Form Responses 1")))</f>
        <v>Security [Security Functions]</v>
      </c>
      <c r="G554" s="66" t="e">
        <f ca="1">IF(ISBLANK(A554)," ",INDIRECT(ADDRESS(MATCH(A554,'Form Responses 1'!A:A,0),5+MOD(ROW()-2,COUNTA('Form Responses 1'!$1:$1)-4),,TRUE,"Form Responses 1")))</f>
        <v>#N/A</v>
      </c>
      <c r="H554" s="83" t="str">
        <f ca="1" t="shared" si="535"/>
        <v>Security</v>
      </c>
      <c r="I554" s="83" t="str">
        <f ca="1" t="shared" si="543"/>
        <v>Security Functions</v>
      </c>
      <c r="J554" s="83" t="str">
        <f ca="1" t="shared" si="536"/>
        <v>SECURITY SERVICE</v>
      </c>
      <c r="K554" s="83" t="str">
        <f ca="1" t="array" ref="K554">IFERROR(INDEX(MASTER!B:B,MATCH(G554,MASTER!A:A,0))/100," ")</f>
        <v> </v>
      </c>
      <c r="L554" s="66">
        <f ca="1" t="shared" si="537"/>
        <v>0</v>
      </c>
      <c r="M554" s="66" t="str">
        <f ca="1" t="shared" si="538"/>
        <v>1900 - WEEK 00</v>
      </c>
      <c r="N554" s="66" t="str">
        <f ca="1" t="shared" si="539"/>
        <v>1900 - MONTH 01</v>
      </c>
      <c r="O554" s="83" t="str">
        <f ca="1" t="shared" ref="O554:P554" si="583">IFERROR(AVERAGEIF(M:M,M554,$K:$K)," ")</f>
        <v> </v>
      </c>
      <c r="P554" s="83" t="str">
        <f ca="1" t="shared" si="583"/>
        <v> </v>
      </c>
      <c r="Q554" s="66" t="str">
        <f ca="1">IF(ISBLANK(A554)," ",IF(O554&gt;MASTER!$B$3/100,"SB",IF(O554&gt;MASTER!$B$4/100,"B",IF(O554&gt;MASTER!$B$5/100,"C","K"))))</f>
        <v>SB</v>
      </c>
      <c r="R554" s="66" t="str">
        <f ca="1">IF(ISBLANK(B554)," ",IF(P554&gt;MASTER!$B$3/100,"SB",IF(P554&gt;MASTER!$B$4/100,"B",IF(P554&gt;MASTER!$B$5/100,"C","K"))))</f>
        <v>SB</v>
      </c>
    </row>
    <row r="555" customHeight="1" spans="1:18">
      <c r="A555" s="66">
        <f ca="1">INDIRECT(ADDRESS(2+QUOTIENT(ROW()-2,COUNTA('Form Responses 1'!$1:$1)-4),1,,TRUE,"Form Responses 1"))</f>
        <v>0</v>
      </c>
      <c r="B555" s="66">
        <f ca="1">INDIRECT(ADDRESS(2+QUOTIENT(ROW()-2,COUNTA('Form Responses 1'!$1:$1)-4),2,,TRUE,"Form Responses 1"))</f>
        <v>0</v>
      </c>
      <c r="C555" s="66">
        <f ca="1">INDIRECT(ADDRESS(2+QUOTIENT(ROW()-2,COUNTA('Form Responses 1'!$1:$1)-4),3,,TRUE,"Form Responses 1"))</f>
        <v>0</v>
      </c>
      <c r="D555" s="66">
        <f ca="1">INDIRECT(ADDRESS(2+QUOTIENT(ROW()-2,COUNTA('Form Responses 1'!$1:$1)-4),4,,TRUE,"Form Responses 1"))</f>
        <v>0</v>
      </c>
      <c r="E555" s="82">
        <f ca="1" t="shared" si="534"/>
        <v>6</v>
      </c>
      <c r="F555" s="66" t="str">
        <f ca="1">IF(ISBLANK(A555)," ",INDIRECT(ADDRESS(1,5+MOD(ROW()-2,COUNTA('Form Responses 1'!$1:$1)-4),,TRUE,"Form Responses 1")))</f>
        <v>Lantai 1 [Pantry ]</v>
      </c>
      <c r="G555" s="66" t="e">
        <f ca="1">IF(ISBLANK(A555)," ",INDIRECT(ADDRESS(MATCH(A555,'Form Responses 1'!A:A,0),5+MOD(ROW()-2,COUNTA('Form Responses 1'!$1:$1)-4),,TRUE,"Form Responses 1")))</f>
        <v>#N/A</v>
      </c>
      <c r="H555" s="83" t="str">
        <f ca="1" t="shared" si="535"/>
        <v>Lantai 1</v>
      </c>
      <c r="I555" s="83" t="str">
        <f ca="1" t="shared" si="543"/>
        <v>Pantry </v>
      </c>
      <c r="J555" s="83" t="str">
        <f ca="1" t="shared" si="536"/>
        <v>CLEANING SERVICE</v>
      </c>
      <c r="K555" s="83" t="str">
        <f ca="1" t="array" ref="K555">IFERROR(INDEX(MASTER!B:B,MATCH(G555,MASTER!A:A,0))/100," ")</f>
        <v> </v>
      </c>
      <c r="L555" s="66">
        <f ca="1" t="shared" si="537"/>
        <v>0</v>
      </c>
      <c r="M555" s="66" t="str">
        <f ca="1" t="shared" si="538"/>
        <v>1900 - WEEK 00</v>
      </c>
      <c r="N555" s="66" t="str">
        <f ca="1" t="shared" si="539"/>
        <v>1900 - MONTH 01</v>
      </c>
      <c r="O555" s="83" t="str">
        <f ca="1" t="shared" ref="O555:P555" si="584">IFERROR(AVERAGEIF(M:M,M555,$K:$K)," ")</f>
        <v> </v>
      </c>
      <c r="P555" s="83" t="str">
        <f ca="1" t="shared" si="584"/>
        <v> </v>
      </c>
      <c r="Q555" s="66" t="str">
        <f ca="1">IF(ISBLANK(A555)," ",IF(O555&gt;MASTER!$B$3/100,"SB",IF(O555&gt;MASTER!$B$4/100,"B",IF(O555&gt;MASTER!$B$5/100,"C","K"))))</f>
        <v>SB</v>
      </c>
      <c r="R555" s="66" t="str">
        <f ca="1">IF(ISBLANK(B555)," ",IF(P555&gt;MASTER!$B$3/100,"SB",IF(P555&gt;MASTER!$B$4/100,"B",IF(P555&gt;MASTER!$B$5/100,"C","K"))))</f>
        <v>SB</v>
      </c>
    </row>
    <row r="556" customHeight="1" spans="1:18">
      <c r="A556" s="66">
        <f ca="1">INDIRECT(ADDRESS(2+QUOTIENT(ROW()-2,COUNTA('Form Responses 1'!$1:$1)-4),1,,TRUE,"Form Responses 1"))</f>
        <v>0</v>
      </c>
      <c r="B556" s="66">
        <f ca="1">INDIRECT(ADDRESS(2+QUOTIENT(ROW()-2,COUNTA('Form Responses 1'!$1:$1)-4),2,,TRUE,"Form Responses 1"))</f>
        <v>0</v>
      </c>
      <c r="C556" s="66">
        <f ca="1">INDIRECT(ADDRESS(2+QUOTIENT(ROW()-2,COUNTA('Form Responses 1'!$1:$1)-4),3,,TRUE,"Form Responses 1"))</f>
        <v>0</v>
      </c>
      <c r="D556" s="66">
        <f ca="1">INDIRECT(ADDRESS(2+QUOTIENT(ROW()-2,COUNTA('Form Responses 1'!$1:$1)-4),4,,TRUE,"Form Responses 1"))</f>
        <v>0</v>
      </c>
      <c r="E556" s="82">
        <f ca="1" t="shared" si="534"/>
        <v>6</v>
      </c>
      <c r="F556" s="66" t="str">
        <f ca="1">IF(ISBLANK(A556)," ",INDIRECT(ADDRESS(1,5+MOD(ROW()-2,COUNTA('Form Responses 1'!$1:$1)-4),,TRUE,"Form Responses 1")))</f>
        <v>Lantai 1 [Kamar Depan]</v>
      </c>
      <c r="G556" s="66" t="e">
        <f ca="1">IF(ISBLANK(A556)," ",INDIRECT(ADDRESS(MATCH(A556,'Form Responses 1'!A:A,0),5+MOD(ROW()-2,COUNTA('Form Responses 1'!$1:$1)-4),,TRUE,"Form Responses 1")))</f>
        <v>#N/A</v>
      </c>
      <c r="H556" s="83" t="str">
        <f ca="1" t="shared" si="535"/>
        <v>Lantai 1</v>
      </c>
      <c r="I556" s="83" t="str">
        <f ca="1" t="shared" si="543"/>
        <v>Kamar Depan</v>
      </c>
      <c r="J556" s="83" t="str">
        <f ca="1" t="shared" si="536"/>
        <v>CLEANING SERVICE</v>
      </c>
      <c r="K556" s="83" t="str">
        <f ca="1" t="array" ref="K556">IFERROR(INDEX(MASTER!B:B,MATCH(G556,MASTER!A:A,0))/100," ")</f>
        <v> </v>
      </c>
      <c r="L556" s="66">
        <f ca="1" t="shared" si="537"/>
        <v>0</v>
      </c>
      <c r="M556" s="66" t="str">
        <f ca="1" t="shared" si="538"/>
        <v>1900 - WEEK 00</v>
      </c>
      <c r="N556" s="66" t="str">
        <f ca="1" t="shared" si="539"/>
        <v>1900 - MONTH 01</v>
      </c>
      <c r="O556" s="83" t="str">
        <f ca="1" t="shared" ref="O556:P556" si="585">IFERROR(AVERAGEIF(M:M,M556,$K:$K)," ")</f>
        <v> </v>
      </c>
      <c r="P556" s="83" t="str">
        <f ca="1" t="shared" si="585"/>
        <v> </v>
      </c>
      <c r="Q556" s="66" t="str">
        <f ca="1">IF(ISBLANK(A556)," ",IF(O556&gt;MASTER!$B$3/100,"SB",IF(O556&gt;MASTER!$B$4/100,"B",IF(O556&gt;MASTER!$B$5/100,"C","K"))))</f>
        <v>SB</v>
      </c>
      <c r="R556" s="66" t="str">
        <f ca="1">IF(ISBLANK(B556)," ",IF(P556&gt;MASTER!$B$3/100,"SB",IF(P556&gt;MASTER!$B$4/100,"B",IF(P556&gt;MASTER!$B$5/100,"C","K"))))</f>
        <v>SB</v>
      </c>
    </row>
    <row r="557" customHeight="1" spans="1:18">
      <c r="A557" s="66">
        <f ca="1">INDIRECT(ADDRESS(2+QUOTIENT(ROW()-2,COUNTA('Form Responses 1'!$1:$1)-4),1,,TRUE,"Form Responses 1"))</f>
        <v>0</v>
      </c>
      <c r="B557" s="66">
        <f ca="1">INDIRECT(ADDRESS(2+QUOTIENT(ROW()-2,COUNTA('Form Responses 1'!$1:$1)-4),2,,TRUE,"Form Responses 1"))</f>
        <v>0</v>
      </c>
      <c r="C557" s="66">
        <f ca="1">INDIRECT(ADDRESS(2+QUOTIENT(ROW()-2,COUNTA('Form Responses 1'!$1:$1)-4),3,,TRUE,"Form Responses 1"))</f>
        <v>0</v>
      </c>
      <c r="D557" s="66">
        <f ca="1">INDIRECT(ADDRESS(2+QUOTIENT(ROW()-2,COUNTA('Form Responses 1'!$1:$1)-4),4,,TRUE,"Form Responses 1"))</f>
        <v>0</v>
      </c>
      <c r="E557" s="82">
        <f ca="1" t="shared" si="534"/>
        <v>6</v>
      </c>
      <c r="F557" s="66" t="str">
        <f ca="1">IF(ISBLANK(A557)," ",INDIRECT(ADDRESS(1,5+MOD(ROW()-2,COUNTA('Form Responses 1'!$1:$1)-4),,TRUE,"Form Responses 1")))</f>
        <v>Lantai 1 [Kamar Belakang]</v>
      </c>
      <c r="G557" s="66" t="e">
        <f ca="1">IF(ISBLANK(A557)," ",INDIRECT(ADDRESS(MATCH(A557,'Form Responses 1'!A:A,0),5+MOD(ROW()-2,COUNTA('Form Responses 1'!$1:$1)-4),,TRUE,"Form Responses 1")))</f>
        <v>#N/A</v>
      </c>
      <c r="H557" s="83" t="str">
        <f ca="1" t="shared" si="535"/>
        <v>Lantai 1</v>
      </c>
      <c r="I557" s="83" t="str">
        <f ca="1" t="shared" si="543"/>
        <v>Kamar Belakang</v>
      </c>
      <c r="J557" s="83" t="str">
        <f ca="1" t="shared" si="536"/>
        <v>CLEANING SERVICE</v>
      </c>
      <c r="K557" s="83" t="str">
        <f ca="1" t="array" ref="K557">IFERROR(INDEX(MASTER!B:B,MATCH(G557,MASTER!A:A,0))/100," ")</f>
        <v> </v>
      </c>
      <c r="L557" s="66">
        <f ca="1" t="shared" si="537"/>
        <v>0</v>
      </c>
      <c r="M557" s="66" t="str">
        <f ca="1" t="shared" si="538"/>
        <v>1900 - WEEK 00</v>
      </c>
      <c r="N557" s="66" t="str">
        <f ca="1" t="shared" si="539"/>
        <v>1900 - MONTH 01</v>
      </c>
      <c r="O557" s="83" t="str">
        <f ca="1" t="shared" ref="O557:P557" si="586">IFERROR(AVERAGEIF(M:M,M557,$K:$K)," ")</f>
        <v> </v>
      </c>
      <c r="P557" s="83" t="str">
        <f ca="1" t="shared" si="586"/>
        <v> </v>
      </c>
      <c r="Q557" s="66" t="str">
        <f ca="1">IF(ISBLANK(A557)," ",IF(O557&gt;MASTER!$B$3/100,"SB",IF(O557&gt;MASTER!$B$4/100,"B",IF(O557&gt;MASTER!$B$5/100,"C","K"))))</f>
        <v>SB</v>
      </c>
      <c r="R557" s="66" t="str">
        <f ca="1">IF(ISBLANK(B557)," ",IF(P557&gt;MASTER!$B$3/100,"SB",IF(P557&gt;MASTER!$B$4/100,"B",IF(P557&gt;MASTER!$B$5/100,"C","K"))))</f>
        <v>SB</v>
      </c>
    </row>
    <row r="558" customHeight="1" spans="1:18">
      <c r="A558" s="66">
        <f ca="1">INDIRECT(ADDRESS(2+QUOTIENT(ROW()-2,COUNTA('Form Responses 1'!$1:$1)-4),1,,TRUE,"Form Responses 1"))</f>
        <v>0</v>
      </c>
      <c r="B558" s="66">
        <f ca="1">INDIRECT(ADDRESS(2+QUOTIENT(ROW()-2,COUNTA('Form Responses 1'!$1:$1)-4),2,,TRUE,"Form Responses 1"))</f>
        <v>0</v>
      </c>
      <c r="C558" s="66">
        <f ca="1">INDIRECT(ADDRESS(2+QUOTIENT(ROW()-2,COUNTA('Form Responses 1'!$1:$1)-4),3,,TRUE,"Form Responses 1"))</f>
        <v>0</v>
      </c>
      <c r="D558" s="66">
        <f ca="1">INDIRECT(ADDRESS(2+QUOTIENT(ROW()-2,COUNTA('Form Responses 1'!$1:$1)-4),4,,TRUE,"Form Responses 1"))</f>
        <v>0</v>
      </c>
      <c r="E558" s="82">
        <f ca="1" t="shared" si="534"/>
        <v>6</v>
      </c>
      <c r="F558" s="66" t="str">
        <f ca="1">IF(ISBLANK(A558)," ",INDIRECT(ADDRESS(1,5+MOD(ROW()-2,COUNTA('Form Responses 1'!$1:$1)-4),,TRUE,"Form Responses 1")))</f>
        <v>Lantai 1 [Ruang Tamu]</v>
      </c>
      <c r="G558" s="66" t="e">
        <f ca="1">IF(ISBLANK(A558)," ",INDIRECT(ADDRESS(MATCH(A558,'Form Responses 1'!A:A,0),5+MOD(ROW()-2,COUNTA('Form Responses 1'!$1:$1)-4),,TRUE,"Form Responses 1")))</f>
        <v>#N/A</v>
      </c>
      <c r="H558" s="83" t="str">
        <f ca="1" t="shared" si="535"/>
        <v>Lantai 1</v>
      </c>
      <c r="I558" s="83" t="str">
        <f ca="1" t="shared" si="543"/>
        <v>Ruang Tamu</v>
      </c>
      <c r="J558" s="83" t="str">
        <f ca="1" t="shared" si="536"/>
        <v>CLEANING SERVICE</v>
      </c>
      <c r="K558" s="83" t="str">
        <f ca="1" t="array" ref="K558">IFERROR(INDEX(MASTER!B:B,MATCH(G558,MASTER!A:A,0))/100," ")</f>
        <v> </v>
      </c>
      <c r="L558" s="66">
        <f ca="1" t="shared" si="537"/>
        <v>0</v>
      </c>
      <c r="M558" s="66" t="str">
        <f ca="1" t="shared" si="538"/>
        <v>1900 - WEEK 00</v>
      </c>
      <c r="N558" s="66" t="str">
        <f ca="1" t="shared" si="539"/>
        <v>1900 - MONTH 01</v>
      </c>
      <c r="O558" s="83" t="str">
        <f ca="1" t="shared" ref="O558:P558" si="587">IFERROR(AVERAGEIF(M:M,M558,$K:$K)," ")</f>
        <v> </v>
      </c>
      <c r="P558" s="83" t="str">
        <f ca="1" t="shared" si="587"/>
        <v> </v>
      </c>
      <c r="Q558" s="66" t="str">
        <f ca="1">IF(ISBLANK(A558)," ",IF(O558&gt;MASTER!$B$3/100,"SB",IF(O558&gt;MASTER!$B$4/100,"B",IF(O558&gt;MASTER!$B$5/100,"C","K"))))</f>
        <v>SB</v>
      </c>
      <c r="R558" s="66" t="str">
        <f ca="1">IF(ISBLANK(B558)," ",IF(P558&gt;MASTER!$B$3/100,"SB",IF(P558&gt;MASTER!$B$4/100,"B",IF(P558&gt;MASTER!$B$5/100,"C","K"))))</f>
        <v>SB</v>
      </c>
    </row>
    <row r="559" customHeight="1" spans="1:18">
      <c r="A559" s="66">
        <f ca="1">INDIRECT(ADDRESS(2+QUOTIENT(ROW()-2,COUNTA('Form Responses 1'!$1:$1)-4),1,,TRUE,"Form Responses 1"))</f>
        <v>0</v>
      </c>
      <c r="B559" s="66">
        <f ca="1">INDIRECT(ADDRESS(2+QUOTIENT(ROW()-2,COUNTA('Form Responses 1'!$1:$1)-4),2,,TRUE,"Form Responses 1"))</f>
        <v>0</v>
      </c>
      <c r="C559" s="66">
        <f ca="1">INDIRECT(ADDRESS(2+QUOTIENT(ROW()-2,COUNTA('Form Responses 1'!$1:$1)-4),3,,TRUE,"Form Responses 1"))</f>
        <v>0</v>
      </c>
      <c r="D559" s="66">
        <f ca="1">INDIRECT(ADDRESS(2+QUOTIENT(ROW()-2,COUNTA('Form Responses 1'!$1:$1)-4),4,,TRUE,"Form Responses 1"))</f>
        <v>0</v>
      </c>
      <c r="E559" s="82">
        <f ca="1" t="shared" si="534"/>
        <v>6</v>
      </c>
      <c r="F559" s="66" t="str">
        <f ca="1">IF(ISBLANK(A559)," ",INDIRECT(ADDRESS(1,5+MOD(ROW()-2,COUNTA('Form Responses 1'!$1:$1)-4),,TRUE,"Form Responses 1")))</f>
        <v>Lantai 1 [Toilet Pria / Wanita]</v>
      </c>
      <c r="G559" s="66" t="e">
        <f ca="1">IF(ISBLANK(A559)," ",INDIRECT(ADDRESS(MATCH(A559,'Form Responses 1'!A:A,0),5+MOD(ROW()-2,COUNTA('Form Responses 1'!$1:$1)-4),,TRUE,"Form Responses 1")))</f>
        <v>#N/A</v>
      </c>
      <c r="H559" s="83" t="str">
        <f ca="1" t="shared" si="535"/>
        <v>Lantai 1</v>
      </c>
      <c r="I559" s="83" t="str">
        <f ca="1" t="shared" si="543"/>
        <v>Toilet Pria / Wanita</v>
      </c>
      <c r="J559" s="83" t="str">
        <f ca="1" t="shared" si="536"/>
        <v>CLEANING SERVICE</v>
      </c>
      <c r="K559" s="83" t="str">
        <f ca="1" t="array" ref="K559">IFERROR(INDEX(MASTER!B:B,MATCH(G559,MASTER!A:A,0))/100," ")</f>
        <v> </v>
      </c>
      <c r="L559" s="66">
        <f ca="1" t="shared" si="537"/>
        <v>0</v>
      </c>
      <c r="M559" s="66" t="str">
        <f ca="1" t="shared" si="538"/>
        <v>1900 - WEEK 00</v>
      </c>
      <c r="N559" s="66" t="str">
        <f ca="1" t="shared" si="539"/>
        <v>1900 - MONTH 01</v>
      </c>
      <c r="O559" s="83" t="str">
        <f ca="1" t="shared" ref="O559:P559" si="588">IFERROR(AVERAGEIF(M:M,M559,$K:$K)," ")</f>
        <v> </v>
      </c>
      <c r="P559" s="83" t="str">
        <f ca="1" t="shared" si="588"/>
        <v> </v>
      </c>
      <c r="Q559" s="66" t="str">
        <f ca="1">IF(ISBLANK(A559)," ",IF(O559&gt;MASTER!$B$3/100,"SB",IF(O559&gt;MASTER!$B$4/100,"B",IF(O559&gt;MASTER!$B$5/100,"C","K"))))</f>
        <v>SB</v>
      </c>
      <c r="R559" s="66" t="str">
        <f ca="1">IF(ISBLANK(B559)," ",IF(P559&gt;MASTER!$B$3/100,"SB",IF(P559&gt;MASTER!$B$4/100,"B",IF(P559&gt;MASTER!$B$5/100,"C","K"))))</f>
        <v>SB</v>
      </c>
    </row>
    <row r="560" customHeight="1" spans="1:18">
      <c r="A560" s="66">
        <f ca="1">INDIRECT(ADDRESS(2+QUOTIENT(ROW()-2,COUNTA('Form Responses 1'!$1:$1)-4),1,,TRUE,"Form Responses 1"))</f>
        <v>0</v>
      </c>
      <c r="B560" s="66">
        <f ca="1">INDIRECT(ADDRESS(2+QUOTIENT(ROW()-2,COUNTA('Form Responses 1'!$1:$1)-4),2,,TRUE,"Form Responses 1"))</f>
        <v>0</v>
      </c>
      <c r="C560" s="66">
        <f ca="1">INDIRECT(ADDRESS(2+QUOTIENT(ROW()-2,COUNTA('Form Responses 1'!$1:$1)-4),3,,TRUE,"Form Responses 1"))</f>
        <v>0</v>
      </c>
      <c r="D560" s="66">
        <f ca="1">INDIRECT(ADDRESS(2+QUOTIENT(ROW()-2,COUNTA('Form Responses 1'!$1:$1)-4),4,,TRUE,"Form Responses 1"))</f>
        <v>0</v>
      </c>
      <c r="E560" s="82">
        <f ca="1" t="shared" si="534"/>
        <v>6</v>
      </c>
      <c r="F560" s="66" t="str">
        <f ca="1">IF(ISBLANK(A560)," ",INDIRECT(ADDRESS(1,5+MOD(ROW()-2,COUNTA('Form Responses 1'!$1:$1)-4),,TRUE,"Form Responses 1")))</f>
        <v>Halaman [Taman ]</v>
      </c>
      <c r="G560" s="66" t="e">
        <f ca="1">IF(ISBLANK(A560)," ",INDIRECT(ADDRESS(MATCH(A560,'Form Responses 1'!A:A,0),5+MOD(ROW()-2,COUNTA('Form Responses 1'!$1:$1)-4),,TRUE,"Form Responses 1")))</f>
        <v>#N/A</v>
      </c>
      <c r="H560" s="83" t="str">
        <f ca="1" t="shared" si="535"/>
        <v>Halaman</v>
      </c>
      <c r="I560" s="83" t="str">
        <f ca="1" t="shared" si="543"/>
        <v>Taman </v>
      </c>
      <c r="J560" s="83" t="str">
        <f ca="1" t="shared" si="536"/>
        <v>CLEANING SERVICE</v>
      </c>
      <c r="K560" s="83" t="str">
        <f ca="1" t="array" ref="K560">IFERROR(INDEX(MASTER!B:B,MATCH(G560,MASTER!A:A,0))/100," ")</f>
        <v> </v>
      </c>
      <c r="L560" s="66">
        <f ca="1" t="shared" si="537"/>
        <v>0</v>
      </c>
      <c r="M560" s="66" t="str">
        <f ca="1" t="shared" si="538"/>
        <v>1900 - WEEK 00</v>
      </c>
      <c r="N560" s="66" t="str">
        <f ca="1" t="shared" si="539"/>
        <v>1900 - MONTH 01</v>
      </c>
      <c r="O560" s="83" t="str">
        <f ca="1" t="shared" ref="O560:P560" si="589">IFERROR(AVERAGEIF(M:M,M560,$K:$K)," ")</f>
        <v> </v>
      </c>
      <c r="P560" s="83" t="str">
        <f ca="1" t="shared" si="589"/>
        <v> </v>
      </c>
      <c r="Q560" s="66" t="str">
        <f ca="1">IF(ISBLANK(A560)," ",IF(O560&gt;MASTER!$B$3/100,"SB",IF(O560&gt;MASTER!$B$4/100,"B",IF(O560&gt;MASTER!$B$5/100,"C","K"))))</f>
        <v>SB</v>
      </c>
      <c r="R560" s="66" t="str">
        <f ca="1">IF(ISBLANK(B560)," ",IF(P560&gt;MASTER!$B$3/100,"SB",IF(P560&gt;MASTER!$B$4/100,"B",IF(P560&gt;MASTER!$B$5/100,"C","K"))))</f>
        <v>SB</v>
      </c>
    </row>
    <row r="561" customHeight="1" spans="1:18">
      <c r="A561" s="66">
        <f ca="1">INDIRECT(ADDRESS(2+QUOTIENT(ROW()-2,COUNTA('Form Responses 1'!$1:$1)-4),1,,TRUE,"Form Responses 1"))</f>
        <v>0</v>
      </c>
      <c r="B561" s="66">
        <f ca="1">INDIRECT(ADDRESS(2+QUOTIENT(ROW()-2,COUNTA('Form Responses 1'!$1:$1)-4),2,,TRUE,"Form Responses 1"))</f>
        <v>0</v>
      </c>
      <c r="C561" s="66">
        <f ca="1">INDIRECT(ADDRESS(2+QUOTIENT(ROW()-2,COUNTA('Form Responses 1'!$1:$1)-4),3,,TRUE,"Form Responses 1"))</f>
        <v>0</v>
      </c>
      <c r="D561" s="66">
        <f ca="1">INDIRECT(ADDRESS(2+QUOTIENT(ROW()-2,COUNTA('Form Responses 1'!$1:$1)-4),4,,TRUE,"Form Responses 1"))</f>
        <v>0</v>
      </c>
      <c r="E561" s="82">
        <f ca="1" t="shared" si="534"/>
        <v>6</v>
      </c>
      <c r="F561" s="66" t="str">
        <f ca="1">IF(ISBLANK(A561)," ",INDIRECT(ADDRESS(1,5+MOD(ROW()-2,COUNTA('Form Responses 1'!$1:$1)-4),,TRUE,"Form Responses 1")))</f>
        <v>Halaman [Halaman Utama Depan]</v>
      </c>
      <c r="G561" s="66" t="e">
        <f ca="1">IF(ISBLANK(A561)," ",INDIRECT(ADDRESS(MATCH(A561,'Form Responses 1'!A:A,0),5+MOD(ROW()-2,COUNTA('Form Responses 1'!$1:$1)-4),,TRUE,"Form Responses 1")))</f>
        <v>#N/A</v>
      </c>
      <c r="H561" s="83" t="str">
        <f ca="1" t="shared" si="535"/>
        <v>Halaman</v>
      </c>
      <c r="I561" s="83" t="str">
        <f ca="1" t="shared" si="543"/>
        <v>Halaman Utama Depan</v>
      </c>
      <c r="J561" s="83" t="str">
        <f ca="1" t="shared" si="536"/>
        <v>CLEANING SERVICE</v>
      </c>
      <c r="K561" s="83" t="str">
        <f ca="1" t="array" ref="K561">IFERROR(INDEX(MASTER!B:B,MATCH(G561,MASTER!A:A,0))/100," ")</f>
        <v> </v>
      </c>
      <c r="L561" s="66">
        <f ca="1" t="shared" si="537"/>
        <v>0</v>
      </c>
      <c r="M561" s="66" t="str">
        <f ca="1" t="shared" si="538"/>
        <v>1900 - WEEK 00</v>
      </c>
      <c r="N561" s="66" t="str">
        <f ca="1" t="shared" si="539"/>
        <v>1900 - MONTH 01</v>
      </c>
      <c r="O561" s="83" t="str">
        <f ca="1" t="shared" ref="O561:P561" si="590">IFERROR(AVERAGEIF(M:M,M561,$K:$K)," ")</f>
        <v> </v>
      </c>
      <c r="P561" s="83" t="str">
        <f ca="1" t="shared" si="590"/>
        <v> </v>
      </c>
      <c r="Q561" s="66" t="str">
        <f ca="1">IF(ISBLANK(A561)," ",IF(O561&gt;MASTER!$B$3/100,"SB",IF(O561&gt;MASTER!$B$4/100,"B",IF(O561&gt;MASTER!$B$5/100,"C","K"))))</f>
        <v>SB</v>
      </c>
      <c r="R561" s="66" t="str">
        <f ca="1">IF(ISBLANK(B561)," ",IF(P561&gt;MASTER!$B$3/100,"SB",IF(P561&gt;MASTER!$B$4/100,"B",IF(P561&gt;MASTER!$B$5/100,"C","K"))))</f>
        <v>SB</v>
      </c>
    </row>
    <row r="562" customHeight="1" spans="1:18">
      <c r="A562" s="66">
        <f ca="1">INDIRECT(ADDRESS(2+QUOTIENT(ROW()-2,COUNTA('Form Responses 1'!$1:$1)-4),1,,TRUE,"Form Responses 1"))</f>
        <v>0</v>
      </c>
      <c r="B562" s="66">
        <f ca="1">INDIRECT(ADDRESS(2+QUOTIENT(ROW()-2,COUNTA('Form Responses 1'!$1:$1)-4),2,,TRUE,"Form Responses 1"))</f>
        <v>0</v>
      </c>
      <c r="C562" s="66">
        <f ca="1">INDIRECT(ADDRESS(2+QUOTIENT(ROW()-2,COUNTA('Form Responses 1'!$1:$1)-4),3,,TRUE,"Form Responses 1"))</f>
        <v>0</v>
      </c>
      <c r="D562" s="66">
        <f ca="1">INDIRECT(ADDRESS(2+QUOTIENT(ROW()-2,COUNTA('Form Responses 1'!$1:$1)-4),4,,TRUE,"Form Responses 1"))</f>
        <v>0</v>
      </c>
      <c r="E562" s="82">
        <f ca="1" t="shared" si="534"/>
        <v>6</v>
      </c>
      <c r="F562" s="66" t="str">
        <f ca="1">IF(ISBLANK(A562)," ",INDIRECT(ADDRESS(1,5+MOD(ROW()-2,COUNTA('Form Responses 1'!$1:$1)-4),,TRUE,"Form Responses 1")))</f>
        <v>Halaman [Halaman Samping Dan Belakang]</v>
      </c>
      <c r="G562" s="66" t="e">
        <f ca="1">IF(ISBLANK(A562)," ",INDIRECT(ADDRESS(MATCH(A562,'Form Responses 1'!A:A,0),5+MOD(ROW()-2,COUNTA('Form Responses 1'!$1:$1)-4),,TRUE,"Form Responses 1")))</f>
        <v>#N/A</v>
      </c>
      <c r="H562" s="83" t="str">
        <f ca="1" t="shared" si="535"/>
        <v>Halaman</v>
      </c>
      <c r="I562" s="83" t="str">
        <f ca="1" t="shared" si="543"/>
        <v>Halaman Samping Dan Belakang</v>
      </c>
      <c r="J562" s="83" t="str">
        <f ca="1" t="shared" si="536"/>
        <v>CLEANING SERVICE</v>
      </c>
      <c r="K562" s="83" t="str">
        <f ca="1" t="array" ref="K562">IFERROR(INDEX(MASTER!B:B,MATCH(G562,MASTER!A:A,0))/100," ")</f>
        <v> </v>
      </c>
      <c r="L562" s="66">
        <f ca="1" t="shared" si="537"/>
        <v>0</v>
      </c>
      <c r="M562" s="66" t="str">
        <f ca="1" t="shared" si="538"/>
        <v>1900 - WEEK 00</v>
      </c>
      <c r="N562" s="66" t="str">
        <f ca="1" t="shared" si="539"/>
        <v>1900 - MONTH 01</v>
      </c>
      <c r="O562" s="83" t="str">
        <f ca="1" t="shared" ref="O562:P562" si="591">IFERROR(AVERAGEIF(M:M,M562,$K:$K)," ")</f>
        <v> </v>
      </c>
      <c r="P562" s="83" t="str">
        <f ca="1" t="shared" si="591"/>
        <v> </v>
      </c>
      <c r="Q562" s="66" t="str">
        <f ca="1">IF(ISBLANK(A562)," ",IF(O562&gt;MASTER!$B$3/100,"SB",IF(O562&gt;MASTER!$B$4/100,"B",IF(O562&gt;MASTER!$B$5/100,"C","K"))))</f>
        <v>SB</v>
      </c>
      <c r="R562" s="66" t="str">
        <f ca="1">IF(ISBLANK(B562)," ",IF(P562&gt;MASTER!$B$3/100,"SB",IF(P562&gt;MASTER!$B$4/100,"B",IF(P562&gt;MASTER!$B$5/100,"C","K"))))</f>
        <v>SB</v>
      </c>
    </row>
    <row r="563" customHeight="1" spans="1:18">
      <c r="A563" s="66">
        <f ca="1">INDIRECT(ADDRESS(2+QUOTIENT(ROW()-2,COUNTA('Form Responses 1'!$1:$1)-4),1,,TRUE,"Form Responses 1"))</f>
        <v>0</v>
      </c>
      <c r="B563" s="66">
        <f ca="1">INDIRECT(ADDRESS(2+QUOTIENT(ROW()-2,COUNTA('Form Responses 1'!$1:$1)-4),2,,TRUE,"Form Responses 1"))</f>
        <v>0</v>
      </c>
      <c r="C563" s="66">
        <f ca="1">INDIRECT(ADDRESS(2+QUOTIENT(ROW()-2,COUNTA('Form Responses 1'!$1:$1)-4),3,,TRUE,"Form Responses 1"))</f>
        <v>0</v>
      </c>
      <c r="D563" s="66">
        <f ca="1">INDIRECT(ADDRESS(2+QUOTIENT(ROW()-2,COUNTA('Form Responses 1'!$1:$1)-4),4,,TRUE,"Form Responses 1"))</f>
        <v>0</v>
      </c>
      <c r="E563" s="82">
        <f ca="1" t="shared" si="534"/>
        <v>6</v>
      </c>
      <c r="F563" s="66" t="str">
        <f ca="1">IF(ISBLANK(A563)," ",INDIRECT(ADDRESS(1,5+MOD(ROW()-2,COUNTA('Form Responses 1'!$1:$1)-4),,TRUE,"Form Responses 1")))</f>
        <v>Halaman [Tps]</v>
      </c>
      <c r="G563" s="66" t="e">
        <f ca="1">IF(ISBLANK(A563)," ",INDIRECT(ADDRESS(MATCH(A563,'Form Responses 1'!A:A,0),5+MOD(ROW()-2,COUNTA('Form Responses 1'!$1:$1)-4),,TRUE,"Form Responses 1")))</f>
        <v>#N/A</v>
      </c>
      <c r="H563" s="83" t="str">
        <f ca="1" t="shared" si="535"/>
        <v>Halaman</v>
      </c>
      <c r="I563" s="83" t="str">
        <f ca="1" t="shared" si="543"/>
        <v>Tps</v>
      </c>
      <c r="J563" s="83" t="str">
        <f ca="1" t="shared" si="536"/>
        <v>CLEANING SERVICE</v>
      </c>
      <c r="K563" s="83" t="str">
        <f ca="1" t="array" ref="K563">IFERROR(INDEX(MASTER!B:B,MATCH(G563,MASTER!A:A,0))/100," ")</f>
        <v> </v>
      </c>
      <c r="L563" s="66">
        <f ca="1" t="shared" si="537"/>
        <v>0</v>
      </c>
      <c r="M563" s="66" t="str">
        <f ca="1" t="shared" si="538"/>
        <v>1900 - WEEK 00</v>
      </c>
      <c r="N563" s="66" t="str">
        <f ca="1" t="shared" si="539"/>
        <v>1900 - MONTH 01</v>
      </c>
      <c r="O563" s="83" t="str">
        <f ca="1" t="shared" ref="O563:P563" si="592">IFERROR(AVERAGEIF(M:M,M563,$K:$K)," ")</f>
        <v> </v>
      </c>
      <c r="P563" s="83" t="str">
        <f ca="1" t="shared" si="592"/>
        <v> </v>
      </c>
      <c r="Q563" s="66" t="str">
        <f ca="1">IF(ISBLANK(A563)," ",IF(O563&gt;MASTER!$B$3/100,"SB",IF(O563&gt;MASTER!$B$4/100,"B",IF(O563&gt;MASTER!$B$5/100,"C","K"))))</f>
        <v>SB</v>
      </c>
      <c r="R563" s="66" t="str">
        <f ca="1">IF(ISBLANK(B563)," ",IF(P563&gt;MASTER!$B$3/100,"SB",IF(P563&gt;MASTER!$B$4/100,"B",IF(P563&gt;MASTER!$B$5/100,"C","K"))))</f>
        <v>SB</v>
      </c>
    </row>
    <row r="564" customHeight="1" spans="1:18">
      <c r="A564" s="66">
        <f ca="1">INDIRECT(ADDRESS(2+QUOTIENT(ROW()-2,COUNTA('Form Responses 1'!$1:$1)-4),1,,TRUE,"Form Responses 1"))</f>
        <v>0</v>
      </c>
      <c r="B564" s="66">
        <f ca="1">INDIRECT(ADDRESS(2+QUOTIENT(ROW()-2,COUNTA('Form Responses 1'!$1:$1)-4),2,,TRUE,"Form Responses 1"))</f>
        <v>0</v>
      </c>
      <c r="C564" s="66">
        <f ca="1">INDIRECT(ADDRESS(2+QUOTIENT(ROW()-2,COUNTA('Form Responses 1'!$1:$1)-4),3,,TRUE,"Form Responses 1"))</f>
        <v>0</v>
      </c>
      <c r="D564" s="66">
        <f ca="1">INDIRECT(ADDRESS(2+QUOTIENT(ROW()-2,COUNTA('Form Responses 1'!$1:$1)-4),4,,TRUE,"Form Responses 1"))</f>
        <v>0</v>
      </c>
      <c r="E564" s="82">
        <f ca="1" t="shared" si="534"/>
        <v>6</v>
      </c>
      <c r="F564" s="66" t="str">
        <f ca="1">IF(ISBLANK(A564)," ",INDIRECT(ADDRESS(1,5+MOD(ROW()-2,COUNTA('Form Responses 1'!$1:$1)-4),,TRUE,"Form Responses 1")))</f>
        <v>Wisma [Koridor ]</v>
      </c>
      <c r="G564" s="66" t="e">
        <f ca="1">IF(ISBLANK(A564)," ",INDIRECT(ADDRESS(MATCH(A564,'Form Responses 1'!A:A,0),5+MOD(ROW()-2,COUNTA('Form Responses 1'!$1:$1)-4),,TRUE,"Form Responses 1")))</f>
        <v>#N/A</v>
      </c>
      <c r="H564" s="83" t="str">
        <f ca="1" t="shared" si="535"/>
        <v>Wisma</v>
      </c>
      <c r="I564" s="83" t="str">
        <f ca="1" t="shared" si="543"/>
        <v>Koridor </v>
      </c>
      <c r="J564" s="83" t="str">
        <f ca="1" t="shared" si="536"/>
        <v>CLEANING SERVICE</v>
      </c>
      <c r="K564" s="83" t="str">
        <f ca="1" t="array" ref="K564">IFERROR(INDEX(MASTER!B:B,MATCH(G564,MASTER!A:A,0))/100," ")</f>
        <v> </v>
      </c>
      <c r="L564" s="66">
        <f ca="1" t="shared" si="537"/>
        <v>0</v>
      </c>
      <c r="M564" s="66" t="str">
        <f ca="1" t="shared" si="538"/>
        <v>1900 - WEEK 00</v>
      </c>
      <c r="N564" s="66" t="str">
        <f ca="1" t="shared" si="539"/>
        <v>1900 - MONTH 01</v>
      </c>
      <c r="O564" s="83" t="str">
        <f ca="1" t="shared" ref="O564:P564" si="593">IFERROR(AVERAGEIF(M:M,M564,$K:$K)," ")</f>
        <v> </v>
      </c>
      <c r="P564" s="83" t="str">
        <f ca="1" t="shared" si="593"/>
        <v> </v>
      </c>
      <c r="Q564" s="66" t="str">
        <f ca="1">IF(ISBLANK(A564)," ",IF(O564&gt;MASTER!$B$3/100,"SB",IF(O564&gt;MASTER!$B$4/100,"B",IF(O564&gt;MASTER!$B$5/100,"C","K"))))</f>
        <v>SB</v>
      </c>
      <c r="R564" s="66" t="str">
        <f ca="1">IF(ISBLANK(B564)," ",IF(P564&gt;MASTER!$B$3/100,"SB",IF(P564&gt;MASTER!$B$4/100,"B",IF(P564&gt;MASTER!$B$5/100,"C","K"))))</f>
        <v>SB</v>
      </c>
    </row>
    <row r="565" customHeight="1" spans="1:18">
      <c r="A565" s="66">
        <f ca="1">INDIRECT(ADDRESS(2+QUOTIENT(ROW()-2,COUNTA('Form Responses 1'!$1:$1)-4),1,,TRUE,"Form Responses 1"))</f>
        <v>0</v>
      </c>
      <c r="B565" s="66">
        <f ca="1">INDIRECT(ADDRESS(2+QUOTIENT(ROW()-2,COUNTA('Form Responses 1'!$1:$1)-4),2,,TRUE,"Form Responses 1"))</f>
        <v>0</v>
      </c>
      <c r="C565" s="66">
        <f ca="1">INDIRECT(ADDRESS(2+QUOTIENT(ROW()-2,COUNTA('Form Responses 1'!$1:$1)-4),3,,TRUE,"Form Responses 1"))</f>
        <v>0</v>
      </c>
      <c r="D565" s="66">
        <f ca="1">INDIRECT(ADDRESS(2+QUOTIENT(ROW()-2,COUNTA('Form Responses 1'!$1:$1)-4),4,,TRUE,"Form Responses 1"))</f>
        <v>0</v>
      </c>
      <c r="E565" s="82">
        <f ca="1" t="shared" si="534"/>
        <v>6</v>
      </c>
      <c r="F565" s="66" t="str">
        <f ca="1">IF(ISBLANK(A565)," ",INDIRECT(ADDRESS(1,5+MOD(ROW()-2,COUNTA('Form Responses 1'!$1:$1)-4),,TRUE,"Form Responses 1")))</f>
        <v>Wisma [Ruang Rapat/Pendopo]</v>
      </c>
      <c r="G565" s="66" t="e">
        <f ca="1">IF(ISBLANK(A565)," ",INDIRECT(ADDRESS(MATCH(A565,'Form Responses 1'!A:A,0),5+MOD(ROW()-2,COUNTA('Form Responses 1'!$1:$1)-4),,TRUE,"Form Responses 1")))</f>
        <v>#N/A</v>
      </c>
      <c r="H565" s="83" t="str">
        <f ca="1" t="shared" si="535"/>
        <v>Wisma</v>
      </c>
      <c r="I565" s="83" t="str">
        <f ca="1" t="shared" si="543"/>
        <v>Ruang Rapat/Pendopo</v>
      </c>
      <c r="J565" s="83" t="str">
        <f ca="1" t="shared" si="536"/>
        <v>CLEANING SERVICE</v>
      </c>
      <c r="K565" s="83" t="str">
        <f ca="1" t="array" ref="K565">IFERROR(INDEX(MASTER!B:B,MATCH(G565,MASTER!A:A,0))/100," ")</f>
        <v> </v>
      </c>
      <c r="L565" s="66">
        <f ca="1" t="shared" si="537"/>
        <v>0</v>
      </c>
      <c r="M565" s="66" t="str">
        <f ca="1" t="shared" si="538"/>
        <v>1900 - WEEK 00</v>
      </c>
      <c r="N565" s="66" t="str">
        <f ca="1" t="shared" si="539"/>
        <v>1900 - MONTH 01</v>
      </c>
      <c r="O565" s="83" t="str">
        <f ca="1" t="shared" ref="O565:P565" si="594">IFERROR(AVERAGEIF(M:M,M565,$K:$K)," ")</f>
        <v> </v>
      </c>
      <c r="P565" s="83" t="str">
        <f ca="1" t="shared" si="594"/>
        <v> </v>
      </c>
      <c r="Q565" s="66" t="str">
        <f ca="1">IF(ISBLANK(A565)," ",IF(O565&gt;MASTER!$B$3/100,"SB",IF(O565&gt;MASTER!$B$4/100,"B",IF(O565&gt;MASTER!$B$5/100,"C","K"))))</f>
        <v>SB</v>
      </c>
      <c r="R565" s="66" t="str">
        <f ca="1">IF(ISBLANK(B565)," ",IF(P565&gt;MASTER!$B$3/100,"SB",IF(P565&gt;MASTER!$B$4/100,"B",IF(P565&gt;MASTER!$B$5/100,"C","K"))))</f>
        <v>SB</v>
      </c>
    </row>
    <row r="566" customHeight="1" spans="1:18">
      <c r="A566" s="66">
        <f ca="1">INDIRECT(ADDRESS(2+QUOTIENT(ROW()-2,COUNTA('Form Responses 1'!$1:$1)-4),1,,TRUE,"Form Responses 1"))</f>
        <v>0</v>
      </c>
      <c r="B566" s="66">
        <f ca="1">INDIRECT(ADDRESS(2+QUOTIENT(ROW()-2,COUNTA('Form Responses 1'!$1:$1)-4),2,,TRUE,"Form Responses 1"))</f>
        <v>0</v>
      </c>
      <c r="C566" s="66">
        <f ca="1">INDIRECT(ADDRESS(2+QUOTIENT(ROW()-2,COUNTA('Form Responses 1'!$1:$1)-4),3,,TRUE,"Form Responses 1"))</f>
        <v>0</v>
      </c>
      <c r="D566" s="66">
        <f ca="1">INDIRECT(ADDRESS(2+QUOTIENT(ROW()-2,COUNTA('Form Responses 1'!$1:$1)-4),4,,TRUE,"Form Responses 1"))</f>
        <v>0</v>
      </c>
      <c r="E566" s="82">
        <f ca="1" t="shared" si="534"/>
        <v>6</v>
      </c>
      <c r="F566" s="66" t="str">
        <f ca="1">IF(ISBLANK(A566)," ",INDIRECT(ADDRESS(1,5+MOD(ROW()-2,COUNTA('Form Responses 1'!$1:$1)-4),,TRUE,"Form Responses 1")))</f>
        <v>Wisma [Gudang]</v>
      </c>
      <c r="G566" s="66" t="e">
        <f ca="1">IF(ISBLANK(A566)," ",INDIRECT(ADDRESS(MATCH(A566,'Form Responses 1'!A:A,0),5+MOD(ROW()-2,COUNTA('Form Responses 1'!$1:$1)-4),,TRUE,"Form Responses 1")))</f>
        <v>#N/A</v>
      </c>
      <c r="H566" s="83" t="str">
        <f ca="1" t="shared" si="535"/>
        <v>Wisma</v>
      </c>
      <c r="I566" s="83" t="str">
        <f ca="1" t="shared" si="543"/>
        <v>Gudang</v>
      </c>
      <c r="J566" s="83" t="str">
        <f ca="1" t="shared" si="536"/>
        <v>CLEANING SERVICE</v>
      </c>
      <c r="K566" s="83" t="str">
        <f ca="1" t="array" ref="K566">IFERROR(INDEX(MASTER!B:B,MATCH(G566,MASTER!A:A,0))/100," ")</f>
        <v> </v>
      </c>
      <c r="L566" s="66">
        <f ca="1" t="shared" si="537"/>
        <v>0</v>
      </c>
      <c r="M566" s="66" t="str">
        <f ca="1" t="shared" si="538"/>
        <v>1900 - WEEK 00</v>
      </c>
      <c r="N566" s="66" t="str">
        <f ca="1" t="shared" si="539"/>
        <v>1900 - MONTH 01</v>
      </c>
      <c r="O566" s="83" t="str">
        <f ca="1" t="shared" ref="O566:P566" si="595">IFERROR(AVERAGEIF(M:M,M566,$K:$K)," ")</f>
        <v> </v>
      </c>
      <c r="P566" s="83" t="str">
        <f ca="1" t="shared" si="595"/>
        <v> </v>
      </c>
      <c r="Q566" s="66" t="str">
        <f ca="1">IF(ISBLANK(A566)," ",IF(O566&gt;MASTER!$B$3/100,"SB",IF(O566&gt;MASTER!$B$4/100,"B",IF(O566&gt;MASTER!$B$5/100,"C","K"))))</f>
        <v>SB</v>
      </c>
      <c r="R566" s="66" t="str">
        <f ca="1">IF(ISBLANK(B566)," ",IF(P566&gt;MASTER!$B$3/100,"SB",IF(P566&gt;MASTER!$B$4/100,"B",IF(P566&gt;MASTER!$B$5/100,"C","K"))))</f>
        <v>SB</v>
      </c>
    </row>
    <row r="567" customHeight="1" spans="1:18">
      <c r="A567" s="66">
        <f ca="1">INDIRECT(ADDRESS(2+QUOTIENT(ROW()-2,COUNTA('Form Responses 1'!$1:$1)-4),1,,TRUE,"Form Responses 1"))</f>
        <v>0</v>
      </c>
      <c r="B567" s="66">
        <f ca="1">INDIRECT(ADDRESS(2+QUOTIENT(ROW()-2,COUNTA('Form Responses 1'!$1:$1)-4),2,,TRUE,"Form Responses 1"))</f>
        <v>0</v>
      </c>
      <c r="C567" s="66">
        <f ca="1">INDIRECT(ADDRESS(2+QUOTIENT(ROW()-2,COUNTA('Form Responses 1'!$1:$1)-4),3,,TRUE,"Form Responses 1"))</f>
        <v>0</v>
      </c>
      <c r="D567" s="66">
        <f ca="1">INDIRECT(ADDRESS(2+QUOTIENT(ROW()-2,COUNTA('Form Responses 1'!$1:$1)-4),4,,TRUE,"Form Responses 1"))</f>
        <v>0</v>
      </c>
      <c r="E567" s="82">
        <f ca="1" t="shared" si="534"/>
        <v>6</v>
      </c>
      <c r="F567" s="66" t="str">
        <f ca="1">IF(ISBLANK(A567)," ",INDIRECT(ADDRESS(1,5+MOD(ROW()-2,COUNTA('Form Responses 1'!$1:$1)-4),,TRUE,"Form Responses 1")))</f>
        <v>Wisma [Ruang Genset]</v>
      </c>
      <c r="G567" s="66" t="e">
        <f ca="1">IF(ISBLANK(A567)," ",INDIRECT(ADDRESS(MATCH(A567,'Form Responses 1'!A:A,0),5+MOD(ROW()-2,COUNTA('Form Responses 1'!$1:$1)-4),,TRUE,"Form Responses 1")))</f>
        <v>#N/A</v>
      </c>
      <c r="H567" s="83" t="str">
        <f ca="1" t="shared" si="535"/>
        <v>Wisma</v>
      </c>
      <c r="I567" s="83" t="str">
        <f ca="1" t="shared" si="543"/>
        <v>Ruang Genset</v>
      </c>
      <c r="J567" s="83" t="str">
        <f ca="1" t="shared" si="536"/>
        <v>CLEANING SERVICE</v>
      </c>
      <c r="K567" s="83" t="str">
        <f ca="1" t="array" ref="K567">IFERROR(INDEX(MASTER!B:B,MATCH(G567,MASTER!A:A,0))/100," ")</f>
        <v> </v>
      </c>
      <c r="L567" s="66">
        <f ca="1" t="shared" si="537"/>
        <v>0</v>
      </c>
      <c r="M567" s="66" t="str">
        <f ca="1" t="shared" si="538"/>
        <v>1900 - WEEK 00</v>
      </c>
      <c r="N567" s="66" t="str">
        <f ca="1" t="shared" si="539"/>
        <v>1900 - MONTH 01</v>
      </c>
      <c r="O567" s="83" t="str">
        <f ca="1" t="shared" ref="O567:P567" si="596">IFERROR(AVERAGEIF(M:M,M567,$K:$K)," ")</f>
        <v> </v>
      </c>
      <c r="P567" s="83" t="str">
        <f ca="1" t="shared" si="596"/>
        <v> </v>
      </c>
      <c r="Q567" s="66" t="str">
        <f ca="1">IF(ISBLANK(A567)," ",IF(O567&gt;MASTER!$B$3/100,"SB",IF(O567&gt;MASTER!$B$4/100,"B",IF(O567&gt;MASTER!$B$5/100,"C","K"))))</f>
        <v>SB</v>
      </c>
      <c r="R567" s="66" t="str">
        <f ca="1">IF(ISBLANK(B567)," ",IF(P567&gt;MASTER!$B$3/100,"SB",IF(P567&gt;MASTER!$B$4/100,"B",IF(P567&gt;MASTER!$B$5/100,"C","K"))))</f>
        <v>SB</v>
      </c>
    </row>
    <row r="568" customHeight="1" spans="1:18">
      <c r="A568" s="66">
        <f ca="1">INDIRECT(ADDRESS(2+QUOTIENT(ROW()-2,COUNTA('Form Responses 1'!$1:$1)-4),1,,TRUE,"Form Responses 1"))</f>
        <v>0</v>
      </c>
      <c r="B568" s="66">
        <f ca="1">INDIRECT(ADDRESS(2+QUOTIENT(ROW()-2,COUNTA('Form Responses 1'!$1:$1)-4),2,,TRUE,"Form Responses 1"))</f>
        <v>0</v>
      </c>
      <c r="C568" s="66">
        <f ca="1">INDIRECT(ADDRESS(2+QUOTIENT(ROW()-2,COUNTA('Form Responses 1'!$1:$1)-4),3,,TRUE,"Form Responses 1"))</f>
        <v>0</v>
      </c>
      <c r="D568" s="66">
        <f ca="1">INDIRECT(ADDRESS(2+QUOTIENT(ROW()-2,COUNTA('Form Responses 1'!$1:$1)-4),4,,TRUE,"Form Responses 1"))</f>
        <v>0</v>
      </c>
      <c r="E568" s="82">
        <f ca="1" t="shared" si="534"/>
        <v>6</v>
      </c>
      <c r="F568" s="66" t="str">
        <f ca="1">IF(ISBLANK(A568)," ",INDIRECT(ADDRESS(1,5+MOD(ROW()-2,COUNTA('Form Responses 1'!$1:$1)-4),,TRUE,"Form Responses 1")))</f>
        <v>Wisma [Ruang Alat Meteorologi]</v>
      </c>
      <c r="G568" s="66" t="e">
        <f ca="1">IF(ISBLANK(A568)," ",INDIRECT(ADDRESS(MATCH(A568,'Form Responses 1'!A:A,0),5+MOD(ROW()-2,COUNTA('Form Responses 1'!$1:$1)-4),,TRUE,"Form Responses 1")))</f>
        <v>#N/A</v>
      </c>
      <c r="H568" s="83" t="str">
        <f ca="1" t="shared" si="535"/>
        <v>Wisma</v>
      </c>
      <c r="I568" s="83" t="str">
        <f ca="1" t="shared" si="543"/>
        <v>Ruang Alat Meteorologi</v>
      </c>
      <c r="J568" s="83" t="str">
        <f ca="1" t="shared" si="536"/>
        <v>CLEANING SERVICE</v>
      </c>
      <c r="K568" s="83" t="str">
        <f ca="1" t="array" ref="K568">IFERROR(INDEX(MASTER!B:B,MATCH(G568,MASTER!A:A,0))/100," ")</f>
        <v> </v>
      </c>
      <c r="L568" s="66">
        <f ca="1" t="shared" si="537"/>
        <v>0</v>
      </c>
      <c r="M568" s="66" t="str">
        <f ca="1" t="shared" si="538"/>
        <v>1900 - WEEK 00</v>
      </c>
      <c r="N568" s="66" t="str">
        <f ca="1" t="shared" si="539"/>
        <v>1900 - MONTH 01</v>
      </c>
      <c r="O568" s="83" t="str">
        <f ca="1" t="shared" ref="O568:P568" si="597">IFERROR(AVERAGEIF(M:M,M568,$K:$K)," ")</f>
        <v> </v>
      </c>
      <c r="P568" s="83" t="str">
        <f ca="1" t="shared" si="597"/>
        <v> </v>
      </c>
      <c r="Q568" s="66" t="str">
        <f ca="1">IF(ISBLANK(A568)," ",IF(O568&gt;MASTER!$B$3/100,"SB",IF(O568&gt;MASTER!$B$4/100,"B",IF(O568&gt;MASTER!$B$5/100,"C","K"))))</f>
        <v>SB</v>
      </c>
      <c r="R568" s="66" t="str">
        <f ca="1">IF(ISBLANK(B568)," ",IF(P568&gt;MASTER!$B$3/100,"SB",IF(P568&gt;MASTER!$B$4/100,"B",IF(P568&gt;MASTER!$B$5/100,"C","K"))))</f>
        <v>SB</v>
      </c>
    </row>
    <row r="569" customHeight="1" spans="1:18">
      <c r="A569" s="66">
        <f ca="1">INDIRECT(ADDRESS(2+QUOTIENT(ROW()-2,COUNTA('Form Responses 1'!$1:$1)-4),1,,TRUE,"Form Responses 1"))</f>
        <v>0</v>
      </c>
      <c r="B569" s="66">
        <f ca="1">INDIRECT(ADDRESS(2+QUOTIENT(ROW()-2,COUNTA('Form Responses 1'!$1:$1)-4),2,,TRUE,"Form Responses 1"))</f>
        <v>0</v>
      </c>
      <c r="C569" s="66">
        <f ca="1">INDIRECT(ADDRESS(2+QUOTIENT(ROW()-2,COUNTA('Form Responses 1'!$1:$1)-4),3,,TRUE,"Form Responses 1"))</f>
        <v>0</v>
      </c>
      <c r="D569" s="66">
        <f ca="1">INDIRECT(ADDRESS(2+QUOTIENT(ROW()-2,COUNTA('Form Responses 1'!$1:$1)-4),4,,TRUE,"Form Responses 1"))</f>
        <v>0</v>
      </c>
      <c r="E569" s="82">
        <f ca="1" t="shared" si="534"/>
        <v>6</v>
      </c>
      <c r="F569" s="66" t="str">
        <f ca="1">IF(ISBLANK(A569)," ",INDIRECT(ADDRESS(1,5+MOD(ROW()-2,COUNTA('Form Responses 1'!$1:$1)-4),,TRUE,"Form Responses 1")))</f>
        <v>Wisma [Ruang Kerja]</v>
      </c>
      <c r="G569" s="66" t="e">
        <f ca="1">IF(ISBLANK(A569)," ",INDIRECT(ADDRESS(MATCH(A569,'Form Responses 1'!A:A,0),5+MOD(ROW()-2,COUNTA('Form Responses 1'!$1:$1)-4),,TRUE,"Form Responses 1")))</f>
        <v>#N/A</v>
      </c>
      <c r="H569" s="83" t="str">
        <f ca="1" t="shared" si="535"/>
        <v>Wisma</v>
      </c>
      <c r="I569" s="83" t="str">
        <f ca="1" t="shared" si="543"/>
        <v>Ruang Kerja</v>
      </c>
      <c r="J569" s="83" t="str">
        <f ca="1" t="shared" si="536"/>
        <v>CLEANING SERVICE</v>
      </c>
      <c r="K569" s="83" t="str">
        <f ca="1" t="array" ref="K569">IFERROR(INDEX(MASTER!B:B,MATCH(G569,MASTER!A:A,0))/100," ")</f>
        <v> </v>
      </c>
      <c r="L569" s="66">
        <f ca="1" t="shared" si="537"/>
        <v>0</v>
      </c>
      <c r="M569" s="66" t="str">
        <f ca="1" t="shared" si="538"/>
        <v>1900 - WEEK 00</v>
      </c>
      <c r="N569" s="66" t="str">
        <f ca="1" t="shared" si="539"/>
        <v>1900 - MONTH 01</v>
      </c>
      <c r="O569" s="83" t="str">
        <f ca="1" t="shared" ref="O569:P569" si="598">IFERROR(AVERAGEIF(M:M,M569,$K:$K)," ")</f>
        <v> </v>
      </c>
      <c r="P569" s="83" t="str">
        <f ca="1" t="shared" si="598"/>
        <v> </v>
      </c>
      <c r="Q569" s="66" t="str">
        <f ca="1">IF(ISBLANK(A569)," ",IF(O569&gt;MASTER!$B$3/100,"SB",IF(O569&gt;MASTER!$B$4/100,"B",IF(O569&gt;MASTER!$B$5/100,"C","K"))))</f>
        <v>SB</v>
      </c>
      <c r="R569" s="66" t="str">
        <f ca="1">IF(ISBLANK(B569)," ",IF(P569&gt;MASTER!$B$3/100,"SB",IF(P569&gt;MASTER!$B$4/100,"B",IF(P569&gt;MASTER!$B$5/100,"C","K"))))</f>
        <v>SB</v>
      </c>
    </row>
    <row r="570" customHeight="1" spans="1:18">
      <c r="A570" s="66">
        <f ca="1">INDIRECT(ADDRESS(2+QUOTIENT(ROW()-2,COUNTA('Form Responses 1'!$1:$1)-4),1,,TRUE,"Form Responses 1"))</f>
        <v>0</v>
      </c>
      <c r="B570" s="66">
        <f ca="1">INDIRECT(ADDRESS(2+QUOTIENT(ROW()-2,COUNTA('Form Responses 1'!$1:$1)-4),2,,TRUE,"Form Responses 1"))</f>
        <v>0</v>
      </c>
      <c r="C570" s="66">
        <f ca="1">INDIRECT(ADDRESS(2+QUOTIENT(ROW()-2,COUNTA('Form Responses 1'!$1:$1)-4),3,,TRUE,"Form Responses 1"))</f>
        <v>0</v>
      </c>
      <c r="D570" s="66">
        <f ca="1">INDIRECT(ADDRESS(2+QUOTIENT(ROW()-2,COUNTA('Form Responses 1'!$1:$1)-4),4,,TRUE,"Form Responses 1"))</f>
        <v>0</v>
      </c>
      <c r="E570" s="82">
        <f ca="1" t="shared" si="534"/>
        <v>6</v>
      </c>
      <c r="F570" s="66" t="str">
        <f ca="1">IF(ISBLANK(A570)," ",INDIRECT(ADDRESS(1,5+MOD(ROW()-2,COUNTA('Form Responses 1'!$1:$1)-4),,TRUE,"Form Responses 1")))</f>
        <v>Wisma [Pantry]</v>
      </c>
      <c r="G570" s="66" t="e">
        <f ca="1">IF(ISBLANK(A570)," ",INDIRECT(ADDRESS(MATCH(A570,'Form Responses 1'!A:A,0),5+MOD(ROW()-2,COUNTA('Form Responses 1'!$1:$1)-4),,TRUE,"Form Responses 1")))</f>
        <v>#N/A</v>
      </c>
      <c r="H570" s="83" t="str">
        <f ca="1" t="shared" si="535"/>
        <v>Wisma</v>
      </c>
      <c r="I570" s="83" t="str">
        <f ca="1" t="shared" si="543"/>
        <v>Pantry</v>
      </c>
      <c r="J570" s="83" t="str">
        <f ca="1" t="shared" si="536"/>
        <v>CLEANING SERVICE</v>
      </c>
      <c r="K570" s="83" t="str">
        <f ca="1" t="array" ref="K570">IFERROR(INDEX(MASTER!B:B,MATCH(G570,MASTER!A:A,0))/100," ")</f>
        <v> </v>
      </c>
      <c r="L570" s="66">
        <f ca="1" t="shared" si="537"/>
        <v>0</v>
      </c>
      <c r="M570" s="66" t="str">
        <f ca="1" t="shared" si="538"/>
        <v>1900 - WEEK 00</v>
      </c>
      <c r="N570" s="66" t="str">
        <f ca="1" t="shared" si="539"/>
        <v>1900 - MONTH 01</v>
      </c>
      <c r="O570" s="83" t="str">
        <f ca="1" t="shared" ref="O570:P570" si="599">IFERROR(AVERAGEIF(M:M,M570,$K:$K)," ")</f>
        <v> </v>
      </c>
      <c r="P570" s="83" t="str">
        <f ca="1" t="shared" si="599"/>
        <v> </v>
      </c>
      <c r="Q570" s="66" t="str">
        <f ca="1">IF(ISBLANK(A570)," ",IF(O570&gt;MASTER!$B$3/100,"SB",IF(O570&gt;MASTER!$B$4/100,"B",IF(O570&gt;MASTER!$B$5/100,"C","K"))))</f>
        <v>SB</v>
      </c>
      <c r="R570" s="66" t="str">
        <f ca="1">IF(ISBLANK(B570)," ",IF(P570&gt;MASTER!$B$3/100,"SB",IF(P570&gt;MASTER!$B$4/100,"B",IF(P570&gt;MASTER!$B$5/100,"C","K"))))</f>
        <v>SB</v>
      </c>
    </row>
    <row r="571" customHeight="1" spans="1:18">
      <c r="A571" s="66">
        <f ca="1">INDIRECT(ADDRESS(2+QUOTIENT(ROW()-2,COUNTA('Form Responses 1'!$1:$1)-4),1,,TRUE,"Form Responses 1"))</f>
        <v>0</v>
      </c>
      <c r="B571" s="66">
        <f ca="1">INDIRECT(ADDRESS(2+QUOTIENT(ROW()-2,COUNTA('Form Responses 1'!$1:$1)-4),2,,TRUE,"Form Responses 1"))</f>
        <v>0</v>
      </c>
      <c r="C571" s="66">
        <f ca="1">INDIRECT(ADDRESS(2+QUOTIENT(ROW()-2,COUNTA('Form Responses 1'!$1:$1)-4),3,,TRUE,"Form Responses 1"))</f>
        <v>0</v>
      </c>
      <c r="D571" s="66">
        <f ca="1">INDIRECT(ADDRESS(2+QUOTIENT(ROW()-2,COUNTA('Form Responses 1'!$1:$1)-4),4,,TRUE,"Form Responses 1"))</f>
        <v>0</v>
      </c>
      <c r="E571" s="82">
        <f ca="1" t="shared" si="534"/>
        <v>6</v>
      </c>
      <c r="F571" s="66" t="str">
        <f ca="1">IF(ISBLANK(A571)," ",INDIRECT(ADDRESS(1,5+MOD(ROW()-2,COUNTA('Form Responses 1'!$1:$1)-4),,TRUE,"Form Responses 1")))</f>
        <v>Wisma [Musholla]</v>
      </c>
      <c r="G571" s="66" t="e">
        <f ca="1">IF(ISBLANK(A571)," ",INDIRECT(ADDRESS(MATCH(A571,'Form Responses 1'!A:A,0),5+MOD(ROW()-2,COUNTA('Form Responses 1'!$1:$1)-4),,TRUE,"Form Responses 1")))</f>
        <v>#N/A</v>
      </c>
      <c r="H571" s="83" t="str">
        <f ca="1" t="shared" si="535"/>
        <v>Wisma</v>
      </c>
      <c r="I571" s="83" t="str">
        <f ca="1" t="shared" si="543"/>
        <v>Musholla</v>
      </c>
      <c r="J571" s="83" t="str">
        <f ca="1" t="shared" si="536"/>
        <v>CLEANING SERVICE</v>
      </c>
      <c r="K571" s="83" t="str">
        <f ca="1" t="array" ref="K571">IFERROR(INDEX(MASTER!B:B,MATCH(G571,MASTER!A:A,0))/100," ")</f>
        <v> </v>
      </c>
      <c r="L571" s="66">
        <f ca="1" t="shared" si="537"/>
        <v>0</v>
      </c>
      <c r="M571" s="66" t="str">
        <f ca="1" t="shared" si="538"/>
        <v>1900 - WEEK 00</v>
      </c>
      <c r="N571" s="66" t="str">
        <f ca="1" t="shared" si="539"/>
        <v>1900 - MONTH 01</v>
      </c>
      <c r="O571" s="83" t="str">
        <f ca="1" t="shared" ref="O571:P571" si="600">IFERROR(AVERAGEIF(M:M,M571,$K:$K)," ")</f>
        <v> </v>
      </c>
      <c r="P571" s="83" t="str">
        <f ca="1" t="shared" si="600"/>
        <v> </v>
      </c>
      <c r="Q571" s="66" t="str">
        <f ca="1">IF(ISBLANK(A571)," ",IF(O571&gt;MASTER!$B$3/100,"SB",IF(O571&gt;MASTER!$B$4/100,"B",IF(O571&gt;MASTER!$B$5/100,"C","K"))))</f>
        <v>SB</v>
      </c>
      <c r="R571" s="66" t="str">
        <f ca="1">IF(ISBLANK(B571)," ",IF(P571&gt;MASTER!$B$3/100,"SB",IF(P571&gt;MASTER!$B$4/100,"B",IF(P571&gt;MASTER!$B$5/100,"C","K"))))</f>
        <v>SB</v>
      </c>
    </row>
    <row r="572" customHeight="1" spans="1:18">
      <c r="A572" s="66">
        <f ca="1">INDIRECT(ADDRESS(2+QUOTIENT(ROW()-2,COUNTA('Form Responses 1'!$1:$1)-4),1,,TRUE,"Form Responses 1"))</f>
        <v>0</v>
      </c>
      <c r="B572" s="66">
        <f ca="1">INDIRECT(ADDRESS(2+QUOTIENT(ROW()-2,COUNTA('Form Responses 1'!$1:$1)-4),2,,TRUE,"Form Responses 1"))</f>
        <v>0</v>
      </c>
      <c r="C572" s="66">
        <f ca="1">INDIRECT(ADDRESS(2+QUOTIENT(ROW()-2,COUNTA('Form Responses 1'!$1:$1)-4),3,,TRUE,"Form Responses 1"))</f>
        <v>0</v>
      </c>
      <c r="D572" s="66">
        <f ca="1">INDIRECT(ADDRESS(2+QUOTIENT(ROW()-2,COUNTA('Form Responses 1'!$1:$1)-4),4,,TRUE,"Form Responses 1"))</f>
        <v>0</v>
      </c>
      <c r="E572" s="82">
        <f ca="1" t="shared" si="534"/>
        <v>6</v>
      </c>
      <c r="F572" s="66" t="str">
        <f ca="1">IF(ISBLANK(A572)," ",INDIRECT(ADDRESS(1,5+MOD(ROW()-2,COUNTA('Form Responses 1'!$1:$1)-4),,TRUE,"Form Responses 1")))</f>
        <v>Wisma [Toilet Pria / Wanita]</v>
      </c>
      <c r="G572" s="66" t="e">
        <f ca="1">IF(ISBLANK(A572)," ",INDIRECT(ADDRESS(MATCH(A572,'Form Responses 1'!A:A,0),5+MOD(ROW()-2,COUNTA('Form Responses 1'!$1:$1)-4),,TRUE,"Form Responses 1")))</f>
        <v>#N/A</v>
      </c>
      <c r="H572" s="83" t="str">
        <f ca="1" t="shared" si="535"/>
        <v>Wisma</v>
      </c>
      <c r="I572" s="83" t="str">
        <f ca="1" t="shared" si="543"/>
        <v>Toilet Pria / Wanita</v>
      </c>
      <c r="J572" s="83" t="str">
        <f ca="1" t="shared" si="536"/>
        <v>CLEANING SERVICE</v>
      </c>
      <c r="K572" s="83" t="str">
        <f ca="1" t="array" ref="K572">IFERROR(INDEX(MASTER!B:B,MATCH(G572,MASTER!A:A,0))/100," ")</f>
        <v> </v>
      </c>
      <c r="L572" s="66">
        <f ca="1" t="shared" si="537"/>
        <v>0</v>
      </c>
      <c r="M572" s="66" t="str">
        <f ca="1" t="shared" si="538"/>
        <v>1900 - WEEK 00</v>
      </c>
      <c r="N572" s="66" t="str">
        <f ca="1" t="shared" si="539"/>
        <v>1900 - MONTH 01</v>
      </c>
      <c r="O572" s="83" t="str">
        <f ca="1" t="shared" ref="O572:P572" si="601">IFERROR(AVERAGEIF(M:M,M572,$K:$K)," ")</f>
        <v> </v>
      </c>
      <c r="P572" s="83" t="str">
        <f ca="1" t="shared" si="601"/>
        <v> </v>
      </c>
      <c r="Q572" s="66" t="str">
        <f ca="1">IF(ISBLANK(A572)," ",IF(O572&gt;MASTER!$B$3/100,"SB",IF(O572&gt;MASTER!$B$4/100,"B",IF(O572&gt;MASTER!$B$5/100,"C","K"))))</f>
        <v>SB</v>
      </c>
      <c r="R572" s="66" t="str">
        <f ca="1">IF(ISBLANK(B572)," ",IF(P572&gt;MASTER!$B$3/100,"SB",IF(P572&gt;MASTER!$B$4/100,"B",IF(P572&gt;MASTER!$B$5/100,"C","K"))))</f>
        <v>SB</v>
      </c>
    </row>
    <row r="573" customHeight="1" spans="1:18">
      <c r="A573" s="66">
        <f ca="1">INDIRECT(ADDRESS(2+QUOTIENT(ROW()-2,COUNTA('Form Responses 1'!$1:$1)-4),1,,TRUE,"Form Responses 1"))</f>
        <v>0</v>
      </c>
      <c r="B573" s="66">
        <f ca="1">INDIRECT(ADDRESS(2+QUOTIENT(ROW()-2,COUNTA('Form Responses 1'!$1:$1)-4),2,,TRUE,"Form Responses 1"))</f>
        <v>0</v>
      </c>
      <c r="C573" s="66">
        <f ca="1">INDIRECT(ADDRESS(2+QUOTIENT(ROW()-2,COUNTA('Form Responses 1'!$1:$1)-4),3,,TRUE,"Form Responses 1"))</f>
        <v>0</v>
      </c>
      <c r="D573" s="66">
        <f ca="1">INDIRECT(ADDRESS(2+QUOTIENT(ROW()-2,COUNTA('Form Responses 1'!$1:$1)-4),4,,TRUE,"Form Responses 1"))</f>
        <v>0</v>
      </c>
      <c r="E573" s="82">
        <f ca="1" t="shared" si="534"/>
        <v>6</v>
      </c>
      <c r="F573" s="66" t="str">
        <f ca="1">IF(ISBLANK(A573)," ",INDIRECT(ADDRESS(1,5+MOD(ROW()-2,COUNTA('Form Responses 1'!$1:$1)-4),,TRUE,"Form Responses 1")))</f>
        <v>Halaman Wisma [Taman ]</v>
      </c>
      <c r="G573" s="66" t="e">
        <f ca="1">IF(ISBLANK(A573)," ",INDIRECT(ADDRESS(MATCH(A573,'Form Responses 1'!A:A,0),5+MOD(ROW()-2,COUNTA('Form Responses 1'!$1:$1)-4),,TRUE,"Form Responses 1")))</f>
        <v>#N/A</v>
      </c>
      <c r="H573" s="83" t="str">
        <f ca="1" t="shared" si="535"/>
        <v>Halaman Wisma</v>
      </c>
      <c r="I573" s="83" t="str">
        <f ca="1" t="shared" si="543"/>
        <v>Taman </v>
      </c>
      <c r="J573" s="83" t="str">
        <f ca="1" t="shared" si="536"/>
        <v>CLEANING SERVICE</v>
      </c>
      <c r="K573" s="83" t="str">
        <f ca="1" t="array" ref="K573">IFERROR(INDEX(MASTER!B:B,MATCH(G573,MASTER!A:A,0))/100," ")</f>
        <v> </v>
      </c>
      <c r="L573" s="66">
        <f ca="1" t="shared" si="537"/>
        <v>0</v>
      </c>
      <c r="M573" s="66" t="str">
        <f ca="1" t="shared" si="538"/>
        <v>1900 - WEEK 00</v>
      </c>
      <c r="N573" s="66" t="str">
        <f ca="1" t="shared" si="539"/>
        <v>1900 - MONTH 01</v>
      </c>
      <c r="O573" s="83" t="str">
        <f ca="1" t="shared" ref="O573:P573" si="602">IFERROR(AVERAGEIF(M:M,M573,$K:$K)," ")</f>
        <v> </v>
      </c>
      <c r="P573" s="83" t="str">
        <f ca="1" t="shared" si="602"/>
        <v> </v>
      </c>
      <c r="Q573" s="66" t="str">
        <f ca="1">IF(ISBLANK(A573)," ",IF(O573&gt;MASTER!$B$3/100,"SB",IF(O573&gt;MASTER!$B$4/100,"B",IF(O573&gt;MASTER!$B$5/100,"C","K"))))</f>
        <v>SB</v>
      </c>
      <c r="R573" s="66" t="str">
        <f ca="1">IF(ISBLANK(B573)," ",IF(P573&gt;MASTER!$B$3/100,"SB",IF(P573&gt;MASTER!$B$4/100,"B",IF(P573&gt;MASTER!$B$5/100,"C","K"))))</f>
        <v>SB</v>
      </c>
    </row>
    <row r="574" customHeight="1" spans="1:18">
      <c r="A574" s="66">
        <f ca="1">INDIRECT(ADDRESS(2+QUOTIENT(ROW()-2,COUNTA('Form Responses 1'!$1:$1)-4),1,,TRUE,"Form Responses 1"))</f>
        <v>0</v>
      </c>
      <c r="B574" s="66">
        <f ca="1">INDIRECT(ADDRESS(2+QUOTIENT(ROW()-2,COUNTA('Form Responses 1'!$1:$1)-4),2,,TRUE,"Form Responses 1"))</f>
        <v>0</v>
      </c>
      <c r="C574" s="66">
        <f ca="1">INDIRECT(ADDRESS(2+QUOTIENT(ROW()-2,COUNTA('Form Responses 1'!$1:$1)-4),3,,TRUE,"Form Responses 1"))</f>
        <v>0</v>
      </c>
      <c r="D574" s="66">
        <f ca="1">INDIRECT(ADDRESS(2+QUOTIENT(ROW()-2,COUNTA('Form Responses 1'!$1:$1)-4),4,,TRUE,"Form Responses 1"))</f>
        <v>0</v>
      </c>
      <c r="E574" s="82">
        <f ca="1" t="shared" si="534"/>
        <v>6</v>
      </c>
      <c r="F574" s="66" t="str">
        <f ca="1">IF(ISBLANK(A574)," ",INDIRECT(ADDRESS(1,5+MOD(ROW()-2,COUNTA('Form Responses 1'!$1:$1)-4),,TRUE,"Form Responses 1")))</f>
        <v>Halaman Wisma [Pos Satpam]</v>
      </c>
      <c r="G574" s="66" t="e">
        <f ca="1">IF(ISBLANK(A574)," ",INDIRECT(ADDRESS(MATCH(A574,'Form Responses 1'!A:A,0),5+MOD(ROW()-2,COUNTA('Form Responses 1'!$1:$1)-4),,TRUE,"Form Responses 1")))</f>
        <v>#N/A</v>
      </c>
      <c r="H574" s="83" t="str">
        <f ca="1" t="shared" si="535"/>
        <v>Halaman Wisma</v>
      </c>
      <c r="I574" s="83" t="str">
        <f ca="1" t="shared" si="543"/>
        <v>Pos Satpam</v>
      </c>
      <c r="J574" s="83" t="str">
        <f ca="1" t="shared" si="536"/>
        <v>CLEANING SERVICE</v>
      </c>
      <c r="K574" s="83" t="str">
        <f ca="1" t="array" ref="K574">IFERROR(INDEX(MASTER!B:B,MATCH(G574,MASTER!A:A,0))/100," ")</f>
        <v> </v>
      </c>
      <c r="L574" s="66">
        <f ca="1" t="shared" si="537"/>
        <v>0</v>
      </c>
      <c r="M574" s="66" t="str">
        <f ca="1" t="shared" si="538"/>
        <v>1900 - WEEK 00</v>
      </c>
      <c r="N574" s="66" t="str">
        <f ca="1" t="shared" si="539"/>
        <v>1900 - MONTH 01</v>
      </c>
      <c r="O574" s="83" t="str">
        <f ca="1" t="shared" ref="O574:P574" si="603">IFERROR(AVERAGEIF(M:M,M574,$K:$K)," ")</f>
        <v> </v>
      </c>
      <c r="P574" s="83" t="str">
        <f ca="1" t="shared" si="603"/>
        <v> </v>
      </c>
      <c r="Q574" s="66" t="str">
        <f ca="1">IF(ISBLANK(A574)," ",IF(O574&gt;MASTER!$B$3/100,"SB",IF(O574&gt;MASTER!$B$4/100,"B",IF(O574&gt;MASTER!$B$5/100,"C","K"))))</f>
        <v>SB</v>
      </c>
      <c r="R574" s="66" t="str">
        <f ca="1">IF(ISBLANK(B574)," ",IF(P574&gt;MASTER!$B$3/100,"SB",IF(P574&gt;MASTER!$B$4/100,"B",IF(P574&gt;MASTER!$B$5/100,"C","K"))))</f>
        <v>SB</v>
      </c>
    </row>
    <row r="575" customHeight="1" spans="1:18">
      <c r="A575" s="66">
        <f ca="1">INDIRECT(ADDRESS(2+QUOTIENT(ROW()-2,COUNTA('Form Responses 1'!$1:$1)-4),1,,TRUE,"Form Responses 1"))</f>
        <v>0</v>
      </c>
      <c r="B575" s="66">
        <f ca="1">INDIRECT(ADDRESS(2+QUOTIENT(ROW()-2,COUNTA('Form Responses 1'!$1:$1)-4),2,,TRUE,"Form Responses 1"))</f>
        <v>0</v>
      </c>
      <c r="C575" s="66">
        <f ca="1">INDIRECT(ADDRESS(2+QUOTIENT(ROW()-2,COUNTA('Form Responses 1'!$1:$1)-4),3,,TRUE,"Form Responses 1"))</f>
        <v>0</v>
      </c>
      <c r="D575" s="66">
        <f ca="1">INDIRECT(ADDRESS(2+QUOTIENT(ROW()-2,COUNTA('Form Responses 1'!$1:$1)-4),4,,TRUE,"Form Responses 1"))</f>
        <v>0</v>
      </c>
      <c r="E575" s="82">
        <f ca="1" t="shared" si="534"/>
        <v>6</v>
      </c>
      <c r="F575" s="66" t="str">
        <f ca="1">IF(ISBLANK(A575)," ",INDIRECT(ADDRESS(1,5+MOD(ROW()-2,COUNTA('Form Responses 1'!$1:$1)-4),,TRUE,"Form Responses 1")))</f>
        <v>Halaman Wisma [Halaman Utama Depan]</v>
      </c>
      <c r="G575" s="66" t="e">
        <f ca="1">IF(ISBLANK(A575)," ",INDIRECT(ADDRESS(MATCH(A575,'Form Responses 1'!A:A,0),5+MOD(ROW()-2,COUNTA('Form Responses 1'!$1:$1)-4),,TRUE,"Form Responses 1")))</f>
        <v>#N/A</v>
      </c>
      <c r="H575" s="83" t="str">
        <f ca="1" t="shared" si="535"/>
        <v>Halaman Wisma</v>
      </c>
      <c r="I575" s="83" t="str">
        <f ca="1" t="shared" si="543"/>
        <v>Halaman Utama Depan</v>
      </c>
      <c r="J575" s="83" t="str">
        <f ca="1" t="shared" si="536"/>
        <v>CLEANING SERVICE</v>
      </c>
      <c r="K575" s="83" t="str">
        <f ca="1" t="array" ref="K575">IFERROR(INDEX(MASTER!B:B,MATCH(G575,MASTER!A:A,0))/100," ")</f>
        <v> </v>
      </c>
      <c r="L575" s="66">
        <f ca="1" t="shared" si="537"/>
        <v>0</v>
      </c>
      <c r="M575" s="66" t="str">
        <f ca="1" t="shared" si="538"/>
        <v>1900 - WEEK 00</v>
      </c>
      <c r="N575" s="66" t="str">
        <f ca="1" t="shared" si="539"/>
        <v>1900 - MONTH 01</v>
      </c>
      <c r="O575" s="83" t="str">
        <f ca="1" t="shared" ref="O575:P575" si="604">IFERROR(AVERAGEIF(M:M,M575,$K:$K)," ")</f>
        <v> </v>
      </c>
      <c r="P575" s="83" t="str">
        <f ca="1" t="shared" si="604"/>
        <v> </v>
      </c>
      <c r="Q575" s="66" t="str">
        <f ca="1">IF(ISBLANK(A575)," ",IF(O575&gt;MASTER!$B$3/100,"SB",IF(O575&gt;MASTER!$B$4/100,"B",IF(O575&gt;MASTER!$B$5/100,"C","K"))))</f>
        <v>SB</v>
      </c>
      <c r="R575" s="66" t="str">
        <f ca="1">IF(ISBLANK(B575)," ",IF(P575&gt;MASTER!$B$3/100,"SB",IF(P575&gt;MASTER!$B$4/100,"B",IF(P575&gt;MASTER!$B$5/100,"C","K"))))</f>
        <v>SB</v>
      </c>
    </row>
    <row r="576" customHeight="1" spans="1:18">
      <c r="A576" s="66">
        <f ca="1">INDIRECT(ADDRESS(2+QUOTIENT(ROW()-2,COUNTA('Form Responses 1'!$1:$1)-4),1,,TRUE,"Form Responses 1"))</f>
        <v>0</v>
      </c>
      <c r="B576" s="66">
        <f ca="1">INDIRECT(ADDRESS(2+QUOTIENT(ROW()-2,COUNTA('Form Responses 1'!$1:$1)-4),2,,TRUE,"Form Responses 1"))</f>
        <v>0</v>
      </c>
      <c r="C576" s="66">
        <f ca="1">INDIRECT(ADDRESS(2+QUOTIENT(ROW()-2,COUNTA('Form Responses 1'!$1:$1)-4),3,,TRUE,"Form Responses 1"))</f>
        <v>0</v>
      </c>
      <c r="D576" s="66">
        <f ca="1">INDIRECT(ADDRESS(2+QUOTIENT(ROW()-2,COUNTA('Form Responses 1'!$1:$1)-4),4,,TRUE,"Form Responses 1"))</f>
        <v>0</v>
      </c>
      <c r="E576" s="82">
        <f ca="1" t="shared" si="534"/>
        <v>6</v>
      </c>
      <c r="F576" s="66" t="str">
        <f ca="1">IF(ISBLANK(A576)," ",INDIRECT(ADDRESS(1,5+MOD(ROW()-2,COUNTA('Form Responses 1'!$1:$1)-4),,TRUE,"Form Responses 1")))</f>
        <v>Halaman Wisma [Halaman Samping Dan Belakang]</v>
      </c>
      <c r="G576" s="66" t="e">
        <f ca="1">IF(ISBLANK(A576)," ",INDIRECT(ADDRESS(MATCH(A576,'Form Responses 1'!A:A,0),5+MOD(ROW()-2,COUNTA('Form Responses 1'!$1:$1)-4),,TRUE,"Form Responses 1")))</f>
        <v>#N/A</v>
      </c>
      <c r="H576" s="83" t="str">
        <f ca="1" t="shared" si="535"/>
        <v>Halaman Wisma</v>
      </c>
      <c r="I576" s="83" t="str">
        <f ca="1" t="shared" si="543"/>
        <v>Halaman Samping Dan Belakang</v>
      </c>
      <c r="J576" s="83" t="str">
        <f ca="1" t="shared" si="536"/>
        <v>CLEANING SERVICE</v>
      </c>
      <c r="K576" s="83" t="str">
        <f ca="1" t="array" ref="K576">IFERROR(INDEX(MASTER!B:B,MATCH(G576,MASTER!A:A,0))/100," ")</f>
        <v> </v>
      </c>
      <c r="L576" s="66">
        <f ca="1" t="shared" si="537"/>
        <v>0</v>
      </c>
      <c r="M576" s="66" t="str">
        <f ca="1" t="shared" si="538"/>
        <v>1900 - WEEK 00</v>
      </c>
      <c r="N576" s="66" t="str">
        <f ca="1" t="shared" si="539"/>
        <v>1900 - MONTH 01</v>
      </c>
      <c r="O576" s="83" t="str">
        <f ca="1" t="shared" ref="O576:P576" si="605">IFERROR(AVERAGEIF(M:M,M576,$K:$K)," ")</f>
        <v> </v>
      </c>
      <c r="P576" s="83" t="str">
        <f ca="1" t="shared" si="605"/>
        <v> </v>
      </c>
      <c r="Q576" s="66" t="str">
        <f ca="1">IF(ISBLANK(A576)," ",IF(O576&gt;MASTER!$B$3/100,"SB",IF(O576&gt;MASTER!$B$4/100,"B",IF(O576&gt;MASTER!$B$5/100,"C","K"))))</f>
        <v>SB</v>
      </c>
      <c r="R576" s="66" t="str">
        <f ca="1">IF(ISBLANK(B576)," ",IF(P576&gt;MASTER!$B$3/100,"SB",IF(P576&gt;MASTER!$B$4/100,"B",IF(P576&gt;MASTER!$B$5/100,"C","K"))))</f>
        <v>SB</v>
      </c>
    </row>
    <row r="577" customHeight="1" spans="1:18">
      <c r="A577" s="66">
        <f ca="1">INDIRECT(ADDRESS(2+QUOTIENT(ROW()-2,COUNTA('Form Responses 1'!$1:$1)-4),1,,TRUE,"Form Responses 1"))</f>
        <v>0</v>
      </c>
      <c r="B577" s="66">
        <f ca="1">INDIRECT(ADDRESS(2+QUOTIENT(ROW()-2,COUNTA('Form Responses 1'!$1:$1)-4),2,,TRUE,"Form Responses 1"))</f>
        <v>0</v>
      </c>
      <c r="C577" s="66">
        <f ca="1">INDIRECT(ADDRESS(2+QUOTIENT(ROW()-2,COUNTA('Form Responses 1'!$1:$1)-4),3,,TRUE,"Form Responses 1"))</f>
        <v>0</v>
      </c>
      <c r="D577" s="66">
        <f ca="1">INDIRECT(ADDRESS(2+QUOTIENT(ROW()-2,COUNTA('Form Responses 1'!$1:$1)-4),4,,TRUE,"Form Responses 1"))</f>
        <v>0</v>
      </c>
      <c r="E577" s="82">
        <f ca="1" t="shared" si="534"/>
        <v>6</v>
      </c>
      <c r="F577" s="66" t="str">
        <f ca="1">IF(ISBLANK(A577)," ",INDIRECT(ADDRESS(1,5+MOD(ROW()-2,COUNTA('Form Responses 1'!$1:$1)-4),,TRUE,"Form Responses 1")))</f>
        <v>Halaman Wisma [Tps]</v>
      </c>
      <c r="G577" s="66" t="e">
        <f ca="1">IF(ISBLANK(A577)," ",INDIRECT(ADDRESS(MATCH(A577,'Form Responses 1'!A:A,0),5+MOD(ROW()-2,COUNTA('Form Responses 1'!$1:$1)-4),,TRUE,"Form Responses 1")))</f>
        <v>#N/A</v>
      </c>
      <c r="H577" s="83" t="str">
        <f ca="1" t="shared" si="535"/>
        <v>Halaman Wisma</v>
      </c>
      <c r="I577" s="83" t="str">
        <f ca="1" t="shared" si="543"/>
        <v>Tps</v>
      </c>
      <c r="J577" s="83" t="str">
        <f ca="1" t="shared" si="536"/>
        <v>CLEANING SERVICE</v>
      </c>
      <c r="K577" s="83" t="str">
        <f ca="1" t="array" ref="K577">IFERROR(INDEX(MASTER!B:B,MATCH(G577,MASTER!A:A,0))/100," ")</f>
        <v> </v>
      </c>
      <c r="L577" s="66">
        <f ca="1" t="shared" si="537"/>
        <v>0</v>
      </c>
      <c r="M577" s="66" t="str">
        <f ca="1" t="shared" si="538"/>
        <v>1900 - WEEK 00</v>
      </c>
      <c r="N577" s="66" t="str">
        <f ca="1" t="shared" si="539"/>
        <v>1900 - MONTH 01</v>
      </c>
      <c r="O577" s="83" t="str">
        <f ca="1" t="shared" ref="O577:P577" si="606">IFERROR(AVERAGEIF(M:M,M577,$K:$K)," ")</f>
        <v> </v>
      </c>
      <c r="P577" s="83" t="str">
        <f ca="1" t="shared" si="606"/>
        <v> </v>
      </c>
      <c r="Q577" s="66" t="str">
        <f ca="1">IF(ISBLANK(A577)," ",IF(O577&gt;MASTER!$B$3/100,"SB",IF(O577&gt;MASTER!$B$4/100,"B",IF(O577&gt;MASTER!$B$5/100,"C","K"))))</f>
        <v>SB</v>
      </c>
      <c r="R577" s="66" t="str">
        <f ca="1">IF(ISBLANK(B577)," ",IF(P577&gt;MASTER!$B$3/100,"SB",IF(P577&gt;MASTER!$B$4/100,"B",IF(P577&gt;MASTER!$B$5/100,"C","K"))))</f>
        <v>SB</v>
      </c>
    </row>
    <row r="578" customHeight="1" spans="1:18">
      <c r="A578" s="66">
        <f ca="1">INDIRECT(ADDRESS(2+QUOTIENT(ROW()-2,COUNTA('Form Responses 1'!$1:$1)-4),1,,TRUE,"Form Responses 1"))</f>
        <v>0</v>
      </c>
      <c r="B578" s="66">
        <f ca="1">INDIRECT(ADDRESS(2+QUOTIENT(ROW()-2,COUNTA('Form Responses 1'!$1:$1)-4),2,,TRUE,"Form Responses 1"))</f>
        <v>0</v>
      </c>
      <c r="C578" s="66">
        <f ca="1">INDIRECT(ADDRESS(2+QUOTIENT(ROW()-2,COUNTA('Form Responses 1'!$1:$1)-4),3,,TRUE,"Form Responses 1"))</f>
        <v>0</v>
      </c>
      <c r="D578" s="66">
        <f ca="1">INDIRECT(ADDRESS(2+QUOTIENT(ROW()-2,COUNTA('Form Responses 1'!$1:$1)-4),4,,TRUE,"Form Responses 1"))</f>
        <v>0</v>
      </c>
      <c r="E578" s="82">
        <f ca="1" t="shared" si="534"/>
        <v>6</v>
      </c>
      <c r="F578" s="66" t="str">
        <f ca="1">IF(ISBLANK(A578)," ",INDIRECT(ADDRESS(1,5+MOD(ROW()-2,COUNTA('Form Responses 1'!$1:$1)-4),,TRUE,"Form Responses 1")))</f>
        <v>Security [Security Functions]</v>
      </c>
      <c r="G578" s="66" t="e">
        <f ca="1">IF(ISBLANK(A578)," ",INDIRECT(ADDRESS(MATCH(A578,'Form Responses 1'!A:A,0),5+MOD(ROW()-2,COUNTA('Form Responses 1'!$1:$1)-4),,TRUE,"Form Responses 1")))</f>
        <v>#N/A</v>
      </c>
      <c r="H578" s="83" t="str">
        <f ca="1" t="shared" si="535"/>
        <v>Security</v>
      </c>
      <c r="I578" s="83" t="str">
        <f ca="1" t="shared" si="543"/>
        <v>Security Functions</v>
      </c>
      <c r="J578" s="83" t="str">
        <f ca="1" t="shared" si="536"/>
        <v>SECURITY SERVICE</v>
      </c>
      <c r="K578" s="83" t="str">
        <f ca="1" t="array" ref="K578">IFERROR(INDEX(MASTER!B:B,MATCH(G578,MASTER!A:A,0))/100," ")</f>
        <v> </v>
      </c>
      <c r="L578" s="66">
        <f ca="1" t="shared" si="537"/>
        <v>0</v>
      </c>
      <c r="M578" s="66" t="str">
        <f ca="1" t="shared" si="538"/>
        <v>1900 - WEEK 00</v>
      </c>
      <c r="N578" s="66" t="str">
        <f ca="1" t="shared" si="539"/>
        <v>1900 - MONTH 01</v>
      </c>
      <c r="O578" s="83" t="str">
        <f ca="1" t="shared" ref="O578:P578" si="607">IFERROR(AVERAGEIF(M:M,M578,$K:$K)," ")</f>
        <v> </v>
      </c>
      <c r="P578" s="83" t="str">
        <f ca="1" t="shared" si="607"/>
        <v> </v>
      </c>
      <c r="Q578" s="66" t="str">
        <f ca="1">IF(ISBLANK(A578)," ",IF(O578&gt;MASTER!$B$3/100,"SB",IF(O578&gt;MASTER!$B$4/100,"B",IF(O578&gt;MASTER!$B$5/100,"C","K"))))</f>
        <v>SB</v>
      </c>
      <c r="R578" s="66" t="str">
        <f ca="1">IF(ISBLANK(B578)," ",IF(P578&gt;MASTER!$B$3/100,"SB",IF(P578&gt;MASTER!$B$4/100,"B",IF(P578&gt;MASTER!$B$5/100,"C","K"))))</f>
        <v>SB</v>
      </c>
    </row>
    <row r="579" customHeight="1" spans="1:18">
      <c r="A579" s="66">
        <f ca="1">INDIRECT(ADDRESS(2+QUOTIENT(ROW()-2,COUNTA('Form Responses 1'!$1:$1)-4),1,,TRUE,"Form Responses 1"))</f>
        <v>0</v>
      </c>
      <c r="B579" s="66">
        <f ca="1">INDIRECT(ADDRESS(2+QUOTIENT(ROW()-2,COUNTA('Form Responses 1'!$1:$1)-4),2,,TRUE,"Form Responses 1"))</f>
        <v>0</v>
      </c>
      <c r="C579" s="66">
        <f ca="1">INDIRECT(ADDRESS(2+QUOTIENT(ROW()-2,COUNTA('Form Responses 1'!$1:$1)-4),3,,TRUE,"Form Responses 1"))</f>
        <v>0</v>
      </c>
      <c r="D579" s="66">
        <f ca="1">INDIRECT(ADDRESS(2+QUOTIENT(ROW()-2,COUNTA('Form Responses 1'!$1:$1)-4),4,,TRUE,"Form Responses 1"))</f>
        <v>0</v>
      </c>
      <c r="E579" s="82">
        <f ca="1" t="shared" si="534"/>
        <v>6</v>
      </c>
      <c r="F579" s="66" t="str">
        <f ca="1">IF(ISBLANK(A579)," ",INDIRECT(ADDRESS(1,5+MOD(ROW()-2,COUNTA('Form Responses 1'!$1:$1)-4),,TRUE,"Form Responses 1")))</f>
        <v>Lantai 1 [Pantry ]</v>
      </c>
      <c r="G579" s="66" t="e">
        <f ca="1">IF(ISBLANK(A579)," ",INDIRECT(ADDRESS(MATCH(A579,'Form Responses 1'!A:A,0),5+MOD(ROW()-2,COUNTA('Form Responses 1'!$1:$1)-4),,TRUE,"Form Responses 1")))</f>
        <v>#N/A</v>
      </c>
      <c r="H579" s="83" t="str">
        <f ca="1" t="shared" si="535"/>
        <v>Lantai 1</v>
      </c>
      <c r="I579" s="83" t="str">
        <f ca="1" t="shared" ref="I579:I642" si="608">MID(F579,FIND("[",F579)+1,LEN(F579)-FIND("[",F579)-1)</f>
        <v>Pantry </v>
      </c>
      <c r="J579" s="83" t="str">
        <f ca="1" t="shared" si="536"/>
        <v>CLEANING SERVICE</v>
      </c>
      <c r="K579" s="83" t="str">
        <f ca="1" t="array" ref="K579">IFERROR(INDEX(MASTER!B:B,MATCH(G579,MASTER!A:A,0))/100," ")</f>
        <v> </v>
      </c>
      <c r="L579" s="66">
        <f ca="1" t="shared" si="537"/>
        <v>0</v>
      </c>
      <c r="M579" s="66" t="str">
        <f ca="1" t="shared" si="538"/>
        <v>1900 - WEEK 00</v>
      </c>
      <c r="N579" s="66" t="str">
        <f ca="1" t="shared" si="539"/>
        <v>1900 - MONTH 01</v>
      </c>
      <c r="O579" s="83" t="str">
        <f ca="1" t="shared" ref="O579:P579" si="609">IFERROR(AVERAGEIF(M:M,M579,$K:$K)," ")</f>
        <v> </v>
      </c>
      <c r="P579" s="83" t="str">
        <f ca="1" t="shared" si="609"/>
        <v> </v>
      </c>
      <c r="Q579" s="66" t="str">
        <f ca="1">IF(ISBLANK(A579)," ",IF(O579&gt;MASTER!$B$3/100,"SB",IF(O579&gt;MASTER!$B$4/100,"B",IF(O579&gt;MASTER!$B$5/100,"C","K"))))</f>
        <v>SB</v>
      </c>
      <c r="R579" s="66" t="str">
        <f ca="1">IF(ISBLANK(B579)," ",IF(P579&gt;MASTER!$B$3/100,"SB",IF(P579&gt;MASTER!$B$4/100,"B",IF(P579&gt;MASTER!$B$5/100,"C","K"))))</f>
        <v>SB</v>
      </c>
    </row>
    <row r="580" customHeight="1" spans="1:18">
      <c r="A580" s="66">
        <f ca="1">INDIRECT(ADDRESS(2+QUOTIENT(ROW()-2,COUNTA('Form Responses 1'!$1:$1)-4),1,,TRUE,"Form Responses 1"))</f>
        <v>0</v>
      </c>
      <c r="B580" s="66">
        <f ca="1">INDIRECT(ADDRESS(2+QUOTIENT(ROW()-2,COUNTA('Form Responses 1'!$1:$1)-4),2,,TRUE,"Form Responses 1"))</f>
        <v>0</v>
      </c>
      <c r="C580" s="66">
        <f ca="1">INDIRECT(ADDRESS(2+QUOTIENT(ROW()-2,COUNTA('Form Responses 1'!$1:$1)-4),3,,TRUE,"Form Responses 1"))</f>
        <v>0</v>
      </c>
      <c r="D580" s="66">
        <f ca="1">INDIRECT(ADDRESS(2+QUOTIENT(ROW()-2,COUNTA('Form Responses 1'!$1:$1)-4),4,,TRUE,"Form Responses 1"))</f>
        <v>0</v>
      </c>
      <c r="E580" s="82">
        <f ca="1" t="shared" si="534"/>
        <v>6</v>
      </c>
      <c r="F580" s="66" t="str">
        <f ca="1">IF(ISBLANK(A580)," ",INDIRECT(ADDRESS(1,5+MOD(ROW()-2,COUNTA('Form Responses 1'!$1:$1)-4),,TRUE,"Form Responses 1")))</f>
        <v>Lantai 1 [Kamar Depan]</v>
      </c>
      <c r="G580" s="66" t="e">
        <f ca="1">IF(ISBLANK(A580)," ",INDIRECT(ADDRESS(MATCH(A580,'Form Responses 1'!A:A,0),5+MOD(ROW()-2,COUNTA('Form Responses 1'!$1:$1)-4),,TRUE,"Form Responses 1")))</f>
        <v>#N/A</v>
      </c>
      <c r="H580" s="83" t="str">
        <f ca="1" t="shared" si="535"/>
        <v>Lantai 1</v>
      </c>
      <c r="I580" s="83" t="str">
        <f ca="1" t="shared" si="608"/>
        <v>Kamar Depan</v>
      </c>
      <c r="J580" s="83" t="str">
        <f ca="1" t="shared" si="536"/>
        <v>CLEANING SERVICE</v>
      </c>
      <c r="K580" s="83" t="str">
        <f ca="1" t="array" ref="K580">IFERROR(INDEX(MASTER!B:B,MATCH(G580,MASTER!A:A,0))/100," ")</f>
        <v> </v>
      </c>
      <c r="L580" s="66">
        <f ca="1" t="shared" si="537"/>
        <v>0</v>
      </c>
      <c r="M580" s="66" t="str">
        <f ca="1" t="shared" si="538"/>
        <v>1900 - WEEK 00</v>
      </c>
      <c r="N580" s="66" t="str">
        <f ca="1" t="shared" si="539"/>
        <v>1900 - MONTH 01</v>
      </c>
      <c r="O580" s="83" t="str">
        <f ca="1" t="shared" ref="O580:P580" si="610">IFERROR(AVERAGEIF(M:M,M580,$K:$K)," ")</f>
        <v> </v>
      </c>
      <c r="P580" s="83" t="str">
        <f ca="1" t="shared" si="610"/>
        <v> </v>
      </c>
      <c r="Q580" s="66" t="str">
        <f ca="1">IF(ISBLANK(A580)," ",IF(O580&gt;MASTER!$B$3/100,"SB",IF(O580&gt;MASTER!$B$4/100,"B",IF(O580&gt;MASTER!$B$5/100,"C","K"))))</f>
        <v>SB</v>
      </c>
      <c r="R580" s="66" t="str">
        <f ca="1">IF(ISBLANK(B580)," ",IF(P580&gt;MASTER!$B$3/100,"SB",IF(P580&gt;MASTER!$B$4/100,"B",IF(P580&gt;MASTER!$B$5/100,"C","K"))))</f>
        <v>SB</v>
      </c>
    </row>
    <row r="581" customHeight="1" spans="1:18">
      <c r="A581" s="66">
        <f ca="1">INDIRECT(ADDRESS(2+QUOTIENT(ROW()-2,COUNTA('Form Responses 1'!$1:$1)-4),1,,TRUE,"Form Responses 1"))</f>
        <v>0</v>
      </c>
      <c r="B581" s="66">
        <f ca="1">INDIRECT(ADDRESS(2+QUOTIENT(ROW()-2,COUNTA('Form Responses 1'!$1:$1)-4),2,,TRUE,"Form Responses 1"))</f>
        <v>0</v>
      </c>
      <c r="C581" s="66">
        <f ca="1">INDIRECT(ADDRESS(2+QUOTIENT(ROW()-2,COUNTA('Form Responses 1'!$1:$1)-4),3,,TRUE,"Form Responses 1"))</f>
        <v>0</v>
      </c>
      <c r="D581" s="66">
        <f ca="1">INDIRECT(ADDRESS(2+QUOTIENT(ROW()-2,COUNTA('Form Responses 1'!$1:$1)-4),4,,TRUE,"Form Responses 1"))</f>
        <v>0</v>
      </c>
      <c r="E581" s="82">
        <f ca="1" t="shared" si="534"/>
        <v>6</v>
      </c>
      <c r="F581" s="66" t="str">
        <f ca="1">IF(ISBLANK(A581)," ",INDIRECT(ADDRESS(1,5+MOD(ROW()-2,COUNTA('Form Responses 1'!$1:$1)-4),,TRUE,"Form Responses 1")))</f>
        <v>Lantai 1 [Kamar Belakang]</v>
      </c>
      <c r="G581" s="66" t="e">
        <f ca="1">IF(ISBLANK(A581)," ",INDIRECT(ADDRESS(MATCH(A581,'Form Responses 1'!A:A,0),5+MOD(ROW()-2,COUNTA('Form Responses 1'!$1:$1)-4),,TRUE,"Form Responses 1")))</f>
        <v>#N/A</v>
      </c>
      <c r="H581" s="83" t="str">
        <f ca="1" t="shared" si="535"/>
        <v>Lantai 1</v>
      </c>
      <c r="I581" s="83" t="str">
        <f ca="1" t="shared" si="608"/>
        <v>Kamar Belakang</v>
      </c>
      <c r="J581" s="83" t="str">
        <f ca="1" t="shared" si="536"/>
        <v>CLEANING SERVICE</v>
      </c>
      <c r="K581" s="83" t="str">
        <f ca="1" t="array" ref="K581">IFERROR(INDEX(MASTER!B:B,MATCH(G581,MASTER!A:A,0))/100," ")</f>
        <v> </v>
      </c>
      <c r="L581" s="66">
        <f ca="1" t="shared" si="537"/>
        <v>0</v>
      </c>
      <c r="M581" s="66" t="str">
        <f ca="1" t="shared" si="538"/>
        <v>1900 - WEEK 00</v>
      </c>
      <c r="N581" s="66" t="str">
        <f ca="1" t="shared" si="539"/>
        <v>1900 - MONTH 01</v>
      </c>
      <c r="O581" s="83" t="str">
        <f ca="1" t="shared" ref="O581:P581" si="611">IFERROR(AVERAGEIF(M:M,M581,$K:$K)," ")</f>
        <v> </v>
      </c>
      <c r="P581" s="83" t="str">
        <f ca="1" t="shared" si="611"/>
        <v> </v>
      </c>
      <c r="Q581" s="66" t="str">
        <f ca="1">IF(ISBLANK(A581)," ",IF(O581&gt;MASTER!$B$3/100,"SB",IF(O581&gt;MASTER!$B$4/100,"B",IF(O581&gt;MASTER!$B$5/100,"C","K"))))</f>
        <v>SB</v>
      </c>
      <c r="R581" s="66" t="str">
        <f ca="1">IF(ISBLANK(B581)," ",IF(P581&gt;MASTER!$B$3/100,"SB",IF(P581&gt;MASTER!$B$4/100,"B",IF(P581&gt;MASTER!$B$5/100,"C","K"))))</f>
        <v>SB</v>
      </c>
    </row>
    <row r="582" customHeight="1" spans="1:18">
      <c r="A582" s="66">
        <f ca="1">INDIRECT(ADDRESS(2+QUOTIENT(ROW()-2,COUNTA('Form Responses 1'!$1:$1)-4),1,,TRUE,"Form Responses 1"))</f>
        <v>0</v>
      </c>
      <c r="B582" s="66">
        <f ca="1">INDIRECT(ADDRESS(2+QUOTIENT(ROW()-2,COUNTA('Form Responses 1'!$1:$1)-4),2,,TRUE,"Form Responses 1"))</f>
        <v>0</v>
      </c>
      <c r="C582" s="66">
        <f ca="1">INDIRECT(ADDRESS(2+QUOTIENT(ROW()-2,COUNTA('Form Responses 1'!$1:$1)-4),3,,TRUE,"Form Responses 1"))</f>
        <v>0</v>
      </c>
      <c r="D582" s="66">
        <f ca="1">INDIRECT(ADDRESS(2+QUOTIENT(ROW()-2,COUNTA('Form Responses 1'!$1:$1)-4),4,,TRUE,"Form Responses 1"))</f>
        <v>0</v>
      </c>
      <c r="E582" s="82">
        <f ca="1" t="shared" si="534"/>
        <v>6</v>
      </c>
      <c r="F582" s="66" t="str">
        <f ca="1">IF(ISBLANK(A582)," ",INDIRECT(ADDRESS(1,5+MOD(ROW()-2,COUNTA('Form Responses 1'!$1:$1)-4),,TRUE,"Form Responses 1")))</f>
        <v>Lantai 1 [Ruang Tamu]</v>
      </c>
      <c r="G582" s="66" t="e">
        <f ca="1">IF(ISBLANK(A582)," ",INDIRECT(ADDRESS(MATCH(A582,'Form Responses 1'!A:A,0),5+MOD(ROW()-2,COUNTA('Form Responses 1'!$1:$1)-4),,TRUE,"Form Responses 1")))</f>
        <v>#N/A</v>
      </c>
      <c r="H582" s="83" t="str">
        <f ca="1" t="shared" si="535"/>
        <v>Lantai 1</v>
      </c>
      <c r="I582" s="83" t="str">
        <f ca="1" t="shared" si="608"/>
        <v>Ruang Tamu</v>
      </c>
      <c r="J582" s="83" t="str">
        <f ca="1" t="shared" si="536"/>
        <v>CLEANING SERVICE</v>
      </c>
      <c r="K582" s="83" t="str">
        <f ca="1" t="array" ref="K582">IFERROR(INDEX(MASTER!B:B,MATCH(G582,MASTER!A:A,0))/100," ")</f>
        <v> </v>
      </c>
      <c r="L582" s="66">
        <f ca="1" t="shared" si="537"/>
        <v>0</v>
      </c>
      <c r="M582" s="66" t="str">
        <f ca="1" t="shared" si="538"/>
        <v>1900 - WEEK 00</v>
      </c>
      <c r="N582" s="66" t="str">
        <f ca="1" t="shared" si="539"/>
        <v>1900 - MONTH 01</v>
      </c>
      <c r="O582" s="83" t="str">
        <f ca="1" t="shared" ref="O582:P582" si="612">IFERROR(AVERAGEIF(M:M,M582,$K:$K)," ")</f>
        <v> </v>
      </c>
      <c r="P582" s="83" t="str">
        <f ca="1" t="shared" si="612"/>
        <v> </v>
      </c>
      <c r="Q582" s="66" t="str">
        <f ca="1">IF(ISBLANK(A582)," ",IF(O582&gt;MASTER!$B$3/100,"SB",IF(O582&gt;MASTER!$B$4/100,"B",IF(O582&gt;MASTER!$B$5/100,"C","K"))))</f>
        <v>SB</v>
      </c>
      <c r="R582" s="66" t="str">
        <f ca="1">IF(ISBLANK(B582)," ",IF(P582&gt;MASTER!$B$3/100,"SB",IF(P582&gt;MASTER!$B$4/100,"B",IF(P582&gt;MASTER!$B$5/100,"C","K"))))</f>
        <v>SB</v>
      </c>
    </row>
    <row r="583" customHeight="1" spans="1:18">
      <c r="A583" s="66">
        <f ca="1">INDIRECT(ADDRESS(2+QUOTIENT(ROW()-2,COUNTA('Form Responses 1'!$1:$1)-4),1,,TRUE,"Form Responses 1"))</f>
        <v>0</v>
      </c>
      <c r="B583" s="66">
        <f ca="1">INDIRECT(ADDRESS(2+QUOTIENT(ROW()-2,COUNTA('Form Responses 1'!$1:$1)-4),2,,TRUE,"Form Responses 1"))</f>
        <v>0</v>
      </c>
      <c r="C583" s="66">
        <f ca="1">INDIRECT(ADDRESS(2+QUOTIENT(ROW()-2,COUNTA('Form Responses 1'!$1:$1)-4),3,,TRUE,"Form Responses 1"))</f>
        <v>0</v>
      </c>
      <c r="D583" s="66">
        <f ca="1">INDIRECT(ADDRESS(2+QUOTIENT(ROW()-2,COUNTA('Form Responses 1'!$1:$1)-4),4,,TRUE,"Form Responses 1"))</f>
        <v>0</v>
      </c>
      <c r="E583" s="82">
        <f ca="1" t="shared" si="534"/>
        <v>6</v>
      </c>
      <c r="F583" s="66" t="str">
        <f ca="1">IF(ISBLANK(A583)," ",INDIRECT(ADDRESS(1,5+MOD(ROW()-2,COUNTA('Form Responses 1'!$1:$1)-4),,TRUE,"Form Responses 1")))</f>
        <v>Lantai 1 [Toilet Pria / Wanita]</v>
      </c>
      <c r="G583" s="66" t="e">
        <f ca="1">IF(ISBLANK(A583)," ",INDIRECT(ADDRESS(MATCH(A583,'Form Responses 1'!A:A,0),5+MOD(ROW()-2,COUNTA('Form Responses 1'!$1:$1)-4),,TRUE,"Form Responses 1")))</f>
        <v>#N/A</v>
      </c>
      <c r="H583" s="83" t="str">
        <f ca="1" t="shared" si="535"/>
        <v>Lantai 1</v>
      </c>
      <c r="I583" s="83" t="str">
        <f ca="1" t="shared" si="608"/>
        <v>Toilet Pria / Wanita</v>
      </c>
      <c r="J583" s="83" t="str">
        <f ca="1" t="shared" si="536"/>
        <v>CLEANING SERVICE</v>
      </c>
      <c r="K583" s="83" t="str">
        <f ca="1" t="array" ref="K583">IFERROR(INDEX(MASTER!B:B,MATCH(G583,MASTER!A:A,0))/100," ")</f>
        <v> </v>
      </c>
      <c r="L583" s="66">
        <f ca="1" t="shared" si="537"/>
        <v>0</v>
      </c>
      <c r="M583" s="66" t="str">
        <f ca="1" t="shared" si="538"/>
        <v>1900 - WEEK 00</v>
      </c>
      <c r="N583" s="66" t="str">
        <f ca="1" t="shared" si="539"/>
        <v>1900 - MONTH 01</v>
      </c>
      <c r="O583" s="83" t="str">
        <f ca="1" t="shared" ref="O583:P583" si="613">IFERROR(AVERAGEIF(M:M,M583,$K:$K)," ")</f>
        <v> </v>
      </c>
      <c r="P583" s="83" t="str">
        <f ca="1" t="shared" si="613"/>
        <v> </v>
      </c>
      <c r="Q583" s="66" t="str">
        <f ca="1">IF(ISBLANK(A583)," ",IF(O583&gt;MASTER!$B$3/100,"SB",IF(O583&gt;MASTER!$B$4/100,"B",IF(O583&gt;MASTER!$B$5/100,"C","K"))))</f>
        <v>SB</v>
      </c>
      <c r="R583" s="66" t="str">
        <f ca="1">IF(ISBLANK(B583)," ",IF(P583&gt;MASTER!$B$3/100,"SB",IF(P583&gt;MASTER!$B$4/100,"B",IF(P583&gt;MASTER!$B$5/100,"C","K"))))</f>
        <v>SB</v>
      </c>
    </row>
    <row r="584" customHeight="1" spans="1:18">
      <c r="A584" s="66">
        <f ca="1">INDIRECT(ADDRESS(2+QUOTIENT(ROW()-2,COUNTA('Form Responses 1'!$1:$1)-4),1,,TRUE,"Form Responses 1"))</f>
        <v>0</v>
      </c>
      <c r="B584" s="66">
        <f ca="1">INDIRECT(ADDRESS(2+QUOTIENT(ROW()-2,COUNTA('Form Responses 1'!$1:$1)-4),2,,TRUE,"Form Responses 1"))</f>
        <v>0</v>
      </c>
      <c r="C584" s="66">
        <f ca="1">INDIRECT(ADDRESS(2+QUOTIENT(ROW()-2,COUNTA('Form Responses 1'!$1:$1)-4),3,,TRUE,"Form Responses 1"))</f>
        <v>0</v>
      </c>
      <c r="D584" s="66">
        <f ca="1">INDIRECT(ADDRESS(2+QUOTIENT(ROW()-2,COUNTA('Form Responses 1'!$1:$1)-4),4,,TRUE,"Form Responses 1"))</f>
        <v>0</v>
      </c>
      <c r="E584" s="82">
        <f ca="1" t="shared" si="534"/>
        <v>6</v>
      </c>
      <c r="F584" s="66" t="str">
        <f ca="1">IF(ISBLANK(A584)," ",INDIRECT(ADDRESS(1,5+MOD(ROW()-2,COUNTA('Form Responses 1'!$1:$1)-4),,TRUE,"Form Responses 1")))</f>
        <v>Halaman [Taman ]</v>
      </c>
      <c r="G584" s="66" t="e">
        <f ca="1">IF(ISBLANK(A584)," ",INDIRECT(ADDRESS(MATCH(A584,'Form Responses 1'!A:A,0),5+MOD(ROW()-2,COUNTA('Form Responses 1'!$1:$1)-4),,TRUE,"Form Responses 1")))</f>
        <v>#N/A</v>
      </c>
      <c r="H584" s="83" t="str">
        <f ca="1" t="shared" si="535"/>
        <v>Halaman</v>
      </c>
      <c r="I584" s="83" t="str">
        <f ca="1" t="shared" si="608"/>
        <v>Taman </v>
      </c>
      <c r="J584" s="83" t="str">
        <f ca="1" t="shared" si="536"/>
        <v>CLEANING SERVICE</v>
      </c>
      <c r="K584" s="83" t="str">
        <f ca="1" t="array" ref="K584">IFERROR(INDEX(MASTER!B:B,MATCH(G584,MASTER!A:A,0))/100," ")</f>
        <v> </v>
      </c>
      <c r="L584" s="66">
        <f ca="1" t="shared" si="537"/>
        <v>0</v>
      </c>
      <c r="M584" s="66" t="str">
        <f ca="1" t="shared" si="538"/>
        <v>1900 - WEEK 00</v>
      </c>
      <c r="N584" s="66" t="str">
        <f ca="1" t="shared" si="539"/>
        <v>1900 - MONTH 01</v>
      </c>
      <c r="O584" s="83" t="str">
        <f ca="1" t="shared" ref="O584:P584" si="614">IFERROR(AVERAGEIF(M:M,M584,$K:$K)," ")</f>
        <v> </v>
      </c>
      <c r="P584" s="83" t="str">
        <f ca="1" t="shared" si="614"/>
        <v> </v>
      </c>
      <c r="Q584" s="66" t="str">
        <f ca="1">IF(ISBLANK(A584)," ",IF(O584&gt;MASTER!$B$3/100,"SB",IF(O584&gt;MASTER!$B$4/100,"B",IF(O584&gt;MASTER!$B$5/100,"C","K"))))</f>
        <v>SB</v>
      </c>
      <c r="R584" s="66" t="str">
        <f ca="1">IF(ISBLANK(B584)," ",IF(P584&gt;MASTER!$B$3/100,"SB",IF(P584&gt;MASTER!$B$4/100,"B",IF(P584&gt;MASTER!$B$5/100,"C","K"))))</f>
        <v>SB</v>
      </c>
    </row>
    <row r="585" customHeight="1" spans="1:18">
      <c r="A585" s="66">
        <f ca="1">INDIRECT(ADDRESS(2+QUOTIENT(ROW()-2,COUNTA('Form Responses 1'!$1:$1)-4),1,,TRUE,"Form Responses 1"))</f>
        <v>0</v>
      </c>
      <c r="B585" s="66">
        <f ca="1">INDIRECT(ADDRESS(2+QUOTIENT(ROW()-2,COUNTA('Form Responses 1'!$1:$1)-4),2,,TRUE,"Form Responses 1"))</f>
        <v>0</v>
      </c>
      <c r="C585" s="66">
        <f ca="1">INDIRECT(ADDRESS(2+QUOTIENT(ROW()-2,COUNTA('Form Responses 1'!$1:$1)-4),3,,TRUE,"Form Responses 1"))</f>
        <v>0</v>
      </c>
      <c r="D585" s="66">
        <f ca="1">INDIRECT(ADDRESS(2+QUOTIENT(ROW()-2,COUNTA('Form Responses 1'!$1:$1)-4),4,,TRUE,"Form Responses 1"))</f>
        <v>0</v>
      </c>
      <c r="E585" s="82">
        <f ca="1" t="shared" si="534"/>
        <v>6</v>
      </c>
      <c r="F585" s="66" t="str">
        <f ca="1">IF(ISBLANK(A585)," ",INDIRECT(ADDRESS(1,5+MOD(ROW()-2,COUNTA('Form Responses 1'!$1:$1)-4),,TRUE,"Form Responses 1")))</f>
        <v>Halaman [Halaman Utama Depan]</v>
      </c>
      <c r="G585" s="66" t="e">
        <f ca="1">IF(ISBLANK(A585)," ",INDIRECT(ADDRESS(MATCH(A585,'Form Responses 1'!A:A,0),5+MOD(ROW()-2,COUNTA('Form Responses 1'!$1:$1)-4),,TRUE,"Form Responses 1")))</f>
        <v>#N/A</v>
      </c>
      <c r="H585" s="83" t="str">
        <f ca="1" t="shared" si="535"/>
        <v>Halaman</v>
      </c>
      <c r="I585" s="83" t="str">
        <f ca="1" t="shared" si="608"/>
        <v>Halaman Utama Depan</v>
      </c>
      <c r="J585" s="83" t="str">
        <f ca="1" t="shared" si="536"/>
        <v>CLEANING SERVICE</v>
      </c>
      <c r="K585" s="83" t="str">
        <f ca="1" t="array" ref="K585">IFERROR(INDEX(MASTER!B:B,MATCH(G585,MASTER!A:A,0))/100," ")</f>
        <v> </v>
      </c>
      <c r="L585" s="66">
        <f ca="1" t="shared" si="537"/>
        <v>0</v>
      </c>
      <c r="M585" s="66" t="str">
        <f ca="1" t="shared" si="538"/>
        <v>1900 - WEEK 00</v>
      </c>
      <c r="N585" s="66" t="str">
        <f ca="1" t="shared" si="539"/>
        <v>1900 - MONTH 01</v>
      </c>
      <c r="O585" s="83" t="str">
        <f ca="1" t="shared" ref="O585:P585" si="615">IFERROR(AVERAGEIF(M:M,M585,$K:$K)," ")</f>
        <v> </v>
      </c>
      <c r="P585" s="83" t="str">
        <f ca="1" t="shared" si="615"/>
        <v> </v>
      </c>
      <c r="Q585" s="66" t="str">
        <f ca="1">IF(ISBLANK(A585)," ",IF(O585&gt;MASTER!$B$3/100,"SB",IF(O585&gt;MASTER!$B$4/100,"B",IF(O585&gt;MASTER!$B$5/100,"C","K"))))</f>
        <v>SB</v>
      </c>
      <c r="R585" s="66" t="str">
        <f ca="1">IF(ISBLANK(B585)," ",IF(P585&gt;MASTER!$B$3/100,"SB",IF(P585&gt;MASTER!$B$4/100,"B",IF(P585&gt;MASTER!$B$5/100,"C","K"))))</f>
        <v>SB</v>
      </c>
    </row>
    <row r="586" customHeight="1" spans="1:18">
      <c r="A586" s="66">
        <f ca="1">INDIRECT(ADDRESS(2+QUOTIENT(ROW()-2,COUNTA('Form Responses 1'!$1:$1)-4),1,,TRUE,"Form Responses 1"))</f>
        <v>0</v>
      </c>
      <c r="B586" s="66">
        <f ca="1">INDIRECT(ADDRESS(2+QUOTIENT(ROW()-2,COUNTA('Form Responses 1'!$1:$1)-4),2,,TRUE,"Form Responses 1"))</f>
        <v>0</v>
      </c>
      <c r="C586" s="66">
        <f ca="1">INDIRECT(ADDRESS(2+QUOTIENT(ROW()-2,COUNTA('Form Responses 1'!$1:$1)-4),3,,TRUE,"Form Responses 1"))</f>
        <v>0</v>
      </c>
      <c r="D586" s="66">
        <f ca="1">INDIRECT(ADDRESS(2+QUOTIENT(ROW()-2,COUNTA('Form Responses 1'!$1:$1)-4),4,,TRUE,"Form Responses 1"))</f>
        <v>0</v>
      </c>
      <c r="E586" s="82">
        <f ca="1" t="shared" si="534"/>
        <v>6</v>
      </c>
      <c r="F586" s="66" t="str">
        <f ca="1">IF(ISBLANK(A586)," ",INDIRECT(ADDRESS(1,5+MOD(ROW()-2,COUNTA('Form Responses 1'!$1:$1)-4),,TRUE,"Form Responses 1")))</f>
        <v>Halaman [Halaman Samping Dan Belakang]</v>
      </c>
      <c r="G586" s="66" t="e">
        <f ca="1">IF(ISBLANK(A586)," ",INDIRECT(ADDRESS(MATCH(A586,'Form Responses 1'!A:A,0),5+MOD(ROW()-2,COUNTA('Form Responses 1'!$1:$1)-4),,TRUE,"Form Responses 1")))</f>
        <v>#N/A</v>
      </c>
      <c r="H586" s="83" t="str">
        <f ca="1" t="shared" si="535"/>
        <v>Halaman</v>
      </c>
      <c r="I586" s="83" t="str">
        <f ca="1" t="shared" si="608"/>
        <v>Halaman Samping Dan Belakang</v>
      </c>
      <c r="J586" s="83" t="str">
        <f ca="1" t="shared" si="536"/>
        <v>CLEANING SERVICE</v>
      </c>
      <c r="K586" s="83" t="str">
        <f ca="1" t="array" ref="K586">IFERROR(INDEX(MASTER!B:B,MATCH(G586,MASTER!A:A,0))/100," ")</f>
        <v> </v>
      </c>
      <c r="L586" s="66">
        <f ca="1" t="shared" si="537"/>
        <v>0</v>
      </c>
      <c r="M586" s="66" t="str">
        <f ca="1" t="shared" si="538"/>
        <v>1900 - WEEK 00</v>
      </c>
      <c r="N586" s="66" t="str">
        <f ca="1" t="shared" si="539"/>
        <v>1900 - MONTH 01</v>
      </c>
      <c r="O586" s="83" t="str">
        <f ca="1" t="shared" ref="O586:P586" si="616">IFERROR(AVERAGEIF(M:M,M586,$K:$K)," ")</f>
        <v> </v>
      </c>
      <c r="P586" s="83" t="str">
        <f ca="1" t="shared" si="616"/>
        <v> </v>
      </c>
      <c r="Q586" s="66" t="str">
        <f ca="1">IF(ISBLANK(A586)," ",IF(O586&gt;MASTER!$B$3/100,"SB",IF(O586&gt;MASTER!$B$4/100,"B",IF(O586&gt;MASTER!$B$5/100,"C","K"))))</f>
        <v>SB</v>
      </c>
      <c r="R586" s="66" t="str">
        <f ca="1">IF(ISBLANK(B586)," ",IF(P586&gt;MASTER!$B$3/100,"SB",IF(P586&gt;MASTER!$B$4/100,"B",IF(P586&gt;MASTER!$B$5/100,"C","K"))))</f>
        <v>SB</v>
      </c>
    </row>
    <row r="587" customHeight="1" spans="1:18">
      <c r="A587" s="66">
        <f ca="1">INDIRECT(ADDRESS(2+QUOTIENT(ROW()-2,COUNTA('Form Responses 1'!$1:$1)-4),1,,TRUE,"Form Responses 1"))</f>
        <v>0</v>
      </c>
      <c r="B587" s="66">
        <f ca="1">INDIRECT(ADDRESS(2+QUOTIENT(ROW()-2,COUNTA('Form Responses 1'!$1:$1)-4),2,,TRUE,"Form Responses 1"))</f>
        <v>0</v>
      </c>
      <c r="C587" s="66">
        <f ca="1">INDIRECT(ADDRESS(2+QUOTIENT(ROW()-2,COUNTA('Form Responses 1'!$1:$1)-4),3,,TRUE,"Form Responses 1"))</f>
        <v>0</v>
      </c>
      <c r="D587" s="66">
        <f ca="1">INDIRECT(ADDRESS(2+QUOTIENT(ROW()-2,COUNTA('Form Responses 1'!$1:$1)-4),4,,TRUE,"Form Responses 1"))</f>
        <v>0</v>
      </c>
      <c r="E587" s="82">
        <f ca="1" t="shared" si="534"/>
        <v>6</v>
      </c>
      <c r="F587" s="66" t="str">
        <f ca="1">IF(ISBLANK(A587)," ",INDIRECT(ADDRESS(1,5+MOD(ROW()-2,COUNTA('Form Responses 1'!$1:$1)-4),,TRUE,"Form Responses 1")))</f>
        <v>Halaman [Tps]</v>
      </c>
      <c r="G587" s="66" t="e">
        <f ca="1">IF(ISBLANK(A587)," ",INDIRECT(ADDRESS(MATCH(A587,'Form Responses 1'!A:A,0),5+MOD(ROW()-2,COUNTA('Form Responses 1'!$1:$1)-4),,TRUE,"Form Responses 1")))</f>
        <v>#N/A</v>
      </c>
      <c r="H587" s="83" t="str">
        <f ca="1" t="shared" si="535"/>
        <v>Halaman</v>
      </c>
      <c r="I587" s="83" t="str">
        <f ca="1" t="shared" si="608"/>
        <v>Tps</v>
      </c>
      <c r="J587" s="83" t="str">
        <f ca="1" t="shared" si="536"/>
        <v>CLEANING SERVICE</v>
      </c>
      <c r="K587" s="83" t="str">
        <f ca="1" t="array" ref="K587">IFERROR(INDEX(MASTER!B:B,MATCH(G587,MASTER!A:A,0))/100," ")</f>
        <v> </v>
      </c>
      <c r="L587" s="66">
        <f ca="1" t="shared" si="537"/>
        <v>0</v>
      </c>
      <c r="M587" s="66" t="str">
        <f ca="1" t="shared" si="538"/>
        <v>1900 - WEEK 00</v>
      </c>
      <c r="N587" s="66" t="str">
        <f ca="1" t="shared" si="539"/>
        <v>1900 - MONTH 01</v>
      </c>
      <c r="O587" s="83" t="str">
        <f ca="1" t="shared" ref="O587:P587" si="617">IFERROR(AVERAGEIF(M:M,M587,$K:$K)," ")</f>
        <v> </v>
      </c>
      <c r="P587" s="83" t="str">
        <f ca="1" t="shared" si="617"/>
        <v> </v>
      </c>
      <c r="Q587" s="66" t="str">
        <f ca="1">IF(ISBLANK(A587)," ",IF(O587&gt;MASTER!$B$3/100,"SB",IF(O587&gt;MASTER!$B$4/100,"B",IF(O587&gt;MASTER!$B$5/100,"C","K"))))</f>
        <v>SB</v>
      </c>
      <c r="R587" s="66" t="str">
        <f ca="1">IF(ISBLANK(B587)," ",IF(P587&gt;MASTER!$B$3/100,"SB",IF(P587&gt;MASTER!$B$4/100,"B",IF(P587&gt;MASTER!$B$5/100,"C","K"))))</f>
        <v>SB</v>
      </c>
    </row>
    <row r="588" customHeight="1" spans="1:18">
      <c r="A588" s="66">
        <f ca="1">INDIRECT(ADDRESS(2+QUOTIENT(ROW()-2,COUNTA('Form Responses 1'!$1:$1)-4),1,,TRUE,"Form Responses 1"))</f>
        <v>0</v>
      </c>
      <c r="B588" s="66">
        <f ca="1">INDIRECT(ADDRESS(2+QUOTIENT(ROW()-2,COUNTA('Form Responses 1'!$1:$1)-4),2,,TRUE,"Form Responses 1"))</f>
        <v>0</v>
      </c>
      <c r="C588" s="66">
        <f ca="1">INDIRECT(ADDRESS(2+QUOTIENT(ROW()-2,COUNTA('Form Responses 1'!$1:$1)-4),3,,TRUE,"Form Responses 1"))</f>
        <v>0</v>
      </c>
      <c r="D588" s="66">
        <f ca="1">INDIRECT(ADDRESS(2+QUOTIENT(ROW()-2,COUNTA('Form Responses 1'!$1:$1)-4),4,,TRUE,"Form Responses 1"))</f>
        <v>0</v>
      </c>
      <c r="E588" s="82">
        <f ca="1" t="shared" si="534"/>
        <v>6</v>
      </c>
      <c r="F588" s="66" t="str">
        <f ca="1">IF(ISBLANK(A588)," ",INDIRECT(ADDRESS(1,5+MOD(ROW()-2,COUNTA('Form Responses 1'!$1:$1)-4),,TRUE,"Form Responses 1")))</f>
        <v>Wisma [Koridor ]</v>
      </c>
      <c r="G588" s="66" t="e">
        <f ca="1">IF(ISBLANK(A588)," ",INDIRECT(ADDRESS(MATCH(A588,'Form Responses 1'!A:A,0),5+MOD(ROW()-2,COUNTA('Form Responses 1'!$1:$1)-4),,TRUE,"Form Responses 1")))</f>
        <v>#N/A</v>
      </c>
      <c r="H588" s="83" t="str">
        <f ca="1" t="shared" si="535"/>
        <v>Wisma</v>
      </c>
      <c r="I588" s="83" t="str">
        <f ca="1" t="shared" si="608"/>
        <v>Koridor </v>
      </c>
      <c r="J588" s="83" t="str">
        <f ca="1" t="shared" si="536"/>
        <v>CLEANING SERVICE</v>
      </c>
      <c r="K588" s="83" t="str">
        <f ca="1" t="array" ref="K588">IFERROR(INDEX(MASTER!B:B,MATCH(G588,MASTER!A:A,0))/100," ")</f>
        <v> </v>
      </c>
      <c r="L588" s="66">
        <f ca="1" t="shared" si="537"/>
        <v>0</v>
      </c>
      <c r="M588" s="66" t="str">
        <f ca="1" t="shared" si="538"/>
        <v>1900 - WEEK 00</v>
      </c>
      <c r="N588" s="66" t="str">
        <f ca="1" t="shared" si="539"/>
        <v>1900 - MONTH 01</v>
      </c>
      <c r="O588" s="83" t="str">
        <f ca="1" t="shared" ref="O588:P588" si="618">IFERROR(AVERAGEIF(M:M,M588,$K:$K)," ")</f>
        <v> </v>
      </c>
      <c r="P588" s="83" t="str">
        <f ca="1" t="shared" si="618"/>
        <v> </v>
      </c>
      <c r="Q588" s="66" t="str">
        <f ca="1">IF(ISBLANK(A588)," ",IF(O588&gt;MASTER!$B$3/100,"SB",IF(O588&gt;MASTER!$B$4/100,"B",IF(O588&gt;MASTER!$B$5/100,"C","K"))))</f>
        <v>SB</v>
      </c>
      <c r="R588" s="66" t="str">
        <f ca="1">IF(ISBLANK(B588)," ",IF(P588&gt;MASTER!$B$3/100,"SB",IF(P588&gt;MASTER!$B$4/100,"B",IF(P588&gt;MASTER!$B$5/100,"C","K"))))</f>
        <v>SB</v>
      </c>
    </row>
    <row r="589" customHeight="1" spans="1:18">
      <c r="A589" s="66">
        <f ca="1">INDIRECT(ADDRESS(2+QUOTIENT(ROW()-2,COUNTA('Form Responses 1'!$1:$1)-4),1,,TRUE,"Form Responses 1"))</f>
        <v>0</v>
      </c>
      <c r="B589" s="66">
        <f ca="1">INDIRECT(ADDRESS(2+QUOTIENT(ROW()-2,COUNTA('Form Responses 1'!$1:$1)-4),2,,TRUE,"Form Responses 1"))</f>
        <v>0</v>
      </c>
      <c r="C589" s="66">
        <f ca="1">INDIRECT(ADDRESS(2+QUOTIENT(ROW()-2,COUNTA('Form Responses 1'!$1:$1)-4),3,,TRUE,"Form Responses 1"))</f>
        <v>0</v>
      </c>
      <c r="D589" s="66">
        <f ca="1">INDIRECT(ADDRESS(2+QUOTIENT(ROW()-2,COUNTA('Form Responses 1'!$1:$1)-4),4,,TRUE,"Form Responses 1"))</f>
        <v>0</v>
      </c>
      <c r="E589" s="82">
        <f ca="1" t="shared" si="534"/>
        <v>6</v>
      </c>
      <c r="F589" s="66" t="str">
        <f ca="1">IF(ISBLANK(A589)," ",INDIRECT(ADDRESS(1,5+MOD(ROW()-2,COUNTA('Form Responses 1'!$1:$1)-4),,TRUE,"Form Responses 1")))</f>
        <v>Wisma [Ruang Rapat/Pendopo]</v>
      </c>
      <c r="G589" s="66" t="e">
        <f ca="1">IF(ISBLANK(A589)," ",INDIRECT(ADDRESS(MATCH(A589,'Form Responses 1'!A:A,0),5+MOD(ROW()-2,COUNTA('Form Responses 1'!$1:$1)-4),,TRUE,"Form Responses 1")))</f>
        <v>#N/A</v>
      </c>
      <c r="H589" s="83" t="str">
        <f ca="1" t="shared" si="535"/>
        <v>Wisma</v>
      </c>
      <c r="I589" s="83" t="str">
        <f ca="1" t="shared" si="608"/>
        <v>Ruang Rapat/Pendopo</v>
      </c>
      <c r="J589" s="83" t="str">
        <f ca="1" t="shared" si="536"/>
        <v>CLEANING SERVICE</v>
      </c>
      <c r="K589" s="83" t="str">
        <f ca="1" t="array" ref="K589">IFERROR(INDEX(MASTER!B:B,MATCH(G589,MASTER!A:A,0))/100," ")</f>
        <v> </v>
      </c>
      <c r="L589" s="66">
        <f ca="1" t="shared" si="537"/>
        <v>0</v>
      </c>
      <c r="M589" s="66" t="str">
        <f ca="1" t="shared" si="538"/>
        <v>1900 - WEEK 00</v>
      </c>
      <c r="N589" s="66" t="str">
        <f ca="1" t="shared" si="539"/>
        <v>1900 - MONTH 01</v>
      </c>
      <c r="O589" s="83" t="str">
        <f ca="1" t="shared" ref="O589:P589" si="619">IFERROR(AVERAGEIF(M:M,M589,$K:$K)," ")</f>
        <v> </v>
      </c>
      <c r="P589" s="83" t="str">
        <f ca="1" t="shared" si="619"/>
        <v> </v>
      </c>
      <c r="Q589" s="66" t="str">
        <f ca="1">IF(ISBLANK(A589)," ",IF(O589&gt;MASTER!$B$3/100,"SB",IF(O589&gt;MASTER!$B$4/100,"B",IF(O589&gt;MASTER!$B$5/100,"C","K"))))</f>
        <v>SB</v>
      </c>
      <c r="R589" s="66" t="str">
        <f ca="1">IF(ISBLANK(B589)," ",IF(P589&gt;MASTER!$B$3/100,"SB",IF(P589&gt;MASTER!$B$4/100,"B",IF(P589&gt;MASTER!$B$5/100,"C","K"))))</f>
        <v>SB</v>
      </c>
    </row>
    <row r="590" customHeight="1" spans="1:18">
      <c r="A590" s="66">
        <f ca="1">INDIRECT(ADDRESS(2+QUOTIENT(ROW()-2,COUNTA('Form Responses 1'!$1:$1)-4),1,,TRUE,"Form Responses 1"))</f>
        <v>0</v>
      </c>
      <c r="B590" s="66">
        <f ca="1">INDIRECT(ADDRESS(2+QUOTIENT(ROW()-2,COUNTA('Form Responses 1'!$1:$1)-4),2,,TRUE,"Form Responses 1"))</f>
        <v>0</v>
      </c>
      <c r="C590" s="66">
        <f ca="1">INDIRECT(ADDRESS(2+QUOTIENT(ROW()-2,COUNTA('Form Responses 1'!$1:$1)-4),3,,TRUE,"Form Responses 1"))</f>
        <v>0</v>
      </c>
      <c r="D590" s="66">
        <f ca="1">INDIRECT(ADDRESS(2+QUOTIENT(ROW()-2,COUNTA('Form Responses 1'!$1:$1)-4),4,,TRUE,"Form Responses 1"))</f>
        <v>0</v>
      </c>
      <c r="E590" s="82">
        <f ca="1" t="shared" si="534"/>
        <v>6</v>
      </c>
      <c r="F590" s="66" t="str">
        <f ca="1">IF(ISBLANK(A590)," ",INDIRECT(ADDRESS(1,5+MOD(ROW()-2,COUNTA('Form Responses 1'!$1:$1)-4),,TRUE,"Form Responses 1")))</f>
        <v>Wisma [Gudang]</v>
      </c>
      <c r="G590" s="66" t="e">
        <f ca="1">IF(ISBLANK(A590)," ",INDIRECT(ADDRESS(MATCH(A590,'Form Responses 1'!A:A,0),5+MOD(ROW()-2,COUNTA('Form Responses 1'!$1:$1)-4),,TRUE,"Form Responses 1")))</f>
        <v>#N/A</v>
      </c>
      <c r="H590" s="83" t="str">
        <f ca="1" t="shared" si="535"/>
        <v>Wisma</v>
      </c>
      <c r="I590" s="83" t="str">
        <f ca="1" t="shared" si="608"/>
        <v>Gudang</v>
      </c>
      <c r="J590" s="83" t="str">
        <f ca="1" t="shared" si="536"/>
        <v>CLEANING SERVICE</v>
      </c>
      <c r="K590" s="83" t="str">
        <f ca="1" t="array" ref="K590">IFERROR(INDEX(MASTER!B:B,MATCH(G590,MASTER!A:A,0))/100," ")</f>
        <v> </v>
      </c>
      <c r="L590" s="66">
        <f ca="1" t="shared" si="537"/>
        <v>0</v>
      </c>
      <c r="M590" s="66" t="str">
        <f ca="1" t="shared" si="538"/>
        <v>1900 - WEEK 00</v>
      </c>
      <c r="N590" s="66" t="str">
        <f ca="1" t="shared" si="539"/>
        <v>1900 - MONTH 01</v>
      </c>
      <c r="O590" s="83" t="str">
        <f ca="1" t="shared" ref="O590:P590" si="620">IFERROR(AVERAGEIF(M:M,M590,$K:$K)," ")</f>
        <v> </v>
      </c>
      <c r="P590" s="83" t="str">
        <f ca="1" t="shared" si="620"/>
        <v> </v>
      </c>
      <c r="Q590" s="66" t="str">
        <f ca="1">IF(ISBLANK(A590)," ",IF(O590&gt;MASTER!$B$3/100,"SB",IF(O590&gt;MASTER!$B$4/100,"B",IF(O590&gt;MASTER!$B$5/100,"C","K"))))</f>
        <v>SB</v>
      </c>
      <c r="R590" s="66" t="str">
        <f ca="1">IF(ISBLANK(B590)," ",IF(P590&gt;MASTER!$B$3/100,"SB",IF(P590&gt;MASTER!$B$4/100,"B",IF(P590&gt;MASTER!$B$5/100,"C","K"))))</f>
        <v>SB</v>
      </c>
    </row>
    <row r="591" customHeight="1" spans="1:18">
      <c r="A591" s="66">
        <f ca="1">INDIRECT(ADDRESS(2+QUOTIENT(ROW()-2,COUNTA('Form Responses 1'!$1:$1)-4),1,,TRUE,"Form Responses 1"))</f>
        <v>0</v>
      </c>
      <c r="B591" s="66">
        <f ca="1">INDIRECT(ADDRESS(2+QUOTIENT(ROW()-2,COUNTA('Form Responses 1'!$1:$1)-4),2,,TRUE,"Form Responses 1"))</f>
        <v>0</v>
      </c>
      <c r="C591" s="66">
        <f ca="1">INDIRECT(ADDRESS(2+QUOTIENT(ROW()-2,COUNTA('Form Responses 1'!$1:$1)-4),3,,TRUE,"Form Responses 1"))</f>
        <v>0</v>
      </c>
      <c r="D591" s="66">
        <f ca="1">INDIRECT(ADDRESS(2+QUOTIENT(ROW()-2,COUNTA('Form Responses 1'!$1:$1)-4),4,,TRUE,"Form Responses 1"))</f>
        <v>0</v>
      </c>
      <c r="E591" s="82">
        <f ca="1" t="shared" si="534"/>
        <v>6</v>
      </c>
      <c r="F591" s="66" t="str">
        <f ca="1">IF(ISBLANK(A591)," ",INDIRECT(ADDRESS(1,5+MOD(ROW()-2,COUNTA('Form Responses 1'!$1:$1)-4),,TRUE,"Form Responses 1")))</f>
        <v>Wisma [Ruang Genset]</v>
      </c>
      <c r="G591" s="66" t="e">
        <f ca="1">IF(ISBLANK(A591)," ",INDIRECT(ADDRESS(MATCH(A591,'Form Responses 1'!A:A,0),5+MOD(ROW()-2,COUNTA('Form Responses 1'!$1:$1)-4),,TRUE,"Form Responses 1")))</f>
        <v>#N/A</v>
      </c>
      <c r="H591" s="83" t="str">
        <f ca="1" t="shared" si="535"/>
        <v>Wisma</v>
      </c>
      <c r="I591" s="83" t="str">
        <f ca="1" t="shared" si="608"/>
        <v>Ruang Genset</v>
      </c>
      <c r="J591" s="83" t="str">
        <f ca="1" t="shared" si="536"/>
        <v>CLEANING SERVICE</v>
      </c>
      <c r="K591" s="83" t="str">
        <f ca="1" t="array" ref="K591">IFERROR(INDEX(MASTER!B:B,MATCH(G591,MASTER!A:A,0))/100," ")</f>
        <v> </v>
      </c>
      <c r="L591" s="66">
        <f ca="1" t="shared" si="537"/>
        <v>0</v>
      </c>
      <c r="M591" s="66" t="str">
        <f ca="1" t="shared" si="538"/>
        <v>1900 - WEEK 00</v>
      </c>
      <c r="N591" s="66" t="str">
        <f ca="1" t="shared" si="539"/>
        <v>1900 - MONTH 01</v>
      </c>
      <c r="O591" s="83" t="str">
        <f ca="1" t="shared" ref="O591:P591" si="621">IFERROR(AVERAGEIF(M:M,M591,$K:$K)," ")</f>
        <v> </v>
      </c>
      <c r="P591" s="83" t="str">
        <f ca="1" t="shared" si="621"/>
        <v> </v>
      </c>
      <c r="Q591" s="66" t="str">
        <f ca="1">IF(ISBLANK(A591)," ",IF(O591&gt;MASTER!$B$3/100,"SB",IF(O591&gt;MASTER!$B$4/100,"B",IF(O591&gt;MASTER!$B$5/100,"C","K"))))</f>
        <v>SB</v>
      </c>
      <c r="R591" s="66" t="str">
        <f ca="1">IF(ISBLANK(B591)," ",IF(P591&gt;MASTER!$B$3/100,"SB",IF(P591&gt;MASTER!$B$4/100,"B",IF(P591&gt;MASTER!$B$5/100,"C","K"))))</f>
        <v>SB</v>
      </c>
    </row>
    <row r="592" customHeight="1" spans="1:18">
      <c r="A592" s="66">
        <f ca="1">INDIRECT(ADDRESS(2+QUOTIENT(ROW()-2,COUNTA('Form Responses 1'!$1:$1)-4),1,,TRUE,"Form Responses 1"))</f>
        <v>0</v>
      </c>
      <c r="B592" s="66">
        <f ca="1">INDIRECT(ADDRESS(2+QUOTIENT(ROW()-2,COUNTA('Form Responses 1'!$1:$1)-4),2,,TRUE,"Form Responses 1"))</f>
        <v>0</v>
      </c>
      <c r="C592" s="66">
        <f ca="1">INDIRECT(ADDRESS(2+QUOTIENT(ROW()-2,COUNTA('Form Responses 1'!$1:$1)-4),3,,TRUE,"Form Responses 1"))</f>
        <v>0</v>
      </c>
      <c r="D592" s="66">
        <f ca="1">INDIRECT(ADDRESS(2+QUOTIENT(ROW()-2,COUNTA('Form Responses 1'!$1:$1)-4),4,,TRUE,"Form Responses 1"))</f>
        <v>0</v>
      </c>
      <c r="E592" s="82">
        <f ca="1" t="shared" si="534"/>
        <v>6</v>
      </c>
      <c r="F592" s="66" t="str">
        <f ca="1">IF(ISBLANK(A592)," ",INDIRECT(ADDRESS(1,5+MOD(ROW()-2,COUNTA('Form Responses 1'!$1:$1)-4),,TRUE,"Form Responses 1")))</f>
        <v>Wisma [Ruang Alat Meteorologi]</v>
      </c>
      <c r="G592" s="66" t="e">
        <f ca="1">IF(ISBLANK(A592)," ",INDIRECT(ADDRESS(MATCH(A592,'Form Responses 1'!A:A,0),5+MOD(ROW()-2,COUNTA('Form Responses 1'!$1:$1)-4),,TRUE,"Form Responses 1")))</f>
        <v>#N/A</v>
      </c>
      <c r="H592" s="83" t="str">
        <f ca="1" t="shared" si="535"/>
        <v>Wisma</v>
      </c>
      <c r="I592" s="83" t="str">
        <f ca="1" t="shared" si="608"/>
        <v>Ruang Alat Meteorologi</v>
      </c>
      <c r="J592" s="83" t="str">
        <f ca="1" t="shared" si="536"/>
        <v>CLEANING SERVICE</v>
      </c>
      <c r="K592" s="83" t="str">
        <f ca="1" t="array" ref="K592">IFERROR(INDEX(MASTER!B:B,MATCH(G592,MASTER!A:A,0))/100," ")</f>
        <v> </v>
      </c>
      <c r="L592" s="66">
        <f ca="1" t="shared" si="537"/>
        <v>0</v>
      </c>
      <c r="M592" s="66" t="str">
        <f ca="1" t="shared" si="538"/>
        <v>1900 - WEEK 00</v>
      </c>
      <c r="N592" s="66" t="str">
        <f ca="1" t="shared" si="539"/>
        <v>1900 - MONTH 01</v>
      </c>
      <c r="O592" s="83" t="str">
        <f ca="1" t="shared" ref="O592:P592" si="622">IFERROR(AVERAGEIF(M:M,M592,$K:$K)," ")</f>
        <v> </v>
      </c>
      <c r="P592" s="83" t="str">
        <f ca="1" t="shared" si="622"/>
        <v> </v>
      </c>
      <c r="Q592" s="66" t="str">
        <f ca="1">IF(ISBLANK(A592)," ",IF(O592&gt;MASTER!$B$3/100,"SB",IF(O592&gt;MASTER!$B$4/100,"B",IF(O592&gt;MASTER!$B$5/100,"C","K"))))</f>
        <v>SB</v>
      </c>
      <c r="R592" s="66" t="str">
        <f ca="1">IF(ISBLANK(B592)," ",IF(P592&gt;MASTER!$B$3/100,"SB",IF(P592&gt;MASTER!$B$4/100,"B",IF(P592&gt;MASTER!$B$5/100,"C","K"))))</f>
        <v>SB</v>
      </c>
    </row>
    <row r="593" customHeight="1" spans="1:18">
      <c r="A593" s="66">
        <f ca="1">INDIRECT(ADDRESS(2+QUOTIENT(ROW()-2,COUNTA('Form Responses 1'!$1:$1)-4),1,,TRUE,"Form Responses 1"))</f>
        <v>0</v>
      </c>
      <c r="B593" s="66">
        <f ca="1">INDIRECT(ADDRESS(2+QUOTIENT(ROW()-2,COUNTA('Form Responses 1'!$1:$1)-4),2,,TRUE,"Form Responses 1"))</f>
        <v>0</v>
      </c>
      <c r="C593" s="66">
        <f ca="1">INDIRECT(ADDRESS(2+QUOTIENT(ROW()-2,COUNTA('Form Responses 1'!$1:$1)-4),3,,TRUE,"Form Responses 1"))</f>
        <v>0</v>
      </c>
      <c r="D593" s="66">
        <f ca="1">INDIRECT(ADDRESS(2+QUOTIENT(ROW()-2,COUNTA('Form Responses 1'!$1:$1)-4),4,,TRUE,"Form Responses 1"))</f>
        <v>0</v>
      </c>
      <c r="E593" s="82">
        <f ca="1" t="shared" si="534"/>
        <v>6</v>
      </c>
      <c r="F593" s="66" t="str">
        <f ca="1">IF(ISBLANK(A593)," ",INDIRECT(ADDRESS(1,5+MOD(ROW()-2,COUNTA('Form Responses 1'!$1:$1)-4),,TRUE,"Form Responses 1")))</f>
        <v>Wisma [Ruang Kerja]</v>
      </c>
      <c r="G593" s="66" t="e">
        <f ca="1">IF(ISBLANK(A593)," ",INDIRECT(ADDRESS(MATCH(A593,'Form Responses 1'!A:A,0),5+MOD(ROW()-2,COUNTA('Form Responses 1'!$1:$1)-4),,TRUE,"Form Responses 1")))</f>
        <v>#N/A</v>
      </c>
      <c r="H593" s="83" t="str">
        <f ca="1" t="shared" si="535"/>
        <v>Wisma</v>
      </c>
      <c r="I593" s="83" t="str">
        <f ca="1" t="shared" si="608"/>
        <v>Ruang Kerja</v>
      </c>
      <c r="J593" s="83" t="str">
        <f ca="1" t="shared" si="536"/>
        <v>CLEANING SERVICE</v>
      </c>
      <c r="K593" s="83" t="str">
        <f ca="1" t="array" ref="K593">IFERROR(INDEX(MASTER!B:B,MATCH(G593,MASTER!A:A,0))/100," ")</f>
        <v> </v>
      </c>
      <c r="L593" s="66">
        <f ca="1" t="shared" si="537"/>
        <v>0</v>
      </c>
      <c r="M593" s="66" t="str">
        <f ca="1" t="shared" si="538"/>
        <v>1900 - WEEK 00</v>
      </c>
      <c r="N593" s="66" t="str">
        <f ca="1" t="shared" si="539"/>
        <v>1900 - MONTH 01</v>
      </c>
      <c r="O593" s="83" t="str">
        <f ca="1" t="shared" ref="O593:P593" si="623">IFERROR(AVERAGEIF(M:M,M593,$K:$K)," ")</f>
        <v> </v>
      </c>
      <c r="P593" s="83" t="str">
        <f ca="1" t="shared" si="623"/>
        <v> </v>
      </c>
      <c r="Q593" s="66" t="str">
        <f ca="1">IF(ISBLANK(A593)," ",IF(O593&gt;MASTER!$B$3/100,"SB",IF(O593&gt;MASTER!$B$4/100,"B",IF(O593&gt;MASTER!$B$5/100,"C","K"))))</f>
        <v>SB</v>
      </c>
      <c r="R593" s="66" t="str">
        <f ca="1">IF(ISBLANK(B593)," ",IF(P593&gt;MASTER!$B$3/100,"SB",IF(P593&gt;MASTER!$B$4/100,"B",IF(P593&gt;MASTER!$B$5/100,"C","K"))))</f>
        <v>SB</v>
      </c>
    </row>
    <row r="594" customHeight="1" spans="1:18">
      <c r="A594" s="66">
        <f ca="1">INDIRECT(ADDRESS(2+QUOTIENT(ROW()-2,COUNTA('Form Responses 1'!$1:$1)-4),1,,TRUE,"Form Responses 1"))</f>
        <v>0</v>
      </c>
      <c r="B594" s="66">
        <f ca="1">INDIRECT(ADDRESS(2+QUOTIENT(ROW()-2,COUNTA('Form Responses 1'!$1:$1)-4),2,,TRUE,"Form Responses 1"))</f>
        <v>0</v>
      </c>
      <c r="C594" s="66">
        <f ca="1">INDIRECT(ADDRESS(2+QUOTIENT(ROW()-2,COUNTA('Form Responses 1'!$1:$1)-4),3,,TRUE,"Form Responses 1"))</f>
        <v>0</v>
      </c>
      <c r="D594" s="66">
        <f ca="1">INDIRECT(ADDRESS(2+QUOTIENT(ROW()-2,COUNTA('Form Responses 1'!$1:$1)-4),4,,TRUE,"Form Responses 1"))</f>
        <v>0</v>
      </c>
      <c r="E594" s="82">
        <f ca="1" t="shared" si="534"/>
        <v>6</v>
      </c>
      <c r="F594" s="66" t="str">
        <f ca="1">IF(ISBLANK(A594)," ",INDIRECT(ADDRESS(1,5+MOD(ROW()-2,COUNTA('Form Responses 1'!$1:$1)-4),,TRUE,"Form Responses 1")))</f>
        <v>Wisma [Pantry]</v>
      </c>
      <c r="G594" s="66" t="e">
        <f ca="1">IF(ISBLANK(A594)," ",INDIRECT(ADDRESS(MATCH(A594,'Form Responses 1'!A:A,0),5+MOD(ROW()-2,COUNTA('Form Responses 1'!$1:$1)-4),,TRUE,"Form Responses 1")))</f>
        <v>#N/A</v>
      </c>
      <c r="H594" s="83" t="str">
        <f ca="1" t="shared" si="535"/>
        <v>Wisma</v>
      </c>
      <c r="I594" s="83" t="str">
        <f ca="1" t="shared" si="608"/>
        <v>Pantry</v>
      </c>
      <c r="J594" s="83" t="str">
        <f ca="1" t="shared" si="536"/>
        <v>CLEANING SERVICE</v>
      </c>
      <c r="K594" s="83" t="str">
        <f ca="1" t="array" ref="K594">IFERROR(INDEX(MASTER!B:B,MATCH(G594,MASTER!A:A,0))/100," ")</f>
        <v> </v>
      </c>
      <c r="L594" s="66">
        <f ca="1" t="shared" si="537"/>
        <v>0</v>
      </c>
      <c r="M594" s="66" t="str">
        <f ca="1" t="shared" si="538"/>
        <v>1900 - WEEK 00</v>
      </c>
      <c r="N594" s="66" t="str">
        <f ca="1" t="shared" si="539"/>
        <v>1900 - MONTH 01</v>
      </c>
      <c r="O594" s="83" t="str">
        <f ca="1" t="shared" ref="O594:P594" si="624">IFERROR(AVERAGEIF(M:M,M594,$K:$K)," ")</f>
        <v> </v>
      </c>
      <c r="P594" s="83" t="str">
        <f ca="1" t="shared" si="624"/>
        <v> </v>
      </c>
      <c r="Q594" s="66" t="str">
        <f ca="1">IF(ISBLANK(A594)," ",IF(O594&gt;MASTER!$B$3/100,"SB",IF(O594&gt;MASTER!$B$4/100,"B",IF(O594&gt;MASTER!$B$5/100,"C","K"))))</f>
        <v>SB</v>
      </c>
      <c r="R594" s="66" t="str">
        <f ca="1">IF(ISBLANK(B594)," ",IF(P594&gt;MASTER!$B$3/100,"SB",IF(P594&gt;MASTER!$B$4/100,"B",IF(P594&gt;MASTER!$B$5/100,"C","K"))))</f>
        <v>SB</v>
      </c>
    </row>
    <row r="595" customHeight="1" spans="1:18">
      <c r="A595" s="66">
        <f ca="1">INDIRECT(ADDRESS(2+QUOTIENT(ROW()-2,COUNTA('Form Responses 1'!$1:$1)-4),1,,TRUE,"Form Responses 1"))</f>
        <v>0</v>
      </c>
      <c r="B595" s="66">
        <f ca="1">INDIRECT(ADDRESS(2+QUOTIENT(ROW()-2,COUNTA('Form Responses 1'!$1:$1)-4),2,,TRUE,"Form Responses 1"))</f>
        <v>0</v>
      </c>
      <c r="C595" s="66">
        <f ca="1">INDIRECT(ADDRESS(2+QUOTIENT(ROW()-2,COUNTA('Form Responses 1'!$1:$1)-4),3,,TRUE,"Form Responses 1"))</f>
        <v>0</v>
      </c>
      <c r="D595" s="66">
        <f ca="1">INDIRECT(ADDRESS(2+QUOTIENT(ROW()-2,COUNTA('Form Responses 1'!$1:$1)-4),4,,TRUE,"Form Responses 1"))</f>
        <v>0</v>
      </c>
      <c r="E595" s="82">
        <f ca="1" t="shared" si="534"/>
        <v>6</v>
      </c>
      <c r="F595" s="66" t="str">
        <f ca="1">IF(ISBLANK(A595)," ",INDIRECT(ADDRESS(1,5+MOD(ROW()-2,COUNTA('Form Responses 1'!$1:$1)-4),,TRUE,"Form Responses 1")))</f>
        <v>Wisma [Musholla]</v>
      </c>
      <c r="G595" s="66" t="e">
        <f ca="1">IF(ISBLANK(A595)," ",INDIRECT(ADDRESS(MATCH(A595,'Form Responses 1'!A:A,0),5+MOD(ROW()-2,COUNTA('Form Responses 1'!$1:$1)-4),,TRUE,"Form Responses 1")))</f>
        <v>#N/A</v>
      </c>
      <c r="H595" s="83" t="str">
        <f ca="1" t="shared" si="535"/>
        <v>Wisma</v>
      </c>
      <c r="I595" s="83" t="str">
        <f ca="1" t="shared" si="608"/>
        <v>Musholla</v>
      </c>
      <c r="J595" s="83" t="str">
        <f ca="1" t="shared" si="536"/>
        <v>CLEANING SERVICE</v>
      </c>
      <c r="K595" s="83" t="str">
        <f ca="1" t="array" ref="K595">IFERROR(INDEX(MASTER!B:B,MATCH(G595,MASTER!A:A,0))/100," ")</f>
        <v> </v>
      </c>
      <c r="L595" s="66">
        <f ca="1" t="shared" si="537"/>
        <v>0</v>
      </c>
      <c r="M595" s="66" t="str">
        <f ca="1" t="shared" si="538"/>
        <v>1900 - WEEK 00</v>
      </c>
      <c r="N595" s="66" t="str">
        <f ca="1" t="shared" si="539"/>
        <v>1900 - MONTH 01</v>
      </c>
      <c r="O595" s="83" t="str">
        <f ca="1" t="shared" ref="O595:P595" si="625">IFERROR(AVERAGEIF(M:M,M595,$K:$K)," ")</f>
        <v> </v>
      </c>
      <c r="P595" s="83" t="str">
        <f ca="1" t="shared" si="625"/>
        <v> </v>
      </c>
      <c r="Q595" s="66" t="str">
        <f ca="1">IF(ISBLANK(A595)," ",IF(O595&gt;MASTER!$B$3/100,"SB",IF(O595&gt;MASTER!$B$4/100,"B",IF(O595&gt;MASTER!$B$5/100,"C","K"))))</f>
        <v>SB</v>
      </c>
      <c r="R595" s="66" t="str">
        <f ca="1">IF(ISBLANK(B595)," ",IF(P595&gt;MASTER!$B$3/100,"SB",IF(P595&gt;MASTER!$B$4/100,"B",IF(P595&gt;MASTER!$B$5/100,"C","K"))))</f>
        <v>SB</v>
      </c>
    </row>
    <row r="596" customHeight="1" spans="1:18">
      <c r="A596" s="66">
        <f ca="1">INDIRECT(ADDRESS(2+QUOTIENT(ROW()-2,COUNTA('Form Responses 1'!$1:$1)-4),1,,TRUE,"Form Responses 1"))</f>
        <v>0</v>
      </c>
      <c r="B596" s="66">
        <f ca="1">INDIRECT(ADDRESS(2+QUOTIENT(ROW()-2,COUNTA('Form Responses 1'!$1:$1)-4),2,,TRUE,"Form Responses 1"))</f>
        <v>0</v>
      </c>
      <c r="C596" s="66">
        <f ca="1">INDIRECT(ADDRESS(2+QUOTIENT(ROW()-2,COUNTA('Form Responses 1'!$1:$1)-4),3,,TRUE,"Form Responses 1"))</f>
        <v>0</v>
      </c>
      <c r="D596" s="66">
        <f ca="1">INDIRECT(ADDRESS(2+QUOTIENT(ROW()-2,COUNTA('Form Responses 1'!$1:$1)-4),4,,TRUE,"Form Responses 1"))</f>
        <v>0</v>
      </c>
      <c r="E596" s="82">
        <f ca="1" t="shared" si="534"/>
        <v>6</v>
      </c>
      <c r="F596" s="66" t="str">
        <f ca="1">IF(ISBLANK(A596)," ",INDIRECT(ADDRESS(1,5+MOD(ROW()-2,COUNTA('Form Responses 1'!$1:$1)-4),,TRUE,"Form Responses 1")))</f>
        <v>Wisma [Toilet Pria / Wanita]</v>
      </c>
      <c r="G596" s="66" t="e">
        <f ca="1">IF(ISBLANK(A596)," ",INDIRECT(ADDRESS(MATCH(A596,'Form Responses 1'!A:A,0),5+MOD(ROW()-2,COUNTA('Form Responses 1'!$1:$1)-4),,TRUE,"Form Responses 1")))</f>
        <v>#N/A</v>
      </c>
      <c r="H596" s="83" t="str">
        <f ca="1" t="shared" si="535"/>
        <v>Wisma</v>
      </c>
      <c r="I596" s="83" t="str">
        <f ca="1" t="shared" si="608"/>
        <v>Toilet Pria / Wanita</v>
      </c>
      <c r="J596" s="83" t="str">
        <f ca="1" t="shared" si="536"/>
        <v>CLEANING SERVICE</v>
      </c>
      <c r="K596" s="83" t="str">
        <f ca="1" t="array" ref="K596">IFERROR(INDEX(MASTER!B:B,MATCH(G596,MASTER!A:A,0))/100," ")</f>
        <v> </v>
      </c>
      <c r="L596" s="66">
        <f ca="1" t="shared" si="537"/>
        <v>0</v>
      </c>
      <c r="M596" s="66" t="str">
        <f ca="1" t="shared" si="538"/>
        <v>1900 - WEEK 00</v>
      </c>
      <c r="N596" s="66" t="str">
        <f ca="1" t="shared" si="539"/>
        <v>1900 - MONTH 01</v>
      </c>
      <c r="O596" s="83" t="str">
        <f ca="1" t="shared" ref="O596:P596" si="626">IFERROR(AVERAGEIF(M:M,M596,$K:$K)," ")</f>
        <v> </v>
      </c>
      <c r="P596" s="83" t="str">
        <f ca="1" t="shared" si="626"/>
        <v> </v>
      </c>
      <c r="Q596" s="66" t="str">
        <f ca="1">IF(ISBLANK(A596)," ",IF(O596&gt;MASTER!$B$3/100,"SB",IF(O596&gt;MASTER!$B$4/100,"B",IF(O596&gt;MASTER!$B$5/100,"C","K"))))</f>
        <v>SB</v>
      </c>
      <c r="R596" s="66" t="str">
        <f ca="1">IF(ISBLANK(B596)," ",IF(P596&gt;MASTER!$B$3/100,"SB",IF(P596&gt;MASTER!$B$4/100,"B",IF(P596&gt;MASTER!$B$5/100,"C","K"))))</f>
        <v>SB</v>
      </c>
    </row>
    <row r="597" customHeight="1" spans="1:18">
      <c r="A597" s="66">
        <f ca="1">INDIRECT(ADDRESS(2+QUOTIENT(ROW()-2,COUNTA('Form Responses 1'!$1:$1)-4),1,,TRUE,"Form Responses 1"))</f>
        <v>0</v>
      </c>
      <c r="B597" s="66">
        <f ca="1">INDIRECT(ADDRESS(2+QUOTIENT(ROW()-2,COUNTA('Form Responses 1'!$1:$1)-4),2,,TRUE,"Form Responses 1"))</f>
        <v>0</v>
      </c>
      <c r="C597" s="66">
        <f ca="1">INDIRECT(ADDRESS(2+QUOTIENT(ROW()-2,COUNTA('Form Responses 1'!$1:$1)-4),3,,TRUE,"Form Responses 1"))</f>
        <v>0</v>
      </c>
      <c r="D597" s="66">
        <f ca="1">INDIRECT(ADDRESS(2+QUOTIENT(ROW()-2,COUNTA('Form Responses 1'!$1:$1)-4),4,,TRUE,"Form Responses 1"))</f>
        <v>0</v>
      </c>
      <c r="E597" s="82">
        <f ca="1" t="shared" si="534"/>
        <v>6</v>
      </c>
      <c r="F597" s="66" t="str">
        <f ca="1">IF(ISBLANK(A597)," ",INDIRECT(ADDRESS(1,5+MOD(ROW()-2,COUNTA('Form Responses 1'!$1:$1)-4),,TRUE,"Form Responses 1")))</f>
        <v>Halaman Wisma [Taman ]</v>
      </c>
      <c r="G597" s="66" t="e">
        <f ca="1">IF(ISBLANK(A597)," ",INDIRECT(ADDRESS(MATCH(A597,'Form Responses 1'!A:A,0),5+MOD(ROW()-2,COUNTA('Form Responses 1'!$1:$1)-4),,TRUE,"Form Responses 1")))</f>
        <v>#N/A</v>
      </c>
      <c r="H597" s="83" t="str">
        <f ca="1" t="shared" si="535"/>
        <v>Halaman Wisma</v>
      </c>
      <c r="I597" s="83" t="str">
        <f ca="1" t="shared" si="608"/>
        <v>Taman </v>
      </c>
      <c r="J597" s="83" t="str">
        <f ca="1" t="shared" si="536"/>
        <v>CLEANING SERVICE</v>
      </c>
      <c r="K597" s="83" t="str">
        <f ca="1" t="array" ref="K597">IFERROR(INDEX(MASTER!B:B,MATCH(G597,MASTER!A:A,0))/100," ")</f>
        <v> </v>
      </c>
      <c r="L597" s="66">
        <f ca="1" t="shared" si="537"/>
        <v>0</v>
      </c>
      <c r="M597" s="66" t="str">
        <f ca="1" t="shared" si="538"/>
        <v>1900 - WEEK 00</v>
      </c>
      <c r="N597" s="66" t="str">
        <f ca="1" t="shared" si="539"/>
        <v>1900 - MONTH 01</v>
      </c>
      <c r="O597" s="83" t="str">
        <f ca="1" t="shared" ref="O597:P597" si="627">IFERROR(AVERAGEIF(M:M,M597,$K:$K)," ")</f>
        <v> </v>
      </c>
      <c r="P597" s="83" t="str">
        <f ca="1" t="shared" si="627"/>
        <v> </v>
      </c>
      <c r="Q597" s="66" t="str">
        <f ca="1">IF(ISBLANK(A597)," ",IF(O597&gt;MASTER!$B$3/100,"SB",IF(O597&gt;MASTER!$B$4/100,"B",IF(O597&gt;MASTER!$B$5/100,"C","K"))))</f>
        <v>SB</v>
      </c>
      <c r="R597" s="66" t="str">
        <f ca="1">IF(ISBLANK(B597)," ",IF(P597&gt;MASTER!$B$3/100,"SB",IF(P597&gt;MASTER!$B$4/100,"B",IF(P597&gt;MASTER!$B$5/100,"C","K"))))</f>
        <v>SB</v>
      </c>
    </row>
    <row r="598" customHeight="1" spans="1:18">
      <c r="A598" s="66">
        <f ca="1">INDIRECT(ADDRESS(2+QUOTIENT(ROW()-2,COUNTA('Form Responses 1'!$1:$1)-4),1,,TRUE,"Form Responses 1"))</f>
        <v>0</v>
      </c>
      <c r="B598" s="66">
        <f ca="1">INDIRECT(ADDRESS(2+QUOTIENT(ROW()-2,COUNTA('Form Responses 1'!$1:$1)-4),2,,TRUE,"Form Responses 1"))</f>
        <v>0</v>
      </c>
      <c r="C598" s="66">
        <f ca="1">INDIRECT(ADDRESS(2+QUOTIENT(ROW()-2,COUNTA('Form Responses 1'!$1:$1)-4),3,,TRUE,"Form Responses 1"))</f>
        <v>0</v>
      </c>
      <c r="D598" s="66">
        <f ca="1">INDIRECT(ADDRESS(2+QUOTIENT(ROW()-2,COUNTA('Form Responses 1'!$1:$1)-4),4,,TRUE,"Form Responses 1"))</f>
        <v>0</v>
      </c>
      <c r="E598" s="82">
        <f ca="1" t="shared" si="534"/>
        <v>6</v>
      </c>
      <c r="F598" s="66" t="str">
        <f ca="1">IF(ISBLANK(A598)," ",INDIRECT(ADDRESS(1,5+MOD(ROW()-2,COUNTA('Form Responses 1'!$1:$1)-4),,TRUE,"Form Responses 1")))</f>
        <v>Halaman Wisma [Pos Satpam]</v>
      </c>
      <c r="G598" s="66" t="e">
        <f ca="1">IF(ISBLANK(A598)," ",INDIRECT(ADDRESS(MATCH(A598,'Form Responses 1'!A:A,0),5+MOD(ROW()-2,COUNTA('Form Responses 1'!$1:$1)-4),,TRUE,"Form Responses 1")))</f>
        <v>#N/A</v>
      </c>
      <c r="H598" s="83" t="str">
        <f ca="1" t="shared" si="535"/>
        <v>Halaman Wisma</v>
      </c>
      <c r="I598" s="83" t="str">
        <f ca="1" t="shared" si="608"/>
        <v>Pos Satpam</v>
      </c>
      <c r="J598" s="83" t="str">
        <f ca="1" t="shared" si="536"/>
        <v>CLEANING SERVICE</v>
      </c>
      <c r="K598" s="83" t="str">
        <f ca="1" t="array" ref="K598">IFERROR(INDEX(MASTER!B:B,MATCH(G598,MASTER!A:A,0))/100," ")</f>
        <v> </v>
      </c>
      <c r="L598" s="66">
        <f ca="1" t="shared" si="537"/>
        <v>0</v>
      </c>
      <c r="M598" s="66" t="str">
        <f ca="1" t="shared" si="538"/>
        <v>1900 - WEEK 00</v>
      </c>
      <c r="N598" s="66" t="str">
        <f ca="1" t="shared" si="539"/>
        <v>1900 - MONTH 01</v>
      </c>
      <c r="O598" s="83" t="str">
        <f ca="1" t="shared" ref="O598:P598" si="628">IFERROR(AVERAGEIF(M:M,M598,$K:$K)," ")</f>
        <v> </v>
      </c>
      <c r="P598" s="83" t="str">
        <f ca="1" t="shared" si="628"/>
        <v> </v>
      </c>
      <c r="Q598" s="66" t="str">
        <f ca="1">IF(ISBLANK(A598)," ",IF(O598&gt;MASTER!$B$3/100,"SB",IF(O598&gt;MASTER!$B$4/100,"B",IF(O598&gt;MASTER!$B$5/100,"C","K"))))</f>
        <v>SB</v>
      </c>
      <c r="R598" s="66" t="str">
        <f ca="1">IF(ISBLANK(B598)," ",IF(P598&gt;MASTER!$B$3/100,"SB",IF(P598&gt;MASTER!$B$4/100,"B",IF(P598&gt;MASTER!$B$5/100,"C","K"))))</f>
        <v>SB</v>
      </c>
    </row>
    <row r="599" customHeight="1" spans="1:18">
      <c r="A599" s="66">
        <f ca="1">INDIRECT(ADDRESS(2+QUOTIENT(ROW()-2,COUNTA('Form Responses 1'!$1:$1)-4),1,,TRUE,"Form Responses 1"))</f>
        <v>0</v>
      </c>
      <c r="B599" s="66">
        <f ca="1">INDIRECT(ADDRESS(2+QUOTIENT(ROW()-2,COUNTA('Form Responses 1'!$1:$1)-4),2,,TRUE,"Form Responses 1"))</f>
        <v>0</v>
      </c>
      <c r="C599" s="66">
        <f ca="1">INDIRECT(ADDRESS(2+QUOTIENT(ROW()-2,COUNTA('Form Responses 1'!$1:$1)-4),3,,TRUE,"Form Responses 1"))</f>
        <v>0</v>
      </c>
      <c r="D599" s="66">
        <f ca="1">INDIRECT(ADDRESS(2+QUOTIENT(ROW()-2,COUNTA('Form Responses 1'!$1:$1)-4),4,,TRUE,"Form Responses 1"))</f>
        <v>0</v>
      </c>
      <c r="E599" s="82">
        <f ca="1" t="shared" si="534"/>
        <v>6</v>
      </c>
      <c r="F599" s="66" t="str">
        <f ca="1">IF(ISBLANK(A599)," ",INDIRECT(ADDRESS(1,5+MOD(ROW()-2,COUNTA('Form Responses 1'!$1:$1)-4),,TRUE,"Form Responses 1")))</f>
        <v>Halaman Wisma [Halaman Utama Depan]</v>
      </c>
      <c r="G599" s="66" t="e">
        <f ca="1">IF(ISBLANK(A599)," ",INDIRECT(ADDRESS(MATCH(A599,'Form Responses 1'!A:A,0),5+MOD(ROW()-2,COUNTA('Form Responses 1'!$1:$1)-4),,TRUE,"Form Responses 1")))</f>
        <v>#N/A</v>
      </c>
      <c r="H599" s="83" t="str">
        <f ca="1" t="shared" si="535"/>
        <v>Halaman Wisma</v>
      </c>
      <c r="I599" s="83" t="str">
        <f ca="1" t="shared" si="608"/>
        <v>Halaman Utama Depan</v>
      </c>
      <c r="J599" s="83" t="str">
        <f ca="1" t="shared" si="536"/>
        <v>CLEANING SERVICE</v>
      </c>
      <c r="K599" s="83" t="str">
        <f ca="1" t="array" ref="K599">IFERROR(INDEX(MASTER!B:B,MATCH(G599,MASTER!A:A,0))/100," ")</f>
        <v> </v>
      </c>
      <c r="L599" s="66">
        <f ca="1" t="shared" si="537"/>
        <v>0</v>
      </c>
      <c r="M599" s="66" t="str">
        <f ca="1" t="shared" si="538"/>
        <v>1900 - WEEK 00</v>
      </c>
      <c r="N599" s="66" t="str">
        <f ca="1" t="shared" si="539"/>
        <v>1900 - MONTH 01</v>
      </c>
      <c r="O599" s="83" t="str">
        <f ca="1" t="shared" ref="O599:P599" si="629">IFERROR(AVERAGEIF(M:M,M599,$K:$K)," ")</f>
        <v> </v>
      </c>
      <c r="P599" s="83" t="str">
        <f ca="1" t="shared" si="629"/>
        <v> </v>
      </c>
      <c r="Q599" s="66" t="str">
        <f ca="1">IF(ISBLANK(A599)," ",IF(O599&gt;MASTER!$B$3/100,"SB",IF(O599&gt;MASTER!$B$4/100,"B",IF(O599&gt;MASTER!$B$5/100,"C","K"))))</f>
        <v>SB</v>
      </c>
      <c r="R599" s="66" t="str">
        <f ca="1">IF(ISBLANK(B599)," ",IF(P599&gt;MASTER!$B$3/100,"SB",IF(P599&gt;MASTER!$B$4/100,"B",IF(P599&gt;MASTER!$B$5/100,"C","K"))))</f>
        <v>SB</v>
      </c>
    </row>
    <row r="600" customHeight="1" spans="1:18">
      <c r="A600" s="66">
        <f ca="1">INDIRECT(ADDRESS(2+QUOTIENT(ROW()-2,COUNTA('Form Responses 1'!$1:$1)-4),1,,TRUE,"Form Responses 1"))</f>
        <v>0</v>
      </c>
      <c r="B600" s="66">
        <f ca="1">INDIRECT(ADDRESS(2+QUOTIENT(ROW()-2,COUNTA('Form Responses 1'!$1:$1)-4),2,,TRUE,"Form Responses 1"))</f>
        <v>0</v>
      </c>
      <c r="C600" s="66">
        <f ca="1">INDIRECT(ADDRESS(2+QUOTIENT(ROW()-2,COUNTA('Form Responses 1'!$1:$1)-4),3,,TRUE,"Form Responses 1"))</f>
        <v>0</v>
      </c>
      <c r="D600" s="66">
        <f ca="1">INDIRECT(ADDRESS(2+QUOTIENT(ROW()-2,COUNTA('Form Responses 1'!$1:$1)-4),4,,TRUE,"Form Responses 1"))</f>
        <v>0</v>
      </c>
      <c r="E600" s="82">
        <f ca="1" t="shared" si="534"/>
        <v>6</v>
      </c>
      <c r="F600" s="66" t="str">
        <f ca="1">IF(ISBLANK(A600)," ",INDIRECT(ADDRESS(1,5+MOD(ROW()-2,COUNTA('Form Responses 1'!$1:$1)-4),,TRUE,"Form Responses 1")))</f>
        <v>Halaman Wisma [Halaman Samping Dan Belakang]</v>
      </c>
      <c r="G600" s="66" t="e">
        <f ca="1">IF(ISBLANK(A600)," ",INDIRECT(ADDRESS(MATCH(A600,'Form Responses 1'!A:A,0),5+MOD(ROW()-2,COUNTA('Form Responses 1'!$1:$1)-4),,TRUE,"Form Responses 1")))</f>
        <v>#N/A</v>
      </c>
      <c r="H600" s="83" t="str">
        <f ca="1" t="shared" si="535"/>
        <v>Halaman Wisma</v>
      </c>
      <c r="I600" s="83" t="str">
        <f ca="1" t="shared" si="608"/>
        <v>Halaman Samping Dan Belakang</v>
      </c>
      <c r="J600" s="83" t="str">
        <f ca="1" t="shared" si="536"/>
        <v>CLEANING SERVICE</v>
      </c>
      <c r="K600" s="83" t="str">
        <f ca="1" t="array" ref="K600">IFERROR(INDEX(MASTER!B:B,MATCH(G600,MASTER!A:A,0))/100," ")</f>
        <v> </v>
      </c>
      <c r="L600" s="66">
        <f ca="1" t="shared" si="537"/>
        <v>0</v>
      </c>
      <c r="M600" s="66" t="str">
        <f ca="1" t="shared" si="538"/>
        <v>1900 - WEEK 00</v>
      </c>
      <c r="N600" s="66" t="str">
        <f ca="1" t="shared" si="539"/>
        <v>1900 - MONTH 01</v>
      </c>
      <c r="O600" s="83" t="str">
        <f ca="1" t="shared" ref="O600:P600" si="630">IFERROR(AVERAGEIF(M:M,M600,$K:$K)," ")</f>
        <v> </v>
      </c>
      <c r="P600" s="83" t="str">
        <f ca="1" t="shared" si="630"/>
        <v> </v>
      </c>
      <c r="Q600" s="66" t="str">
        <f ca="1">IF(ISBLANK(A600)," ",IF(O600&gt;MASTER!$B$3/100,"SB",IF(O600&gt;MASTER!$B$4/100,"B",IF(O600&gt;MASTER!$B$5/100,"C","K"))))</f>
        <v>SB</v>
      </c>
      <c r="R600" s="66" t="str">
        <f ca="1">IF(ISBLANK(B600)," ",IF(P600&gt;MASTER!$B$3/100,"SB",IF(P600&gt;MASTER!$B$4/100,"B",IF(P600&gt;MASTER!$B$5/100,"C","K"))))</f>
        <v>SB</v>
      </c>
    </row>
    <row r="601" customHeight="1" spans="1:18">
      <c r="A601" s="66">
        <f ca="1">INDIRECT(ADDRESS(2+QUOTIENT(ROW()-2,COUNTA('Form Responses 1'!$1:$1)-4),1,,TRUE,"Form Responses 1"))</f>
        <v>0</v>
      </c>
      <c r="B601" s="66">
        <f ca="1">INDIRECT(ADDRESS(2+QUOTIENT(ROW()-2,COUNTA('Form Responses 1'!$1:$1)-4),2,,TRUE,"Form Responses 1"))</f>
        <v>0</v>
      </c>
      <c r="C601" s="66">
        <f ca="1">INDIRECT(ADDRESS(2+QUOTIENT(ROW()-2,COUNTA('Form Responses 1'!$1:$1)-4),3,,TRUE,"Form Responses 1"))</f>
        <v>0</v>
      </c>
      <c r="D601" s="66">
        <f ca="1">INDIRECT(ADDRESS(2+QUOTIENT(ROW()-2,COUNTA('Form Responses 1'!$1:$1)-4),4,,TRUE,"Form Responses 1"))</f>
        <v>0</v>
      </c>
      <c r="E601" s="82">
        <f ca="1" t="shared" si="534"/>
        <v>6</v>
      </c>
      <c r="F601" s="66" t="str">
        <f ca="1">IF(ISBLANK(A601)," ",INDIRECT(ADDRESS(1,5+MOD(ROW()-2,COUNTA('Form Responses 1'!$1:$1)-4),,TRUE,"Form Responses 1")))</f>
        <v>Halaman Wisma [Tps]</v>
      </c>
      <c r="G601" s="66" t="e">
        <f ca="1">IF(ISBLANK(A601)," ",INDIRECT(ADDRESS(MATCH(A601,'Form Responses 1'!A:A,0),5+MOD(ROW()-2,COUNTA('Form Responses 1'!$1:$1)-4),,TRUE,"Form Responses 1")))</f>
        <v>#N/A</v>
      </c>
      <c r="H601" s="83" t="str">
        <f ca="1" t="shared" si="535"/>
        <v>Halaman Wisma</v>
      </c>
      <c r="I601" s="83" t="str">
        <f ca="1" t="shared" si="608"/>
        <v>Tps</v>
      </c>
      <c r="J601" s="83" t="str">
        <f ca="1" t="shared" si="536"/>
        <v>CLEANING SERVICE</v>
      </c>
      <c r="K601" s="83" t="str">
        <f ca="1" t="array" ref="K601">IFERROR(INDEX(MASTER!B:B,MATCH(G601,MASTER!A:A,0))/100," ")</f>
        <v> </v>
      </c>
      <c r="L601" s="66">
        <f ca="1" t="shared" si="537"/>
        <v>0</v>
      </c>
      <c r="M601" s="66" t="str">
        <f ca="1" t="shared" si="538"/>
        <v>1900 - WEEK 00</v>
      </c>
      <c r="N601" s="66" t="str">
        <f ca="1" t="shared" si="539"/>
        <v>1900 - MONTH 01</v>
      </c>
      <c r="O601" s="83" t="str">
        <f ca="1" t="shared" ref="O601:P601" si="631">IFERROR(AVERAGEIF(M:M,M601,$K:$K)," ")</f>
        <v> </v>
      </c>
      <c r="P601" s="83" t="str">
        <f ca="1" t="shared" si="631"/>
        <v> </v>
      </c>
      <c r="Q601" s="66" t="str">
        <f ca="1">IF(ISBLANK(A601)," ",IF(O601&gt;MASTER!$B$3/100,"SB",IF(O601&gt;MASTER!$B$4/100,"B",IF(O601&gt;MASTER!$B$5/100,"C","K"))))</f>
        <v>SB</v>
      </c>
      <c r="R601" s="66" t="str">
        <f ca="1">IF(ISBLANK(B601)," ",IF(P601&gt;MASTER!$B$3/100,"SB",IF(P601&gt;MASTER!$B$4/100,"B",IF(P601&gt;MASTER!$B$5/100,"C","K"))))</f>
        <v>SB</v>
      </c>
    </row>
    <row r="602" customHeight="1" spans="1:18">
      <c r="A602" s="66">
        <f ca="1">INDIRECT(ADDRESS(2+QUOTIENT(ROW()-2,COUNTA('Form Responses 1'!$1:$1)-4),1,,TRUE,"Form Responses 1"))</f>
        <v>0</v>
      </c>
      <c r="B602" s="66">
        <f ca="1">INDIRECT(ADDRESS(2+QUOTIENT(ROW()-2,COUNTA('Form Responses 1'!$1:$1)-4),2,,TRUE,"Form Responses 1"))</f>
        <v>0</v>
      </c>
      <c r="C602" s="66">
        <f ca="1">INDIRECT(ADDRESS(2+QUOTIENT(ROW()-2,COUNTA('Form Responses 1'!$1:$1)-4),3,,TRUE,"Form Responses 1"))</f>
        <v>0</v>
      </c>
      <c r="D602" s="66">
        <f ca="1">INDIRECT(ADDRESS(2+QUOTIENT(ROW()-2,COUNTA('Form Responses 1'!$1:$1)-4),4,,TRUE,"Form Responses 1"))</f>
        <v>0</v>
      </c>
      <c r="E602" s="82">
        <f ca="1" t="shared" si="534"/>
        <v>6</v>
      </c>
      <c r="F602" s="66" t="str">
        <f ca="1">IF(ISBLANK(A602)," ",INDIRECT(ADDRESS(1,5+MOD(ROW()-2,COUNTA('Form Responses 1'!$1:$1)-4),,TRUE,"Form Responses 1")))</f>
        <v>Security [Security Functions]</v>
      </c>
      <c r="G602" s="66" t="e">
        <f ca="1">IF(ISBLANK(A602)," ",INDIRECT(ADDRESS(MATCH(A602,'Form Responses 1'!A:A,0),5+MOD(ROW()-2,COUNTA('Form Responses 1'!$1:$1)-4),,TRUE,"Form Responses 1")))</f>
        <v>#N/A</v>
      </c>
      <c r="H602" s="83" t="str">
        <f ca="1" t="shared" si="535"/>
        <v>Security</v>
      </c>
      <c r="I602" s="83" t="str">
        <f ca="1" t="shared" si="608"/>
        <v>Security Functions</v>
      </c>
      <c r="J602" s="83" t="str">
        <f ca="1" t="shared" si="536"/>
        <v>SECURITY SERVICE</v>
      </c>
      <c r="K602" s="83" t="str">
        <f ca="1" t="array" ref="K602">IFERROR(INDEX(MASTER!B:B,MATCH(G602,MASTER!A:A,0))/100," ")</f>
        <v> </v>
      </c>
      <c r="L602" s="66">
        <f ca="1" t="shared" si="537"/>
        <v>0</v>
      </c>
      <c r="M602" s="66" t="str">
        <f ca="1" t="shared" si="538"/>
        <v>1900 - WEEK 00</v>
      </c>
      <c r="N602" s="66" t="str">
        <f ca="1" t="shared" si="539"/>
        <v>1900 - MONTH 01</v>
      </c>
      <c r="O602" s="83" t="str">
        <f ca="1" t="shared" ref="O602:P602" si="632">IFERROR(AVERAGEIF(M:M,M602,$K:$K)," ")</f>
        <v> </v>
      </c>
      <c r="P602" s="83" t="str">
        <f ca="1" t="shared" si="632"/>
        <v> </v>
      </c>
      <c r="Q602" s="66" t="str">
        <f ca="1">IF(ISBLANK(A602)," ",IF(O602&gt;MASTER!$B$3/100,"SB",IF(O602&gt;MASTER!$B$4/100,"B",IF(O602&gt;MASTER!$B$5/100,"C","K"))))</f>
        <v>SB</v>
      </c>
      <c r="R602" s="66" t="str">
        <f ca="1">IF(ISBLANK(B602)," ",IF(P602&gt;MASTER!$B$3/100,"SB",IF(P602&gt;MASTER!$B$4/100,"B",IF(P602&gt;MASTER!$B$5/100,"C","K"))))</f>
        <v>SB</v>
      </c>
    </row>
    <row r="603" customHeight="1" spans="1:18">
      <c r="A603" s="66">
        <f ca="1">INDIRECT(ADDRESS(2+QUOTIENT(ROW()-2,COUNTA('Form Responses 1'!$1:$1)-4),1,,TRUE,"Form Responses 1"))</f>
        <v>0</v>
      </c>
      <c r="B603" s="66">
        <f ca="1">INDIRECT(ADDRESS(2+QUOTIENT(ROW()-2,COUNTA('Form Responses 1'!$1:$1)-4),2,,TRUE,"Form Responses 1"))</f>
        <v>0</v>
      </c>
      <c r="C603" s="66">
        <f ca="1">INDIRECT(ADDRESS(2+QUOTIENT(ROW()-2,COUNTA('Form Responses 1'!$1:$1)-4),3,,TRUE,"Form Responses 1"))</f>
        <v>0</v>
      </c>
      <c r="D603" s="66">
        <f ca="1">INDIRECT(ADDRESS(2+QUOTIENT(ROW()-2,COUNTA('Form Responses 1'!$1:$1)-4),4,,TRUE,"Form Responses 1"))</f>
        <v>0</v>
      </c>
      <c r="E603" s="82">
        <f ca="1" t="shared" si="534"/>
        <v>6</v>
      </c>
      <c r="F603" s="66" t="str">
        <f ca="1">IF(ISBLANK(A603)," ",INDIRECT(ADDRESS(1,5+MOD(ROW()-2,COUNTA('Form Responses 1'!$1:$1)-4),,TRUE,"Form Responses 1")))</f>
        <v>Lantai 1 [Pantry ]</v>
      </c>
      <c r="G603" s="66" t="e">
        <f ca="1">IF(ISBLANK(A603)," ",INDIRECT(ADDRESS(MATCH(A603,'Form Responses 1'!A:A,0),5+MOD(ROW()-2,COUNTA('Form Responses 1'!$1:$1)-4),,TRUE,"Form Responses 1")))</f>
        <v>#N/A</v>
      </c>
      <c r="H603" s="83" t="str">
        <f ca="1" t="shared" si="535"/>
        <v>Lantai 1</v>
      </c>
      <c r="I603" s="83" t="str">
        <f ca="1" t="shared" si="608"/>
        <v>Pantry </v>
      </c>
      <c r="J603" s="83" t="str">
        <f ca="1" t="shared" si="536"/>
        <v>CLEANING SERVICE</v>
      </c>
      <c r="K603" s="83" t="str">
        <f ca="1" t="array" ref="K603">IFERROR(INDEX(MASTER!B:B,MATCH(G603,MASTER!A:A,0))/100," ")</f>
        <v> </v>
      </c>
      <c r="L603" s="66">
        <f ca="1" t="shared" si="537"/>
        <v>0</v>
      </c>
      <c r="M603" s="66" t="str">
        <f ca="1" t="shared" si="538"/>
        <v>1900 - WEEK 00</v>
      </c>
      <c r="N603" s="66" t="str">
        <f ca="1" t="shared" si="539"/>
        <v>1900 - MONTH 01</v>
      </c>
      <c r="O603" s="83" t="str">
        <f ca="1" t="shared" ref="O603:P603" si="633">IFERROR(AVERAGEIF(M:M,M603,$K:$K)," ")</f>
        <v> </v>
      </c>
      <c r="P603" s="83" t="str">
        <f ca="1" t="shared" si="633"/>
        <v> </v>
      </c>
      <c r="Q603" s="66" t="str">
        <f ca="1">IF(ISBLANK(A603)," ",IF(O603&gt;MASTER!$B$3/100,"SB",IF(O603&gt;MASTER!$B$4/100,"B",IF(O603&gt;MASTER!$B$5/100,"C","K"))))</f>
        <v>SB</v>
      </c>
      <c r="R603" s="66" t="str">
        <f ca="1">IF(ISBLANK(B603)," ",IF(P603&gt;MASTER!$B$3/100,"SB",IF(P603&gt;MASTER!$B$4/100,"B",IF(P603&gt;MASTER!$B$5/100,"C","K"))))</f>
        <v>SB</v>
      </c>
    </row>
    <row r="604" customHeight="1" spans="1:18">
      <c r="A604" s="66">
        <f ca="1">INDIRECT(ADDRESS(2+QUOTIENT(ROW()-2,COUNTA('Form Responses 1'!$1:$1)-4),1,,TRUE,"Form Responses 1"))</f>
        <v>0</v>
      </c>
      <c r="B604" s="66">
        <f ca="1">INDIRECT(ADDRESS(2+QUOTIENT(ROW()-2,COUNTA('Form Responses 1'!$1:$1)-4),2,,TRUE,"Form Responses 1"))</f>
        <v>0</v>
      </c>
      <c r="C604" s="66">
        <f ca="1">INDIRECT(ADDRESS(2+QUOTIENT(ROW()-2,COUNTA('Form Responses 1'!$1:$1)-4),3,,TRUE,"Form Responses 1"))</f>
        <v>0</v>
      </c>
      <c r="D604" s="66">
        <f ca="1">INDIRECT(ADDRESS(2+QUOTIENT(ROW()-2,COUNTA('Form Responses 1'!$1:$1)-4),4,,TRUE,"Form Responses 1"))</f>
        <v>0</v>
      </c>
      <c r="E604" s="82">
        <f ca="1" t="shared" si="534"/>
        <v>6</v>
      </c>
      <c r="F604" s="66" t="str">
        <f ca="1">IF(ISBLANK(A604)," ",INDIRECT(ADDRESS(1,5+MOD(ROW()-2,COUNTA('Form Responses 1'!$1:$1)-4),,TRUE,"Form Responses 1")))</f>
        <v>Lantai 1 [Kamar Depan]</v>
      </c>
      <c r="G604" s="66" t="e">
        <f ca="1">IF(ISBLANK(A604)," ",INDIRECT(ADDRESS(MATCH(A604,'Form Responses 1'!A:A,0),5+MOD(ROW()-2,COUNTA('Form Responses 1'!$1:$1)-4),,TRUE,"Form Responses 1")))</f>
        <v>#N/A</v>
      </c>
      <c r="H604" s="83" t="str">
        <f ca="1" t="shared" si="535"/>
        <v>Lantai 1</v>
      </c>
      <c r="I604" s="83" t="str">
        <f ca="1" t="shared" si="608"/>
        <v>Kamar Depan</v>
      </c>
      <c r="J604" s="83" t="str">
        <f ca="1" t="shared" si="536"/>
        <v>CLEANING SERVICE</v>
      </c>
      <c r="K604" s="83" t="str">
        <f ca="1" t="array" ref="K604">IFERROR(INDEX(MASTER!B:B,MATCH(G604,MASTER!A:A,0))/100," ")</f>
        <v> </v>
      </c>
      <c r="L604" s="66">
        <f ca="1" t="shared" si="537"/>
        <v>0</v>
      </c>
      <c r="M604" s="66" t="str">
        <f ca="1" t="shared" si="538"/>
        <v>1900 - WEEK 00</v>
      </c>
      <c r="N604" s="66" t="str">
        <f ca="1" t="shared" si="539"/>
        <v>1900 - MONTH 01</v>
      </c>
      <c r="O604" s="83" t="str">
        <f ca="1" t="shared" ref="O604:P604" si="634">IFERROR(AVERAGEIF(M:M,M604,$K:$K)," ")</f>
        <v> </v>
      </c>
      <c r="P604" s="83" t="str">
        <f ca="1" t="shared" si="634"/>
        <v> </v>
      </c>
      <c r="Q604" s="66" t="str">
        <f ca="1">IF(ISBLANK(A604)," ",IF(O604&gt;MASTER!$B$3/100,"SB",IF(O604&gt;MASTER!$B$4/100,"B",IF(O604&gt;MASTER!$B$5/100,"C","K"))))</f>
        <v>SB</v>
      </c>
      <c r="R604" s="66" t="str">
        <f ca="1">IF(ISBLANK(B604)," ",IF(P604&gt;MASTER!$B$3/100,"SB",IF(P604&gt;MASTER!$B$4/100,"B",IF(P604&gt;MASTER!$B$5/100,"C","K"))))</f>
        <v>SB</v>
      </c>
    </row>
    <row r="605" customHeight="1" spans="1:18">
      <c r="A605" s="66">
        <f ca="1">INDIRECT(ADDRESS(2+QUOTIENT(ROW()-2,COUNTA('Form Responses 1'!$1:$1)-4),1,,TRUE,"Form Responses 1"))</f>
        <v>0</v>
      </c>
      <c r="B605" s="66">
        <f ca="1">INDIRECT(ADDRESS(2+QUOTIENT(ROW()-2,COUNTA('Form Responses 1'!$1:$1)-4),2,,TRUE,"Form Responses 1"))</f>
        <v>0</v>
      </c>
      <c r="C605" s="66">
        <f ca="1">INDIRECT(ADDRESS(2+QUOTIENT(ROW()-2,COUNTA('Form Responses 1'!$1:$1)-4),3,,TRUE,"Form Responses 1"))</f>
        <v>0</v>
      </c>
      <c r="D605" s="66">
        <f ca="1">INDIRECT(ADDRESS(2+QUOTIENT(ROW()-2,COUNTA('Form Responses 1'!$1:$1)-4),4,,TRUE,"Form Responses 1"))</f>
        <v>0</v>
      </c>
      <c r="E605" s="82">
        <f ca="1" t="shared" si="534"/>
        <v>6</v>
      </c>
      <c r="F605" s="66" t="str">
        <f ca="1">IF(ISBLANK(A605)," ",INDIRECT(ADDRESS(1,5+MOD(ROW()-2,COUNTA('Form Responses 1'!$1:$1)-4),,TRUE,"Form Responses 1")))</f>
        <v>Lantai 1 [Kamar Belakang]</v>
      </c>
      <c r="G605" s="66" t="e">
        <f ca="1">IF(ISBLANK(A605)," ",INDIRECT(ADDRESS(MATCH(A605,'Form Responses 1'!A:A,0),5+MOD(ROW()-2,COUNTA('Form Responses 1'!$1:$1)-4),,TRUE,"Form Responses 1")))</f>
        <v>#N/A</v>
      </c>
      <c r="H605" s="83" t="str">
        <f ca="1" t="shared" si="535"/>
        <v>Lantai 1</v>
      </c>
      <c r="I605" s="83" t="str">
        <f ca="1" t="shared" si="608"/>
        <v>Kamar Belakang</v>
      </c>
      <c r="J605" s="83" t="str">
        <f ca="1" t="shared" si="536"/>
        <v>CLEANING SERVICE</v>
      </c>
      <c r="K605" s="83" t="str">
        <f ca="1" t="array" ref="K605">IFERROR(INDEX(MASTER!B:B,MATCH(G605,MASTER!A:A,0))/100," ")</f>
        <v> </v>
      </c>
      <c r="L605" s="66">
        <f ca="1" t="shared" si="537"/>
        <v>0</v>
      </c>
      <c r="M605" s="66" t="str">
        <f ca="1" t="shared" si="538"/>
        <v>1900 - WEEK 00</v>
      </c>
      <c r="N605" s="66" t="str">
        <f ca="1" t="shared" si="539"/>
        <v>1900 - MONTH 01</v>
      </c>
      <c r="O605" s="83" t="str">
        <f ca="1" t="shared" ref="O605:P605" si="635">IFERROR(AVERAGEIF(M:M,M605,$K:$K)," ")</f>
        <v> </v>
      </c>
      <c r="P605" s="83" t="str">
        <f ca="1" t="shared" si="635"/>
        <v> </v>
      </c>
      <c r="Q605" s="66" t="str">
        <f ca="1">IF(ISBLANK(A605)," ",IF(O605&gt;MASTER!$B$3/100,"SB",IF(O605&gt;MASTER!$B$4/100,"B",IF(O605&gt;MASTER!$B$5/100,"C","K"))))</f>
        <v>SB</v>
      </c>
      <c r="R605" s="66" t="str">
        <f ca="1">IF(ISBLANK(B605)," ",IF(P605&gt;MASTER!$B$3/100,"SB",IF(P605&gt;MASTER!$B$4/100,"B",IF(P605&gt;MASTER!$B$5/100,"C","K"))))</f>
        <v>SB</v>
      </c>
    </row>
    <row r="606" customHeight="1" spans="1:18">
      <c r="A606" s="66">
        <f ca="1">INDIRECT(ADDRESS(2+QUOTIENT(ROW()-2,COUNTA('Form Responses 1'!$1:$1)-4),1,,TRUE,"Form Responses 1"))</f>
        <v>0</v>
      </c>
      <c r="B606" s="66">
        <f ca="1">INDIRECT(ADDRESS(2+QUOTIENT(ROW()-2,COUNTA('Form Responses 1'!$1:$1)-4),2,,TRUE,"Form Responses 1"))</f>
        <v>0</v>
      </c>
      <c r="C606" s="66">
        <f ca="1">INDIRECT(ADDRESS(2+QUOTIENT(ROW()-2,COUNTA('Form Responses 1'!$1:$1)-4),3,,TRUE,"Form Responses 1"))</f>
        <v>0</v>
      </c>
      <c r="D606" s="66">
        <f ca="1">INDIRECT(ADDRESS(2+QUOTIENT(ROW()-2,COUNTA('Form Responses 1'!$1:$1)-4),4,,TRUE,"Form Responses 1"))</f>
        <v>0</v>
      </c>
      <c r="E606" s="82">
        <f ca="1" t="shared" si="534"/>
        <v>6</v>
      </c>
      <c r="F606" s="66" t="str">
        <f ca="1">IF(ISBLANK(A606)," ",INDIRECT(ADDRESS(1,5+MOD(ROW()-2,COUNTA('Form Responses 1'!$1:$1)-4),,TRUE,"Form Responses 1")))</f>
        <v>Lantai 1 [Ruang Tamu]</v>
      </c>
      <c r="G606" s="66" t="e">
        <f ca="1">IF(ISBLANK(A606)," ",INDIRECT(ADDRESS(MATCH(A606,'Form Responses 1'!A:A,0),5+MOD(ROW()-2,COUNTA('Form Responses 1'!$1:$1)-4),,TRUE,"Form Responses 1")))</f>
        <v>#N/A</v>
      </c>
      <c r="H606" s="83" t="str">
        <f ca="1" t="shared" si="535"/>
        <v>Lantai 1</v>
      </c>
      <c r="I606" s="83" t="str">
        <f ca="1" t="shared" si="608"/>
        <v>Ruang Tamu</v>
      </c>
      <c r="J606" s="83" t="str">
        <f ca="1" t="shared" si="536"/>
        <v>CLEANING SERVICE</v>
      </c>
      <c r="K606" s="83" t="str">
        <f ca="1" t="array" ref="K606">IFERROR(INDEX(MASTER!B:B,MATCH(G606,MASTER!A:A,0))/100," ")</f>
        <v> </v>
      </c>
      <c r="L606" s="66">
        <f ca="1" t="shared" si="537"/>
        <v>0</v>
      </c>
      <c r="M606" s="66" t="str">
        <f ca="1" t="shared" si="538"/>
        <v>1900 - WEEK 00</v>
      </c>
      <c r="N606" s="66" t="str">
        <f ca="1" t="shared" si="539"/>
        <v>1900 - MONTH 01</v>
      </c>
      <c r="O606" s="83" t="str">
        <f ca="1" t="shared" ref="O606:P606" si="636">IFERROR(AVERAGEIF(M:M,M606,$K:$K)," ")</f>
        <v> </v>
      </c>
      <c r="P606" s="83" t="str">
        <f ca="1" t="shared" si="636"/>
        <v> </v>
      </c>
      <c r="Q606" s="66" t="str">
        <f ca="1">IF(ISBLANK(A606)," ",IF(O606&gt;MASTER!$B$3/100,"SB",IF(O606&gt;MASTER!$B$4/100,"B",IF(O606&gt;MASTER!$B$5/100,"C","K"))))</f>
        <v>SB</v>
      </c>
      <c r="R606" s="66" t="str">
        <f ca="1">IF(ISBLANK(B606)," ",IF(P606&gt;MASTER!$B$3/100,"SB",IF(P606&gt;MASTER!$B$4/100,"B",IF(P606&gt;MASTER!$B$5/100,"C","K"))))</f>
        <v>SB</v>
      </c>
    </row>
    <row r="607" customHeight="1" spans="1:18">
      <c r="A607" s="66">
        <f ca="1">INDIRECT(ADDRESS(2+QUOTIENT(ROW()-2,COUNTA('Form Responses 1'!$1:$1)-4),1,,TRUE,"Form Responses 1"))</f>
        <v>0</v>
      </c>
      <c r="B607" s="66">
        <f ca="1">INDIRECT(ADDRESS(2+QUOTIENT(ROW()-2,COUNTA('Form Responses 1'!$1:$1)-4),2,,TRUE,"Form Responses 1"))</f>
        <v>0</v>
      </c>
      <c r="C607" s="66">
        <f ca="1">INDIRECT(ADDRESS(2+QUOTIENT(ROW()-2,COUNTA('Form Responses 1'!$1:$1)-4),3,,TRUE,"Form Responses 1"))</f>
        <v>0</v>
      </c>
      <c r="D607" s="66">
        <f ca="1">INDIRECT(ADDRESS(2+QUOTIENT(ROW()-2,COUNTA('Form Responses 1'!$1:$1)-4),4,,TRUE,"Form Responses 1"))</f>
        <v>0</v>
      </c>
      <c r="E607" s="82">
        <f ca="1" t="shared" si="534"/>
        <v>6</v>
      </c>
      <c r="F607" s="66" t="str">
        <f ca="1">IF(ISBLANK(A607)," ",INDIRECT(ADDRESS(1,5+MOD(ROW()-2,COUNTA('Form Responses 1'!$1:$1)-4),,TRUE,"Form Responses 1")))</f>
        <v>Lantai 1 [Toilet Pria / Wanita]</v>
      </c>
      <c r="G607" s="66" t="e">
        <f ca="1">IF(ISBLANK(A607)," ",INDIRECT(ADDRESS(MATCH(A607,'Form Responses 1'!A:A,0),5+MOD(ROW()-2,COUNTA('Form Responses 1'!$1:$1)-4),,TRUE,"Form Responses 1")))</f>
        <v>#N/A</v>
      </c>
      <c r="H607" s="83" t="str">
        <f ca="1" t="shared" si="535"/>
        <v>Lantai 1</v>
      </c>
      <c r="I607" s="83" t="str">
        <f ca="1" t="shared" si="608"/>
        <v>Toilet Pria / Wanita</v>
      </c>
      <c r="J607" s="83" t="str">
        <f ca="1" t="shared" si="536"/>
        <v>CLEANING SERVICE</v>
      </c>
      <c r="K607" s="83" t="str">
        <f ca="1" t="array" ref="K607">IFERROR(INDEX(MASTER!B:B,MATCH(G607,MASTER!A:A,0))/100," ")</f>
        <v> </v>
      </c>
      <c r="L607" s="66">
        <f ca="1" t="shared" si="537"/>
        <v>0</v>
      </c>
      <c r="M607" s="66" t="str">
        <f ca="1" t="shared" si="538"/>
        <v>1900 - WEEK 00</v>
      </c>
      <c r="N607" s="66" t="str">
        <f ca="1" t="shared" si="539"/>
        <v>1900 - MONTH 01</v>
      </c>
      <c r="O607" s="83" t="str">
        <f ca="1" t="shared" ref="O607:P607" si="637">IFERROR(AVERAGEIF(M:M,M607,$K:$K)," ")</f>
        <v> </v>
      </c>
      <c r="P607" s="83" t="str">
        <f ca="1" t="shared" si="637"/>
        <v> </v>
      </c>
      <c r="Q607" s="66" t="str">
        <f ca="1">IF(ISBLANK(A607)," ",IF(O607&gt;MASTER!$B$3/100,"SB",IF(O607&gt;MASTER!$B$4/100,"B",IF(O607&gt;MASTER!$B$5/100,"C","K"))))</f>
        <v>SB</v>
      </c>
      <c r="R607" s="66" t="str">
        <f ca="1">IF(ISBLANK(B607)," ",IF(P607&gt;MASTER!$B$3/100,"SB",IF(P607&gt;MASTER!$B$4/100,"B",IF(P607&gt;MASTER!$B$5/100,"C","K"))))</f>
        <v>SB</v>
      </c>
    </row>
    <row r="608" customHeight="1" spans="1:18">
      <c r="A608" s="66">
        <f ca="1">INDIRECT(ADDRESS(2+QUOTIENT(ROW()-2,COUNTA('Form Responses 1'!$1:$1)-4),1,,TRUE,"Form Responses 1"))</f>
        <v>0</v>
      </c>
      <c r="B608" s="66">
        <f ca="1">INDIRECT(ADDRESS(2+QUOTIENT(ROW()-2,COUNTA('Form Responses 1'!$1:$1)-4),2,,TRUE,"Form Responses 1"))</f>
        <v>0</v>
      </c>
      <c r="C608" s="66">
        <f ca="1">INDIRECT(ADDRESS(2+QUOTIENT(ROW()-2,COUNTA('Form Responses 1'!$1:$1)-4),3,,TRUE,"Form Responses 1"))</f>
        <v>0</v>
      </c>
      <c r="D608" s="66">
        <f ca="1">INDIRECT(ADDRESS(2+QUOTIENT(ROW()-2,COUNTA('Form Responses 1'!$1:$1)-4),4,,TRUE,"Form Responses 1"))</f>
        <v>0</v>
      </c>
      <c r="E608" s="82">
        <f ca="1" t="shared" si="534"/>
        <v>6</v>
      </c>
      <c r="F608" s="66" t="str">
        <f ca="1">IF(ISBLANK(A608)," ",INDIRECT(ADDRESS(1,5+MOD(ROW()-2,COUNTA('Form Responses 1'!$1:$1)-4),,TRUE,"Form Responses 1")))</f>
        <v>Halaman [Taman ]</v>
      </c>
      <c r="G608" s="66" t="e">
        <f ca="1">IF(ISBLANK(A608)," ",INDIRECT(ADDRESS(MATCH(A608,'Form Responses 1'!A:A,0),5+MOD(ROW()-2,COUNTA('Form Responses 1'!$1:$1)-4),,TRUE,"Form Responses 1")))</f>
        <v>#N/A</v>
      </c>
      <c r="H608" s="83" t="str">
        <f ca="1" t="shared" si="535"/>
        <v>Halaman</v>
      </c>
      <c r="I608" s="83" t="str">
        <f ca="1" t="shared" si="608"/>
        <v>Taman </v>
      </c>
      <c r="J608" s="83" t="str">
        <f ca="1" t="shared" si="536"/>
        <v>CLEANING SERVICE</v>
      </c>
      <c r="K608" s="83" t="str">
        <f ca="1" t="array" ref="K608">IFERROR(INDEX(MASTER!B:B,MATCH(G608,MASTER!A:A,0))/100," ")</f>
        <v> </v>
      </c>
      <c r="L608" s="66">
        <f ca="1" t="shared" si="537"/>
        <v>0</v>
      </c>
      <c r="M608" s="66" t="str">
        <f ca="1" t="shared" si="538"/>
        <v>1900 - WEEK 00</v>
      </c>
      <c r="N608" s="66" t="str">
        <f ca="1" t="shared" si="539"/>
        <v>1900 - MONTH 01</v>
      </c>
      <c r="O608" s="83" t="str">
        <f ca="1" t="shared" ref="O608:P608" si="638">IFERROR(AVERAGEIF(M:M,M608,$K:$K)," ")</f>
        <v> </v>
      </c>
      <c r="P608" s="83" t="str">
        <f ca="1" t="shared" si="638"/>
        <v> </v>
      </c>
      <c r="Q608" s="66" t="str">
        <f ca="1">IF(ISBLANK(A608)," ",IF(O608&gt;MASTER!$B$3/100,"SB",IF(O608&gt;MASTER!$B$4/100,"B",IF(O608&gt;MASTER!$B$5/100,"C","K"))))</f>
        <v>SB</v>
      </c>
      <c r="R608" s="66" t="str">
        <f ca="1">IF(ISBLANK(B608)," ",IF(P608&gt;MASTER!$B$3/100,"SB",IF(P608&gt;MASTER!$B$4/100,"B",IF(P608&gt;MASTER!$B$5/100,"C","K"))))</f>
        <v>SB</v>
      </c>
    </row>
    <row r="609" customHeight="1" spans="1:18">
      <c r="A609" s="66">
        <f ca="1">INDIRECT(ADDRESS(2+QUOTIENT(ROW()-2,COUNTA('Form Responses 1'!$1:$1)-4),1,,TRUE,"Form Responses 1"))</f>
        <v>0</v>
      </c>
      <c r="B609" s="66">
        <f ca="1">INDIRECT(ADDRESS(2+QUOTIENT(ROW()-2,COUNTA('Form Responses 1'!$1:$1)-4),2,,TRUE,"Form Responses 1"))</f>
        <v>0</v>
      </c>
      <c r="C609" s="66">
        <f ca="1">INDIRECT(ADDRESS(2+QUOTIENT(ROW()-2,COUNTA('Form Responses 1'!$1:$1)-4),3,,TRUE,"Form Responses 1"))</f>
        <v>0</v>
      </c>
      <c r="D609" s="66">
        <f ca="1">INDIRECT(ADDRESS(2+QUOTIENT(ROW()-2,COUNTA('Form Responses 1'!$1:$1)-4),4,,TRUE,"Form Responses 1"))</f>
        <v>0</v>
      </c>
      <c r="E609" s="82">
        <f ca="1" t="shared" si="534"/>
        <v>6</v>
      </c>
      <c r="F609" s="66" t="str">
        <f ca="1">IF(ISBLANK(A609)," ",INDIRECT(ADDRESS(1,5+MOD(ROW()-2,COUNTA('Form Responses 1'!$1:$1)-4),,TRUE,"Form Responses 1")))</f>
        <v>Halaman [Halaman Utama Depan]</v>
      </c>
      <c r="G609" s="66" t="e">
        <f ca="1">IF(ISBLANK(A609)," ",INDIRECT(ADDRESS(MATCH(A609,'Form Responses 1'!A:A,0),5+MOD(ROW()-2,COUNTA('Form Responses 1'!$1:$1)-4),,TRUE,"Form Responses 1")))</f>
        <v>#N/A</v>
      </c>
      <c r="H609" s="83" t="str">
        <f ca="1" t="shared" si="535"/>
        <v>Halaman</v>
      </c>
      <c r="I609" s="83" t="str">
        <f ca="1" t="shared" si="608"/>
        <v>Halaman Utama Depan</v>
      </c>
      <c r="J609" s="83" t="str">
        <f ca="1" t="shared" si="536"/>
        <v>CLEANING SERVICE</v>
      </c>
      <c r="K609" s="83" t="str">
        <f ca="1" t="array" ref="K609">IFERROR(INDEX(MASTER!B:B,MATCH(G609,MASTER!A:A,0))/100," ")</f>
        <v> </v>
      </c>
      <c r="L609" s="66">
        <f ca="1" t="shared" si="537"/>
        <v>0</v>
      </c>
      <c r="M609" s="66" t="str">
        <f ca="1" t="shared" si="538"/>
        <v>1900 - WEEK 00</v>
      </c>
      <c r="N609" s="66" t="str">
        <f ca="1" t="shared" si="539"/>
        <v>1900 - MONTH 01</v>
      </c>
      <c r="O609" s="83" t="str">
        <f ca="1" t="shared" ref="O609:P609" si="639">IFERROR(AVERAGEIF(M:M,M609,$K:$K)," ")</f>
        <v> </v>
      </c>
      <c r="P609" s="83" t="str">
        <f ca="1" t="shared" si="639"/>
        <v> </v>
      </c>
      <c r="Q609" s="66" t="str">
        <f ca="1">IF(ISBLANK(A609)," ",IF(O609&gt;MASTER!$B$3/100,"SB",IF(O609&gt;MASTER!$B$4/100,"B",IF(O609&gt;MASTER!$B$5/100,"C","K"))))</f>
        <v>SB</v>
      </c>
      <c r="R609" s="66" t="str">
        <f ca="1">IF(ISBLANK(B609)," ",IF(P609&gt;MASTER!$B$3/100,"SB",IF(P609&gt;MASTER!$B$4/100,"B",IF(P609&gt;MASTER!$B$5/100,"C","K"))))</f>
        <v>SB</v>
      </c>
    </row>
    <row r="610" customHeight="1" spans="1:18">
      <c r="A610" s="66">
        <f ca="1">INDIRECT(ADDRESS(2+QUOTIENT(ROW()-2,COUNTA('Form Responses 1'!$1:$1)-4),1,,TRUE,"Form Responses 1"))</f>
        <v>0</v>
      </c>
      <c r="B610" s="66">
        <f ca="1">INDIRECT(ADDRESS(2+QUOTIENT(ROW()-2,COUNTA('Form Responses 1'!$1:$1)-4),2,,TRUE,"Form Responses 1"))</f>
        <v>0</v>
      </c>
      <c r="C610" s="66">
        <f ca="1">INDIRECT(ADDRESS(2+QUOTIENT(ROW()-2,COUNTA('Form Responses 1'!$1:$1)-4),3,,TRUE,"Form Responses 1"))</f>
        <v>0</v>
      </c>
      <c r="D610" s="66">
        <f ca="1">INDIRECT(ADDRESS(2+QUOTIENT(ROW()-2,COUNTA('Form Responses 1'!$1:$1)-4),4,,TRUE,"Form Responses 1"))</f>
        <v>0</v>
      </c>
      <c r="E610" s="82">
        <f ca="1" t="shared" si="534"/>
        <v>6</v>
      </c>
      <c r="F610" s="66" t="str">
        <f ca="1">IF(ISBLANK(A610)," ",INDIRECT(ADDRESS(1,5+MOD(ROW()-2,COUNTA('Form Responses 1'!$1:$1)-4),,TRUE,"Form Responses 1")))</f>
        <v>Halaman [Halaman Samping Dan Belakang]</v>
      </c>
      <c r="G610" s="66" t="e">
        <f ca="1">IF(ISBLANK(A610)," ",INDIRECT(ADDRESS(MATCH(A610,'Form Responses 1'!A:A,0),5+MOD(ROW()-2,COUNTA('Form Responses 1'!$1:$1)-4),,TRUE,"Form Responses 1")))</f>
        <v>#N/A</v>
      </c>
      <c r="H610" s="83" t="str">
        <f ca="1" t="shared" si="535"/>
        <v>Halaman</v>
      </c>
      <c r="I610" s="83" t="str">
        <f ca="1" t="shared" si="608"/>
        <v>Halaman Samping Dan Belakang</v>
      </c>
      <c r="J610" s="83" t="str">
        <f ca="1" t="shared" si="536"/>
        <v>CLEANING SERVICE</v>
      </c>
      <c r="K610" s="83" t="str">
        <f ca="1" t="array" ref="K610">IFERROR(INDEX(MASTER!B:B,MATCH(G610,MASTER!A:A,0))/100," ")</f>
        <v> </v>
      </c>
      <c r="L610" s="66">
        <f ca="1" t="shared" si="537"/>
        <v>0</v>
      </c>
      <c r="M610" s="66" t="str">
        <f ca="1" t="shared" si="538"/>
        <v>1900 - WEEK 00</v>
      </c>
      <c r="N610" s="66" t="str">
        <f ca="1" t="shared" si="539"/>
        <v>1900 - MONTH 01</v>
      </c>
      <c r="O610" s="83" t="str">
        <f ca="1" t="shared" ref="O610:P610" si="640">IFERROR(AVERAGEIF(M:M,M610,$K:$K)," ")</f>
        <v> </v>
      </c>
      <c r="P610" s="83" t="str">
        <f ca="1" t="shared" si="640"/>
        <v> </v>
      </c>
      <c r="Q610" s="66" t="str">
        <f ca="1">IF(ISBLANK(A610)," ",IF(O610&gt;MASTER!$B$3/100,"SB",IF(O610&gt;MASTER!$B$4/100,"B",IF(O610&gt;MASTER!$B$5/100,"C","K"))))</f>
        <v>SB</v>
      </c>
      <c r="R610" s="66" t="str">
        <f ca="1">IF(ISBLANK(B610)," ",IF(P610&gt;MASTER!$B$3/100,"SB",IF(P610&gt;MASTER!$B$4/100,"B",IF(P610&gt;MASTER!$B$5/100,"C","K"))))</f>
        <v>SB</v>
      </c>
    </row>
    <row r="611" customHeight="1" spans="1:18">
      <c r="A611" s="66">
        <f ca="1">INDIRECT(ADDRESS(2+QUOTIENT(ROW()-2,COUNTA('Form Responses 1'!$1:$1)-4),1,,TRUE,"Form Responses 1"))</f>
        <v>0</v>
      </c>
      <c r="B611" s="66">
        <f ca="1">INDIRECT(ADDRESS(2+QUOTIENT(ROW()-2,COUNTA('Form Responses 1'!$1:$1)-4),2,,TRUE,"Form Responses 1"))</f>
        <v>0</v>
      </c>
      <c r="C611" s="66">
        <f ca="1">INDIRECT(ADDRESS(2+QUOTIENT(ROW()-2,COUNTA('Form Responses 1'!$1:$1)-4),3,,TRUE,"Form Responses 1"))</f>
        <v>0</v>
      </c>
      <c r="D611" s="66">
        <f ca="1">INDIRECT(ADDRESS(2+QUOTIENT(ROW()-2,COUNTA('Form Responses 1'!$1:$1)-4),4,,TRUE,"Form Responses 1"))</f>
        <v>0</v>
      </c>
      <c r="E611" s="82">
        <f ca="1" t="shared" si="534"/>
        <v>6</v>
      </c>
      <c r="F611" s="66" t="str">
        <f ca="1">IF(ISBLANK(A611)," ",INDIRECT(ADDRESS(1,5+MOD(ROW()-2,COUNTA('Form Responses 1'!$1:$1)-4),,TRUE,"Form Responses 1")))</f>
        <v>Halaman [Tps]</v>
      </c>
      <c r="G611" s="66" t="e">
        <f ca="1">IF(ISBLANK(A611)," ",INDIRECT(ADDRESS(MATCH(A611,'Form Responses 1'!A:A,0),5+MOD(ROW()-2,COUNTA('Form Responses 1'!$1:$1)-4),,TRUE,"Form Responses 1")))</f>
        <v>#N/A</v>
      </c>
      <c r="H611" s="83" t="str">
        <f ca="1" t="shared" si="535"/>
        <v>Halaman</v>
      </c>
      <c r="I611" s="83" t="str">
        <f ca="1" t="shared" si="608"/>
        <v>Tps</v>
      </c>
      <c r="J611" s="83" t="str">
        <f ca="1" t="shared" si="536"/>
        <v>CLEANING SERVICE</v>
      </c>
      <c r="K611" s="83" t="str">
        <f ca="1" t="array" ref="K611">IFERROR(INDEX(MASTER!B:B,MATCH(G611,MASTER!A:A,0))/100," ")</f>
        <v> </v>
      </c>
      <c r="L611" s="66">
        <f ca="1" t="shared" si="537"/>
        <v>0</v>
      </c>
      <c r="M611" s="66" t="str">
        <f ca="1" t="shared" si="538"/>
        <v>1900 - WEEK 00</v>
      </c>
      <c r="N611" s="66" t="str">
        <f ca="1" t="shared" si="539"/>
        <v>1900 - MONTH 01</v>
      </c>
      <c r="O611" s="83" t="str">
        <f ca="1" t="shared" ref="O611:P611" si="641">IFERROR(AVERAGEIF(M:M,M611,$K:$K)," ")</f>
        <v> </v>
      </c>
      <c r="P611" s="83" t="str">
        <f ca="1" t="shared" si="641"/>
        <v> </v>
      </c>
      <c r="Q611" s="66" t="str">
        <f ca="1">IF(ISBLANK(A611)," ",IF(O611&gt;MASTER!$B$3/100,"SB",IF(O611&gt;MASTER!$B$4/100,"B",IF(O611&gt;MASTER!$B$5/100,"C","K"))))</f>
        <v>SB</v>
      </c>
      <c r="R611" s="66" t="str">
        <f ca="1">IF(ISBLANK(B611)," ",IF(P611&gt;MASTER!$B$3/100,"SB",IF(P611&gt;MASTER!$B$4/100,"B",IF(P611&gt;MASTER!$B$5/100,"C","K"))))</f>
        <v>SB</v>
      </c>
    </row>
    <row r="612" customHeight="1" spans="1:18">
      <c r="A612" s="66">
        <f ca="1">INDIRECT(ADDRESS(2+QUOTIENT(ROW()-2,COUNTA('Form Responses 1'!$1:$1)-4),1,,TRUE,"Form Responses 1"))</f>
        <v>0</v>
      </c>
      <c r="B612" s="66">
        <f ca="1">INDIRECT(ADDRESS(2+QUOTIENT(ROW()-2,COUNTA('Form Responses 1'!$1:$1)-4),2,,TRUE,"Form Responses 1"))</f>
        <v>0</v>
      </c>
      <c r="C612" s="66">
        <f ca="1">INDIRECT(ADDRESS(2+QUOTIENT(ROW()-2,COUNTA('Form Responses 1'!$1:$1)-4),3,,TRUE,"Form Responses 1"))</f>
        <v>0</v>
      </c>
      <c r="D612" s="66">
        <f ca="1">INDIRECT(ADDRESS(2+QUOTIENT(ROW()-2,COUNTA('Form Responses 1'!$1:$1)-4),4,,TRUE,"Form Responses 1"))</f>
        <v>0</v>
      </c>
      <c r="E612" s="82">
        <f ca="1" t="shared" si="534"/>
        <v>6</v>
      </c>
      <c r="F612" s="66" t="str">
        <f ca="1">IF(ISBLANK(A612)," ",INDIRECT(ADDRESS(1,5+MOD(ROW()-2,COUNTA('Form Responses 1'!$1:$1)-4),,TRUE,"Form Responses 1")))</f>
        <v>Wisma [Koridor ]</v>
      </c>
      <c r="G612" s="66" t="e">
        <f ca="1">IF(ISBLANK(A612)," ",INDIRECT(ADDRESS(MATCH(A612,'Form Responses 1'!A:A,0),5+MOD(ROW()-2,COUNTA('Form Responses 1'!$1:$1)-4),,TRUE,"Form Responses 1")))</f>
        <v>#N/A</v>
      </c>
      <c r="H612" s="83" t="str">
        <f ca="1" t="shared" si="535"/>
        <v>Wisma</v>
      </c>
      <c r="I612" s="83" t="str">
        <f ca="1" t="shared" si="608"/>
        <v>Koridor </v>
      </c>
      <c r="J612" s="83" t="str">
        <f ca="1" t="shared" si="536"/>
        <v>CLEANING SERVICE</v>
      </c>
      <c r="K612" s="83" t="str">
        <f ca="1" t="array" ref="K612">IFERROR(INDEX(MASTER!B:B,MATCH(G612,MASTER!A:A,0))/100," ")</f>
        <v> </v>
      </c>
      <c r="L612" s="66">
        <f ca="1" t="shared" si="537"/>
        <v>0</v>
      </c>
      <c r="M612" s="66" t="str">
        <f ca="1" t="shared" si="538"/>
        <v>1900 - WEEK 00</v>
      </c>
      <c r="N612" s="66" t="str">
        <f ca="1" t="shared" si="539"/>
        <v>1900 - MONTH 01</v>
      </c>
      <c r="O612" s="83" t="str">
        <f ca="1" t="shared" ref="O612:P612" si="642">IFERROR(AVERAGEIF(M:M,M612,$K:$K)," ")</f>
        <v> </v>
      </c>
      <c r="P612" s="83" t="str">
        <f ca="1" t="shared" si="642"/>
        <v> </v>
      </c>
      <c r="Q612" s="66" t="str">
        <f ca="1">IF(ISBLANK(A612)," ",IF(O612&gt;MASTER!$B$3/100,"SB",IF(O612&gt;MASTER!$B$4/100,"B",IF(O612&gt;MASTER!$B$5/100,"C","K"))))</f>
        <v>SB</v>
      </c>
      <c r="R612" s="66" t="str">
        <f ca="1">IF(ISBLANK(B612)," ",IF(P612&gt;MASTER!$B$3/100,"SB",IF(P612&gt;MASTER!$B$4/100,"B",IF(P612&gt;MASTER!$B$5/100,"C","K"))))</f>
        <v>SB</v>
      </c>
    </row>
    <row r="613" customHeight="1" spans="1:18">
      <c r="A613" s="66">
        <f ca="1">INDIRECT(ADDRESS(2+QUOTIENT(ROW()-2,COUNTA('Form Responses 1'!$1:$1)-4),1,,TRUE,"Form Responses 1"))</f>
        <v>0</v>
      </c>
      <c r="B613" s="66">
        <f ca="1">INDIRECT(ADDRESS(2+QUOTIENT(ROW()-2,COUNTA('Form Responses 1'!$1:$1)-4),2,,TRUE,"Form Responses 1"))</f>
        <v>0</v>
      </c>
      <c r="C613" s="66">
        <f ca="1">INDIRECT(ADDRESS(2+QUOTIENT(ROW()-2,COUNTA('Form Responses 1'!$1:$1)-4),3,,TRUE,"Form Responses 1"))</f>
        <v>0</v>
      </c>
      <c r="D613" s="66">
        <f ca="1">INDIRECT(ADDRESS(2+QUOTIENT(ROW()-2,COUNTA('Form Responses 1'!$1:$1)-4),4,,TRUE,"Form Responses 1"))</f>
        <v>0</v>
      </c>
      <c r="E613" s="82">
        <f ca="1" t="shared" si="534"/>
        <v>6</v>
      </c>
      <c r="F613" s="66" t="str">
        <f ca="1">IF(ISBLANK(A613)," ",INDIRECT(ADDRESS(1,5+MOD(ROW()-2,COUNTA('Form Responses 1'!$1:$1)-4),,TRUE,"Form Responses 1")))</f>
        <v>Wisma [Ruang Rapat/Pendopo]</v>
      </c>
      <c r="G613" s="66" t="e">
        <f ca="1">IF(ISBLANK(A613)," ",INDIRECT(ADDRESS(MATCH(A613,'Form Responses 1'!A:A,0),5+MOD(ROW()-2,COUNTA('Form Responses 1'!$1:$1)-4),,TRUE,"Form Responses 1")))</f>
        <v>#N/A</v>
      </c>
      <c r="H613" s="83" t="str">
        <f ca="1" t="shared" si="535"/>
        <v>Wisma</v>
      </c>
      <c r="I613" s="83" t="str">
        <f ca="1" t="shared" si="608"/>
        <v>Ruang Rapat/Pendopo</v>
      </c>
      <c r="J613" s="83" t="str">
        <f ca="1" t="shared" si="536"/>
        <v>CLEANING SERVICE</v>
      </c>
      <c r="K613" s="83" t="str">
        <f ca="1" t="array" ref="K613">IFERROR(INDEX(MASTER!B:B,MATCH(G613,MASTER!A:A,0))/100," ")</f>
        <v> </v>
      </c>
      <c r="L613" s="66">
        <f ca="1" t="shared" si="537"/>
        <v>0</v>
      </c>
      <c r="M613" s="66" t="str">
        <f ca="1" t="shared" si="538"/>
        <v>1900 - WEEK 00</v>
      </c>
      <c r="N613" s="66" t="str">
        <f ca="1" t="shared" si="539"/>
        <v>1900 - MONTH 01</v>
      </c>
      <c r="O613" s="83" t="str">
        <f ca="1" t="shared" ref="O613:P613" si="643">IFERROR(AVERAGEIF(M:M,M613,$K:$K)," ")</f>
        <v> </v>
      </c>
      <c r="P613" s="83" t="str">
        <f ca="1" t="shared" si="643"/>
        <v> </v>
      </c>
      <c r="Q613" s="66" t="str">
        <f ca="1">IF(ISBLANK(A613)," ",IF(O613&gt;MASTER!$B$3/100,"SB",IF(O613&gt;MASTER!$B$4/100,"B",IF(O613&gt;MASTER!$B$5/100,"C","K"))))</f>
        <v>SB</v>
      </c>
      <c r="R613" s="66" t="str">
        <f ca="1">IF(ISBLANK(B613)," ",IF(P613&gt;MASTER!$B$3/100,"SB",IF(P613&gt;MASTER!$B$4/100,"B",IF(P613&gt;MASTER!$B$5/100,"C","K"))))</f>
        <v>SB</v>
      </c>
    </row>
    <row r="614" customHeight="1" spans="1:18">
      <c r="A614" s="66">
        <f ca="1">INDIRECT(ADDRESS(2+QUOTIENT(ROW()-2,COUNTA('Form Responses 1'!$1:$1)-4),1,,TRUE,"Form Responses 1"))</f>
        <v>0</v>
      </c>
      <c r="B614" s="66">
        <f ca="1">INDIRECT(ADDRESS(2+QUOTIENT(ROW()-2,COUNTA('Form Responses 1'!$1:$1)-4),2,,TRUE,"Form Responses 1"))</f>
        <v>0</v>
      </c>
      <c r="C614" s="66">
        <f ca="1">INDIRECT(ADDRESS(2+QUOTIENT(ROW()-2,COUNTA('Form Responses 1'!$1:$1)-4),3,,TRUE,"Form Responses 1"))</f>
        <v>0</v>
      </c>
      <c r="D614" s="66">
        <f ca="1">INDIRECT(ADDRESS(2+QUOTIENT(ROW()-2,COUNTA('Form Responses 1'!$1:$1)-4),4,,TRUE,"Form Responses 1"))</f>
        <v>0</v>
      </c>
      <c r="E614" s="82">
        <f ca="1" t="shared" si="534"/>
        <v>6</v>
      </c>
      <c r="F614" s="66" t="str">
        <f ca="1">IF(ISBLANK(A614)," ",INDIRECT(ADDRESS(1,5+MOD(ROW()-2,COUNTA('Form Responses 1'!$1:$1)-4),,TRUE,"Form Responses 1")))</f>
        <v>Wisma [Gudang]</v>
      </c>
      <c r="G614" s="66" t="e">
        <f ca="1">IF(ISBLANK(A614)," ",INDIRECT(ADDRESS(MATCH(A614,'Form Responses 1'!A:A,0),5+MOD(ROW()-2,COUNTA('Form Responses 1'!$1:$1)-4),,TRUE,"Form Responses 1")))</f>
        <v>#N/A</v>
      </c>
      <c r="H614" s="83" t="str">
        <f ca="1" t="shared" si="535"/>
        <v>Wisma</v>
      </c>
      <c r="I614" s="83" t="str">
        <f ca="1" t="shared" si="608"/>
        <v>Gudang</v>
      </c>
      <c r="J614" s="83" t="str">
        <f ca="1" t="shared" si="536"/>
        <v>CLEANING SERVICE</v>
      </c>
      <c r="K614" s="83" t="str">
        <f ca="1" t="array" ref="K614">IFERROR(INDEX(MASTER!B:B,MATCH(G614,MASTER!A:A,0))/100," ")</f>
        <v> </v>
      </c>
      <c r="L614" s="66">
        <f ca="1" t="shared" si="537"/>
        <v>0</v>
      </c>
      <c r="M614" s="66" t="str">
        <f ca="1" t="shared" si="538"/>
        <v>1900 - WEEK 00</v>
      </c>
      <c r="N614" s="66" t="str">
        <f ca="1" t="shared" si="539"/>
        <v>1900 - MONTH 01</v>
      </c>
      <c r="O614" s="83" t="str">
        <f ca="1" t="shared" ref="O614:P614" si="644">IFERROR(AVERAGEIF(M:M,M614,$K:$K)," ")</f>
        <v> </v>
      </c>
      <c r="P614" s="83" t="str">
        <f ca="1" t="shared" si="644"/>
        <v> </v>
      </c>
      <c r="Q614" s="66" t="str">
        <f ca="1">IF(ISBLANK(A614)," ",IF(O614&gt;MASTER!$B$3/100,"SB",IF(O614&gt;MASTER!$B$4/100,"B",IF(O614&gt;MASTER!$B$5/100,"C","K"))))</f>
        <v>SB</v>
      </c>
      <c r="R614" s="66" t="str">
        <f ca="1">IF(ISBLANK(B614)," ",IF(P614&gt;MASTER!$B$3/100,"SB",IF(P614&gt;MASTER!$B$4/100,"B",IF(P614&gt;MASTER!$B$5/100,"C","K"))))</f>
        <v>SB</v>
      </c>
    </row>
    <row r="615" customHeight="1" spans="1:18">
      <c r="A615" s="66">
        <f ca="1">INDIRECT(ADDRESS(2+QUOTIENT(ROW()-2,COUNTA('Form Responses 1'!$1:$1)-4),1,,TRUE,"Form Responses 1"))</f>
        <v>0</v>
      </c>
      <c r="B615" s="66">
        <f ca="1">INDIRECT(ADDRESS(2+QUOTIENT(ROW()-2,COUNTA('Form Responses 1'!$1:$1)-4),2,,TRUE,"Form Responses 1"))</f>
        <v>0</v>
      </c>
      <c r="C615" s="66">
        <f ca="1">INDIRECT(ADDRESS(2+QUOTIENT(ROW()-2,COUNTA('Form Responses 1'!$1:$1)-4),3,,TRUE,"Form Responses 1"))</f>
        <v>0</v>
      </c>
      <c r="D615" s="66">
        <f ca="1">INDIRECT(ADDRESS(2+QUOTIENT(ROW()-2,COUNTA('Form Responses 1'!$1:$1)-4),4,,TRUE,"Form Responses 1"))</f>
        <v>0</v>
      </c>
      <c r="E615" s="82">
        <f ca="1" t="shared" si="534"/>
        <v>6</v>
      </c>
      <c r="F615" s="66" t="str">
        <f ca="1">IF(ISBLANK(A615)," ",INDIRECT(ADDRESS(1,5+MOD(ROW()-2,COUNTA('Form Responses 1'!$1:$1)-4),,TRUE,"Form Responses 1")))</f>
        <v>Wisma [Ruang Genset]</v>
      </c>
      <c r="G615" s="66" t="e">
        <f ca="1">IF(ISBLANK(A615)," ",INDIRECT(ADDRESS(MATCH(A615,'Form Responses 1'!A:A,0),5+MOD(ROW()-2,COUNTA('Form Responses 1'!$1:$1)-4),,TRUE,"Form Responses 1")))</f>
        <v>#N/A</v>
      </c>
      <c r="H615" s="83" t="str">
        <f ca="1" t="shared" si="535"/>
        <v>Wisma</v>
      </c>
      <c r="I615" s="83" t="str">
        <f ca="1" t="shared" si="608"/>
        <v>Ruang Genset</v>
      </c>
      <c r="J615" s="83" t="str">
        <f ca="1" t="shared" si="536"/>
        <v>CLEANING SERVICE</v>
      </c>
      <c r="K615" s="83" t="str">
        <f ca="1" t="array" ref="K615">IFERROR(INDEX(MASTER!B:B,MATCH(G615,MASTER!A:A,0))/100," ")</f>
        <v> </v>
      </c>
      <c r="L615" s="66">
        <f ca="1" t="shared" si="537"/>
        <v>0</v>
      </c>
      <c r="M615" s="66" t="str">
        <f ca="1" t="shared" si="538"/>
        <v>1900 - WEEK 00</v>
      </c>
      <c r="N615" s="66" t="str">
        <f ca="1" t="shared" si="539"/>
        <v>1900 - MONTH 01</v>
      </c>
      <c r="O615" s="83" t="str">
        <f ca="1" t="shared" ref="O615:P615" si="645">IFERROR(AVERAGEIF(M:M,M615,$K:$K)," ")</f>
        <v> </v>
      </c>
      <c r="P615" s="83" t="str">
        <f ca="1" t="shared" si="645"/>
        <v> </v>
      </c>
      <c r="Q615" s="66" t="str">
        <f ca="1">IF(ISBLANK(A615)," ",IF(O615&gt;MASTER!$B$3/100,"SB",IF(O615&gt;MASTER!$B$4/100,"B",IF(O615&gt;MASTER!$B$5/100,"C","K"))))</f>
        <v>SB</v>
      </c>
      <c r="R615" s="66" t="str">
        <f ca="1">IF(ISBLANK(B615)," ",IF(P615&gt;MASTER!$B$3/100,"SB",IF(P615&gt;MASTER!$B$4/100,"B",IF(P615&gt;MASTER!$B$5/100,"C","K"))))</f>
        <v>SB</v>
      </c>
    </row>
    <row r="616" customHeight="1" spans="1:18">
      <c r="A616" s="66">
        <f ca="1">INDIRECT(ADDRESS(2+QUOTIENT(ROW()-2,COUNTA('Form Responses 1'!$1:$1)-4),1,,TRUE,"Form Responses 1"))</f>
        <v>0</v>
      </c>
      <c r="B616" s="66">
        <f ca="1">INDIRECT(ADDRESS(2+QUOTIENT(ROW()-2,COUNTA('Form Responses 1'!$1:$1)-4),2,,TRUE,"Form Responses 1"))</f>
        <v>0</v>
      </c>
      <c r="C616" s="66">
        <f ca="1">INDIRECT(ADDRESS(2+QUOTIENT(ROW()-2,COUNTA('Form Responses 1'!$1:$1)-4),3,,TRUE,"Form Responses 1"))</f>
        <v>0</v>
      </c>
      <c r="D616" s="66">
        <f ca="1">INDIRECT(ADDRESS(2+QUOTIENT(ROW()-2,COUNTA('Form Responses 1'!$1:$1)-4),4,,TRUE,"Form Responses 1"))</f>
        <v>0</v>
      </c>
      <c r="E616" s="82">
        <f ca="1" t="shared" si="534"/>
        <v>6</v>
      </c>
      <c r="F616" s="66" t="str">
        <f ca="1">IF(ISBLANK(A616)," ",INDIRECT(ADDRESS(1,5+MOD(ROW()-2,COUNTA('Form Responses 1'!$1:$1)-4),,TRUE,"Form Responses 1")))</f>
        <v>Wisma [Ruang Alat Meteorologi]</v>
      </c>
      <c r="G616" s="66" t="e">
        <f ca="1">IF(ISBLANK(A616)," ",INDIRECT(ADDRESS(MATCH(A616,'Form Responses 1'!A:A,0),5+MOD(ROW()-2,COUNTA('Form Responses 1'!$1:$1)-4),,TRUE,"Form Responses 1")))</f>
        <v>#N/A</v>
      </c>
      <c r="H616" s="83" t="str">
        <f ca="1" t="shared" si="535"/>
        <v>Wisma</v>
      </c>
      <c r="I616" s="83" t="str">
        <f ca="1" t="shared" si="608"/>
        <v>Ruang Alat Meteorologi</v>
      </c>
      <c r="J616" s="83" t="str">
        <f ca="1" t="shared" si="536"/>
        <v>CLEANING SERVICE</v>
      </c>
      <c r="K616" s="83" t="str">
        <f ca="1" t="array" ref="K616">IFERROR(INDEX(MASTER!B:B,MATCH(G616,MASTER!A:A,0))/100," ")</f>
        <v> </v>
      </c>
      <c r="L616" s="66">
        <f ca="1" t="shared" si="537"/>
        <v>0</v>
      </c>
      <c r="M616" s="66" t="str">
        <f ca="1" t="shared" si="538"/>
        <v>1900 - WEEK 00</v>
      </c>
      <c r="N616" s="66" t="str">
        <f ca="1" t="shared" si="539"/>
        <v>1900 - MONTH 01</v>
      </c>
      <c r="O616" s="83" t="str">
        <f ca="1" t="shared" ref="O616:P616" si="646">IFERROR(AVERAGEIF(M:M,M616,$K:$K)," ")</f>
        <v> </v>
      </c>
      <c r="P616" s="83" t="str">
        <f ca="1" t="shared" si="646"/>
        <v> </v>
      </c>
      <c r="Q616" s="66" t="str">
        <f ca="1">IF(ISBLANK(A616)," ",IF(O616&gt;MASTER!$B$3/100,"SB",IF(O616&gt;MASTER!$B$4/100,"B",IF(O616&gt;MASTER!$B$5/100,"C","K"))))</f>
        <v>SB</v>
      </c>
      <c r="R616" s="66" t="str">
        <f ca="1">IF(ISBLANK(B616)," ",IF(P616&gt;MASTER!$B$3/100,"SB",IF(P616&gt;MASTER!$B$4/100,"B",IF(P616&gt;MASTER!$B$5/100,"C","K"))))</f>
        <v>SB</v>
      </c>
    </row>
    <row r="617" customHeight="1" spans="1:18">
      <c r="A617" s="66">
        <f ca="1">INDIRECT(ADDRESS(2+QUOTIENT(ROW()-2,COUNTA('Form Responses 1'!$1:$1)-4),1,,TRUE,"Form Responses 1"))</f>
        <v>0</v>
      </c>
      <c r="B617" s="66">
        <f ca="1">INDIRECT(ADDRESS(2+QUOTIENT(ROW()-2,COUNTA('Form Responses 1'!$1:$1)-4),2,,TRUE,"Form Responses 1"))</f>
        <v>0</v>
      </c>
      <c r="C617" s="66">
        <f ca="1">INDIRECT(ADDRESS(2+QUOTIENT(ROW()-2,COUNTA('Form Responses 1'!$1:$1)-4),3,,TRUE,"Form Responses 1"))</f>
        <v>0</v>
      </c>
      <c r="D617" s="66">
        <f ca="1">INDIRECT(ADDRESS(2+QUOTIENT(ROW()-2,COUNTA('Form Responses 1'!$1:$1)-4),4,,TRUE,"Form Responses 1"))</f>
        <v>0</v>
      </c>
      <c r="E617" s="82">
        <f ca="1" t="shared" si="534"/>
        <v>6</v>
      </c>
      <c r="F617" s="66" t="str">
        <f ca="1">IF(ISBLANK(A617)," ",INDIRECT(ADDRESS(1,5+MOD(ROW()-2,COUNTA('Form Responses 1'!$1:$1)-4),,TRUE,"Form Responses 1")))</f>
        <v>Wisma [Ruang Kerja]</v>
      </c>
      <c r="G617" s="66" t="e">
        <f ca="1">IF(ISBLANK(A617)," ",INDIRECT(ADDRESS(MATCH(A617,'Form Responses 1'!A:A,0),5+MOD(ROW()-2,COUNTA('Form Responses 1'!$1:$1)-4),,TRUE,"Form Responses 1")))</f>
        <v>#N/A</v>
      </c>
      <c r="H617" s="83" t="str">
        <f ca="1" t="shared" si="535"/>
        <v>Wisma</v>
      </c>
      <c r="I617" s="83" t="str">
        <f ca="1" t="shared" si="608"/>
        <v>Ruang Kerja</v>
      </c>
      <c r="J617" s="83" t="str">
        <f ca="1" t="shared" si="536"/>
        <v>CLEANING SERVICE</v>
      </c>
      <c r="K617" s="83" t="str">
        <f ca="1" t="array" ref="K617">IFERROR(INDEX(MASTER!B:B,MATCH(G617,MASTER!A:A,0))/100," ")</f>
        <v> </v>
      </c>
      <c r="L617" s="66">
        <f ca="1" t="shared" si="537"/>
        <v>0</v>
      </c>
      <c r="M617" s="66" t="str">
        <f ca="1" t="shared" si="538"/>
        <v>1900 - WEEK 00</v>
      </c>
      <c r="N617" s="66" t="str">
        <f ca="1" t="shared" si="539"/>
        <v>1900 - MONTH 01</v>
      </c>
      <c r="O617" s="83" t="str">
        <f ca="1" t="shared" ref="O617:P617" si="647">IFERROR(AVERAGEIF(M:M,M617,$K:$K)," ")</f>
        <v> </v>
      </c>
      <c r="P617" s="83" t="str">
        <f ca="1" t="shared" si="647"/>
        <v> </v>
      </c>
      <c r="Q617" s="66" t="str">
        <f ca="1">IF(ISBLANK(A617)," ",IF(O617&gt;MASTER!$B$3/100,"SB",IF(O617&gt;MASTER!$B$4/100,"B",IF(O617&gt;MASTER!$B$5/100,"C","K"))))</f>
        <v>SB</v>
      </c>
      <c r="R617" s="66" t="str">
        <f ca="1">IF(ISBLANK(B617)," ",IF(P617&gt;MASTER!$B$3/100,"SB",IF(P617&gt;MASTER!$B$4/100,"B",IF(P617&gt;MASTER!$B$5/100,"C","K"))))</f>
        <v>SB</v>
      </c>
    </row>
    <row r="618" customHeight="1" spans="1:18">
      <c r="A618" s="66">
        <f ca="1">INDIRECT(ADDRESS(2+QUOTIENT(ROW()-2,COUNTA('Form Responses 1'!$1:$1)-4),1,,TRUE,"Form Responses 1"))</f>
        <v>0</v>
      </c>
      <c r="B618" s="66">
        <f ca="1">INDIRECT(ADDRESS(2+QUOTIENT(ROW()-2,COUNTA('Form Responses 1'!$1:$1)-4),2,,TRUE,"Form Responses 1"))</f>
        <v>0</v>
      </c>
      <c r="C618" s="66">
        <f ca="1">INDIRECT(ADDRESS(2+QUOTIENT(ROW()-2,COUNTA('Form Responses 1'!$1:$1)-4),3,,TRUE,"Form Responses 1"))</f>
        <v>0</v>
      </c>
      <c r="D618" s="66">
        <f ca="1">INDIRECT(ADDRESS(2+QUOTIENT(ROW()-2,COUNTA('Form Responses 1'!$1:$1)-4),4,,TRUE,"Form Responses 1"))</f>
        <v>0</v>
      </c>
      <c r="E618" s="82">
        <f ca="1" t="shared" si="534"/>
        <v>6</v>
      </c>
      <c r="F618" s="66" t="str">
        <f ca="1">IF(ISBLANK(A618)," ",INDIRECT(ADDRESS(1,5+MOD(ROW()-2,COUNTA('Form Responses 1'!$1:$1)-4),,TRUE,"Form Responses 1")))</f>
        <v>Wisma [Pantry]</v>
      </c>
      <c r="G618" s="66" t="e">
        <f ca="1">IF(ISBLANK(A618)," ",INDIRECT(ADDRESS(MATCH(A618,'Form Responses 1'!A:A,0),5+MOD(ROW()-2,COUNTA('Form Responses 1'!$1:$1)-4),,TRUE,"Form Responses 1")))</f>
        <v>#N/A</v>
      </c>
      <c r="H618" s="83" t="str">
        <f ca="1" t="shared" si="535"/>
        <v>Wisma</v>
      </c>
      <c r="I618" s="83" t="str">
        <f ca="1" t="shared" si="608"/>
        <v>Pantry</v>
      </c>
      <c r="J618" s="83" t="str">
        <f ca="1" t="shared" si="536"/>
        <v>CLEANING SERVICE</v>
      </c>
      <c r="K618" s="83" t="str">
        <f ca="1" t="array" ref="K618">IFERROR(INDEX(MASTER!B:B,MATCH(G618,MASTER!A:A,0))/100," ")</f>
        <v> </v>
      </c>
      <c r="L618" s="66">
        <f ca="1" t="shared" si="537"/>
        <v>0</v>
      </c>
      <c r="M618" s="66" t="str">
        <f ca="1" t="shared" si="538"/>
        <v>1900 - WEEK 00</v>
      </c>
      <c r="N618" s="66" t="str">
        <f ca="1" t="shared" si="539"/>
        <v>1900 - MONTH 01</v>
      </c>
      <c r="O618" s="83" t="str">
        <f ca="1" t="shared" ref="O618:P618" si="648">IFERROR(AVERAGEIF(M:M,M618,$K:$K)," ")</f>
        <v> </v>
      </c>
      <c r="P618" s="83" t="str">
        <f ca="1" t="shared" si="648"/>
        <v> </v>
      </c>
      <c r="Q618" s="66" t="str">
        <f ca="1">IF(ISBLANK(A618)," ",IF(O618&gt;MASTER!$B$3/100,"SB",IF(O618&gt;MASTER!$B$4/100,"B",IF(O618&gt;MASTER!$B$5/100,"C","K"))))</f>
        <v>SB</v>
      </c>
      <c r="R618" s="66" t="str">
        <f ca="1">IF(ISBLANK(B618)," ",IF(P618&gt;MASTER!$B$3/100,"SB",IF(P618&gt;MASTER!$B$4/100,"B",IF(P618&gt;MASTER!$B$5/100,"C","K"))))</f>
        <v>SB</v>
      </c>
    </row>
    <row r="619" customHeight="1" spans="1:18">
      <c r="A619" s="66">
        <f ca="1">INDIRECT(ADDRESS(2+QUOTIENT(ROW()-2,COUNTA('Form Responses 1'!$1:$1)-4),1,,TRUE,"Form Responses 1"))</f>
        <v>0</v>
      </c>
      <c r="B619" s="66">
        <f ca="1">INDIRECT(ADDRESS(2+QUOTIENT(ROW()-2,COUNTA('Form Responses 1'!$1:$1)-4),2,,TRUE,"Form Responses 1"))</f>
        <v>0</v>
      </c>
      <c r="C619" s="66">
        <f ca="1">INDIRECT(ADDRESS(2+QUOTIENT(ROW()-2,COUNTA('Form Responses 1'!$1:$1)-4),3,,TRUE,"Form Responses 1"))</f>
        <v>0</v>
      </c>
      <c r="D619" s="66">
        <f ca="1">INDIRECT(ADDRESS(2+QUOTIENT(ROW()-2,COUNTA('Form Responses 1'!$1:$1)-4),4,,TRUE,"Form Responses 1"))</f>
        <v>0</v>
      </c>
      <c r="E619" s="82">
        <f ca="1" t="shared" si="534"/>
        <v>6</v>
      </c>
      <c r="F619" s="66" t="str">
        <f ca="1">IF(ISBLANK(A619)," ",INDIRECT(ADDRESS(1,5+MOD(ROW()-2,COUNTA('Form Responses 1'!$1:$1)-4),,TRUE,"Form Responses 1")))</f>
        <v>Wisma [Musholla]</v>
      </c>
      <c r="G619" s="66" t="e">
        <f ca="1">IF(ISBLANK(A619)," ",INDIRECT(ADDRESS(MATCH(A619,'Form Responses 1'!A:A,0),5+MOD(ROW()-2,COUNTA('Form Responses 1'!$1:$1)-4),,TRUE,"Form Responses 1")))</f>
        <v>#N/A</v>
      </c>
      <c r="H619" s="83" t="str">
        <f ca="1" t="shared" si="535"/>
        <v>Wisma</v>
      </c>
      <c r="I619" s="83" t="str">
        <f ca="1" t="shared" si="608"/>
        <v>Musholla</v>
      </c>
      <c r="J619" s="83" t="str">
        <f ca="1" t="shared" si="536"/>
        <v>CLEANING SERVICE</v>
      </c>
      <c r="K619" s="83" t="str">
        <f ca="1" t="array" ref="K619">IFERROR(INDEX(MASTER!B:B,MATCH(G619,MASTER!A:A,0))/100," ")</f>
        <v> </v>
      </c>
      <c r="L619" s="66">
        <f ca="1" t="shared" si="537"/>
        <v>0</v>
      </c>
      <c r="M619" s="66" t="str">
        <f ca="1" t="shared" si="538"/>
        <v>1900 - WEEK 00</v>
      </c>
      <c r="N619" s="66" t="str">
        <f ca="1" t="shared" si="539"/>
        <v>1900 - MONTH 01</v>
      </c>
      <c r="O619" s="83" t="str">
        <f ca="1" t="shared" ref="O619:P619" si="649">IFERROR(AVERAGEIF(M:M,M619,$K:$K)," ")</f>
        <v> </v>
      </c>
      <c r="P619" s="83" t="str">
        <f ca="1" t="shared" si="649"/>
        <v> </v>
      </c>
      <c r="Q619" s="66" t="str">
        <f ca="1">IF(ISBLANK(A619)," ",IF(O619&gt;MASTER!$B$3/100,"SB",IF(O619&gt;MASTER!$B$4/100,"B",IF(O619&gt;MASTER!$B$5/100,"C","K"))))</f>
        <v>SB</v>
      </c>
      <c r="R619" s="66" t="str">
        <f ca="1">IF(ISBLANK(B619)," ",IF(P619&gt;MASTER!$B$3/100,"SB",IF(P619&gt;MASTER!$B$4/100,"B",IF(P619&gt;MASTER!$B$5/100,"C","K"))))</f>
        <v>SB</v>
      </c>
    </row>
    <row r="620" customHeight="1" spans="1:18">
      <c r="A620" s="66">
        <f ca="1">INDIRECT(ADDRESS(2+QUOTIENT(ROW()-2,COUNTA('Form Responses 1'!$1:$1)-4),1,,TRUE,"Form Responses 1"))</f>
        <v>0</v>
      </c>
      <c r="B620" s="66">
        <f ca="1">INDIRECT(ADDRESS(2+QUOTIENT(ROW()-2,COUNTA('Form Responses 1'!$1:$1)-4),2,,TRUE,"Form Responses 1"))</f>
        <v>0</v>
      </c>
      <c r="C620" s="66">
        <f ca="1">INDIRECT(ADDRESS(2+QUOTIENT(ROW()-2,COUNTA('Form Responses 1'!$1:$1)-4),3,,TRUE,"Form Responses 1"))</f>
        <v>0</v>
      </c>
      <c r="D620" s="66">
        <f ca="1">INDIRECT(ADDRESS(2+QUOTIENT(ROW()-2,COUNTA('Form Responses 1'!$1:$1)-4),4,,TRUE,"Form Responses 1"))</f>
        <v>0</v>
      </c>
      <c r="E620" s="82">
        <f ca="1" t="shared" si="534"/>
        <v>6</v>
      </c>
      <c r="F620" s="66" t="str">
        <f ca="1">IF(ISBLANK(A620)," ",INDIRECT(ADDRESS(1,5+MOD(ROW()-2,COUNTA('Form Responses 1'!$1:$1)-4),,TRUE,"Form Responses 1")))</f>
        <v>Wisma [Toilet Pria / Wanita]</v>
      </c>
      <c r="G620" s="66" t="e">
        <f ca="1">IF(ISBLANK(A620)," ",INDIRECT(ADDRESS(MATCH(A620,'Form Responses 1'!A:A,0),5+MOD(ROW()-2,COUNTA('Form Responses 1'!$1:$1)-4),,TRUE,"Form Responses 1")))</f>
        <v>#N/A</v>
      </c>
      <c r="H620" s="83" t="str">
        <f ca="1" t="shared" si="535"/>
        <v>Wisma</v>
      </c>
      <c r="I620" s="83" t="str">
        <f ca="1" t="shared" si="608"/>
        <v>Toilet Pria / Wanita</v>
      </c>
      <c r="J620" s="83" t="str">
        <f ca="1" t="shared" si="536"/>
        <v>CLEANING SERVICE</v>
      </c>
      <c r="K620" s="83" t="str">
        <f ca="1" t="array" ref="K620">IFERROR(INDEX(MASTER!B:B,MATCH(G620,MASTER!A:A,0))/100," ")</f>
        <v> </v>
      </c>
      <c r="L620" s="66">
        <f ca="1" t="shared" si="537"/>
        <v>0</v>
      </c>
      <c r="M620" s="66" t="str">
        <f ca="1" t="shared" si="538"/>
        <v>1900 - WEEK 00</v>
      </c>
      <c r="N620" s="66" t="str">
        <f ca="1" t="shared" si="539"/>
        <v>1900 - MONTH 01</v>
      </c>
      <c r="O620" s="83" t="str">
        <f ca="1" t="shared" ref="O620:P620" si="650">IFERROR(AVERAGEIF(M:M,M620,$K:$K)," ")</f>
        <v> </v>
      </c>
      <c r="P620" s="83" t="str">
        <f ca="1" t="shared" si="650"/>
        <v> </v>
      </c>
      <c r="Q620" s="66" t="str">
        <f ca="1">IF(ISBLANK(A620)," ",IF(O620&gt;MASTER!$B$3/100,"SB",IF(O620&gt;MASTER!$B$4/100,"B",IF(O620&gt;MASTER!$B$5/100,"C","K"))))</f>
        <v>SB</v>
      </c>
      <c r="R620" s="66" t="str">
        <f ca="1">IF(ISBLANK(B620)," ",IF(P620&gt;MASTER!$B$3/100,"SB",IF(P620&gt;MASTER!$B$4/100,"B",IF(P620&gt;MASTER!$B$5/100,"C","K"))))</f>
        <v>SB</v>
      </c>
    </row>
    <row r="621" customHeight="1" spans="1:18">
      <c r="A621" s="66">
        <f ca="1">INDIRECT(ADDRESS(2+QUOTIENT(ROW()-2,COUNTA('Form Responses 1'!$1:$1)-4),1,,TRUE,"Form Responses 1"))</f>
        <v>0</v>
      </c>
      <c r="B621" s="66">
        <f ca="1">INDIRECT(ADDRESS(2+QUOTIENT(ROW()-2,COUNTA('Form Responses 1'!$1:$1)-4),2,,TRUE,"Form Responses 1"))</f>
        <v>0</v>
      </c>
      <c r="C621" s="66">
        <f ca="1">INDIRECT(ADDRESS(2+QUOTIENT(ROW()-2,COUNTA('Form Responses 1'!$1:$1)-4),3,,TRUE,"Form Responses 1"))</f>
        <v>0</v>
      </c>
      <c r="D621" s="66">
        <f ca="1">INDIRECT(ADDRESS(2+QUOTIENT(ROW()-2,COUNTA('Form Responses 1'!$1:$1)-4),4,,TRUE,"Form Responses 1"))</f>
        <v>0</v>
      </c>
      <c r="E621" s="82">
        <f ca="1" t="shared" si="534"/>
        <v>6</v>
      </c>
      <c r="F621" s="66" t="str">
        <f ca="1">IF(ISBLANK(A621)," ",INDIRECT(ADDRESS(1,5+MOD(ROW()-2,COUNTA('Form Responses 1'!$1:$1)-4),,TRUE,"Form Responses 1")))</f>
        <v>Halaman Wisma [Taman ]</v>
      </c>
      <c r="G621" s="66" t="e">
        <f ca="1">IF(ISBLANK(A621)," ",INDIRECT(ADDRESS(MATCH(A621,'Form Responses 1'!A:A,0),5+MOD(ROW()-2,COUNTA('Form Responses 1'!$1:$1)-4),,TRUE,"Form Responses 1")))</f>
        <v>#N/A</v>
      </c>
      <c r="H621" s="83" t="str">
        <f ca="1" t="shared" si="535"/>
        <v>Halaman Wisma</v>
      </c>
      <c r="I621" s="83" t="str">
        <f ca="1" t="shared" si="608"/>
        <v>Taman </v>
      </c>
      <c r="J621" s="83" t="str">
        <f ca="1" t="shared" si="536"/>
        <v>CLEANING SERVICE</v>
      </c>
      <c r="K621" s="83" t="str">
        <f ca="1" t="array" ref="K621">IFERROR(INDEX(MASTER!B:B,MATCH(G621,MASTER!A:A,0))/100," ")</f>
        <v> </v>
      </c>
      <c r="L621" s="66">
        <f ca="1" t="shared" si="537"/>
        <v>0</v>
      </c>
      <c r="M621" s="66" t="str">
        <f ca="1" t="shared" si="538"/>
        <v>1900 - WEEK 00</v>
      </c>
      <c r="N621" s="66" t="str">
        <f ca="1" t="shared" si="539"/>
        <v>1900 - MONTH 01</v>
      </c>
      <c r="O621" s="83" t="str">
        <f ca="1" t="shared" ref="O621:P621" si="651">IFERROR(AVERAGEIF(M:M,M621,$K:$K)," ")</f>
        <v> </v>
      </c>
      <c r="P621" s="83" t="str">
        <f ca="1" t="shared" si="651"/>
        <v> </v>
      </c>
      <c r="Q621" s="66" t="str">
        <f ca="1">IF(ISBLANK(A621)," ",IF(O621&gt;MASTER!$B$3/100,"SB",IF(O621&gt;MASTER!$B$4/100,"B",IF(O621&gt;MASTER!$B$5/100,"C","K"))))</f>
        <v>SB</v>
      </c>
      <c r="R621" s="66" t="str">
        <f ca="1">IF(ISBLANK(B621)," ",IF(P621&gt;MASTER!$B$3/100,"SB",IF(P621&gt;MASTER!$B$4/100,"B",IF(P621&gt;MASTER!$B$5/100,"C","K"))))</f>
        <v>SB</v>
      </c>
    </row>
    <row r="622" customHeight="1" spans="1:18">
      <c r="A622" s="66">
        <f ca="1">INDIRECT(ADDRESS(2+QUOTIENT(ROW()-2,COUNTA('Form Responses 1'!$1:$1)-4),1,,TRUE,"Form Responses 1"))</f>
        <v>0</v>
      </c>
      <c r="B622" s="66">
        <f ca="1">INDIRECT(ADDRESS(2+QUOTIENT(ROW()-2,COUNTA('Form Responses 1'!$1:$1)-4),2,,TRUE,"Form Responses 1"))</f>
        <v>0</v>
      </c>
      <c r="C622" s="66">
        <f ca="1">INDIRECT(ADDRESS(2+QUOTIENT(ROW()-2,COUNTA('Form Responses 1'!$1:$1)-4),3,,TRUE,"Form Responses 1"))</f>
        <v>0</v>
      </c>
      <c r="D622" s="66">
        <f ca="1">INDIRECT(ADDRESS(2+QUOTIENT(ROW()-2,COUNTA('Form Responses 1'!$1:$1)-4),4,,TRUE,"Form Responses 1"))</f>
        <v>0</v>
      </c>
      <c r="E622" s="82">
        <f ca="1" t="shared" si="534"/>
        <v>6</v>
      </c>
      <c r="F622" s="66" t="str">
        <f ca="1">IF(ISBLANK(A622)," ",INDIRECT(ADDRESS(1,5+MOD(ROW()-2,COUNTA('Form Responses 1'!$1:$1)-4),,TRUE,"Form Responses 1")))</f>
        <v>Halaman Wisma [Pos Satpam]</v>
      </c>
      <c r="G622" s="66" t="e">
        <f ca="1">IF(ISBLANK(A622)," ",INDIRECT(ADDRESS(MATCH(A622,'Form Responses 1'!A:A,0),5+MOD(ROW()-2,COUNTA('Form Responses 1'!$1:$1)-4),,TRUE,"Form Responses 1")))</f>
        <v>#N/A</v>
      </c>
      <c r="H622" s="83" t="str">
        <f ca="1" t="shared" si="535"/>
        <v>Halaman Wisma</v>
      </c>
      <c r="I622" s="83" t="str">
        <f ca="1" t="shared" si="608"/>
        <v>Pos Satpam</v>
      </c>
      <c r="J622" s="83" t="str">
        <f ca="1" t="shared" si="536"/>
        <v>CLEANING SERVICE</v>
      </c>
      <c r="K622" s="83" t="str">
        <f ca="1" t="array" ref="K622">IFERROR(INDEX(MASTER!B:B,MATCH(G622,MASTER!A:A,0))/100," ")</f>
        <v> </v>
      </c>
      <c r="L622" s="66">
        <f ca="1" t="shared" si="537"/>
        <v>0</v>
      </c>
      <c r="M622" s="66" t="str">
        <f ca="1" t="shared" si="538"/>
        <v>1900 - WEEK 00</v>
      </c>
      <c r="N622" s="66" t="str">
        <f ca="1" t="shared" si="539"/>
        <v>1900 - MONTH 01</v>
      </c>
      <c r="O622" s="83" t="str">
        <f ca="1" t="shared" ref="O622:P622" si="652">IFERROR(AVERAGEIF(M:M,M622,$K:$K)," ")</f>
        <v> </v>
      </c>
      <c r="P622" s="83" t="str">
        <f ca="1" t="shared" si="652"/>
        <v> </v>
      </c>
      <c r="Q622" s="66" t="str">
        <f ca="1">IF(ISBLANK(A622)," ",IF(O622&gt;MASTER!$B$3/100,"SB",IF(O622&gt;MASTER!$B$4/100,"B",IF(O622&gt;MASTER!$B$5/100,"C","K"))))</f>
        <v>SB</v>
      </c>
      <c r="R622" s="66" t="str">
        <f ca="1">IF(ISBLANK(B622)," ",IF(P622&gt;MASTER!$B$3/100,"SB",IF(P622&gt;MASTER!$B$4/100,"B",IF(P622&gt;MASTER!$B$5/100,"C","K"))))</f>
        <v>SB</v>
      </c>
    </row>
    <row r="623" customHeight="1" spans="1:18">
      <c r="A623" s="66">
        <f ca="1">INDIRECT(ADDRESS(2+QUOTIENT(ROW()-2,COUNTA('Form Responses 1'!$1:$1)-4),1,,TRUE,"Form Responses 1"))</f>
        <v>0</v>
      </c>
      <c r="B623" s="66">
        <f ca="1">INDIRECT(ADDRESS(2+QUOTIENT(ROW()-2,COUNTA('Form Responses 1'!$1:$1)-4),2,,TRUE,"Form Responses 1"))</f>
        <v>0</v>
      </c>
      <c r="C623" s="66">
        <f ca="1">INDIRECT(ADDRESS(2+QUOTIENT(ROW()-2,COUNTA('Form Responses 1'!$1:$1)-4),3,,TRUE,"Form Responses 1"))</f>
        <v>0</v>
      </c>
      <c r="D623" s="66">
        <f ca="1">INDIRECT(ADDRESS(2+QUOTIENT(ROW()-2,COUNTA('Form Responses 1'!$1:$1)-4),4,,TRUE,"Form Responses 1"))</f>
        <v>0</v>
      </c>
      <c r="E623" s="82">
        <f ca="1" t="shared" si="534"/>
        <v>6</v>
      </c>
      <c r="F623" s="66" t="str">
        <f ca="1">IF(ISBLANK(A623)," ",INDIRECT(ADDRESS(1,5+MOD(ROW()-2,COUNTA('Form Responses 1'!$1:$1)-4),,TRUE,"Form Responses 1")))</f>
        <v>Halaman Wisma [Halaman Utama Depan]</v>
      </c>
      <c r="G623" s="66" t="e">
        <f ca="1">IF(ISBLANK(A623)," ",INDIRECT(ADDRESS(MATCH(A623,'Form Responses 1'!A:A,0),5+MOD(ROW()-2,COUNTA('Form Responses 1'!$1:$1)-4),,TRUE,"Form Responses 1")))</f>
        <v>#N/A</v>
      </c>
      <c r="H623" s="83" t="str">
        <f ca="1" t="shared" si="535"/>
        <v>Halaman Wisma</v>
      </c>
      <c r="I623" s="83" t="str">
        <f ca="1" t="shared" si="608"/>
        <v>Halaman Utama Depan</v>
      </c>
      <c r="J623" s="83" t="str">
        <f ca="1" t="shared" si="536"/>
        <v>CLEANING SERVICE</v>
      </c>
      <c r="K623" s="83" t="str">
        <f ca="1" t="array" ref="K623">IFERROR(INDEX(MASTER!B:B,MATCH(G623,MASTER!A:A,0))/100," ")</f>
        <v> </v>
      </c>
      <c r="L623" s="66">
        <f ca="1" t="shared" si="537"/>
        <v>0</v>
      </c>
      <c r="M623" s="66" t="str">
        <f ca="1" t="shared" si="538"/>
        <v>1900 - WEEK 00</v>
      </c>
      <c r="N623" s="66" t="str">
        <f ca="1" t="shared" si="539"/>
        <v>1900 - MONTH 01</v>
      </c>
      <c r="O623" s="83" t="str">
        <f ca="1" t="shared" ref="O623:P623" si="653">IFERROR(AVERAGEIF(M:M,M623,$K:$K)," ")</f>
        <v> </v>
      </c>
      <c r="P623" s="83" t="str">
        <f ca="1" t="shared" si="653"/>
        <v> </v>
      </c>
      <c r="Q623" s="66" t="str">
        <f ca="1">IF(ISBLANK(A623)," ",IF(O623&gt;MASTER!$B$3/100,"SB",IF(O623&gt;MASTER!$B$4/100,"B",IF(O623&gt;MASTER!$B$5/100,"C","K"))))</f>
        <v>SB</v>
      </c>
      <c r="R623" s="66" t="str">
        <f ca="1">IF(ISBLANK(B623)," ",IF(P623&gt;MASTER!$B$3/100,"SB",IF(P623&gt;MASTER!$B$4/100,"B",IF(P623&gt;MASTER!$B$5/100,"C","K"))))</f>
        <v>SB</v>
      </c>
    </row>
    <row r="624" customHeight="1" spans="1:18">
      <c r="A624" s="66">
        <f ca="1">INDIRECT(ADDRESS(2+QUOTIENT(ROW()-2,COUNTA('Form Responses 1'!$1:$1)-4),1,,TRUE,"Form Responses 1"))</f>
        <v>0</v>
      </c>
      <c r="B624" s="66">
        <f ca="1">INDIRECT(ADDRESS(2+QUOTIENT(ROW()-2,COUNTA('Form Responses 1'!$1:$1)-4),2,,TRUE,"Form Responses 1"))</f>
        <v>0</v>
      </c>
      <c r="C624" s="66">
        <f ca="1">INDIRECT(ADDRESS(2+QUOTIENT(ROW()-2,COUNTA('Form Responses 1'!$1:$1)-4),3,,TRUE,"Form Responses 1"))</f>
        <v>0</v>
      </c>
      <c r="D624" s="66">
        <f ca="1">INDIRECT(ADDRESS(2+QUOTIENT(ROW()-2,COUNTA('Form Responses 1'!$1:$1)-4),4,,TRUE,"Form Responses 1"))</f>
        <v>0</v>
      </c>
      <c r="E624" s="82">
        <f ca="1" t="shared" si="534"/>
        <v>6</v>
      </c>
      <c r="F624" s="66" t="str">
        <f ca="1">IF(ISBLANK(A624)," ",INDIRECT(ADDRESS(1,5+MOD(ROW()-2,COUNTA('Form Responses 1'!$1:$1)-4),,TRUE,"Form Responses 1")))</f>
        <v>Halaman Wisma [Halaman Samping Dan Belakang]</v>
      </c>
      <c r="G624" s="66" t="e">
        <f ca="1">IF(ISBLANK(A624)," ",INDIRECT(ADDRESS(MATCH(A624,'Form Responses 1'!A:A,0),5+MOD(ROW()-2,COUNTA('Form Responses 1'!$1:$1)-4),,TRUE,"Form Responses 1")))</f>
        <v>#N/A</v>
      </c>
      <c r="H624" s="83" t="str">
        <f ca="1" t="shared" si="535"/>
        <v>Halaman Wisma</v>
      </c>
      <c r="I624" s="83" t="str">
        <f ca="1" t="shared" si="608"/>
        <v>Halaman Samping Dan Belakang</v>
      </c>
      <c r="J624" s="83" t="str">
        <f ca="1" t="shared" si="536"/>
        <v>CLEANING SERVICE</v>
      </c>
      <c r="K624" s="83" t="str">
        <f ca="1" t="array" ref="K624">IFERROR(INDEX(MASTER!B:B,MATCH(G624,MASTER!A:A,0))/100," ")</f>
        <v> </v>
      </c>
      <c r="L624" s="66">
        <f ca="1" t="shared" si="537"/>
        <v>0</v>
      </c>
      <c r="M624" s="66" t="str">
        <f ca="1" t="shared" si="538"/>
        <v>1900 - WEEK 00</v>
      </c>
      <c r="N624" s="66" t="str">
        <f ca="1" t="shared" si="539"/>
        <v>1900 - MONTH 01</v>
      </c>
      <c r="O624" s="83" t="str">
        <f ca="1" t="shared" ref="O624:P624" si="654">IFERROR(AVERAGEIF(M:M,M624,$K:$K)," ")</f>
        <v> </v>
      </c>
      <c r="P624" s="83" t="str">
        <f ca="1" t="shared" si="654"/>
        <v> </v>
      </c>
      <c r="Q624" s="66" t="str">
        <f ca="1">IF(ISBLANK(A624)," ",IF(O624&gt;MASTER!$B$3/100,"SB",IF(O624&gt;MASTER!$B$4/100,"B",IF(O624&gt;MASTER!$B$5/100,"C","K"))))</f>
        <v>SB</v>
      </c>
      <c r="R624" s="66" t="str">
        <f ca="1">IF(ISBLANK(B624)," ",IF(P624&gt;MASTER!$B$3/100,"SB",IF(P624&gt;MASTER!$B$4/100,"B",IF(P624&gt;MASTER!$B$5/100,"C","K"))))</f>
        <v>SB</v>
      </c>
    </row>
    <row r="625" customHeight="1" spans="1:18">
      <c r="A625" s="66">
        <f ca="1">INDIRECT(ADDRESS(2+QUOTIENT(ROW()-2,COUNTA('Form Responses 1'!$1:$1)-4),1,,TRUE,"Form Responses 1"))</f>
        <v>0</v>
      </c>
      <c r="B625" s="66">
        <f ca="1">INDIRECT(ADDRESS(2+QUOTIENT(ROW()-2,COUNTA('Form Responses 1'!$1:$1)-4),2,,TRUE,"Form Responses 1"))</f>
        <v>0</v>
      </c>
      <c r="C625" s="66">
        <f ca="1">INDIRECT(ADDRESS(2+QUOTIENT(ROW()-2,COUNTA('Form Responses 1'!$1:$1)-4),3,,TRUE,"Form Responses 1"))</f>
        <v>0</v>
      </c>
      <c r="D625" s="66">
        <f ca="1">INDIRECT(ADDRESS(2+QUOTIENT(ROW()-2,COUNTA('Form Responses 1'!$1:$1)-4),4,,TRUE,"Form Responses 1"))</f>
        <v>0</v>
      </c>
      <c r="E625" s="82">
        <f ca="1" t="shared" si="534"/>
        <v>6</v>
      </c>
      <c r="F625" s="66" t="str">
        <f ca="1">IF(ISBLANK(A625)," ",INDIRECT(ADDRESS(1,5+MOD(ROW()-2,COUNTA('Form Responses 1'!$1:$1)-4),,TRUE,"Form Responses 1")))</f>
        <v>Halaman Wisma [Tps]</v>
      </c>
      <c r="G625" s="66" t="e">
        <f ca="1">IF(ISBLANK(A625)," ",INDIRECT(ADDRESS(MATCH(A625,'Form Responses 1'!A:A,0),5+MOD(ROW()-2,COUNTA('Form Responses 1'!$1:$1)-4),,TRUE,"Form Responses 1")))</f>
        <v>#N/A</v>
      </c>
      <c r="H625" s="83" t="str">
        <f ca="1" t="shared" si="535"/>
        <v>Halaman Wisma</v>
      </c>
      <c r="I625" s="83" t="str">
        <f ca="1" t="shared" si="608"/>
        <v>Tps</v>
      </c>
      <c r="J625" s="83" t="str">
        <f ca="1" t="shared" si="536"/>
        <v>CLEANING SERVICE</v>
      </c>
      <c r="K625" s="83" t="str">
        <f ca="1" t="array" ref="K625">IFERROR(INDEX(MASTER!B:B,MATCH(G625,MASTER!A:A,0))/100," ")</f>
        <v> </v>
      </c>
      <c r="L625" s="66">
        <f ca="1" t="shared" si="537"/>
        <v>0</v>
      </c>
      <c r="M625" s="66" t="str">
        <f ca="1" t="shared" si="538"/>
        <v>1900 - WEEK 00</v>
      </c>
      <c r="N625" s="66" t="str">
        <f ca="1" t="shared" si="539"/>
        <v>1900 - MONTH 01</v>
      </c>
      <c r="O625" s="83" t="str">
        <f ca="1" t="shared" ref="O625:P625" si="655">IFERROR(AVERAGEIF(M:M,M625,$K:$K)," ")</f>
        <v> </v>
      </c>
      <c r="P625" s="83" t="str">
        <f ca="1" t="shared" si="655"/>
        <v> </v>
      </c>
      <c r="Q625" s="66" t="str">
        <f ca="1">IF(ISBLANK(A625)," ",IF(O625&gt;MASTER!$B$3/100,"SB",IF(O625&gt;MASTER!$B$4/100,"B",IF(O625&gt;MASTER!$B$5/100,"C","K"))))</f>
        <v>SB</v>
      </c>
      <c r="R625" s="66" t="str">
        <f ca="1">IF(ISBLANK(B625)," ",IF(P625&gt;MASTER!$B$3/100,"SB",IF(P625&gt;MASTER!$B$4/100,"B",IF(P625&gt;MASTER!$B$5/100,"C","K"))))</f>
        <v>SB</v>
      </c>
    </row>
    <row r="626" customHeight="1" spans="1:18">
      <c r="A626" s="66">
        <f ca="1">INDIRECT(ADDRESS(2+QUOTIENT(ROW()-2,COUNTA('Form Responses 1'!$1:$1)-4),1,,TRUE,"Form Responses 1"))</f>
        <v>0</v>
      </c>
      <c r="B626" s="66">
        <f ca="1">INDIRECT(ADDRESS(2+QUOTIENT(ROW()-2,COUNTA('Form Responses 1'!$1:$1)-4),2,,TRUE,"Form Responses 1"))</f>
        <v>0</v>
      </c>
      <c r="C626" s="66">
        <f ca="1">INDIRECT(ADDRESS(2+QUOTIENT(ROW()-2,COUNTA('Form Responses 1'!$1:$1)-4),3,,TRUE,"Form Responses 1"))</f>
        <v>0</v>
      </c>
      <c r="D626" s="66">
        <f ca="1">INDIRECT(ADDRESS(2+QUOTIENT(ROW()-2,COUNTA('Form Responses 1'!$1:$1)-4),4,,TRUE,"Form Responses 1"))</f>
        <v>0</v>
      </c>
      <c r="E626" s="82">
        <f ca="1" t="shared" si="534"/>
        <v>6</v>
      </c>
      <c r="F626" s="66" t="str">
        <f ca="1">IF(ISBLANK(A626)," ",INDIRECT(ADDRESS(1,5+MOD(ROW()-2,COUNTA('Form Responses 1'!$1:$1)-4),,TRUE,"Form Responses 1")))</f>
        <v>Security [Security Functions]</v>
      </c>
      <c r="G626" s="66" t="e">
        <f ca="1">IF(ISBLANK(A626)," ",INDIRECT(ADDRESS(MATCH(A626,'Form Responses 1'!A:A,0),5+MOD(ROW()-2,COUNTA('Form Responses 1'!$1:$1)-4),,TRUE,"Form Responses 1")))</f>
        <v>#N/A</v>
      </c>
      <c r="H626" s="83" t="str">
        <f ca="1" t="shared" si="535"/>
        <v>Security</v>
      </c>
      <c r="I626" s="83" t="str">
        <f ca="1" t="shared" si="608"/>
        <v>Security Functions</v>
      </c>
      <c r="J626" s="83" t="str">
        <f ca="1" t="shared" si="536"/>
        <v>SECURITY SERVICE</v>
      </c>
      <c r="K626" s="83" t="str">
        <f ca="1" t="array" ref="K626">IFERROR(INDEX(MASTER!B:B,MATCH(G626,MASTER!A:A,0))/100," ")</f>
        <v> </v>
      </c>
      <c r="L626" s="66">
        <f ca="1" t="shared" si="537"/>
        <v>0</v>
      </c>
      <c r="M626" s="66" t="str">
        <f ca="1" t="shared" si="538"/>
        <v>1900 - WEEK 00</v>
      </c>
      <c r="N626" s="66" t="str">
        <f ca="1" t="shared" si="539"/>
        <v>1900 - MONTH 01</v>
      </c>
      <c r="O626" s="83" t="str">
        <f ca="1" t="shared" ref="O626:P626" si="656">IFERROR(AVERAGEIF(M:M,M626,$K:$K)," ")</f>
        <v> </v>
      </c>
      <c r="P626" s="83" t="str">
        <f ca="1" t="shared" si="656"/>
        <v> </v>
      </c>
      <c r="Q626" s="66" t="str">
        <f ca="1">IF(ISBLANK(A626)," ",IF(O626&gt;MASTER!$B$3/100,"SB",IF(O626&gt;MASTER!$B$4/100,"B",IF(O626&gt;MASTER!$B$5/100,"C","K"))))</f>
        <v>SB</v>
      </c>
      <c r="R626" s="66" t="str">
        <f ca="1">IF(ISBLANK(B626)," ",IF(P626&gt;MASTER!$B$3/100,"SB",IF(P626&gt;MASTER!$B$4/100,"B",IF(P626&gt;MASTER!$B$5/100,"C","K"))))</f>
        <v>SB</v>
      </c>
    </row>
    <row r="627" customHeight="1" spans="1:18">
      <c r="A627" s="66">
        <f ca="1">INDIRECT(ADDRESS(2+QUOTIENT(ROW()-2,COUNTA('Form Responses 1'!$1:$1)-4),1,,TRUE,"Form Responses 1"))</f>
        <v>0</v>
      </c>
      <c r="B627" s="66">
        <f ca="1">INDIRECT(ADDRESS(2+QUOTIENT(ROW()-2,COUNTA('Form Responses 1'!$1:$1)-4),2,,TRUE,"Form Responses 1"))</f>
        <v>0</v>
      </c>
      <c r="C627" s="66">
        <f ca="1">INDIRECT(ADDRESS(2+QUOTIENT(ROW()-2,COUNTA('Form Responses 1'!$1:$1)-4),3,,TRUE,"Form Responses 1"))</f>
        <v>0</v>
      </c>
      <c r="D627" s="66">
        <f ca="1">INDIRECT(ADDRESS(2+QUOTIENT(ROW()-2,COUNTA('Form Responses 1'!$1:$1)-4),4,,TRUE,"Form Responses 1"))</f>
        <v>0</v>
      </c>
      <c r="E627" s="82">
        <f ca="1" t="shared" si="534"/>
        <v>6</v>
      </c>
      <c r="F627" s="66" t="str">
        <f ca="1">IF(ISBLANK(A627)," ",INDIRECT(ADDRESS(1,5+MOD(ROW()-2,COUNTA('Form Responses 1'!$1:$1)-4),,TRUE,"Form Responses 1")))</f>
        <v>Lantai 1 [Pantry ]</v>
      </c>
      <c r="G627" s="66" t="e">
        <f ca="1">IF(ISBLANK(A627)," ",INDIRECT(ADDRESS(MATCH(A627,'Form Responses 1'!A:A,0),5+MOD(ROW()-2,COUNTA('Form Responses 1'!$1:$1)-4),,TRUE,"Form Responses 1")))</f>
        <v>#N/A</v>
      </c>
      <c r="H627" s="83" t="str">
        <f ca="1" t="shared" si="535"/>
        <v>Lantai 1</v>
      </c>
      <c r="I627" s="83" t="str">
        <f ca="1" t="shared" si="608"/>
        <v>Pantry </v>
      </c>
      <c r="J627" s="83" t="str">
        <f ca="1" t="shared" si="536"/>
        <v>CLEANING SERVICE</v>
      </c>
      <c r="K627" s="83" t="str">
        <f ca="1" t="array" ref="K627">IFERROR(INDEX(MASTER!B:B,MATCH(G627,MASTER!A:A,0))/100," ")</f>
        <v> </v>
      </c>
      <c r="L627" s="66">
        <f ca="1" t="shared" si="537"/>
        <v>0</v>
      </c>
      <c r="M627" s="66" t="str">
        <f ca="1" t="shared" si="538"/>
        <v>1900 - WEEK 00</v>
      </c>
      <c r="N627" s="66" t="str">
        <f ca="1" t="shared" si="539"/>
        <v>1900 - MONTH 01</v>
      </c>
      <c r="O627" s="83" t="str">
        <f ca="1" t="shared" ref="O627:P627" si="657">IFERROR(AVERAGEIF(M:M,M627,$K:$K)," ")</f>
        <v> </v>
      </c>
      <c r="P627" s="83" t="str">
        <f ca="1" t="shared" si="657"/>
        <v> </v>
      </c>
      <c r="Q627" s="66" t="str">
        <f ca="1">IF(ISBLANK(A627)," ",IF(O627&gt;MASTER!$B$3/100,"SB",IF(O627&gt;MASTER!$B$4/100,"B",IF(O627&gt;MASTER!$B$5/100,"C","K"))))</f>
        <v>SB</v>
      </c>
      <c r="R627" s="66" t="str">
        <f ca="1">IF(ISBLANK(B627)," ",IF(P627&gt;MASTER!$B$3/100,"SB",IF(P627&gt;MASTER!$B$4/100,"B",IF(P627&gt;MASTER!$B$5/100,"C","K"))))</f>
        <v>SB</v>
      </c>
    </row>
    <row r="628" customHeight="1" spans="1:18">
      <c r="A628" s="66">
        <f ca="1">INDIRECT(ADDRESS(2+QUOTIENT(ROW()-2,COUNTA('Form Responses 1'!$1:$1)-4),1,,TRUE,"Form Responses 1"))</f>
        <v>0</v>
      </c>
      <c r="B628" s="66">
        <f ca="1">INDIRECT(ADDRESS(2+QUOTIENT(ROW()-2,COUNTA('Form Responses 1'!$1:$1)-4),2,,TRUE,"Form Responses 1"))</f>
        <v>0</v>
      </c>
      <c r="C628" s="66">
        <f ca="1">INDIRECT(ADDRESS(2+QUOTIENT(ROW()-2,COUNTA('Form Responses 1'!$1:$1)-4),3,,TRUE,"Form Responses 1"))</f>
        <v>0</v>
      </c>
      <c r="D628" s="66">
        <f ca="1">INDIRECT(ADDRESS(2+QUOTIENT(ROW()-2,COUNTA('Form Responses 1'!$1:$1)-4),4,,TRUE,"Form Responses 1"))</f>
        <v>0</v>
      </c>
      <c r="E628" s="82">
        <f ca="1" t="shared" si="534"/>
        <v>6</v>
      </c>
      <c r="F628" s="66" t="str">
        <f ca="1">IF(ISBLANK(A628)," ",INDIRECT(ADDRESS(1,5+MOD(ROW()-2,COUNTA('Form Responses 1'!$1:$1)-4),,TRUE,"Form Responses 1")))</f>
        <v>Lantai 1 [Kamar Depan]</v>
      </c>
      <c r="G628" s="66" t="e">
        <f ca="1">IF(ISBLANK(A628)," ",INDIRECT(ADDRESS(MATCH(A628,'Form Responses 1'!A:A,0),5+MOD(ROW()-2,COUNTA('Form Responses 1'!$1:$1)-4),,TRUE,"Form Responses 1")))</f>
        <v>#N/A</v>
      </c>
      <c r="H628" s="83" t="str">
        <f ca="1" t="shared" si="535"/>
        <v>Lantai 1</v>
      </c>
      <c r="I628" s="83" t="str">
        <f ca="1" t="shared" si="608"/>
        <v>Kamar Depan</v>
      </c>
      <c r="J628" s="83" t="str">
        <f ca="1" t="shared" si="536"/>
        <v>CLEANING SERVICE</v>
      </c>
      <c r="K628" s="83" t="str">
        <f ca="1" t="array" ref="K628">IFERROR(INDEX(MASTER!B:B,MATCH(G628,MASTER!A:A,0))/100," ")</f>
        <v> </v>
      </c>
      <c r="L628" s="66">
        <f ca="1" t="shared" si="537"/>
        <v>0</v>
      </c>
      <c r="M628" s="66" t="str">
        <f ca="1" t="shared" si="538"/>
        <v>1900 - WEEK 00</v>
      </c>
      <c r="N628" s="66" t="str">
        <f ca="1" t="shared" si="539"/>
        <v>1900 - MONTH 01</v>
      </c>
      <c r="O628" s="83" t="str">
        <f ca="1" t="shared" ref="O628:P628" si="658">IFERROR(AVERAGEIF(M:M,M628,$K:$K)," ")</f>
        <v> </v>
      </c>
      <c r="P628" s="83" t="str">
        <f ca="1" t="shared" si="658"/>
        <v> </v>
      </c>
      <c r="Q628" s="66" t="str">
        <f ca="1">IF(ISBLANK(A628)," ",IF(O628&gt;MASTER!$B$3/100,"SB",IF(O628&gt;MASTER!$B$4/100,"B",IF(O628&gt;MASTER!$B$5/100,"C","K"))))</f>
        <v>SB</v>
      </c>
      <c r="R628" s="66" t="str">
        <f ca="1">IF(ISBLANK(B628)," ",IF(P628&gt;MASTER!$B$3/100,"SB",IF(P628&gt;MASTER!$B$4/100,"B",IF(P628&gt;MASTER!$B$5/100,"C","K"))))</f>
        <v>SB</v>
      </c>
    </row>
    <row r="629" customHeight="1" spans="1:18">
      <c r="A629" s="66">
        <f ca="1">INDIRECT(ADDRESS(2+QUOTIENT(ROW()-2,COUNTA('Form Responses 1'!$1:$1)-4),1,,TRUE,"Form Responses 1"))</f>
        <v>0</v>
      </c>
      <c r="B629" s="66">
        <f ca="1">INDIRECT(ADDRESS(2+QUOTIENT(ROW()-2,COUNTA('Form Responses 1'!$1:$1)-4),2,,TRUE,"Form Responses 1"))</f>
        <v>0</v>
      </c>
      <c r="C629" s="66">
        <f ca="1">INDIRECT(ADDRESS(2+QUOTIENT(ROW()-2,COUNTA('Form Responses 1'!$1:$1)-4),3,,TRUE,"Form Responses 1"))</f>
        <v>0</v>
      </c>
      <c r="D629" s="66">
        <f ca="1">INDIRECT(ADDRESS(2+QUOTIENT(ROW()-2,COUNTA('Form Responses 1'!$1:$1)-4),4,,TRUE,"Form Responses 1"))</f>
        <v>0</v>
      </c>
      <c r="E629" s="82">
        <f ca="1" t="shared" si="534"/>
        <v>6</v>
      </c>
      <c r="F629" s="66" t="str">
        <f ca="1">IF(ISBLANK(A629)," ",INDIRECT(ADDRESS(1,5+MOD(ROW()-2,COUNTA('Form Responses 1'!$1:$1)-4),,TRUE,"Form Responses 1")))</f>
        <v>Lantai 1 [Kamar Belakang]</v>
      </c>
      <c r="G629" s="66" t="e">
        <f ca="1">IF(ISBLANK(A629)," ",INDIRECT(ADDRESS(MATCH(A629,'Form Responses 1'!A:A,0),5+MOD(ROW()-2,COUNTA('Form Responses 1'!$1:$1)-4),,TRUE,"Form Responses 1")))</f>
        <v>#N/A</v>
      </c>
      <c r="H629" s="83" t="str">
        <f ca="1" t="shared" si="535"/>
        <v>Lantai 1</v>
      </c>
      <c r="I629" s="83" t="str">
        <f ca="1" t="shared" si="608"/>
        <v>Kamar Belakang</v>
      </c>
      <c r="J629" s="83" t="str">
        <f ca="1" t="shared" si="536"/>
        <v>CLEANING SERVICE</v>
      </c>
      <c r="K629" s="83" t="str">
        <f ca="1" t="array" ref="K629">IFERROR(INDEX(MASTER!B:B,MATCH(G629,MASTER!A:A,0))/100," ")</f>
        <v> </v>
      </c>
      <c r="L629" s="66">
        <f ca="1" t="shared" si="537"/>
        <v>0</v>
      </c>
      <c r="M629" s="66" t="str">
        <f ca="1" t="shared" si="538"/>
        <v>1900 - WEEK 00</v>
      </c>
      <c r="N629" s="66" t="str">
        <f ca="1" t="shared" si="539"/>
        <v>1900 - MONTH 01</v>
      </c>
      <c r="O629" s="83" t="str">
        <f ca="1" t="shared" ref="O629:P629" si="659">IFERROR(AVERAGEIF(M:M,M629,$K:$K)," ")</f>
        <v> </v>
      </c>
      <c r="P629" s="83" t="str">
        <f ca="1" t="shared" si="659"/>
        <v> </v>
      </c>
      <c r="Q629" s="66" t="str">
        <f ca="1">IF(ISBLANK(A629)," ",IF(O629&gt;MASTER!$B$3/100,"SB",IF(O629&gt;MASTER!$B$4/100,"B",IF(O629&gt;MASTER!$B$5/100,"C","K"))))</f>
        <v>SB</v>
      </c>
      <c r="R629" s="66" t="str">
        <f ca="1">IF(ISBLANK(B629)," ",IF(P629&gt;MASTER!$B$3/100,"SB",IF(P629&gt;MASTER!$B$4/100,"B",IF(P629&gt;MASTER!$B$5/100,"C","K"))))</f>
        <v>SB</v>
      </c>
    </row>
    <row r="630" customHeight="1" spans="1:18">
      <c r="A630" s="66">
        <f ca="1">INDIRECT(ADDRESS(2+QUOTIENT(ROW()-2,COUNTA('Form Responses 1'!$1:$1)-4),1,,TRUE,"Form Responses 1"))</f>
        <v>0</v>
      </c>
      <c r="B630" s="66">
        <f ca="1">INDIRECT(ADDRESS(2+QUOTIENT(ROW()-2,COUNTA('Form Responses 1'!$1:$1)-4),2,,TRUE,"Form Responses 1"))</f>
        <v>0</v>
      </c>
      <c r="C630" s="66">
        <f ca="1">INDIRECT(ADDRESS(2+QUOTIENT(ROW()-2,COUNTA('Form Responses 1'!$1:$1)-4),3,,TRUE,"Form Responses 1"))</f>
        <v>0</v>
      </c>
      <c r="D630" s="66">
        <f ca="1">INDIRECT(ADDRESS(2+QUOTIENT(ROW()-2,COUNTA('Form Responses 1'!$1:$1)-4),4,,TRUE,"Form Responses 1"))</f>
        <v>0</v>
      </c>
      <c r="E630" s="82">
        <f ca="1" t="shared" si="534"/>
        <v>6</v>
      </c>
      <c r="F630" s="66" t="str">
        <f ca="1">IF(ISBLANK(A630)," ",INDIRECT(ADDRESS(1,5+MOD(ROW()-2,COUNTA('Form Responses 1'!$1:$1)-4),,TRUE,"Form Responses 1")))</f>
        <v>Lantai 1 [Ruang Tamu]</v>
      </c>
      <c r="G630" s="66" t="e">
        <f ca="1">IF(ISBLANK(A630)," ",INDIRECT(ADDRESS(MATCH(A630,'Form Responses 1'!A:A,0),5+MOD(ROW()-2,COUNTA('Form Responses 1'!$1:$1)-4),,TRUE,"Form Responses 1")))</f>
        <v>#N/A</v>
      </c>
      <c r="H630" s="83" t="str">
        <f ca="1" t="shared" si="535"/>
        <v>Lantai 1</v>
      </c>
      <c r="I630" s="83" t="str">
        <f ca="1" t="shared" si="608"/>
        <v>Ruang Tamu</v>
      </c>
      <c r="J630" s="83" t="str">
        <f ca="1" t="shared" si="536"/>
        <v>CLEANING SERVICE</v>
      </c>
      <c r="K630" s="83" t="str">
        <f ca="1" t="array" ref="K630">IFERROR(INDEX(MASTER!B:B,MATCH(G630,MASTER!A:A,0))/100," ")</f>
        <v> </v>
      </c>
      <c r="L630" s="66">
        <f ca="1" t="shared" si="537"/>
        <v>0</v>
      </c>
      <c r="M630" s="66" t="str">
        <f ca="1" t="shared" si="538"/>
        <v>1900 - WEEK 00</v>
      </c>
      <c r="N630" s="66" t="str">
        <f ca="1" t="shared" si="539"/>
        <v>1900 - MONTH 01</v>
      </c>
      <c r="O630" s="83" t="str">
        <f ca="1" t="shared" ref="O630:P630" si="660">IFERROR(AVERAGEIF(M:M,M630,$K:$K)," ")</f>
        <v> </v>
      </c>
      <c r="P630" s="83" t="str">
        <f ca="1" t="shared" si="660"/>
        <v> </v>
      </c>
      <c r="Q630" s="66" t="str">
        <f ca="1">IF(ISBLANK(A630)," ",IF(O630&gt;MASTER!$B$3/100,"SB",IF(O630&gt;MASTER!$B$4/100,"B",IF(O630&gt;MASTER!$B$5/100,"C","K"))))</f>
        <v>SB</v>
      </c>
      <c r="R630" s="66" t="str">
        <f ca="1">IF(ISBLANK(B630)," ",IF(P630&gt;MASTER!$B$3/100,"SB",IF(P630&gt;MASTER!$B$4/100,"B",IF(P630&gt;MASTER!$B$5/100,"C","K"))))</f>
        <v>SB</v>
      </c>
    </row>
    <row r="631" customHeight="1" spans="1:18">
      <c r="A631" s="66">
        <f ca="1">INDIRECT(ADDRESS(2+QUOTIENT(ROW()-2,COUNTA('Form Responses 1'!$1:$1)-4),1,,TRUE,"Form Responses 1"))</f>
        <v>0</v>
      </c>
      <c r="B631" s="66">
        <f ca="1">INDIRECT(ADDRESS(2+QUOTIENT(ROW()-2,COUNTA('Form Responses 1'!$1:$1)-4),2,,TRUE,"Form Responses 1"))</f>
        <v>0</v>
      </c>
      <c r="C631" s="66">
        <f ca="1">INDIRECT(ADDRESS(2+QUOTIENT(ROW()-2,COUNTA('Form Responses 1'!$1:$1)-4),3,,TRUE,"Form Responses 1"))</f>
        <v>0</v>
      </c>
      <c r="D631" s="66">
        <f ca="1">INDIRECT(ADDRESS(2+QUOTIENT(ROW()-2,COUNTA('Form Responses 1'!$1:$1)-4),4,,TRUE,"Form Responses 1"))</f>
        <v>0</v>
      </c>
      <c r="E631" s="82">
        <f ca="1" t="shared" si="534"/>
        <v>6</v>
      </c>
      <c r="F631" s="66" t="str">
        <f ca="1">IF(ISBLANK(A631)," ",INDIRECT(ADDRESS(1,5+MOD(ROW()-2,COUNTA('Form Responses 1'!$1:$1)-4),,TRUE,"Form Responses 1")))</f>
        <v>Lantai 1 [Toilet Pria / Wanita]</v>
      </c>
      <c r="G631" s="66" t="e">
        <f ca="1">IF(ISBLANK(A631)," ",INDIRECT(ADDRESS(MATCH(A631,'Form Responses 1'!A:A,0),5+MOD(ROW()-2,COUNTA('Form Responses 1'!$1:$1)-4),,TRUE,"Form Responses 1")))</f>
        <v>#N/A</v>
      </c>
      <c r="H631" s="83" t="str">
        <f ca="1" t="shared" si="535"/>
        <v>Lantai 1</v>
      </c>
      <c r="I631" s="83" t="str">
        <f ca="1" t="shared" si="608"/>
        <v>Toilet Pria / Wanita</v>
      </c>
      <c r="J631" s="83" t="str">
        <f ca="1" t="shared" si="536"/>
        <v>CLEANING SERVICE</v>
      </c>
      <c r="K631" s="83" t="str">
        <f ca="1" t="array" ref="K631">IFERROR(INDEX(MASTER!B:B,MATCH(G631,MASTER!A:A,0))/100," ")</f>
        <v> </v>
      </c>
      <c r="L631" s="66">
        <f ca="1" t="shared" si="537"/>
        <v>0</v>
      </c>
      <c r="M631" s="66" t="str">
        <f ca="1" t="shared" si="538"/>
        <v>1900 - WEEK 00</v>
      </c>
      <c r="N631" s="66" t="str">
        <f ca="1" t="shared" si="539"/>
        <v>1900 - MONTH 01</v>
      </c>
      <c r="O631" s="83" t="str">
        <f ca="1" t="shared" ref="O631:P631" si="661">IFERROR(AVERAGEIF(M:M,M631,$K:$K)," ")</f>
        <v> </v>
      </c>
      <c r="P631" s="83" t="str">
        <f ca="1" t="shared" si="661"/>
        <v> </v>
      </c>
      <c r="Q631" s="66" t="str">
        <f ca="1">IF(ISBLANK(A631)," ",IF(O631&gt;MASTER!$B$3/100,"SB",IF(O631&gt;MASTER!$B$4/100,"B",IF(O631&gt;MASTER!$B$5/100,"C","K"))))</f>
        <v>SB</v>
      </c>
      <c r="R631" s="66" t="str">
        <f ca="1">IF(ISBLANK(B631)," ",IF(P631&gt;MASTER!$B$3/100,"SB",IF(P631&gt;MASTER!$B$4/100,"B",IF(P631&gt;MASTER!$B$5/100,"C","K"))))</f>
        <v>SB</v>
      </c>
    </row>
    <row r="632" customHeight="1" spans="1:18">
      <c r="A632" s="66">
        <f ca="1">INDIRECT(ADDRESS(2+QUOTIENT(ROW()-2,COUNTA('Form Responses 1'!$1:$1)-4),1,,TRUE,"Form Responses 1"))</f>
        <v>0</v>
      </c>
      <c r="B632" s="66">
        <f ca="1">INDIRECT(ADDRESS(2+QUOTIENT(ROW()-2,COUNTA('Form Responses 1'!$1:$1)-4),2,,TRUE,"Form Responses 1"))</f>
        <v>0</v>
      </c>
      <c r="C632" s="66">
        <f ca="1">INDIRECT(ADDRESS(2+QUOTIENT(ROW()-2,COUNTA('Form Responses 1'!$1:$1)-4),3,,TRUE,"Form Responses 1"))</f>
        <v>0</v>
      </c>
      <c r="D632" s="66">
        <f ca="1">INDIRECT(ADDRESS(2+QUOTIENT(ROW()-2,COUNTA('Form Responses 1'!$1:$1)-4),4,,TRUE,"Form Responses 1"))</f>
        <v>0</v>
      </c>
      <c r="E632" s="82">
        <f ca="1" t="shared" si="534"/>
        <v>6</v>
      </c>
      <c r="F632" s="66" t="str">
        <f ca="1">IF(ISBLANK(A632)," ",INDIRECT(ADDRESS(1,5+MOD(ROW()-2,COUNTA('Form Responses 1'!$1:$1)-4),,TRUE,"Form Responses 1")))</f>
        <v>Halaman [Taman ]</v>
      </c>
      <c r="G632" s="66" t="e">
        <f ca="1">IF(ISBLANK(A632)," ",INDIRECT(ADDRESS(MATCH(A632,'Form Responses 1'!A:A,0),5+MOD(ROW()-2,COUNTA('Form Responses 1'!$1:$1)-4),,TRUE,"Form Responses 1")))</f>
        <v>#N/A</v>
      </c>
      <c r="H632" s="83" t="str">
        <f ca="1" t="shared" si="535"/>
        <v>Halaman</v>
      </c>
      <c r="I632" s="83" t="str">
        <f ca="1" t="shared" si="608"/>
        <v>Taman </v>
      </c>
      <c r="J632" s="83" t="str">
        <f ca="1" t="shared" si="536"/>
        <v>CLEANING SERVICE</v>
      </c>
      <c r="K632" s="83" t="str">
        <f ca="1" t="array" ref="K632">IFERROR(INDEX(MASTER!B:B,MATCH(G632,MASTER!A:A,0))/100," ")</f>
        <v> </v>
      </c>
      <c r="L632" s="66">
        <f ca="1" t="shared" si="537"/>
        <v>0</v>
      </c>
      <c r="M632" s="66" t="str">
        <f ca="1" t="shared" si="538"/>
        <v>1900 - WEEK 00</v>
      </c>
      <c r="N632" s="66" t="str">
        <f ca="1" t="shared" si="539"/>
        <v>1900 - MONTH 01</v>
      </c>
      <c r="O632" s="83" t="str">
        <f ca="1" t="shared" ref="O632:P632" si="662">IFERROR(AVERAGEIF(M:M,M632,$K:$K)," ")</f>
        <v> </v>
      </c>
      <c r="P632" s="83" t="str">
        <f ca="1" t="shared" si="662"/>
        <v> </v>
      </c>
      <c r="Q632" s="66" t="str">
        <f ca="1">IF(ISBLANK(A632)," ",IF(O632&gt;MASTER!$B$3/100,"SB",IF(O632&gt;MASTER!$B$4/100,"B",IF(O632&gt;MASTER!$B$5/100,"C","K"))))</f>
        <v>SB</v>
      </c>
      <c r="R632" s="66" t="str">
        <f ca="1">IF(ISBLANK(B632)," ",IF(P632&gt;MASTER!$B$3/100,"SB",IF(P632&gt;MASTER!$B$4/100,"B",IF(P632&gt;MASTER!$B$5/100,"C","K"))))</f>
        <v>SB</v>
      </c>
    </row>
    <row r="633" customHeight="1" spans="1:18">
      <c r="A633" s="66">
        <f ca="1">INDIRECT(ADDRESS(2+QUOTIENT(ROW()-2,COUNTA('Form Responses 1'!$1:$1)-4),1,,TRUE,"Form Responses 1"))</f>
        <v>0</v>
      </c>
      <c r="B633" s="66">
        <f ca="1">INDIRECT(ADDRESS(2+QUOTIENT(ROW()-2,COUNTA('Form Responses 1'!$1:$1)-4),2,,TRUE,"Form Responses 1"))</f>
        <v>0</v>
      </c>
      <c r="C633" s="66">
        <f ca="1">INDIRECT(ADDRESS(2+QUOTIENT(ROW()-2,COUNTA('Form Responses 1'!$1:$1)-4),3,,TRUE,"Form Responses 1"))</f>
        <v>0</v>
      </c>
      <c r="D633" s="66">
        <f ca="1">INDIRECT(ADDRESS(2+QUOTIENT(ROW()-2,COUNTA('Form Responses 1'!$1:$1)-4),4,,TRUE,"Form Responses 1"))</f>
        <v>0</v>
      </c>
      <c r="E633" s="82">
        <f ca="1" t="shared" si="534"/>
        <v>6</v>
      </c>
      <c r="F633" s="66" t="str">
        <f ca="1">IF(ISBLANK(A633)," ",INDIRECT(ADDRESS(1,5+MOD(ROW()-2,COUNTA('Form Responses 1'!$1:$1)-4),,TRUE,"Form Responses 1")))</f>
        <v>Halaman [Halaman Utama Depan]</v>
      </c>
      <c r="G633" s="66" t="e">
        <f ca="1">IF(ISBLANK(A633)," ",INDIRECT(ADDRESS(MATCH(A633,'Form Responses 1'!A:A,0),5+MOD(ROW()-2,COUNTA('Form Responses 1'!$1:$1)-4),,TRUE,"Form Responses 1")))</f>
        <v>#N/A</v>
      </c>
      <c r="H633" s="83" t="str">
        <f ca="1" t="shared" si="535"/>
        <v>Halaman</v>
      </c>
      <c r="I633" s="83" t="str">
        <f ca="1" t="shared" si="608"/>
        <v>Halaman Utama Depan</v>
      </c>
      <c r="J633" s="83" t="str">
        <f ca="1" t="shared" si="536"/>
        <v>CLEANING SERVICE</v>
      </c>
      <c r="K633" s="83" t="str">
        <f ca="1" t="array" ref="K633">IFERROR(INDEX(MASTER!B:B,MATCH(G633,MASTER!A:A,0))/100," ")</f>
        <v> </v>
      </c>
      <c r="L633" s="66">
        <f ca="1" t="shared" si="537"/>
        <v>0</v>
      </c>
      <c r="M633" s="66" t="str">
        <f ca="1" t="shared" si="538"/>
        <v>1900 - WEEK 00</v>
      </c>
      <c r="N633" s="66" t="str">
        <f ca="1" t="shared" si="539"/>
        <v>1900 - MONTH 01</v>
      </c>
      <c r="O633" s="83" t="str">
        <f ca="1" t="shared" ref="O633:P633" si="663">IFERROR(AVERAGEIF(M:M,M633,$K:$K)," ")</f>
        <v> </v>
      </c>
      <c r="P633" s="83" t="str">
        <f ca="1" t="shared" si="663"/>
        <v> </v>
      </c>
      <c r="Q633" s="66" t="str">
        <f ca="1">IF(ISBLANK(A633)," ",IF(O633&gt;MASTER!$B$3/100,"SB",IF(O633&gt;MASTER!$B$4/100,"B",IF(O633&gt;MASTER!$B$5/100,"C","K"))))</f>
        <v>SB</v>
      </c>
      <c r="R633" s="66" t="str">
        <f ca="1">IF(ISBLANK(B633)," ",IF(P633&gt;MASTER!$B$3/100,"SB",IF(P633&gt;MASTER!$B$4/100,"B",IF(P633&gt;MASTER!$B$5/100,"C","K"))))</f>
        <v>SB</v>
      </c>
    </row>
    <row r="634" customHeight="1" spans="1:18">
      <c r="A634" s="66">
        <f ca="1">INDIRECT(ADDRESS(2+QUOTIENT(ROW()-2,COUNTA('Form Responses 1'!$1:$1)-4),1,,TRUE,"Form Responses 1"))</f>
        <v>0</v>
      </c>
      <c r="B634" s="66">
        <f ca="1">INDIRECT(ADDRESS(2+QUOTIENT(ROW()-2,COUNTA('Form Responses 1'!$1:$1)-4),2,,TRUE,"Form Responses 1"))</f>
        <v>0</v>
      </c>
      <c r="C634" s="66">
        <f ca="1">INDIRECT(ADDRESS(2+QUOTIENT(ROW()-2,COUNTA('Form Responses 1'!$1:$1)-4),3,,TRUE,"Form Responses 1"))</f>
        <v>0</v>
      </c>
      <c r="D634" s="66">
        <f ca="1">INDIRECT(ADDRESS(2+QUOTIENT(ROW()-2,COUNTA('Form Responses 1'!$1:$1)-4),4,,TRUE,"Form Responses 1"))</f>
        <v>0</v>
      </c>
      <c r="E634" s="82">
        <f ca="1" t="shared" si="534"/>
        <v>6</v>
      </c>
      <c r="F634" s="66" t="str">
        <f ca="1">IF(ISBLANK(A634)," ",INDIRECT(ADDRESS(1,5+MOD(ROW()-2,COUNTA('Form Responses 1'!$1:$1)-4),,TRUE,"Form Responses 1")))</f>
        <v>Halaman [Halaman Samping Dan Belakang]</v>
      </c>
      <c r="G634" s="66" t="e">
        <f ca="1">IF(ISBLANK(A634)," ",INDIRECT(ADDRESS(MATCH(A634,'Form Responses 1'!A:A,0),5+MOD(ROW()-2,COUNTA('Form Responses 1'!$1:$1)-4),,TRUE,"Form Responses 1")))</f>
        <v>#N/A</v>
      </c>
      <c r="H634" s="83" t="str">
        <f ca="1" t="shared" si="535"/>
        <v>Halaman</v>
      </c>
      <c r="I634" s="83" t="str">
        <f ca="1" t="shared" si="608"/>
        <v>Halaman Samping Dan Belakang</v>
      </c>
      <c r="J634" s="83" t="str">
        <f ca="1" t="shared" si="536"/>
        <v>CLEANING SERVICE</v>
      </c>
      <c r="K634" s="83" t="str">
        <f ca="1" t="array" ref="K634">IFERROR(INDEX(MASTER!B:B,MATCH(G634,MASTER!A:A,0))/100," ")</f>
        <v> </v>
      </c>
      <c r="L634" s="66">
        <f ca="1" t="shared" si="537"/>
        <v>0</v>
      </c>
      <c r="M634" s="66" t="str">
        <f ca="1" t="shared" si="538"/>
        <v>1900 - WEEK 00</v>
      </c>
      <c r="N634" s="66" t="str">
        <f ca="1" t="shared" si="539"/>
        <v>1900 - MONTH 01</v>
      </c>
      <c r="O634" s="83" t="str">
        <f ca="1" t="shared" ref="O634:P634" si="664">IFERROR(AVERAGEIF(M:M,M634,$K:$K)," ")</f>
        <v> </v>
      </c>
      <c r="P634" s="83" t="str">
        <f ca="1" t="shared" si="664"/>
        <v> </v>
      </c>
      <c r="Q634" s="66" t="str">
        <f ca="1">IF(ISBLANK(A634)," ",IF(O634&gt;MASTER!$B$3/100,"SB",IF(O634&gt;MASTER!$B$4/100,"B",IF(O634&gt;MASTER!$B$5/100,"C","K"))))</f>
        <v>SB</v>
      </c>
      <c r="R634" s="66" t="str">
        <f ca="1">IF(ISBLANK(B634)," ",IF(P634&gt;MASTER!$B$3/100,"SB",IF(P634&gt;MASTER!$B$4/100,"B",IF(P634&gt;MASTER!$B$5/100,"C","K"))))</f>
        <v>SB</v>
      </c>
    </row>
    <row r="635" customHeight="1" spans="1:18">
      <c r="A635" s="66">
        <f ca="1">INDIRECT(ADDRESS(2+QUOTIENT(ROW()-2,COUNTA('Form Responses 1'!$1:$1)-4),1,,TRUE,"Form Responses 1"))</f>
        <v>0</v>
      </c>
      <c r="B635" s="66">
        <f ca="1">INDIRECT(ADDRESS(2+QUOTIENT(ROW()-2,COUNTA('Form Responses 1'!$1:$1)-4),2,,TRUE,"Form Responses 1"))</f>
        <v>0</v>
      </c>
      <c r="C635" s="66">
        <f ca="1">INDIRECT(ADDRESS(2+QUOTIENT(ROW()-2,COUNTA('Form Responses 1'!$1:$1)-4),3,,TRUE,"Form Responses 1"))</f>
        <v>0</v>
      </c>
      <c r="D635" s="66">
        <f ca="1">INDIRECT(ADDRESS(2+QUOTIENT(ROW()-2,COUNTA('Form Responses 1'!$1:$1)-4),4,,TRUE,"Form Responses 1"))</f>
        <v>0</v>
      </c>
      <c r="E635" s="82">
        <f ca="1" t="shared" si="534"/>
        <v>6</v>
      </c>
      <c r="F635" s="66" t="str">
        <f ca="1">IF(ISBLANK(A635)," ",INDIRECT(ADDRESS(1,5+MOD(ROW()-2,COUNTA('Form Responses 1'!$1:$1)-4),,TRUE,"Form Responses 1")))</f>
        <v>Halaman [Tps]</v>
      </c>
      <c r="G635" s="66" t="e">
        <f ca="1">IF(ISBLANK(A635)," ",INDIRECT(ADDRESS(MATCH(A635,'Form Responses 1'!A:A,0),5+MOD(ROW()-2,COUNTA('Form Responses 1'!$1:$1)-4),,TRUE,"Form Responses 1")))</f>
        <v>#N/A</v>
      </c>
      <c r="H635" s="83" t="str">
        <f ca="1" t="shared" si="535"/>
        <v>Halaman</v>
      </c>
      <c r="I635" s="83" t="str">
        <f ca="1" t="shared" si="608"/>
        <v>Tps</v>
      </c>
      <c r="J635" s="83" t="str">
        <f ca="1" t="shared" si="536"/>
        <v>CLEANING SERVICE</v>
      </c>
      <c r="K635" s="83" t="str">
        <f ca="1" t="array" ref="K635">IFERROR(INDEX(MASTER!B:B,MATCH(G635,MASTER!A:A,0))/100," ")</f>
        <v> </v>
      </c>
      <c r="L635" s="66">
        <f ca="1" t="shared" si="537"/>
        <v>0</v>
      </c>
      <c r="M635" s="66" t="str">
        <f ca="1" t="shared" si="538"/>
        <v>1900 - WEEK 00</v>
      </c>
      <c r="N635" s="66" t="str">
        <f ca="1" t="shared" si="539"/>
        <v>1900 - MONTH 01</v>
      </c>
      <c r="O635" s="83" t="str">
        <f ca="1" t="shared" ref="O635:P635" si="665">IFERROR(AVERAGEIF(M:M,M635,$K:$K)," ")</f>
        <v> </v>
      </c>
      <c r="P635" s="83" t="str">
        <f ca="1" t="shared" si="665"/>
        <v> </v>
      </c>
      <c r="Q635" s="66" t="str">
        <f ca="1">IF(ISBLANK(A635)," ",IF(O635&gt;MASTER!$B$3/100,"SB",IF(O635&gt;MASTER!$B$4/100,"B",IF(O635&gt;MASTER!$B$5/100,"C","K"))))</f>
        <v>SB</v>
      </c>
      <c r="R635" s="66" t="str">
        <f ca="1">IF(ISBLANK(B635)," ",IF(P635&gt;MASTER!$B$3/100,"SB",IF(P635&gt;MASTER!$B$4/100,"B",IF(P635&gt;MASTER!$B$5/100,"C","K"))))</f>
        <v>SB</v>
      </c>
    </row>
    <row r="636" customHeight="1" spans="1:18">
      <c r="A636" s="66">
        <f ca="1">INDIRECT(ADDRESS(2+QUOTIENT(ROW()-2,COUNTA('Form Responses 1'!$1:$1)-4),1,,TRUE,"Form Responses 1"))</f>
        <v>0</v>
      </c>
      <c r="B636" s="66">
        <f ca="1">INDIRECT(ADDRESS(2+QUOTIENT(ROW()-2,COUNTA('Form Responses 1'!$1:$1)-4),2,,TRUE,"Form Responses 1"))</f>
        <v>0</v>
      </c>
      <c r="C636" s="66">
        <f ca="1">INDIRECT(ADDRESS(2+QUOTIENT(ROW()-2,COUNTA('Form Responses 1'!$1:$1)-4),3,,TRUE,"Form Responses 1"))</f>
        <v>0</v>
      </c>
      <c r="D636" s="66">
        <f ca="1">INDIRECT(ADDRESS(2+QUOTIENT(ROW()-2,COUNTA('Form Responses 1'!$1:$1)-4),4,,TRUE,"Form Responses 1"))</f>
        <v>0</v>
      </c>
      <c r="E636" s="82">
        <f ca="1" t="shared" si="534"/>
        <v>6</v>
      </c>
      <c r="F636" s="66" t="str">
        <f ca="1">IF(ISBLANK(A636)," ",INDIRECT(ADDRESS(1,5+MOD(ROW()-2,COUNTA('Form Responses 1'!$1:$1)-4),,TRUE,"Form Responses 1")))</f>
        <v>Wisma [Koridor ]</v>
      </c>
      <c r="G636" s="66" t="e">
        <f ca="1">IF(ISBLANK(A636)," ",INDIRECT(ADDRESS(MATCH(A636,'Form Responses 1'!A:A,0),5+MOD(ROW()-2,COUNTA('Form Responses 1'!$1:$1)-4),,TRUE,"Form Responses 1")))</f>
        <v>#N/A</v>
      </c>
      <c r="H636" s="83" t="str">
        <f ca="1" t="shared" si="535"/>
        <v>Wisma</v>
      </c>
      <c r="I636" s="83" t="str">
        <f ca="1" t="shared" si="608"/>
        <v>Koridor </v>
      </c>
      <c r="J636" s="83" t="str">
        <f ca="1" t="shared" si="536"/>
        <v>CLEANING SERVICE</v>
      </c>
      <c r="K636" s="83" t="str">
        <f ca="1" t="array" ref="K636">IFERROR(INDEX(MASTER!B:B,MATCH(G636,MASTER!A:A,0))/100," ")</f>
        <v> </v>
      </c>
      <c r="L636" s="66">
        <f ca="1" t="shared" si="537"/>
        <v>0</v>
      </c>
      <c r="M636" s="66" t="str">
        <f ca="1" t="shared" si="538"/>
        <v>1900 - WEEK 00</v>
      </c>
      <c r="N636" s="66" t="str">
        <f ca="1" t="shared" si="539"/>
        <v>1900 - MONTH 01</v>
      </c>
      <c r="O636" s="83" t="str">
        <f ca="1" t="shared" ref="O636:P636" si="666">IFERROR(AVERAGEIF(M:M,M636,$K:$K)," ")</f>
        <v> </v>
      </c>
      <c r="P636" s="83" t="str">
        <f ca="1" t="shared" si="666"/>
        <v> </v>
      </c>
      <c r="Q636" s="66" t="str">
        <f ca="1">IF(ISBLANK(A636)," ",IF(O636&gt;MASTER!$B$3/100,"SB",IF(O636&gt;MASTER!$B$4/100,"B",IF(O636&gt;MASTER!$B$5/100,"C","K"))))</f>
        <v>SB</v>
      </c>
      <c r="R636" s="66" t="str">
        <f ca="1">IF(ISBLANK(B636)," ",IF(P636&gt;MASTER!$B$3/100,"SB",IF(P636&gt;MASTER!$B$4/100,"B",IF(P636&gt;MASTER!$B$5/100,"C","K"))))</f>
        <v>SB</v>
      </c>
    </row>
    <row r="637" customHeight="1" spans="1:18">
      <c r="A637" s="66">
        <f ca="1">INDIRECT(ADDRESS(2+QUOTIENT(ROW()-2,COUNTA('Form Responses 1'!$1:$1)-4),1,,TRUE,"Form Responses 1"))</f>
        <v>0</v>
      </c>
      <c r="B637" s="66">
        <f ca="1">INDIRECT(ADDRESS(2+QUOTIENT(ROW()-2,COUNTA('Form Responses 1'!$1:$1)-4),2,,TRUE,"Form Responses 1"))</f>
        <v>0</v>
      </c>
      <c r="C637" s="66">
        <f ca="1">INDIRECT(ADDRESS(2+QUOTIENT(ROW()-2,COUNTA('Form Responses 1'!$1:$1)-4),3,,TRUE,"Form Responses 1"))</f>
        <v>0</v>
      </c>
      <c r="D637" s="66">
        <f ca="1">INDIRECT(ADDRESS(2+QUOTIENT(ROW()-2,COUNTA('Form Responses 1'!$1:$1)-4),4,,TRUE,"Form Responses 1"))</f>
        <v>0</v>
      </c>
      <c r="E637" s="82">
        <f ca="1" t="shared" si="534"/>
        <v>6</v>
      </c>
      <c r="F637" s="66" t="str">
        <f ca="1">IF(ISBLANK(A637)," ",INDIRECT(ADDRESS(1,5+MOD(ROW()-2,COUNTA('Form Responses 1'!$1:$1)-4),,TRUE,"Form Responses 1")))</f>
        <v>Wisma [Ruang Rapat/Pendopo]</v>
      </c>
      <c r="G637" s="66" t="e">
        <f ca="1">IF(ISBLANK(A637)," ",INDIRECT(ADDRESS(MATCH(A637,'Form Responses 1'!A:A,0),5+MOD(ROW()-2,COUNTA('Form Responses 1'!$1:$1)-4),,TRUE,"Form Responses 1")))</f>
        <v>#N/A</v>
      </c>
      <c r="H637" s="83" t="str">
        <f ca="1" t="shared" si="535"/>
        <v>Wisma</v>
      </c>
      <c r="I637" s="83" t="str">
        <f ca="1" t="shared" si="608"/>
        <v>Ruang Rapat/Pendopo</v>
      </c>
      <c r="J637" s="83" t="str">
        <f ca="1" t="shared" si="536"/>
        <v>CLEANING SERVICE</v>
      </c>
      <c r="K637" s="83" t="str">
        <f ca="1" t="array" ref="K637">IFERROR(INDEX(MASTER!B:B,MATCH(G637,MASTER!A:A,0))/100," ")</f>
        <v> </v>
      </c>
      <c r="L637" s="66">
        <f ca="1" t="shared" si="537"/>
        <v>0</v>
      </c>
      <c r="M637" s="66" t="str">
        <f ca="1" t="shared" si="538"/>
        <v>1900 - WEEK 00</v>
      </c>
      <c r="N637" s="66" t="str">
        <f ca="1" t="shared" si="539"/>
        <v>1900 - MONTH 01</v>
      </c>
      <c r="O637" s="83" t="str">
        <f ca="1" t="shared" ref="O637:P637" si="667">IFERROR(AVERAGEIF(M:M,M637,$K:$K)," ")</f>
        <v> </v>
      </c>
      <c r="P637" s="83" t="str">
        <f ca="1" t="shared" si="667"/>
        <v> </v>
      </c>
      <c r="Q637" s="66" t="str">
        <f ca="1">IF(ISBLANK(A637)," ",IF(O637&gt;MASTER!$B$3/100,"SB",IF(O637&gt;MASTER!$B$4/100,"B",IF(O637&gt;MASTER!$B$5/100,"C","K"))))</f>
        <v>SB</v>
      </c>
      <c r="R637" s="66" t="str">
        <f ca="1">IF(ISBLANK(B637)," ",IF(P637&gt;MASTER!$B$3/100,"SB",IF(P637&gt;MASTER!$B$4/100,"B",IF(P637&gt;MASTER!$B$5/100,"C","K"))))</f>
        <v>SB</v>
      </c>
    </row>
    <row r="638" customHeight="1" spans="1:18">
      <c r="A638" s="66">
        <f ca="1">INDIRECT(ADDRESS(2+QUOTIENT(ROW()-2,COUNTA('Form Responses 1'!$1:$1)-4),1,,TRUE,"Form Responses 1"))</f>
        <v>0</v>
      </c>
      <c r="B638" s="66">
        <f ca="1">INDIRECT(ADDRESS(2+QUOTIENT(ROW()-2,COUNTA('Form Responses 1'!$1:$1)-4),2,,TRUE,"Form Responses 1"))</f>
        <v>0</v>
      </c>
      <c r="C638" s="66">
        <f ca="1">INDIRECT(ADDRESS(2+QUOTIENT(ROW()-2,COUNTA('Form Responses 1'!$1:$1)-4),3,,TRUE,"Form Responses 1"))</f>
        <v>0</v>
      </c>
      <c r="D638" s="66">
        <f ca="1">INDIRECT(ADDRESS(2+QUOTIENT(ROW()-2,COUNTA('Form Responses 1'!$1:$1)-4),4,,TRUE,"Form Responses 1"))</f>
        <v>0</v>
      </c>
      <c r="E638" s="82">
        <f ca="1" t="shared" si="534"/>
        <v>6</v>
      </c>
      <c r="F638" s="66" t="str">
        <f ca="1">IF(ISBLANK(A638)," ",INDIRECT(ADDRESS(1,5+MOD(ROW()-2,COUNTA('Form Responses 1'!$1:$1)-4),,TRUE,"Form Responses 1")))</f>
        <v>Wisma [Gudang]</v>
      </c>
      <c r="G638" s="66" t="e">
        <f ca="1">IF(ISBLANK(A638)," ",INDIRECT(ADDRESS(MATCH(A638,'Form Responses 1'!A:A,0),5+MOD(ROW()-2,COUNTA('Form Responses 1'!$1:$1)-4),,TRUE,"Form Responses 1")))</f>
        <v>#N/A</v>
      </c>
      <c r="H638" s="83" t="str">
        <f ca="1" t="shared" si="535"/>
        <v>Wisma</v>
      </c>
      <c r="I638" s="83" t="str">
        <f ca="1" t="shared" si="608"/>
        <v>Gudang</v>
      </c>
      <c r="J638" s="83" t="str">
        <f ca="1" t="shared" si="536"/>
        <v>CLEANING SERVICE</v>
      </c>
      <c r="K638" s="83" t="str">
        <f ca="1" t="array" ref="K638">IFERROR(INDEX(MASTER!B:B,MATCH(G638,MASTER!A:A,0))/100," ")</f>
        <v> </v>
      </c>
      <c r="L638" s="66">
        <f ca="1" t="shared" si="537"/>
        <v>0</v>
      </c>
      <c r="M638" s="66" t="str">
        <f ca="1" t="shared" si="538"/>
        <v>1900 - WEEK 00</v>
      </c>
      <c r="N638" s="66" t="str">
        <f ca="1" t="shared" si="539"/>
        <v>1900 - MONTH 01</v>
      </c>
      <c r="O638" s="83" t="str">
        <f ca="1" t="shared" ref="O638:P638" si="668">IFERROR(AVERAGEIF(M:M,M638,$K:$K)," ")</f>
        <v> </v>
      </c>
      <c r="P638" s="83" t="str">
        <f ca="1" t="shared" si="668"/>
        <v> </v>
      </c>
      <c r="Q638" s="66" t="str">
        <f ca="1">IF(ISBLANK(A638)," ",IF(O638&gt;MASTER!$B$3/100,"SB",IF(O638&gt;MASTER!$B$4/100,"B",IF(O638&gt;MASTER!$B$5/100,"C","K"))))</f>
        <v>SB</v>
      </c>
      <c r="R638" s="66" t="str">
        <f ca="1">IF(ISBLANK(B638)," ",IF(P638&gt;MASTER!$B$3/100,"SB",IF(P638&gt;MASTER!$B$4/100,"B",IF(P638&gt;MASTER!$B$5/100,"C","K"))))</f>
        <v>SB</v>
      </c>
    </row>
    <row r="639" customHeight="1" spans="1:18">
      <c r="A639" s="66">
        <f ca="1">INDIRECT(ADDRESS(2+QUOTIENT(ROW()-2,COUNTA('Form Responses 1'!$1:$1)-4),1,,TRUE,"Form Responses 1"))</f>
        <v>0</v>
      </c>
      <c r="B639" s="66">
        <f ca="1">INDIRECT(ADDRESS(2+QUOTIENT(ROW()-2,COUNTA('Form Responses 1'!$1:$1)-4),2,,TRUE,"Form Responses 1"))</f>
        <v>0</v>
      </c>
      <c r="C639" s="66">
        <f ca="1">INDIRECT(ADDRESS(2+QUOTIENT(ROW()-2,COUNTA('Form Responses 1'!$1:$1)-4),3,,TRUE,"Form Responses 1"))</f>
        <v>0</v>
      </c>
      <c r="D639" s="66">
        <f ca="1">INDIRECT(ADDRESS(2+QUOTIENT(ROW()-2,COUNTA('Form Responses 1'!$1:$1)-4),4,,TRUE,"Form Responses 1"))</f>
        <v>0</v>
      </c>
      <c r="E639" s="82">
        <f ca="1" t="shared" si="534"/>
        <v>6</v>
      </c>
      <c r="F639" s="66" t="str">
        <f ca="1">IF(ISBLANK(A639)," ",INDIRECT(ADDRESS(1,5+MOD(ROW()-2,COUNTA('Form Responses 1'!$1:$1)-4),,TRUE,"Form Responses 1")))</f>
        <v>Wisma [Ruang Genset]</v>
      </c>
      <c r="G639" s="66" t="e">
        <f ca="1">IF(ISBLANK(A639)," ",INDIRECT(ADDRESS(MATCH(A639,'Form Responses 1'!A:A,0),5+MOD(ROW()-2,COUNTA('Form Responses 1'!$1:$1)-4),,TRUE,"Form Responses 1")))</f>
        <v>#N/A</v>
      </c>
      <c r="H639" s="83" t="str">
        <f ca="1" t="shared" si="535"/>
        <v>Wisma</v>
      </c>
      <c r="I639" s="83" t="str">
        <f ca="1" t="shared" si="608"/>
        <v>Ruang Genset</v>
      </c>
      <c r="J639" s="83" t="str">
        <f ca="1" t="shared" si="536"/>
        <v>CLEANING SERVICE</v>
      </c>
      <c r="K639" s="83" t="str">
        <f ca="1" t="array" ref="K639">IFERROR(INDEX(MASTER!B:B,MATCH(G639,MASTER!A:A,0))/100," ")</f>
        <v> </v>
      </c>
      <c r="L639" s="66">
        <f ca="1" t="shared" si="537"/>
        <v>0</v>
      </c>
      <c r="M639" s="66" t="str">
        <f ca="1" t="shared" si="538"/>
        <v>1900 - WEEK 00</v>
      </c>
      <c r="N639" s="66" t="str">
        <f ca="1" t="shared" si="539"/>
        <v>1900 - MONTH 01</v>
      </c>
      <c r="O639" s="83" t="str">
        <f ca="1" t="shared" ref="O639:P639" si="669">IFERROR(AVERAGEIF(M:M,M639,$K:$K)," ")</f>
        <v> </v>
      </c>
      <c r="P639" s="83" t="str">
        <f ca="1" t="shared" si="669"/>
        <v> </v>
      </c>
      <c r="Q639" s="66" t="str">
        <f ca="1">IF(ISBLANK(A639)," ",IF(O639&gt;MASTER!$B$3/100,"SB",IF(O639&gt;MASTER!$B$4/100,"B",IF(O639&gt;MASTER!$B$5/100,"C","K"))))</f>
        <v>SB</v>
      </c>
      <c r="R639" s="66" t="str">
        <f ca="1">IF(ISBLANK(B639)," ",IF(P639&gt;MASTER!$B$3/100,"SB",IF(P639&gt;MASTER!$B$4/100,"B",IF(P639&gt;MASTER!$B$5/100,"C","K"))))</f>
        <v>SB</v>
      </c>
    </row>
    <row r="640" customHeight="1" spans="1:18">
      <c r="A640" s="66">
        <f ca="1">INDIRECT(ADDRESS(2+QUOTIENT(ROW()-2,COUNTA('Form Responses 1'!$1:$1)-4),1,,TRUE,"Form Responses 1"))</f>
        <v>0</v>
      </c>
      <c r="B640" s="66">
        <f ca="1">INDIRECT(ADDRESS(2+QUOTIENT(ROW()-2,COUNTA('Form Responses 1'!$1:$1)-4),2,,TRUE,"Form Responses 1"))</f>
        <v>0</v>
      </c>
      <c r="C640" s="66">
        <f ca="1">INDIRECT(ADDRESS(2+QUOTIENT(ROW()-2,COUNTA('Form Responses 1'!$1:$1)-4),3,,TRUE,"Form Responses 1"))</f>
        <v>0</v>
      </c>
      <c r="D640" s="66">
        <f ca="1">INDIRECT(ADDRESS(2+QUOTIENT(ROW()-2,COUNTA('Form Responses 1'!$1:$1)-4),4,,TRUE,"Form Responses 1"))</f>
        <v>0</v>
      </c>
      <c r="E640" s="82">
        <f ca="1" t="shared" si="534"/>
        <v>6</v>
      </c>
      <c r="F640" s="66" t="str">
        <f ca="1">IF(ISBLANK(A640)," ",INDIRECT(ADDRESS(1,5+MOD(ROW()-2,COUNTA('Form Responses 1'!$1:$1)-4),,TRUE,"Form Responses 1")))</f>
        <v>Wisma [Ruang Alat Meteorologi]</v>
      </c>
      <c r="G640" s="66" t="e">
        <f ca="1">IF(ISBLANK(A640)," ",INDIRECT(ADDRESS(MATCH(A640,'Form Responses 1'!A:A,0),5+MOD(ROW()-2,COUNTA('Form Responses 1'!$1:$1)-4),,TRUE,"Form Responses 1")))</f>
        <v>#N/A</v>
      </c>
      <c r="H640" s="83" t="str">
        <f ca="1" t="shared" si="535"/>
        <v>Wisma</v>
      </c>
      <c r="I640" s="83" t="str">
        <f ca="1" t="shared" si="608"/>
        <v>Ruang Alat Meteorologi</v>
      </c>
      <c r="J640" s="83" t="str">
        <f ca="1" t="shared" si="536"/>
        <v>CLEANING SERVICE</v>
      </c>
      <c r="K640" s="83" t="str">
        <f ca="1" t="array" ref="K640">IFERROR(INDEX(MASTER!B:B,MATCH(G640,MASTER!A:A,0))/100," ")</f>
        <v> </v>
      </c>
      <c r="L640" s="66">
        <f ca="1" t="shared" si="537"/>
        <v>0</v>
      </c>
      <c r="M640" s="66" t="str">
        <f ca="1" t="shared" si="538"/>
        <v>1900 - WEEK 00</v>
      </c>
      <c r="N640" s="66" t="str">
        <f ca="1" t="shared" si="539"/>
        <v>1900 - MONTH 01</v>
      </c>
      <c r="O640" s="83" t="str">
        <f ca="1" t="shared" ref="O640:P640" si="670">IFERROR(AVERAGEIF(M:M,M640,$K:$K)," ")</f>
        <v> </v>
      </c>
      <c r="P640" s="83" t="str">
        <f ca="1" t="shared" si="670"/>
        <v> </v>
      </c>
      <c r="Q640" s="66" t="str">
        <f ca="1">IF(ISBLANK(A640)," ",IF(O640&gt;MASTER!$B$3/100,"SB",IF(O640&gt;MASTER!$B$4/100,"B",IF(O640&gt;MASTER!$B$5/100,"C","K"))))</f>
        <v>SB</v>
      </c>
      <c r="R640" s="66" t="str">
        <f ca="1">IF(ISBLANK(B640)," ",IF(P640&gt;MASTER!$B$3/100,"SB",IF(P640&gt;MASTER!$B$4/100,"B",IF(P640&gt;MASTER!$B$5/100,"C","K"))))</f>
        <v>SB</v>
      </c>
    </row>
    <row r="641" customHeight="1" spans="1:18">
      <c r="A641" s="66">
        <f ca="1">INDIRECT(ADDRESS(2+QUOTIENT(ROW()-2,COUNTA('Form Responses 1'!$1:$1)-4),1,,TRUE,"Form Responses 1"))</f>
        <v>0</v>
      </c>
      <c r="B641" s="66">
        <f ca="1">INDIRECT(ADDRESS(2+QUOTIENT(ROW()-2,COUNTA('Form Responses 1'!$1:$1)-4),2,,TRUE,"Form Responses 1"))</f>
        <v>0</v>
      </c>
      <c r="C641" s="66">
        <f ca="1">INDIRECT(ADDRESS(2+QUOTIENT(ROW()-2,COUNTA('Form Responses 1'!$1:$1)-4),3,,TRUE,"Form Responses 1"))</f>
        <v>0</v>
      </c>
      <c r="D641" s="66">
        <f ca="1">INDIRECT(ADDRESS(2+QUOTIENT(ROW()-2,COUNTA('Form Responses 1'!$1:$1)-4),4,,TRUE,"Form Responses 1"))</f>
        <v>0</v>
      </c>
      <c r="E641" s="82">
        <f ca="1" t="shared" si="534"/>
        <v>6</v>
      </c>
      <c r="F641" s="66" t="str">
        <f ca="1">IF(ISBLANK(A641)," ",INDIRECT(ADDRESS(1,5+MOD(ROW()-2,COUNTA('Form Responses 1'!$1:$1)-4),,TRUE,"Form Responses 1")))</f>
        <v>Wisma [Ruang Kerja]</v>
      </c>
      <c r="G641" s="66" t="e">
        <f ca="1">IF(ISBLANK(A641)," ",INDIRECT(ADDRESS(MATCH(A641,'Form Responses 1'!A:A,0),5+MOD(ROW()-2,COUNTA('Form Responses 1'!$1:$1)-4),,TRUE,"Form Responses 1")))</f>
        <v>#N/A</v>
      </c>
      <c r="H641" s="83" t="str">
        <f ca="1" t="shared" si="535"/>
        <v>Wisma</v>
      </c>
      <c r="I641" s="83" t="str">
        <f ca="1" t="shared" si="608"/>
        <v>Ruang Kerja</v>
      </c>
      <c r="J641" s="83" t="str">
        <f ca="1" t="shared" si="536"/>
        <v>CLEANING SERVICE</v>
      </c>
      <c r="K641" s="83" t="str">
        <f ca="1" t="array" ref="K641">IFERROR(INDEX(MASTER!B:B,MATCH(G641,MASTER!A:A,0))/100," ")</f>
        <v> </v>
      </c>
      <c r="L641" s="66">
        <f ca="1" t="shared" si="537"/>
        <v>0</v>
      </c>
      <c r="M641" s="66" t="str">
        <f ca="1" t="shared" si="538"/>
        <v>1900 - WEEK 00</v>
      </c>
      <c r="N641" s="66" t="str">
        <f ca="1" t="shared" si="539"/>
        <v>1900 - MONTH 01</v>
      </c>
      <c r="O641" s="83" t="str">
        <f ca="1" t="shared" ref="O641:P641" si="671">IFERROR(AVERAGEIF(M:M,M641,$K:$K)," ")</f>
        <v> </v>
      </c>
      <c r="P641" s="83" t="str">
        <f ca="1" t="shared" si="671"/>
        <v> </v>
      </c>
      <c r="Q641" s="66" t="str">
        <f ca="1">IF(ISBLANK(A641)," ",IF(O641&gt;MASTER!$B$3/100,"SB",IF(O641&gt;MASTER!$B$4/100,"B",IF(O641&gt;MASTER!$B$5/100,"C","K"))))</f>
        <v>SB</v>
      </c>
      <c r="R641" s="66" t="str">
        <f ca="1">IF(ISBLANK(B641)," ",IF(P641&gt;MASTER!$B$3/100,"SB",IF(P641&gt;MASTER!$B$4/100,"B",IF(P641&gt;MASTER!$B$5/100,"C","K"))))</f>
        <v>SB</v>
      </c>
    </row>
    <row r="642" customHeight="1" spans="1:18">
      <c r="A642" s="66">
        <f ca="1">INDIRECT(ADDRESS(2+QUOTIENT(ROW()-2,COUNTA('Form Responses 1'!$1:$1)-4),1,,TRUE,"Form Responses 1"))</f>
        <v>0</v>
      </c>
      <c r="B642" s="66">
        <f ca="1">INDIRECT(ADDRESS(2+QUOTIENT(ROW()-2,COUNTA('Form Responses 1'!$1:$1)-4),2,,TRUE,"Form Responses 1"))</f>
        <v>0</v>
      </c>
      <c r="C642" s="66">
        <f ca="1">INDIRECT(ADDRESS(2+QUOTIENT(ROW()-2,COUNTA('Form Responses 1'!$1:$1)-4),3,,TRUE,"Form Responses 1"))</f>
        <v>0</v>
      </c>
      <c r="D642" s="66">
        <f ca="1">INDIRECT(ADDRESS(2+QUOTIENT(ROW()-2,COUNTA('Form Responses 1'!$1:$1)-4),4,,TRUE,"Form Responses 1"))</f>
        <v>0</v>
      </c>
      <c r="E642" s="82">
        <f ca="1" t="shared" si="534"/>
        <v>6</v>
      </c>
      <c r="F642" s="66" t="str">
        <f ca="1">IF(ISBLANK(A642)," ",INDIRECT(ADDRESS(1,5+MOD(ROW()-2,COUNTA('Form Responses 1'!$1:$1)-4),,TRUE,"Form Responses 1")))</f>
        <v>Wisma [Pantry]</v>
      </c>
      <c r="G642" s="66" t="e">
        <f ca="1">IF(ISBLANK(A642)," ",INDIRECT(ADDRESS(MATCH(A642,'Form Responses 1'!A:A,0),5+MOD(ROW()-2,COUNTA('Form Responses 1'!$1:$1)-4),,TRUE,"Form Responses 1")))</f>
        <v>#N/A</v>
      </c>
      <c r="H642" s="83" t="str">
        <f ca="1" t="shared" si="535"/>
        <v>Wisma</v>
      </c>
      <c r="I642" s="83" t="str">
        <f ca="1" t="shared" si="608"/>
        <v>Pantry</v>
      </c>
      <c r="J642" s="83" t="str">
        <f ca="1" t="shared" si="536"/>
        <v>CLEANING SERVICE</v>
      </c>
      <c r="K642" s="83" t="str">
        <f ca="1" t="array" ref="K642">IFERROR(INDEX(MASTER!B:B,MATCH(G642,MASTER!A:A,0))/100," ")</f>
        <v> </v>
      </c>
      <c r="L642" s="66">
        <f ca="1" t="shared" si="537"/>
        <v>0</v>
      </c>
      <c r="M642" s="66" t="str">
        <f ca="1" t="shared" si="538"/>
        <v>1900 - WEEK 00</v>
      </c>
      <c r="N642" s="66" t="str">
        <f ca="1" t="shared" si="539"/>
        <v>1900 - MONTH 01</v>
      </c>
      <c r="O642" s="83" t="str">
        <f ca="1" t="shared" ref="O642:P642" si="672">IFERROR(AVERAGEIF(M:M,M642,$K:$K)," ")</f>
        <v> </v>
      </c>
      <c r="P642" s="83" t="str">
        <f ca="1" t="shared" si="672"/>
        <v> </v>
      </c>
      <c r="Q642" s="66" t="str">
        <f ca="1">IF(ISBLANK(A642)," ",IF(O642&gt;MASTER!$B$3/100,"SB",IF(O642&gt;MASTER!$B$4/100,"B",IF(O642&gt;MASTER!$B$5/100,"C","K"))))</f>
        <v>SB</v>
      </c>
      <c r="R642" s="66" t="str">
        <f ca="1">IF(ISBLANK(B642)," ",IF(P642&gt;MASTER!$B$3/100,"SB",IF(P642&gt;MASTER!$B$4/100,"B",IF(P642&gt;MASTER!$B$5/100,"C","K"))))</f>
        <v>SB</v>
      </c>
    </row>
    <row r="643" customHeight="1" spans="1:18">
      <c r="A643" s="66">
        <f ca="1">INDIRECT(ADDRESS(2+QUOTIENT(ROW()-2,COUNTA('Form Responses 1'!$1:$1)-4),1,,TRUE,"Form Responses 1"))</f>
        <v>0</v>
      </c>
      <c r="B643" s="66">
        <f ca="1">INDIRECT(ADDRESS(2+QUOTIENT(ROW()-2,COUNTA('Form Responses 1'!$1:$1)-4),2,,TRUE,"Form Responses 1"))</f>
        <v>0</v>
      </c>
      <c r="C643" s="66">
        <f ca="1">INDIRECT(ADDRESS(2+QUOTIENT(ROW()-2,COUNTA('Form Responses 1'!$1:$1)-4),3,,TRUE,"Form Responses 1"))</f>
        <v>0</v>
      </c>
      <c r="D643" s="66">
        <f ca="1">INDIRECT(ADDRESS(2+QUOTIENT(ROW()-2,COUNTA('Form Responses 1'!$1:$1)-4),4,,TRUE,"Form Responses 1"))</f>
        <v>0</v>
      </c>
      <c r="E643" s="82">
        <f ca="1" t="shared" si="534"/>
        <v>6</v>
      </c>
      <c r="F643" s="66" t="str">
        <f ca="1">IF(ISBLANK(A643)," ",INDIRECT(ADDRESS(1,5+MOD(ROW()-2,COUNTA('Form Responses 1'!$1:$1)-4),,TRUE,"Form Responses 1")))</f>
        <v>Wisma [Musholla]</v>
      </c>
      <c r="G643" s="66" t="e">
        <f ca="1">IF(ISBLANK(A643)," ",INDIRECT(ADDRESS(MATCH(A643,'Form Responses 1'!A:A,0),5+MOD(ROW()-2,COUNTA('Form Responses 1'!$1:$1)-4),,TRUE,"Form Responses 1")))</f>
        <v>#N/A</v>
      </c>
      <c r="H643" s="83" t="str">
        <f ca="1" t="shared" si="535"/>
        <v>Wisma</v>
      </c>
      <c r="I643" s="83" t="str">
        <f ca="1" t="shared" ref="I643:I706" si="673">MID(F643,FIND("[",F643)+1,LEN(F643)-FIND("[",F643)-1)</f>
        <v>Musholla</v>
      </c>
      <c r="J643" s="83" t="str">
        <f ca="1" t="shared" si="536"/>
        <v>CLEANING SERVICE</v>
      </c>
      <c r="K643" s="83" t="str">
        <f ca="1" t="array" ref="K643">IFERROR(INDEX(MASTER!B:B,MATCH(G643,MASTER!A:A,0))/100," ")</f>
        <v> </v>
      </c>
      <c r="L643" s="66">
        <f ca="1" t="shared" si="537"/>
        <v>0</v>
      </c>
      <c r="M643" s="66" t="str">
        <f ca="1" t="shared" si="538"/>
        <v>1900 - WEEK 00</v>
      </c>
      <c r="N643" s="66" t="str">
        <f ca="1" t="shared" si="539"/>
        <v>1900 - MONTH 01</v>
      </c>
      <c r="O643" s="83" t="str">
        <f ca="1" t="shared" ref="O643:P643" si="674">IFERROR(AVERAGEIF(M:M,M643,$K:$K)," ")</f>
        <v> </v>
      </c>
      <c r="P643" s="83" t="str">
        <f ca="1" t="shared" si="674"/>
        <v> </v>
      </c>
      <c r="Q643" s="66" t="str">
        <f ca="1">IF(ISBLANK(A643)," ",IF(O643&gt;MASTER!$B$3/100,"SB",IF(O643&gt;MASTER!$B$4/100,"B",IF(O643&gt;MASTER!$B$5/100,"C","K"))))</f>
        <v>SB</v>
      </c>
      <c r="R643" s="66" t="str">
        <f ca="1">IF(ISBLANK(B643)," ",IF(P643&gt;MASTER!$B$3/100,"SB",IF(P643&gt;MASTER!$B$4/100,"B",IF(P643&gt;MASTER!$B$5/100,"C","K"))))</f>
        <v>SB</v>
      </c>
    </row>
    <row r="644" customHeight="1" spans="1:18">
      <c r="A644" s="66">
        <f ca="1">INDIRECT(ADDRESS(2+QUOTIENT(ROW()-2,COUNTA('Form Responses 1'!$1:$1)-4),1,,TRUE,"Form Responses 1"))</f>
        <v>0</v>
      </c>
      <c r="B644" s="66">
        <f ca="1">INDIRECT(ADDRESS(2+QUOTIENT(ROW()-2,COUNTA('Form Responses 1'!$1:$1)-4),2,,TRUE,"Form Responses 1"))</f>
        <v>0</v>
      </c>
      <c r="C644" s="66">
        <f ca="1">INDIRECT(ADDRESS(2+QUOTIENT(ROW()-2,COUNTA('Form Responses 1'!$1:$1)-4),3,,TRUE,"Form Responses 1"))</f>
        <v>0</v>
      </c>
      <c r="D644" s="66">
        <f ca="1">INDIRECT(ADDRESS(2+QUOTIENT(ROW()-2,COUNTA('Form Responses 1'!$1:$1)-4),4,,TRUE,"Form Responses 1"))</f>
        <v>0</v>
      </c>
      <c r="E644" s="82">
        <f ca="1" t="shared" si="534"/>
        <v>6</v>
      </c>
      <c r="F644" s="66" t="str">
        <f ca="1">IF(ISBLANK(A644)," ",INDIRECT(ADDRESS(1,5+MOD(ROW()-2,COUNTA('Form Responses 1'!$1:$1)-4),,TRUE,"Form Responses 1")))</f>
        <v>Wisma [Toilet Pria / Wanita]</v>
      </c>
      <c r="G644" s="66" t="e">
        <f ca="1">IF(ISBLANK(A644)," ",INDIRECT(ADDRESS(MATCH(A644,'Form Responses 1'!A:A,0),5+MOD(ROW()-2,COUNTA('Form Responses 1'!$1:$1)-4),,TRUE,"Form Responses 1")))</f>
        <v>#N/A</v>
      </c>
      <c r="H644" s="83" t="str">
        <f ca="1" t="shared" si="535"/>
        <v>Wisma</v>
      </c>
      <c r="I644" s="83" t="str">
        <f ca="1" t="shared" si="673"/>
        <v>Toilet Pria / Wanita</v>
      </c>
      <c r="J644" s="83" t="str">
        <f ca="1" t="shared" si="536"/>
        <v>CLEANING SERVICE</v>
      </c>
      <c r="K644" s="83" t="str">
        <f ca="1" t="array" ref="K644">IFERROR(INDEX(MASTER!B:B,MATCH(G644,MASTER!A:A,0))/100," ")</f>
        <v> </v>
      </c>
      <c r="L644" s="66">
        <f ca="1" t="shared" si="537"/>
        <v>0</v>
      </c>
      <c r="M644" s="66" t="str">
        <f ca="1" t="shared" si="538"/>
        <v>1900 - WEEK 00</v>
      </c>
      <c r="N644" s="66" t="str">
        <f ca="1" t="shared" si="539"/>
        <v>1900 - MONTH 01</v>
      </c>
      <c r="O644" s="83" t="str">
        <f ca="1" t="shared" ref="O644:P644" si="675">IFERROR(AVERAGEIF(M:M,M644,$K:$K)," ")</f>
        <v> </v>
      </c>
      <c r="P644" s="83" t="str">
        <f ca="1" t="shared" si="675"/>
        <v> </v>
      </c>
      <c r="Q644" s="66" t="str">
        <f ca="1">IF(ISBLANK(A644)," ",IF(O644&gt;MASTER!$B$3/100,"SB",IF(O644&gt;MASTER!$B$4/100,"B",IF(O644&gt;MASTER!$B$5/100,"C","K"))))</f>
        <v>SB</v>
      </c>
      <c r="R644" s="66" t="str">
        <f ca="1">IF(ISBLANK(B644)," ",IF(P644&gt;MASTER!$B$3/100,"SB",IF(P644&gt;MASTER!$B$4/100,"B",IF(P644&gt;MASTER!$B$5/100,"C","K"))))</f>
        <v>SB</v>
      </c>
    </row>
    <row r="645" customHeight="1" spans="1:18">
      <c r="A645" s="66">
        <f ca="1">INDIRECT(ADDRESS(2+QUOTIENT(ROW()-2,COUNTA('Form Responses 1'!$1:$1)-4),1,,TRUE,"Form Responses 1"))</f>
        <v>0</v>
      </c>
      <c r="B645" s="66">
        <f ca="1">INDIRECT(ADDRESS(2+QUOTIENT(ROW()-2,COUNTA('Form Responses 1'!$1:$1)-4),2,,TRUE,"Form Responses 1"))</f>
        <v>0</v>
      </c>
      <c r="C645" s="66">
        <f ca="1">INDIRECT(ADDRESS(2+QUOTIENT(ROW()-2,COUNTA('Form Responses 1'!$1:$1)-4),3,,TRUE,"Form Responses 1"))</f>
        <v>0</v>
      </c>
      <c r="D645" s="66">
        <f ca="1">INDIRECT(ADDRESS(2+QUOTIENT(ROW()-2,COUNTA('Form Responses 1'!$1:$1)-4),4,,TRUE,"Form Responses 1"))</f>
        <v>0</v>
      </c>
      <c r="E645" s="82">
        <f ca="1" t="shared" si="534"/>
        <v>6</v>
      </c>
      <c r="F645" s="66" t="str">
        <f ca="1">IF(ISBLANK(A645)," ",INDIRECT(ADDRESS(1,5+MOD(ROW()-2,COUNTA('Form Responses 1'!$1:$1)-4),,TRUE,"Form Responses 1")))</f>
        <v>Halaman Wisma [Taman ]</v>
      </c>
      <c r="G645" s="66" t="e">
        <f ca="1">IF(ISBLANK(A645)," ",INDIRECT(ADDRESS(MATCH(A645,'Form Responses 1'!A:A,0),5+MOD(ROW()-2,COUNTA('Form Responses 1'!$1:$1)-4),,TRUE,"Form Responses 1")))</f>
        <v>#N/A</v>
      </c>
      <c r="H645" s="83" t="str">
        <f ca="1" t="shared" si="535"/>
        <v>Halaman Wisma</v>
      </c>
      <c r="I645" s="83" t="str">
        <f ca="1" t="shared" si="673"/>
        <v>Taman </v>
      </c>
      <c r="J645" s="83" t="str">
        <f ca="1" t="shared" si="536"/>
        <v>CLEANING SERVICE</v>
      </c>
      <c r="K645" s="83" t="str">
        <f ca="1" t="array" ref="K645">IFERROR(INDEX(MASTER!B:B,MATCH(G645,MASTER!A:A,0))/100," ")</f>
        <v> </v>
      </c>
      <c r="L645" s="66">
        <f ca="1" t="shared" si="537"/>
        <v>0</v>
      </c>
      <c r="M645" s="66" t="str">
        <f ca="1" t="shared" si="538"/>
        <v>1900 - WEEK 00</v>
      </c>
      <c r="N645" s="66" t="str">
        <f ca="1" t="shared" si="539"/>
        <v>1900 - MONTH 01</v>
      </c>
      <c r="O645" s="83" t="str">
        <f ca="1" t="shared" ref="O645:P645" si="676">IFERROR(AVERAGEIF(M:M,M645,$K:$K)," ")</f>
        <v> </v>
      </c>
      <c r="P645" s="83" t="str">
        <f ca="1" t="shared" si="676"/>
        <v> </v>
      </c>
      <c r="Q645" s="66" t="str">
        <f ca="1">IF(ISBLANK(A645)," ",IF(O645&gt;MASTER!$B$3/100,"SB",IF(O645&gt;MASTER!$B$4/100,"B",IF(O645&gt;MASTER!$B$5/100,"C","K"))))</f>
        <v>SB</v>
      </c>
      <c r="R645" s="66" t="str">
        <f ca="1">IF(ISBLANK(B645)," ",IF(P645&gt;MASTER!$B$3/100,"SB",IF(P645&gt;MASTER!$B$4/100,"B",IF(P645&gt;MASTER!$B$5/100,"C","K"))))</f>
        <v>SB</v>
      </c>
    </row>
    <row r="646" customHeight="1" spans="1:18">
      <c r="A646" s="66">
        <f ca="1">INDIRECT(ADDRESS(2+QUOTIENT(ROW()-2,COUNTA('Form Responses 1'!$1:$1)-4),1,,TRUE,"Form Responses 1"))</f>
        <v>0</v>
      </c>
      <c r="B646" s="66">
        <f ca="1">INDIRECT(ADDRESS(2+QUOTIENT(ROW()-2,COUNTA('Form Responses 1'!$1:$1)-4),2,,TRUE,"Form Responses 1"))</f>
        <v>0</v>
      </c>
      <c r="C646" s="66">
        <f ca="1">INDIRECT(ADDRESS(2+QUOTIENT(ROW()-2,COUNTA('Form Responses 1'!$1:$1)-4),3,,TRUE,"Form Responses 1"))</f>
        <v>0</v>
      </c>
      <c r="D646" s="66">
        <f ca="1">INDIRECT(ADDRESS(2+QUOTIENT(ROW()-2,COUNTA('Form Responses 1'!$1:$1)-4),4,,TRUE,"Form Responses 1"))</f>
        <v>0</v>
      </c>
      <c r="E646" s="82">
        <f ca="1" t="shared" si="534"/>
        <v>6</v>
      </c>
      <c r="F646" s="66" t="str">
        <f ca="1">IF(ISBLANK(A646)," ",INDIRECT(ADDRESS(1,5+MOD(ROW()-2,COUNTA('Form Responses 1'!$1:$1)-4),,TRUE,"Form Responses 1")))</f>
        <v>Halaman Wisma [Pos Satpam]</v>
      </c>
      <c r="G646" s="66" t="e">
        <f ca="1">IF(ISBLANK(A646)," ",INDIRECT(ADDRESS(MATCH(A646,'Form Responses 1'!A:A,0),5+MOD(ROW()-2,COUNTA('Form Responses 1'!$1:$1)-4),,TRUE,"Form Responses 1")))</f>
        <v>#N/A</v>
      </c>
      <c r="H646" s="83" t="str">
        <f ca="1" t="shared" si="535"/>
        <v>Halaman Wisma</v>
      </c>
      <c r="I646" s="83" t="str">
        <f ca="1" t="shared" si="673"/>
        <v>Pos Satpam</v>
      </c>
      <c r="J646" s="83" t="str">
        <f ca="1" t="shared" si="536"/>
        <v>CLEANING SERVICE</v>
      </c>
      <c r="K646" s="83" t="str">
        <f ca="1" t="array" ref="K646">IFERROR(INDEX(MASTER!B:B,MATCH(G646,MASTER!A:A,0))/100," ")</f>
        <v> </v>
      </c>
      <c r="L646" s="66">
        <f ca="1" t="shared" si="537"/>
        <v>0</v>
      </c>
      <c r="M646" s="66" t="str">
        <f ca="1" t="shared" si="538"/>
        <v>1900 - WEEK 00</v>
      </c>
      <c r="N646" s="66" t="str">
        <f ca="1" t="shared" si="539"/>
        <v>1900 - MONTH 01</v>
      </c>
      <c r="O646" s="83" t="str">
        <f ca="1" t="shared" ref="O646:P646" si="677">IFERROR(AVERAGEIF(M:M,M646,$K:$K)," ")</f>
        <v> </v>
      </c>
      <c r="P646" s="83" t="str">
        <f ca="1" t="shared" si="677"/>
        <v> </v>
      </c>
      <c r="Q646" s="66" t="str">
        <f ca="1">IF(ISBLANK(A646)," ",IF(O646&gt;MASTER!$B$3/100,"SB",IF(O646&gt;MASTER!$B$4/100,"B",IF(O646&gt;MASTER!$B$5/100,"C","K"))))</f>
        <v>SB</v>
      </c>
      <c r="R646" s="66" t="str">
        <f ca="1">IF(ISBLANK(B646)," ",IF(P646&gt;MASTER!$B$3/100,"SB",IF(P646&gt;MASTER!$B$4/100,"B",IF(P646&gt;MASTER!$B$5/100,"C","K"))))</f>
        <v>SB</v>
      </c>
    </row>
    <row r="647" customHeight="1" spans="1:18">
      <c r="A647" s="66">
        <f ca="1">INDIRECT(ADDRESS(2+QUOTIENT(ROW()-2,COUNTA('Form Responses 1'!$1:$1)-4),1,,TRUE,"Form Responses 1"))</f>
        <v>0</v>
      </c>
      <c r="B647" s="66">
        <f ca="1">INDIRECT(ADDRESS(2+QUOTIENT(ROW()-2,COUNTA('Form Responses 1'!$1:$1)-4),2,,TRUE,"Form Responses 1"))</f>
        <v>0</v>
      </c>
      <c r="C647" s="66">
        <f ca="1">INDIRECT(ADDRESS(2+QUOTIENT(ROW()-2,COUNTA('Form Responses 1'!$1:$1)-4),3,,TRUE,"Form Responses 1"))</f>
        <v>0</v>
      </c>
      <c r="D647" s="66">
        <f ca="1">INDIRECT(ADDRESS(2+QUOTIENT(ROW()-2,COUNTA('Form Responses 1'!$1:$1)-4),4,,TRUE,"Form Responses 1"))</f>
        <v>0</v>
      </c>
      <c r="E647" s="82">
        <f ca="1" t="shared" si="534"/>
        <v>6</v>
      </c>
      <c r="F647" s="66" t="str">
        <f ca="1">IF(ISBLANK(A647)," ",INDIRECT(ADDRESS(1,5+MOD(ROW()-2,COUNTA('Form Responses 1'!$1:$1)-4),,TRUE,"Form Responses 1")))</f>
        <v>Halaman Wisma [Halaman Utama Depan]</v>
      </c>
      <c r="G647" s="66" t="e">
        <f ca="1">IF(ISBLANK(A647)," ",INDIRECT(ADDRESS(MATCH(A647,'Form Responses 1'!A:A,0),5+MOD(ROW()-2,COUNTA('Form Responses 1'!$1:$1)-4),,TRUE,"Form Responses 1")))</f>
        <v>#N/A</v>
      </c>
      <c r="H647" s="83" t="str">
        <f ca="1" t="shared" si="535"/>
        <v>Halaman Wisma</v>
      </c>
      <c r="I647" s="83" t="str">
        <f ca="1" t="shared" si="673"/>
        <v>Halaman Utama Depan</v>
      </c>
      <c r="J647" s="83" t="str">
        <f ca="1" t="shared" si="536"/>
        <v>CLEANING SERVICE</v>
      </c>
      <c r="K647" s="83" t="str">
        <f ca="1" t="array" ref="K647">IFERROR(INDEX(MASTER!B:B,MATCH(G647,MASTER!A:A,0))/100," ")</f>
        <v> </v>
      </c>
      <c r="L647" s="66">
        <f ca="1" t="shared" si="537"/>
        <v>0</v>
      </c>
      <c r="M647" s="66" t="str">
        <f ca="1" t="shared" si="538"/>
        <v>1900 - WEEK 00</v>
      </c>
      <c r="N647" s="66" t="str">
        <f ca="1" t="shared" si="539"/>
        <v>1900 - MONTH 01</v>
      </c>
      <c r="O647" s="83" t="str">
        <f ca="1" t="shared" ref="O647:P647" si="678">IFERROR(AVERAGEIF(M:M,M647,$K:$K)," ")</f>
        <v> </v>
      </c>
      <c r="P647" s="83" t="str">
        <f ca="1" t="shared" si="678"/>
        <v> </v>
      </c>
      <c r="Q647" s="66" t="str">
        <f ca="1">IF(ISBLANK(A647)," ",IF(O647&gt;MASTER!$B$3/100,"SB",IF(O647&gt;MASTER!$B$4/100,"B",IF(O647&gt;MASTER!$B$5/100,"C","K"))))</f>
        <v>SB</v>
      </c>
      <c r="R647" s="66" t="str">
        <f ca="1">IF(ISBLANK(B647)," ",IF(P647&gt;MASTER!$B$3/100,"SB",IF(P647&gt;MASTER!$B$4/100,"B",IF(P647&gt;MASTER!$B$5/100,"C","K"))))</f>
        <v>SB</v>
      </c>
    </row>
    <row r="648" customHeight="1" spans="1:18">
      <c r="A648" s="66">
        <f ca="1">INDIRECT(ADDRESS(2+QUOTIENT(ROW()-2,COUNTA('Form Responses 1'!$1:$1)-4),1,,TRUE,"Form Responses 1"))</f>
        <v>0</v>
      </c>
      <c r="B648" s="66">
        <f ca="1">INDIRECT(ADDRESS(2+QUOTIENT(ROW()-2,COUNTA('Form Responses 1'!$1:$1)-4),2,,TRUE,"Form Responses 1"))</f>
        <v>0</v>
      </c>
      <c r="C648" s="66">
        <f ca="1">INDIRECT(ADDRESS(2+QUOTIENT(ROW()-2,COUNTA('Form Responses 1'!$1:$1)-4),3,,TRUE,"Form Responses 1"))</f>
        <v>0</v>
      </c>
      <c r="D648" s="66">
        <f ca="1">INDIRECT(ADDRESS(2+QUOTIENT(ROW()-2,COUNTA('Form Responses 1'!$1:$1)-4),4,,TRUE,"Form Responses 1"))</f>
        <v>0</v>
      </c>
      <c r="E648" s="82">
        <f ca="1" t="shared" si="534"/>
        <v>6</v>
      </c>
      <c r="F648" s="66" t="str">
        <f ca="1">IF(ISBLANK(A648)," ",INDIRECT(ADDRESS(1,5+MOD(ROW()-2,COUNTA('Form Responses 1'!$1:$1)-4),,TRUE,"Form Responses 1")))</f>
        <v>Halaman Wisma [Halaman Samping Dan Belakang]</v>
      </c>
      <c r="G648" s="66" t="e">
        <f ca="1">IF(ISBLANK(A648)," ",INDIRECT(ADDRESS(MATCH(A648,'Form Responses 1'!A:A,0),5+MOD(ROW()-2,COUNTA('Form Responses 1'!$1:$1)-4),,TRUE,"Form Responses 1")))</f>
        <v>#N/A</v>
      </c>
      <c r="H648" s="83" t="str">
        <f ca="1" t="shared" si="535"/>
        <v>Halaman Wisma</v>
      </c>
      <c r="I648" s="83" t="str">
        <f ca="1" t="shared" si="673"/>
        <v>Halaman Samping Dan Belakang</v>
      </c>
      <c r="J648" s="83" t="str">
        <f ca="1" t="shared" si="536"/>
        <v>CLEANING SERVICE</v>
      </c>
      <c r="K648" s="83" t="str">
        <f ca="1" t="array" ref="K648">IFERROR(INDEX(MASTER!B:B,MATCH(G648,MASTER!A:A,0))/100," ")</f>
        <v> </v>
      </c>
      <c r="L648" s="66">
        <f ca="1" t="shared" si="537"/>
        <v>0</v>
      </c>
      <c r="M648" s="66" t="str">
        <f ca="1" t="shared" si="538"/>
        <v>1900 - WEEK 00</v>
      </c>
      <c r="N648" s="66" t="str">
        <f ca="1" t="shared" si="539"/>
        <v>1900 - MONTH 01</v>
      </c>
      <c r="O648" s="83" t="str">
        <f ca="1" t="shared" ref="O648:P648" si="679">IFERROR(AVERAGEIF(M:M,M648,$K:$K)," ")</f>
        <v> </v>
      </c>
      <c r="P648" s="83" t="str">
        <f ca="1" t="shared" si="679"/>
        <v> </v>
      </c>
      <c r="Q648" s="66" t="str">
        <f ca="1">IF(ISBLANK(A648)," ",IF(O648&gt;MASTER!$B$3/100,"SB",IF(O648&gt;MASTER!$B$4/100,"B",IF(O648&gt;MASTER!$B$5/100,"C","K"))))</f>
        <v>SB</v>
      </c>
      <c r="R648" s="66" t="str">
        <f ca="1">IF(ISBLANK(B648)," ",IF(P648&gt;MASTER!$B$3/100,"SB",IF(P648&gt;MASTER!$B$4/100,"B",IF(P648&gt;MASTER!$B$5/100,"C","K"))))</f>
        <v>SB</v>
      </c>
    </row>
    <row r="649" customHeight="1" spans="1:18">
      <c r="A649" s="66">
        <f ca="1">INDIRECT(ADDRESS(2+QUOTIENT(ROW()-2,COUNTA('Form Responses 1'!$1:$1)-4),1,,TRUE,"Form Responses 1"))</f>
        <v>0</v>
      </c>
      <c r="B649" s="66">
        <f ca="1">INDIRECT(ADDRESS(2+QUOTIENT(ROW()-2,COUNTA('Form Responses 1'!$1:$1)-4),2,,TRUE,"Form Responses 1"))</f>
        <v>0</v>
      </c>
      <c r="C649" s="66">
        <f ca="1">INDIRECT(ADDRESS(2+QUOTIENT(ROW()-2,COUNTA('Form Responses 1'!$1:$1)-4),3,,TRUE,"Form Responses 1"))</f>
        <v>0</v>
      </c>
      <c r="D649" s="66">
        <f ca="1">INDIRECT(ADDRESS(2+QUOTIENT(ROW()-2,COUNTA('Form Responses 1'!$1:$1)-4),4,,TRUE,"Form Responses 1"))</f>
        <v>0</v>
      </c>
      <c r="E649" s="82">
        <f ca="1" t="shared" si="534"/>
        <v>6</v>
      </c>
      <c r="F649" s="66" t="str">
        <f ca="1">IF(ISBLANK(A649)," ",INDIRECT(ADDRESS(1,5+MOD(ROW()-2,COUNTA('Form Responses 1'!$1:$1)-4),,TRUE,"Form Responses 1")))</f>
        <v>Halaman Wisma [Tps]</v>
      </c>
      <c r="G649" s="66" t="e">
        <f ca="1">IF(ISBLANK(A649)," ",INDIRECT(ADDRESS(MATCH(A649,'Form Responses 1'!A:A,0),5+MOD(ROW()-2,COUNTA('Form Responses 1'!$1:$1)-4),,TRUE,"Form Responses 1")))</f>
        <v>#N/A</v>
      </c>
      <c r="H649" s="83" t="str">
        <f ca="1" t="shared" si="535"/>
        <v>Halaman Wisma</v>
      </c>
      <c r="I649" s="83" t="str">
        <f ca="1" t="shared" si="673"/>
        <v>Tps</v>
      </c>
      <c r="J649" s="83" t="str">
        <f ca="1" t="shared" si="536"/>
        <v>CLEANING SERVICE</v>
      </c>
      <c r="K649" s="83" t="str">
        <f ca="1" t="array" ref="K649">IFERROR(INDEX(MASTER!B:B,MATCH(G649,MASTER!A:A,0))/100," ")</f>
        <v> </v>
      </c>
      <c r="L649" s="66">
        <f ca="1" t="shared" si="537"/>
        <v>0</v>
      </c>
      <c r="M649" s="66" t="str">
        <f ca="1" t="shared" si="538"/>
        <v>1900 - WEEK 00</v>
      </c>
      <c r="N649" s="66" t="str">
        <f ca="1" t="shared" si="539"/>
        <v>1900 - MONTH 01</v>
      </c>
      <c r="O649" s="83" t="str">
        <f ca="1" t="shared" ref="O649:P649" si="680">IFERROR(AVERAGEIF(M:M,M649,$K:$K)," ")</f>
        <v> </v>
      </c>
      <c r="P649" s="83" t="str">
        <f ca="1" t="shared" si="680"/>
        <v> </v>
      </c>
      <c r="Q649" s="66" t="str">
        <f ca="1">IF(ISBLANK(A649)," ",IF(O649&gt;MASTER!$B$3/100,"SB",IF(O649&gt;MASTER!$B$4/100,"B",IF(O649&gt;MASTER!$B$5/100,"C","K"))))</f>
        <v>SB</v>
      </c>
      <c r="R649" s="66" t="str">
        <f ca="1">IF(ISBLANK(B649)," ",IF(P649&gt;MASTER!$B$3/100,"SB",IF(P649&gt;MASTER!$B$4/100,"B",IF(P649&gt;MASTER!$B$5/100,"C","K"))))</f>
        <v>SB</v>
      </c>
    </row>
    <row r="650" customHeight="1" spans="1:18">
      <c r="A650" s="66">
        <f ca="1">INDIRECT(ADDRESS(2+QUOTIENT(ROW()-2,COUNTA('Form Responses 1'!$1:$1)-4),1,,TRUE,"Form Responses 1"))</f>
        <v>0</v>
      </c>
      <c r="B650" s="66">
        <f ca="1">INDIRECT(ADDRESS(2+QUOTIENT(ROW()-2,COUNTA('Form Responses 1'!$1:$1)-4),2,,TRUE,"Form Responses 1"))</f>
        <v>0</v>
      </c>
      <c r="C650" s="66">
        <f ca="1">INDIRECT(ADDRESS(2+QUOTIENT(ROW()-2,COUNTA('Form Responses 1'!$1:$1)-4),3,,TRUE,"Form Responses 1"))</f>
        <v>0</v>
      </c>
      <c r="D650" s="66">
        <f ca="1">INDIRECT(ADDRESS(2+QUOTIENT(ROW()-2,COUNTA('Form Responses 1'!$1:$1)-4),4,,TRUE,"Form Responses 1"))</f>
        <v>0</v>
      </c>
      <c r="E650" s="82">
        <f ca="1" t="shared" si="534"/>
        <v>6</v>
      </c>
      <c r="F650" s="66" t="str">
        <f ca="1">IF(ISBLANK(A650)," ",INDIRECT(ADDRESS(1,5+MOD(ROW()-2,COUNTA('Form Responses 1'!$1:$1)-4),,TRUE,"Form Responses 1")))</f>
        <v>Security [Security Functions]</v>
      </c>
      <c r="G650" s="66" t="e">
        <f ca="1">IF(ISBLANK(A650)," ",INDIRECT(ADDRESS(MATCH(A650,'Form Responses 1'!A:A,0),5+MOD(ROW()-2,COUNTA('Form Responses 1'!$1:$1)-4),,TRUE,"Form Responses 1")))</f>
        <v>#N/A</v>
      </c>
      <c r="H650" s="83" t="str">
        <f ca="1" t="shared" si="535"/>
        <v>Security</v>
      </c>
      <c r="I650" s="83" t="str">
        <f ca="1" t="shared" si="673"/>
        <v>Security Functions</v>
      </c>
      <c r="J650" s="83" t="str">
        <f ca="1" t="shared" si="536"/>
        <v>SECURITY SERVICE</v>
      </c>
      <c r="K650" s="83" t="str">
        <f ca="1" t="array" ref="K650">IFERROR(INDEX(MASTER!B:B,MATCH(G650,MASTER!A:A,0))/100," ")</f>
        <v> </v>
      </c>
      <c r="L650" s="66">
        <f ca="1" t="shared" si="537"/>
        <v>0</v>
      </c>
      <c r="M650" s="66" t="str">
        <f ca="1" t="shared" si="538"/>
        <v>1900 - WEEK 00</v>
      </c>
      <c r="N650" s="66" t="str">
        <f ca="1" t="shared" si="539"/>
        <v>1900 - MONTH 01</v>
      </c>
      <c r="O650" s="83" t="str">
        <f ca="1" t="shared" ref="O650:P650" si="681">IFERROR(AVERAGEIF(M:M,M650,$K:$K)," ")</f>
        <v> </v>
      </c>
      <c r="P650" s="83" t="str">
        <f ca="1" t="shared" si="681"/>
        <v> </v>
      </c>
      <c r="Q650" s="66" t="str">
        <f ca="1">IF(ISBLANK(A650)," ",IF(O650&gt;MASTER!$B$3/100,"SB",IF(O650&gt;MASTER!$B$4/100,"B",IF(O650&gt;MASTER!$B$5/100,"C","K"))))</f>
        <v>SB</v>
      </c>
      <c r="R650" s="66" t="str">
        <f ca="1">IF(ISBLANK(B650)," ",IF(P650&gt;MASTER!$B$3/100,"SB",IF(P650&gt;MASTER!$B$4/100,"B",IF(P650&gt;MASTER!$B$5/100,"C","K"))))</f>
        <v>SB</v>
      </c>
    </row>
    <row r="651" customHeight="1" spans="1:18">
      <c r="A651" s="66">
        <f ca="1">INDIRECT(ADDRESS(2+QUOTIENT(ROW()-2,COUNTA('Form Responses 1'!$1:$1)-4),1,,TRUE,"Form Responses 1"))</f>
        <v>0</v>
      </c>
      <c r="B651" s="66">
        <f ca="1">INDIRECT(ADDRESS(2+QUOTIENT(ROW()-2,COUNTA('Form Responses 1'!$1:$1)-4),2,,TRUE,"Form Responses 1"))</f>
        <v>0</v>
      </c>
      <c r="C651" s="66">
        <f ca="1">INDIRECT(ADDRESS(2+QUOTIENT(ROW()-2,COUNTA('Form Responses 1'!$1:$1)-4),3,,TRUE,"Form Responses 1"))</f>
        <v>0</v>
      </c>
      <c r="D651" s="66">
        <f ca="1">INDIRECT(ADDRESS(2+QUOTIENT(ROW()-2,COUNTA('Form Responses 1'!$1:$1)-4),4,,TRUE,"Form Responses 1"))</f>
        <v>0</v>
      </c>
      <c r="E651" s="82">
        <f ca="1" t="shared" si="534"/>
        <v>6</v>
      </c>
      <c r="F651" s="66" t="str">
        <f ca="1">IF(ISBLANK(A651)," ",INDIRECT(ADDRESS(1,5+MOD(ROW()-2,COUNTA('Form Responses 1'!$1:$1)-4),,TRUE,"Form Responses 1")))</f>
        <v>Lantai 1 [Pantry ]</v>
      </c>
      <c r="G651" s="66" t="e">
        <f ca="1">IF(ISBLANK(A651)," ",INDIRECT(ADDRESS(MATCH(A651,'Form Responses 1'!A:A,0),5+MOD(ROW()-2,COUNTA('Form Responses 1'!$1:$1)-4),,TRUE,"Form Responses 1")))</f>
        <v>#N/A</v>
      </c>
      <c r="H651" s="83" t="str">
        <f ca="1" t="shared" si="535"/>
        <v>Lantai 1</v>
      </c>
      <c r="I651" s="83" t="str">
        <f ca="1" t="shared" si="673"/>
        <v>Pantry </v>
      </c>
      <c r="J651" s="83" t="str">
        <f ca="1" t="shared" si="536"/>
        <v>CLEANING SERVICE</v>
      </c>
      <c r="K651" s="83" t="str">
        <f ca="1" t="array" ref="K651">IFERROR(INDEX(MASTER!B:B,MATCH(G651,MASTER!A:A,0))/100," ")</f>
        <v> </v>
      </c>
      <c r="L651" s="66">
        <f ca="1" t="shared" si="537"/>
        <v>0</v>
      </c>
      <c r="M651" s="66" t="str">
        <f ca="1" t="shared" si="538"/>
        <v>1900 - WEEK 00</v>
      </c>
      <c r="N651" s="66" t="str">
        <f ca="1" t="shared" si="539"/>
        <v>1900 - MONTH 01</v>
      </c>
      <c r="O651" s="83" t="str">
        <f ca="1" t="shared" ref="O651:P651" si="682">IFERROR(AVERAGEIF(M:M,M651,$K:$K)," ")</f>
        <v> </v>
      </c>
      <c r="P651" s="83" t="str">
        <f ca="1" t="shared" si="682"/>
        <v> </v>
      </c>
      <c r="Q651" s="66" t="str">
        <f ca="1">IF(ISBLANK(A651)," ",IF(O651&gt;MASTER!$B$3/100,"SB",IF(O651&gt;MASTER!$B$4/100,"B",IF(O651&gt;MASTER!$B$5/100,"C","K"))))</f>
        <v>SB</v>
      </c>
      <c r="R651" s="66" t="str">
        <f ca="1">IF(ISBLANK(B651)," ",IF(P651&gt;MASTER!$B$3/100,"SB",IF(P651&gt;MASTER!$B$4/100,"B",IF(P651&gt;MASTER!$B$5/100,"C","K"))))</f>
        <v>SB</v>
      </c>
    </row>
    <row r="652" customHeight="1" spans="1:18">
      <c r="A652" s="66">
        <f ca="1">INDIRECT(ADDRESS(2+QUOTIENT(ROW()-2,COUNTA('Form Responses 1'!$1:$1)-4),1,,TRUE,"Form Responses 1"))</f>
        <v>0</v>
      </c>
      <c r="B652" s="66">
        <f ca="1">INDIRECT(ADDRESS(2+QUOTIENT(ROW()-2,COUNTA('Form Responses 1'!$1:$1)-4),2,,TRUE,"Form Responses 1"))</f>
        <v>0</v>
      </c>
      <c r="C652" s="66">
        <f ca="1">INDIRECT(ADDRESS(2+QUOTIENT(ROW()-2,COUNTA('Form Responses 1'!$1:$1)-4),3,,TRUE,"Form Responses 1"))</f>
        <v>0</v>
      </c>
      <c r="D652" s="66">
        <f ca="1">INDIRECT(ADDRESS(2+QUOTIENT(ROW()-2,COUNTA('Form Responses 1'!$1:$1)-4),4,,TRUE,"Form Responses 1"))</f>
        <v>0</v>
      </c>
      <c r="E652" s="82">
        <f ca="1" t="shared" si="534"/>
        <v>6</v>
      </c>
      <c r="F652" s="66" t="str">
        <f ca="1">IF(ISBLANK(A652)," ",INDIRECT(ADDRESS(1,5+MOD(ROW()-2,COUNTA('Form Responses 1'!$1:$1)-4),,TRUE,"Form Responses 1")))</f>
        <v>Lantai 1 [Kamar Depan]</v>
      </c>
      <c r="G652" s="66" t="e">
        <f ca="1">IF(ISBLANK(A652)," ",INDIRECT(ADDRESS(MATCH(A652,'Form Responses 1'!A:A,0),5+MOD(ROW()-2,COUNTA('Form Responses 1'!$1:$1)-4),,TRUE,"Form Responses 1")))</f>
        <v>#N/A</v>
      </c>
      <c r="H652" s="83" t="str">
        <f ca="1" t="shared" si="535"/>
        <v>Lantai 1</v>
      </c>
      <c r="I652" s="83" t="str">
        <f ca="1" t="shared" si="673"/>
        <v>Kamar Depan</v>
      </c>
      <c r="J652" s="83" t="str">
        <f ca="1" t="shared" si="536"/>
        <v>CLEANING SERVICE</v>
      </c>
      <c r="K652" s="83" t="str">
        <f ca="1" t="array" ref="K652">IFERROR(INDEX(MASTER!B:B,MATCH(G652,MASTER!A:A,0))/100," ")</f>
        <v> </v>
      </c>
      <c r="L652" s="66">
        <f ca="1" t="shared" si="537"/>
        <v>0</v>
      </c>
      <c r="M652" s="66" t="str">
        <f ca="1" t="shared" si="538"/>
        <v>1900 - WEEK 00</v>
      </c>
      <c r="N652" s="66" t="str">
        <f ca="1" t="shared" si="539"/>
        <v>1900 - MONTH 01</v>
      </c>
      <c r="O652" s="83" t="str">
        <f ca="1" t="shared" ref="O652:P652" si="683">IFERROR(AVERAGEIF(M:M,M652,$K:$K)," ")</f>
        <v> </v>
      </c>
      <c r="P652" s="83" t="str">
        <f ca="1" t="shared" si="683"/>
        <v> </v>
      </c>
      <c r="Q652" s="66" t="str">
        <f ca="1">IF(ISBLANK(A652)," ",IF(O652&gt;MASTER!$B$3/100,"SB",IF(O652&gt;MASTER!$B$4/100,"B",IF(O652&gt;MASTER!$B$5/100,"C","K"))))</f>
        <v>SB</v>
      </c>
      <c r="R652" s="66" t="str">
        <f ca="1">IF(ISBLANK(B652)," ",IF(P652&gt;MASTER!$B$3/100,"SB",IF(P652&gt;MASTER!$B$4/100,"B",IF(P652&gt;MASTER!$B$5/100,"C","K"))))</f>
        <v>SB</v>
      </c>
    </row>
    <row r="653" customHeight="1" spans="1:18">
      <c r="A653" s="66">
        <f ca="1">INDIRECT(ADDRESS(2+QUOTIENT(ROW()-2,COUNTA('Form Responses 1'!$1:$1)-4),1,,TRUE,"Form Responses 1"))</f>
        <v>0</v>
      </c>
      <c r="B653" s="66">
        <f ca="1">INDIRECT(ADDRESS(2+QUOTIENT(ROW()-2,COUNTA('Form Responses 1'!$1:$1)-4),2,,TRUE,"Form Responses 1"))</f>
        <v>0</v>
      </c>
      <c r="C653" s="66">
        <f ca="1">INDIRECT(ADDRESS(2+QUOTIENT(ROW()-2,COUNTA('Form Responses 1'!$1:$1)-4),3,,TRUE,"Form Responses 1"))</f>
        <v>0</v>
      </c>
      <c r="D653" s="66">
        <f ca="1">INDIRECT(ADDRESS(2+QUOTIENT(ROW()-2,COUNTA('Form Responses 1'!$1:$1)-4),4,,TRUE,"Form Responses 1"))</f>
        <v>0</v>
      </c>
      <c r="E653" s="82">
        <f ca="1" t="shared" si="534"/>
        <v>6</v>
      </c>
      <c r="F653" s="66" t="str">
        <f ca="1">IF(ISBLANK(A653)," ",INDIRECT(ADDRESS(1,5+MOD(ROW()-2,COUNTA('Form Responses 1'!$1:$1)-4),,TRUE,"Form Responses 1")))</f>
        <v>Lantai 1 [Kamar Belakang]</v>
      </c>
      <c r="G653" s="66" t="e">
        <f ca="1">IF(ISBLANK(A653)," ",INDIRECT(ADDRESS(MATCH(A653,'Form Responses 1'!A:A,0),5+MOD(ROW()-2,COUNTA('Form Responses 1'!$1:$1)-4),,TRUE,"Form Responses 1")))</f>
        <v>#N/A</v>
      </c>
      <c r="H653" s="83" t="str">
        <f ca="1" t="shared" si="535"/>
        <v>Lantai 1</v>
      </c>
      <c r="I653" s="83" t="str">
        <f ca="1" t="shared" si="673"/>
        <v>Kamar Belakang</v>
      </c>
      <c r="J653" s="83" t="str">
        <f ca="1" t="shared" si="536"/>
        <v>CLEANING SERVICE</v>
      </c>
      <c r="K653" s="83" t="str">
        <f ca="1" t="array" ref="K653">IFERROR(INDEX(MASTER!B:B,MATCH(G653,MASTER!A:A,0))/100," ")</f>
        <v> </v>
      </c>
      <c r="L653" s="66">
        <f ca="1" t="shared" si="537"/>
        <v>0</v>
      </c>
      <c r="M653" s="66" t="str">
        <f ca="1" t="shared" si="538"/>
        <v>1900 - WEEK 00</v>
      </c>
      <c r="N653" s="66" t="str">
        <f ca="1" t="shared" si="539"/>
        <v>1900 - MONTH 01</v>
      </c>
      <c r="O653" s="83" t="str">
        <f ca="1" t="shared" ref="O653:P653" si="684">IFERROR(AVERAGEIF(M:M,M653,$K:$K)," ")</f>
        <v> </v>
      </c>
      <c r="P653" s="83" t="str">
        <f ca="1" t="shared" si="684"/>
        <v> </v>
      </c>
      <c r="Q653" s="66" t="str">
        <f ca="1">IF(ISBLANK(A653)," ",IF(O653&gt;MASTER!$B$3/100,"SB",IF(O653&gt;MASTER!$B$4/100,"B",IF(O653&gt;MASTER!$B$5/100,"C","K"))))</f>
        <v>SB</v>
      </c>
      <c r="R653" s="66" t="str">
        <f ca="1">IF(ISBLANK(B653)," ",IF(P653&gt;MASTER!$B$3/100,"SB",IF(P653&gt;MASTER!$B$4/100,"B",IF(P653&gt;MASTER!$B$5/100,"C","K"))))</f>
        <v>SB</v>
      </c>
    </row>
    <row r="654" customHeight="1" spans="1:18">
      <c r="A654" s="66">
        <f ca="1">INDIRECT(ADDRESS(2+QUOTIENT(ROW()-2,COUNTA('Form Responses 1'!$1:$1)-4),1,,TRUE,"Form Responses 1"))</f>
        <v>0</v>
      </c>
      <c r="B654" s="66">
        <f ca="1">INDIRECT(ADDRESS(2+QUOTIENT(ROW()-2,COUNTA('Form Responses 1'!$1:$1)-4),2,,TRUE,"Form Responses 1"))</f>
        <v>0</v>
      </c>
      <c r="C654" s="66">
        <f ca="1">INDIRECT(ADDRESS(2+QUOTIENT(ROW()-2,COUNTA('Form Responses 1'!$1:$1)-4),3,,TRUE,"Form Responses 1"))</f>
        <v>0</v>
      </c>
      <c r="D654" s="66">
        <f ca="1">INDIRECT(ADDRESS(2+QUOTIENT(ROW()-2,COUNTA('Form Responses 1'!$1:$1)-4),4,,TRUE,"Form Responses 1"))</f>
        <v>0</v>
      </c>
      <c r="E654" s="82">
        <f ca="1" t="shared" si="534"/>
        <v>6</v>
      </c>
      <c r="F654" s="66" t="str">
        <f ca="1">IF(ISBLANK(A654)," ",INDIRECT(ADDRESS(1,5+MOD(ROW()-2,COUNTA('Form Responses 1'!$1:$1)-4),,TRUE,"Form Responses 1")))</f>
        <v>Lantai 1 [Ruang Tamu]</v>
      </c>
      <c r="G654" s="66" t="e">
        <f ca="1">IF(ISBLANK(A654)," ",INDIRECT(ADDRESS(MATCH(A654,'Form Responses 1'!A:A,0),5+MOD(ROW()-2,COUNTA('Form Responses 1'!$1:$1)-4),,TRUE,"Form Responses 1")))</f>
        <v>#N/A</v>
      </c>
      <c r="H654" s="83" t="str">
        <f ca="1" t="shared" si="535"/>
        <v>Lantai 1</v>
      </c>
      <c r="I654" s="83" t="str">
        <f ca="1" t="shared" si="673"/>
        <v>Ruang Tamu</v>
      </c>
      <c r="J654" s="83" t="str">
        <f ca="1" t="shared" si="536"/>
        <v>CLEANING SERVICE</v>
      </c>
      <c r="K654" s="83" t="str">
        <f ca="1" t="array" ref="K654">IFERROR(INDEX(MASTER!B:B,MATCH(G654,MASTER!A:A,0))/100," ")</f>
        <v> </v>
      </c>
      <c r="L654" s="66">
        <f ca="1" t="shared" si="537"/>
        <v>0</v>
      </c>
      <c r="M654" s="66" t="str">
        <f ca="1" t="shared" si="538"/>
        <v>1900 - WEEK 00</v>
      </c>
      <c r="N654" s="66" t="str">
        <f ca="1" t="shared" si="539"/>
        <v>1900 - MONTH 01</v>
      </c>
      <c r="O654" s="83" t="str">
        <f ca="1" t="shared" ref="O654:P654" si="685">IFERROR(AVERAGEIF(M:M,M654,$K:$K)," ")</f>
        <v> </v>
      </c>
      <c r="P654" s="83" t="str">
        <f ca="1" t="shared" si="685"/>
        <v> </v>
      </c>
      <c r="Q654" s="66" t="str">
        <f ca="1">IF(ISBLANK(A654)," ",IF(O654&gt;MASTER!$B$3/100,"SB",IF(O654&gt;MASTER!$B$4/100,"B",IF(O654&gt;MASTER!$B$5/100,"C","K"))))</f>
        <v>SB</v>
      </c>
      <c r="R654" s="66" t="str">
        <f ca="1">IF(ISBLANK(B654)," ",IF(P654&gt;MASTER!$B$3/100,"SB",IF(P654&gt;MASTER!$B$4/100,"B",IF(P654&gt;MASTER!$B$5/100,"C","K"))))</f>
        <v>SB</v>
      </c>
    </row>
    <row r="655" customHeight="1" spans="1:18">
      <c r="A655" s="66">
        <f ca="1">INDIRECT(ADDRESS(2+QUOTIENT(ROW()-2,COUNTA('Form Responses 1'!$1:$1)-4),1,,TRUE,"Form Responses 1"))</f>
        <v>0</v>
      </c>
      <c r="B655" s="66">
        <f ca="1">INDIRECT(ADDRESS(2+QUOTIENT(ROW()-2,COUNTA('Form Responses 1'!$1:$1)-4),2,,TRUE,"Form Responses 1"))</f>
        <v>0</v>
      </c>
      <c r="C655" s="66">
        <f ca="1">INDIRECT(ADDRESS(2+QUOTIENT(ROW()-2,COUNTA('Form Responses 1'!$1:$1)-4),3,,TRUE,"Form Responses 1"))</f>
        <v>0</v>
      </c>
      <c r="D655" s="66">
        <f ca="1">INDIRECT(ADDRESS(2+QUOTIENT(ROW()-2,COUNTA('Form Responses 1'!$1:$1)-4),4,,TRUE,"Form Responses 1"))</f>
        <v>0</v>
      </c>
      <c r="E655" s="82">
        <f ca="1" t="shared" si="534"/>
        <v>6</v>
      </c>
      <c r="F655" s="66" t="str">
        <f ca="1">IF(ISBLANK(A655)," ",INDIRECT(ADDRESS(1,5+MOD(ROW()-2,COUNTA('Form Responses 1'!$1:$1)-4),,TRUE,"Form Responses 1")))</f>
        <v>Lantai 1 [Toilet Pria / Wanita]</v>
      </c>
      <c r="G655" s="66" t="e">
        <f ca="1">IF(ISBLANK(A655)," ",INDIRECT(ADDRESS(MATCH(A655,'Form Responses 1'!A:A,0),5+MOD(ROW()-2,COUNTA('Form Responses 1'!$1:$1)-4),,TRUE,"Form Responses 1")))</f>
        <v>#N/A</v>
      </c>
      <c r="H655" s="83" t="str">
        <f ca="1" t="shared" si="535"/>
        <v>Lantai 1</v>
      </c>
      <c r="I655" s="83" t="str">
        <f ca="1" t="shared" si="673"/>
        <v>Toilet Pria / Wanita</v>
      </c>
      <c r="J655" s="83" t="str">
        <f ca="1" t="shared" si="536"/>
        <v>CLEANING SERVICE</v>
      </c>
      <c r="K655" s="83" t="str">
        <f ca="1" t="array" ref="K655">IFERROR(INDEX(MASTER!B:B,MATCH(G655,MASTER!A:A,0))/100," ")</f>
        <v> </v>
      </c>
      <c r="L655" s="66">
        <f ca="1" t="shared" si="537"/>
        <v>0</v>
      </c>
      <c r="M655" s="66" t="str">
        <f ca="1" t="shared" si="538"/>
        <v>1900 - WEEK 00</v>
      </c>
      <c r="N655" s="66" t="str">
        <f ca="1" t="shared" si="539"/>
        <v>1900 - MONTH 01</v>
      </c>
      <c r="O655" s="83" t="str">
        <f ca="1" t="shared" ref="O655:P655" si="686">IFERROR(AVERAGEIF(M:M,M655,$K:$K)," ")</f>
        <v> </v>
      </c>
      <c r="P655" s="83" t="str">
        <f ca="1" t="shared" si="686"/>
        <v> </v>
      </c>
      <c r="Q655" s="66" t="str">
        <f ca="1">IF(ISBLANK(A655)," ",IF(O655&gt;MASTER!$B$3/100,"SB",IF(O655&gt;MASTER!$B$4/100,"B",IF(O655&gt;MASTER!$B$5/100,"C","K"))))</f>
        <v>SB</v>
      </c>
      <c r="R655" s="66" t="str">
        <f ca="1">IF(ISBLANK(B655)," ",IF(P655&gt;MASTER!$B$3/100,"SB",IF(P655&gt;MASTER!$B$4/100,"B",IF(P655&gt;MASTER!$B$5/100,"C","K"))))</f>
        <v>SB</v>
      </c>
    </row>
    <row r="656" customHeight="1" spans="1:18">
      <c r="A656" s="66">
        <f ca="1">INDIRECT(ADDRESS(2+QUOTIENT(ROW()-2,COUNTA('Form Responses 1'!$1:$1)-4),1,,TRUE,"Form Responses 1"))</f>
        <v>0</v>
      </c>
      <c r="B656" s="66">
        <f ca="1">INDIRECT(ADDRESS(2+QUOTIENT(ROW()-2,COUNTA('Form Responses 1'!$1:$1)-4),2,,TRUE,"Form Responses 1"))</f>
        <v>0</v>
      </c>
      <c r="C656" s="66">
        <f ca="1">INDIRECT(ADDRESS(2+QUOTIENT(ROW()-2,COUNTA('Form Responses 1'!$1:$1)-4),3,,TRUE,"Form Responses 1"))</f>
        <v>0</v>
      </c>
      <c r="D656" s="66">
        <f ca="1">INDIRECT(ADDRESS(2+QUOTIENT(ROW()-2,COUNTA('Form Responses 1'!$1:$1)-4),4,,TRUE,"Form Responses 1"))</f>
        <v>0</v>
      </c>
      <c r="E656" s="82">
        <f ca="1" t="shared" si="534"/>
        <v>6</v>
      </c>
      <c r="F656" s="66" t="str">
        <f ca="1">IF(ISBLANK(A656)," ",INDIRECT(ADDRESS(1,5+MOD(ROW()-2,COUNTA('Form Responses 1'!$1:$1)-4),,TRUE,"Form Responses 1")))</f>
        <v>Halaman [Taman ]</v>
      </c>
      <c r="G656" s="66" t="e">
        <f ca="1">IF(ISBLANK(A656)," ",INDIRECT(ADDRESS(MATCH(A656,'Form Responses 1'!A:A,0),5+MOD(ROW()-2,COUNTA('Form Responses 1'!$1:$1)-4),,TRUE,"Form Responses 1")))</f>
        <v>#N/A</v>
      </c>
      <c r="H656" s="83" t="str">
        <f ca="1" t="shared" si="535"/>
        <v>Halaman</v>
      </c>
      <c r="I656" s="83" t="str">
        <f ca="1" t="shared" si="673"/>
        <v>Taman </v>
      </c>
      <c r="J656" s="83" t="str">
        <f ca="1" t="shared" si="536"/>
        <v>CLEANING SERVICE</v>
      </c>
      <c r="K656" s="83" t="str">
        <f ca="1" t="array" ref="K656">IFERROR(INDEX(MASTER!B:B,MATCH(G656,MASTER!A:A,0))/100," ")</f>
        <v> </v>
      </c>
      <c r="L656" s="66">
        <f ca="1" t="shared" si="537"/>
        <v>0</v>
      </c>
      <c r="M656" s="66" t="str">
        <f ca="1" t="shared" si="538"/>
        <v>1900 - WEEK 00</v>
      </c>
      <c r="N656" s="66" t="str">
        <f ca="1" t="shared" si="539"/>
        <v>1900 - MONTH 01</v>
      </c>
      <c r="O656" s="83" t="str">
        <f ca="1" t="shared" ref="O656:P656" si="687">IFERROR(AVERAGEIF(M:M,M656,$K:$K)," ")</f>
        <v> </v>
      </c>
      <c r="P656" s="83" t="str">
        <f ca="1" t="shared" si="687"/>
        <v> </v>
      </c>
      <c r="Q656" s="66" t="str">
        <f ca="1">IF(ISBLANK(A656)," ",IF(O656&gt;MASTER!$B$3/100,"SB",IF(O656&gt;MASTER!$B$4/100,"B",IF(O656&gt;MASTER!$B$5/100,"C","K"))))</f>
        <v>SB</v>
      </c>
      <c r="R656" s="66" t="str">
        <f ca="1">IF(ISBLANK(B656)," ",IF(P656&gt;MASTER!$B$3/100,"SB",IF(P656&gt;MASTER!$B$4/100,"B",IF(P656&gt;MASTER!$B$5/100,"C","K"))))</f>
        <v>SB</v>
      </c>
    </row>
    <row r="657" customHeight="1" spans="1:18">
      <c r="A657" s="66">
        <f ca="1">INDIRECT(ADDRESS(2+QUOTIENT(ROW()-2,COUNTA('Form Responses 1'!$1:$1)-4),1,,TRUE,"Form Responses 1"))</f>
        <v>0</v>
      </c>
      <c r="B657" s="66">
        <f ca="1">INDIRECT(ADDRESS(2+QUOTIENT(ROW()-2,COUNTA('Form Responses 1'!$1:$1)-4),2,,TRUE,"Form Responses 1"))</f>
        <v>0</v>
      </c>
      <c r="C657" s="66">
        <f ca="1">INDIRECT(ADDRESS(2+QUOTIENT(ROW()-2,COUNTA('Form Responses 1'!$1:$1)-4),3,,TRUE,"Form Responses 1"))</f>
        <v>0</v>
      </c>
      <c r="D657" s="66">
        <f ca="1">INDIRECT(ADDRESS(2+QUOTIENT(ROW()-2,COUNTA('Form Responses 1'!$1:$1)-4),4,,TRUE,"Form Responses 1"))</f>
        <v>0</v>
      </c>
      <c r="E657" s="82">
        <f ca="1" t="shared" si="534"/>
        <v>6</v>
      </c>
      <c r="F657" s="66" t="str">
        <f ca="1">IF(ISBLANK(A657)," ",INDIRECT(ADDRESS(1,5+MOD(ROW()-2,COUNTA('Form Responses 1'!$1:$1)-4),,TRUE,"Form Responses 1")))</f>
        <v>Halaman [Halaman Utama Depan]</v>
      </c>
      <c r="G657" s="66" t="e">
        <f ca="1">IF(ISBLANK(A657)," ",INDIRECT(ADDRESS(MATCH(A657,'Form Responses 1'!A:A,0),5+MOD(ROW()-2,COUNTA('Form Responses 1'!$1:$1)-4),,TRUE,"Form Responses 1")))</f>
        <v>#N/A</v>
      </c>
      <c r="H657" s="83" t="str">
        <f ca="1" t="shared" si="535"/>
        <v>Halaman</v>
      </c>
      <c r="I657" s="83" t="str">
        <f ca="1" t="shared" si="673"/>
        <v>Halaman Utama Depan</v>
      </c>
      <c r="J657" s="83" t="str">
        <f ca="1" t="shared" si="536"/>
        <v>CLEANING SERVICE</v>
      </c>
      <c r="K657" s="83" t="str">
        <f ca="1" t="array" ref="K657">IFERROR(INDEX(MASTER!B:B,MATCH(G657,MASTER!A:A,0))/100," ")</f>
        <v> </v>
      </c>
      <c r="L657" s="66">
        <f ca="1" t="shared" si="537"/>
        <v>0</v>
      </c>
      <c r="M657" s="66" t="str">
        <f ca="1" t="shared" si="538"/>
        <v>1900 - WEEK 00</v>
      </c>
      <c r="N657" s="66" t="str">
        <f ca="1" t="shared" si="539"/>
        <v>1900 - MONTH 01</v>
      </c>
      <c r="O657" s="83" t="str">
        <f ca="1" t="shared" ref="O657:P657" si="688">IFERROR(AVERAGEIF(M:M,M657,$K:$K)," ")</f>
        <v> </v>
      </c>
      <c r="P657" s="83" t="str">
        <f ca="1" t="shared" si="688"/>
        <v> </v>
      </c>
      <c r="Q657" s="66" t="str">
        <f ca="1">IF(ISBLANK(A657)," ",IF(O657&gt;MASTER!$B$3/100,"SB",IF(O657&gt;MASTER!$B$4/100,"B",IF(O657&gt;MASTER!$B$5/100,"C","K"))))</f>
        <v>SB</v>
      </c>
      <c r="R657" s="66" t="str">
        <f ca="1">IF(ISBLANK(B657)," ",IF(P657&gt;MASTER!$B$3/100,"SB",IF(P657&gt;MASTER!$B$4/100,"B",IF(P657&gt;MASTER!$B$5/100,"C","K"))))</f>
        <v>SB</v>
      </c>
    </row>
    <row r="658" customHeight="1" spans="1:18">
      <c r="A658" s="66">
        <f ca="1">INDIRECT(ADDRESS(2+QUOTIENT(ROW()-2,COUNTA('Form Responses 1'!$1:$1)-4),1,,TRUE,"Form Responses 1"))</f>
        <v>0</v>
      </c>
      <c r="B658" s="66">
        <f ca="1">INDIRECT(ADDRESS(2+QUOTIENT(ROW()-2,COUNTA('Form Responses 1'!$1:$1)-4),2,,TRUE,"Form Responses 1"))</f>
        <v>0</v>
      </c>
      <c r="C658" s="66">
        <f ca="1">INDIRECT(ADDRESS(2+QUOTIENT(ROW()-2,COUNTA('Form Responses 1'!$1:$1)-4),3,,TRUE,"Form Responses 1"))</f>
        <v>0</v>
      </c>
      <c r="D658" s="66">
        <f ca="1">INDIRECT(ADDRESS(2+QUOTIENT(ROW()-2,COUNTA('Form Responses 1'!$1:$1)-4),4,,TRUE,"Form Responses 1"))</f>
        <v>0</v>
      </c>
      <c r="E658" s="82">
        <f ca="1" t="shared" si="534"/>
        <v>6</v>
      </c>
      <c r="F658" s="66" t="str">
        <f ca="1">IF(ISBLANK(A658)," ",INDIRECT(ADDRESS(1,5+MOD(ROW()-2,COUNTA('Form Responses 1'!$1:$1)-4),,TRUE,"Form Responses 1")))</f>
        <v>Halaman [Halaman Samping Dan Belakang]</v>
      </c>
      <c r="G658" s="66" t="e">
        <f ca="1">IF(ISBLANK(A658)," ",INDIRECT(ADDRESS(MATCH(A658,'Form Responses 1'!A:A,0),5+MOD(ROW()-2,COUNTA('Form Responses 1'!$1:$1)-4),,TRUE,"Form Responses 1")))</f>
        <v>#N/A</v>
      </c>
      <c r="H658" s="83" t="str">
        <f ca="1" t="shared" si="535"/>
        <v>Halaman</v>
      </c>
      <c r="I658" s="83" t="str">
        <f ca="1" t="shared" si="673"/>
        <v>Halaman Samping Dan Belakang</v>
      </c>
      <c r="J658" s="83" t="str">
        <f ca="1" t="shared" si="536"/>
        <v>CLEANING SERVICE</v>
      </c>
      <c r="K658" s="83" t="str">
        <f ca="1" t="array" ref="K658">IFERROR(INDEX(MASTER!B:B,MATCH(G658,MASTER!A:A,0))/100," ")</f>
        <v> </v>
      </c>
      <c r="L658" s="66">
        <f ca="1" t="shared" si="537"/>
        <v>0</v>
      </c>
      <c r="M658" s="66" t="str">
        <f ca="1" t="shared" si="538"/>
        <v>1900 - WEEK 00</v>
      </c>
      <c r="N658" s="66" t="str">
        <f ca="1" t="shared" si="539"/>
        <v>1900 - MONTH 01</v>
      </c>
      <c r="O658" s="83" t="str">
        <f ca="1" t="shared" ref="O658:P658" si="689">IFERROR(AVERAGEIF(M:M,M658,$K:$K)," ")</f>
        <v> </v>
      </c>
      <c r="P658" s="83" t="str">
        <f ca="1" t="shared" si="689"/>
        <v> </v>
      </c>
      <c r="Q658" s="66" t="str">
        <f ca="1">IF(ISBLANK(A658)," ",IF(O658&gt;MASTER!$B$3/100,"SB",IF(O658&gt;MASTER!$B$4/100,"B",IF(O658&gt;MASTER!$B$5/100,"C","K"))))</f>
        <v>SB</v>
      </c>
      <c r="R658" s="66" t="str">
        <f ca="1">IF(ISBLANK(B658)," ",IF(P658&gt;MASTER!$B$3/100,"SB",IF(P658&gt;MASTER!$B$4/100,"B",IF(P658&gt;MASTER!$B$5/100,"C","K"))))</f>
        <v>SB</v>
      </c>
    </row>
    <row r="659" customHeight="1" spans="1:18">
      <c r="A659" s="66">
        <f ca="1">INDIRECT(ADDRESS(2+QUOTIENT(ROW()-2,COUNTA('Form Responses 1'!$1:$1)-4),1,,TRUE,"Form Responses 1"))</f>
        <v>0</v>
      </c>
      <c r="B659" s="66">
        <f ca="1">INDIRECT(ADDRESS(2+QUOTIENT(ROW()-2,COUNTA('Form Responses 1'!$1:$1)-4),2,,TRUE,"Form Responses 1"))</f>
        <v>0</v>
      </c>
      <c r="C659" s="66">
        <f ca="1">INDIRECT(ADDRESS(2+QUOTIENT(ROW()-2,COUNTA('Form Responses 1'!$1:$1)-4),3,,TRUE,"Form Responses 1"))</f>
        <v>0</v>
      </c>
      <c r="D659" s="66">
        <f ca="1">INDIRECT(ADDRESS(2+QUOTIENT(ROW()-2,COUNTA('Form Responses 1'!$1:$1)-4),4,,TRUE,"Form Responses 1"))</f>
        <v>0</v>
      </c>
      <c r="E659" s="82">
        <f ca="1" t="shared" si="534"/>
        <v>6</v>
      </c>
      <c r="F659" s="66" t="str">
        <f ca="1">IF(ISBLANK(A659)," ",INDIRECT(ADDRESS(1,5+MOD(ROW()-2,COUNTA('Form Responses 1'!$1:$1)-4),,TRUE,"Form Responses 1")))</f>
        <v>Halaman [Tps]</v>
      </c>
      <c r="G659" s="66" t="e">
        <f ca="1">IF(ISBLANK(A659)," ",INDIRECT(ADDRESS(MATCH(A659,'Form Responses 1'!A:A,0),5+MOD(ROW()-2,COUNTA('Form Responses 1'!$1:$1)-4),,TRUE,"Form Responses 1")))</f>
        <v>#N/A</v>
      </c>
      <c r="H659" s="83" t="str">
        <f ca="1" t="shared" si="535"/>
        <v>Halaman</v>
      </c>
      <c r="I659" s="83" t="str">
        <f ca="1" t="shared" si="673"/>
        <v>Tps</v>
      </c>
      <c r="J659" s="83" t="str">
        <f ca="1" t="shared" si="536"/>
        <v>CLEANING SERVICE</v>
      </c>
      <c r="K659" s="83" t="str">
        <f ca="1" t="array" ref="K659">IFERROR(INDEX(MASTER!B:B,MATCH(G659,MASTER!A:A,0))/100," ")</f>
        <v> </v>
      </c>
      <c r="L659" s="66">
        <f ca="1" t="shared" si="537"/>
        <v>0</v>
      </c>
      <c r="M659" s="66" t="str">
        <f ca="1" t="shared" si="538"/>
        <v>1900 - WEEK 00</v>
      </c>
      <c r="N659" s="66" t="str">
        <f ca="1" t="shared" si="539"/>
        <v>1900 - MONTH 01</v>
      </c>
      <c r="O659" s="83" t="str">
        <f ca="1" t="shared" ref="O659:P659" si="690">IFERROR(AVERAGEIF(M:M,M659,$K:$K)," ")</f>
        <v> </v>
      </c>
      <c r="P659" s="83" t="str">
        <f ca="1" t="shared" si="690"/>
        <v> </v>
      </c>
      <c r="Q659" s="66" t="str">
        <f ca="1">IF(ISBLANK(A659)," ",IF(O659&gt;MASTER!$B$3/100,"SB",IF(O659&gt;MASTER!$B$4/100,"B",IF(O659&gt;MASTER!$B$5/100,"C","K"))))</f>
        <v>SB</v>
      </c>
      <c r="R659" s="66" t="str">
        <f ca="1">IF(ISBLANK(B659)," ",IF(P659&gt;MASTER!$B$3/100,"SB",IF(P659&gt;MASTER!$B$4/100,"B",IF(P659&gt;MASTER!$B$5/100,"C","K"))))</f>
        <v>SB</v>
      </c>
    </row>
    <row r="660" customHeight="1" spans="1:18">
      <c r="A660" s="66">
        <f ca="1">INDIRECT(ADDRESS(2+QUOTIENT(ROW()-2,COUNTA('Form Responses 1'!$1:$1)-4),1,,TRUE,"Form Responses 1"))</f>
        <v>0</v>
      </c>
      <c r="B660" s="66">
        <f ca="1">INDIRECT(ADDRESS(2+QUOTIENT(ROW()-2,COUNTA('Form Responses 1'!$1:$1)-4),2,,TRUE,"Form Responses 1"))</f>
        <v>0</v>
      </c>
      <c r="C660" s="66">
        <f ca="1">INDIRECT(ADDRESS(2+QUOTIENT(ROW()-2,COUNTA('Form Responses 1'!$1:$1)-4),3,,TRUE,"Form Responses 1"))</f>
        <v>0</v>
      </c>
      <c r="D660" s="66">
        <f ca="1">INDIRECT(ADDRESS(2+QUOTIENT(ROW()-2,COUNTA('Form Responses 1'!$1:$1)-4),4,,TRUE,"Form Responses 1"))</f>
        <v>0</v>
      </c>
      <c r="E660" s="82">
        <f ca="1" t="shared" si="534"/>
        <v>6</v>
      </c>
      <c r="F660" s="66" t="str">
        <f ca="1">IF(ISBLANK(A660)," ",INDIRECT(ADDRESS(1,5+MOD(ROW()-2,COUNTA('Form Responses 1'!$1:$1)-4),,TRUE,"Form Responses 1")))</f>
        <v>Wisma [Koridor ]</v>
      </c>
      <c r="G660" s="66" t="e">
        <f ca="1">IF(ISBLANK(A660)," ",INDIRECT(ADDRESS(MATCH(A660,'Form Responses 1'!A:A,0),5+MOD(ROW()-2,COUNTA('Form Responses 1'!$1:$1)-4),,TRUE,"Form Responses 1")))</f>
        <v>#N/A</v>
      </c>
      <c r="H660" s="83" t="str">
        <f ca="1" t="shared" si="535"/>
        <v>Wisma</v>
      </c>
      <c r="I660" s="83" t="str">
        <f ca="1" t="shared" si="673"/>
        <v>Koridor </v>
      </c>
      <c r="J660" s="83" t="str">
        <f ca="1" t="shared" si="536"/>
        <v>CLEANING SERVICE</v>
      </c>
      <c r="K660" s="83" t="str">
        <f ca="1" t="array" ref="K660">IFERROR(INDEX(MASTER!B:B,MATCH(G660,MASTER!A:A,0))/100," ")</f>
        <v> </v>
      </c>
      <c r="L660" s="66">
        <f ca="1" t="shared" si="537"/>
        <v>0</v>
      </c>
      <c r="M660" s="66" t="str">
        <f ca="1" t="shared" si="538"/>
        <v>1900 - WEEK 00</v>
      </c>
      <c r="N660" s="66" t="str">
        <f ca="1" t="shared" si="539"/>
        <v>1900 - MONTH 01</v>
      </c>
      <c r="O660" s="83" t="str">
        <f ca="1" t="shared" ref="O660:P660" si="691">IFERROR(AVERAGEIF(M:M,M660,$K:$K)," ")</f>
        <v> </v>
      </c>
      <c r="P660" s="83" t="str">
        <f ca="1" t="shared" si="691"/>
        <v> </v>
      </c>
      <c r="Q660" s="66" t="str">
        <f ca="1">IF(ISBLANK(A660)," ",IF(O660&gt;MASTER!$B$3/100,"SB",IF(O660&gt;MASTER!$B$4/100,"B",IF(O660&gt;MASTER!$B$5/100,"C","K"))))</f>
        <v>SB</v>
      </c>
      <c r="R660" s="66" t="str">
        <f ca="1">IF(ISBLANK(B660)," ",IF(P660&gt;MASTER!$B$3/100,"SB",IF(P660&gt;MASTER!$B$4/100,"B",IF(P660&gt;MASTER!$B$5/100,"C","K"))))</f>
        <v>SB</v>
      </c>
    </row>
    <row r="661" customHeight="1" spans="1:18">
      <c r="A661" s="66">
        <f ca="1">INDIRECT(ADDRESS(2+QUOTIENT(ROW()-2,COUNTA('Form Responses 1'!$1:$1)-4),1,,TRUE,"Form Responses 1"))</f>
        <v>0</v>
      </c>
      <c r="B661" s="66">
        <f ca="1">INDIRECT(ADDRESS(2+QUOTIENT(ROW()-2,COUNTA('Form Responses 1'!$1:$1)-4),2,,TRUE,"Form Responses 1"))</f>
        <v>0</v>
      </c>
      <c r="C661" s="66">
        <f ca="1">INDIRECT(ADDRESS(2+QUOTIENT(ROW()-2,COUNTA('Form Responses 1'!$1:$1)-4),3,,TRUE,"Form Responses 1"))</f>
        <v>0</v>
      </c>
      <c r="D661" s="66">
        <f ca="1">INDIRECT(ADDRESS(2+QUOTIENT(ROW()-2,COUNTA('Form Responses 1'!$1:$1)-4),4,,TRUE,"Form Responses 1"))</f>
        <v>0</v>
      </c>
      <c r="E661" s="82">
        <f ca="1" t="shared" si="534"/>
        <v>6</v>
      </c>
      <c r="F661" s="66" t="str">
        <f ca="1">IF(ISBLANK(A661)," ",INDIRECT(ADDRESS(1,5+MOD(ROW()-2,COUNTA('Form Responses 1'!$1:$1)-4),,TRUE,"Form Responses 1")))</f>
        <v>Wisma [Ruang Rapat/Pendopo]</v>
      </c>
      <c r="G661" s="66" t="e">
        <f ca="1">IF(ISBLANK(A661)," ",INDIRECT(ADDRESS(MATCH(A661,'Form Responses 1'!A:A,0),5+MOD(ROW()-2,COUNTA('Form Responses 1'!$1:$1)-4),,TRUE,"Form Responses 1")))</f>
        <v>#N/A</v>
      </c>
      <c r="H661" s="83" t="str">
        <f ca="1" t="shared" si="535"/>
        <v>Wisma</v>
      </c>
      <c r="I661" s="83" t="str">
        <f ca="1" t="shared" si="673"/>
        <v>Ruang Rapat/Pendopo</v>
      </c>
      <c r="J661" s="83" t="str">
        <f ca="1" t="shared" si="536"/>
        <v>CLEANING SERVICE</v>
      </c>
      <c r="K661" s="83" t="str">
        <f ca="1" t="array" ref="K661">IFERROR(INDEX(MASTER!B:B,MATCH(G661,MASTER!A:A,0))/100," ")</f>
        <v> </v>
      </c>
      <c r="L661" s="66">
        <f ca="1" t="shared" si="537"/>
        <v>0</v>
      </c>
      <c r="M661" s="66" t="str">
        <f ca="1" t="shared" si="538"/>
        <v>1900 - WEEK 00</v>
      </c>
      <c r="N661" s="66" t="str">
        <f ca="1" t="shared" si="539"/>
        <v>1900 - MONTH 01</v>
      </c>
      <c r="O661" s="83" t="str">
        <f ca="1" t="shared" ref="O661:P661" si="692">IFERROR(AVERAGEIF(M:M,M661,$K:$K)," ")</f>
        <v> </v>
      </c>
      <c r="P661" s="83" t="str">
        <f ca="1" t="shared" si="692"/>
        <v> </v>
      </c>
      <c r="Q661" s="66" t="str">
        <f ca="1">IF(ISBLANK(A661)," ",IF(O661&gt;MASTER!$B$3/100,"SB",IF(O661&gt;MASTER!$B$4/100,"B",IF(O661&gt;MASTER!$B$5/100,"C","K"))))</f>
        <v>SB</v>
      </c>
      <c r="R661" s="66" t="str">
        <f ca="1">IF(ISBLANK(B661)," ",IF(P661&gt;MASTER!$B$3/100,"SB",IF(P661&gt;MASTER!$B$4/100,"B",IF(P661&gt;MASTER!$B$5/100,"C","K"))))</f>
        <v>SB</v>
      </c>
    </row>
    <row r="662" customHeight="1" spans="1:18">
      <c r="A662" s="66">
        <f ca="1">INDIRECT(ADDRESS(2+QUOTIENT(ROW()-2,COUNTA('Form Responses 1'!$1:$1)-4),1,,TRUE,"Form Responses 1"))</f>
        <v>0</v>
      </c>
      <c r="B662" s="66">
        <f ca="1">INDIRECT(ADDRESS(2+QUOTIENT(ROW()-2,COUNTA('Form Responses 1'!$1:$1)-4),2,,TRUE,"Form Responses 1"))</f>
        <v>0</v>
      </c>
      <c r="C662" s="66">
        <f ca="1">INDIRECT(ADDRESS(2+QUOTIENT(ROW()-2,COUNTA('Form Responses 1'!$1:$1)-4),3,,TRUE,"Form Responses 1"))</f>
        <v>0</v>
      </c>
      <c r="D662" s="66">
        <f ca="1">INDIRECT(ADDRESS(2+QUOTIENT(ROW()-2,COUNTA('Form Responses 1'!$1:$1)-4),4,,TRUE,"Form Responses 1"))</f>
        <v>0</v>
      </c>
      <c r="E662" s="82">
        <f ca="1" t="shared" si="534"/>
        <v>6</v>
      </c>
      <c r="F662" s="66" t="str">
        <f ca="1">IF(ISBLANK(A662)," ",INDIRECT(ADDRESS(1,5+MOD(ROW()-2,COUNTA('Form Responses 1'!$1:$1)-4),,TRUE,"Form Responses 1")))</f>
        <v>Wisma [Gudang]</v>
      </c>
      <c r="G662" s="66" t="e">
        <f ca="1">IF(ISBLANK(A662)," ",INDIRECT(ADDRESS(MATCH(A662,'Form Responses 1'!A:A,0),5+MOD(ROW()-2,COUNTA('Form Responses 1'!$1:$1)-4),,TRUE,"Form Responses 1")))</f>
        <v>#N/A</v>
      </c>
      <c r="H662" s="83" t="str">
        <f ca="1" t="shared" si="535"/>
        <v>Wisma</v>
      </c>
      <c r="I662" s="83" t="str">
        <f ca="1" t="shared" si="673"/>
        <v>Gudang</v>
      </c>
      <c r="J662" s="83" t="str">
        <f ca="1" t="shared" si="536"/>
        <v>CLEANING SERVICE</v>
      </c>
      <c r="K662" s="83" t="str">
        <f ca="1" t="array" ref="K662">IFERROR(INDEX(MASTER!B:B,MATCH(G662,MASTER!A:A,0))/100," ")</f>
        <v> </v>
      </c>
      <c r="L662" s="66">
        <f ca="1" t="shared" si="537"/>
        <v>0</v>
      </c>
      <c r="M662" s="66" t="str">
        <f ca="1" t="shared" si="538"/>
        <v>1900 - WEEK 00</v>
      </c>
      <c r="N662" s="66" t="str">
        <f ca="1" t="shared" si="539"/>
        <v>1900 - MONTH 01</v>
      </c>
      <c r="O662" s="83" t="str">
        <f ca="1" t="shared" ref="O662:P662" si="693">IFERROR(AVERAGEIF(M:M,M662,$K:$K)," ")</f>
        <v> </v>
      </c>
      <c r="P662" s="83" t="str">
        <f ca="1" t="shared" si="693"/>
        <v> </v>
      </c>
      <c r="Q662" s="66" t="str">
        <f ca="1">IF(ISBLANK(A662)," ",IF(O662&gt;MASTER!$B$3/100,"SB",IF(O662&gt;MASTER!$B$4/100,"B",IF(O662&gt;MASTER!$B$5/100,"C","K"))))</f>
        <v>SB</v>
      </c>
      <c r="R662" s="66" t="str">
        <f ca="1">IF(ISBLANK(B662)," ",IF(P662&gt;MASTER!$B$3/100,"SB",IF(P662&gt;MASTER!$B$4/100,"B",IF(P662&gt;MASTER!$B$5/100,"C","K"))))</f>
        <v>SB</v>
      </c>
    </row>
    <row r="663" customHeight="1" spans="1:18">
      <c r="A663" s="66">
        <f ca="1">INDIRECT(ADDRESS(2+QUOTIENT(ROW()-2,COUNTA('Form Responses 1'!$1:$1)-4),1,,TRUE,"Form Responses 1"))</f>
        <v>0</v>
      </c>
      <c r="B663" s="66">
        <f ca="1">INDIRECT(ADDRESS(2+QUOTIENT(ROW()-2,COUNTA('Form Responses 1'!$1:$1)-4),2,,TRUE,"Form Responses 1"))</f>
        <v>0</v>
      </c>
      <c r="C663" s="66">
        <f ca="1">INDIRECT(ADDRESS(2+QUOTIENT(ROW()-2,COUNTA('Form Responses 1'!$1:$1)-4),3,,TRUE,"Form Responses 1"))</f>
        <v>0</v>
      </c>
      <c r="D663" s="66">
        <f ca="1">INDIRECT(ADDRESS(2+QUOTIENT(ROW()-2,COUNTA('Form Responses 1'!$1:$1)-4),4,,TRUE,"Form Responses 1"))</f>
        <v>0</v>
      </c>
      <c r="E663" s="82">
        <f ca="1" t="shared" si="534"/>
        <v>6</v>
      </c>
      <c r="F663" s="66" t="str">
        <f ca="1">IF(ISBLANK(A663)," ",INDIRECT(ADDRESS(1,5+MOD(ROW()-2,COUNTA('Form Responses 1'!$1:$1)-4),,TRUE,"Form Responses 1")))</f>
        <v>Wisma [Ruang Genset]</v>
      </c>
      <c r="G663" s="66" t="e">
        <f ca="1">IF(ISBLANK(A663)," ",INDIRECT(ADDRESS(MATCH(A663,'Form Responses 1'!A:A,0),5+MOD(ROW()-2,COUNTA('Form Responses 1'!$1:$1)-4),,TRUE,"Form Responses 1")))</f>
        <v>#N/A</v>
      </c>
      <c r="H663" s="83" t="str">
        <f ca="1" t="shared" si="535"/>
        <v>Wisma</v>
      </c>
      <c r="I663" s="83" t="str">
        <f ca="1" t="shared" si="673"/>
        <v>Ruang Genset</v>
      </c>
      <c r="J663" s="83" t="str">
        <f ca="1" t="shared" si="536"/>
        <v>CLEANING SERVICE</v>
      </c>
      <c r="K663" s="83" t="str">
        <f ca="1" t="array" ref="K663">IFERROR(INDEX(MASTER!B:B,MATCH(G663,MASTER!A:A,0))/100," ")</f>
        <v> </v>
      </c>
      <c r="L663" s="66">
        <f ca="1" t="shared" si="537"/>
        <v>0</v>
      </c>
      <c r="M663" s="66" t="str">
        <f ca="1" t="shared" si="538"/>
        <v>1900 - WEEK 00</v>
      </c>
      <c r="N663" s="66" t="str">
        <f ca="1" t="shared" si="539"/>
        <v>1900 - MONTH 01</v>
      </c>
      <c r="O663" s="83" t="str">
        <f ca="1" t="shared" ref="O663:P663" si="694">IFERROR(AVERAGEIF(M:M,M663,$K:$K)," ")</f>
        <v> </v>
      </c>
      <c r="P663" s="83" t="str">
        <f ca="1" t="shared" si="694"/>
        <v> </v>
      </c>
      <c r="Q663" s="66" t="str">
        <f ca="1">IF(ISBLANK(A663)," ",IF(O663&gt;MASTER!$B$3/100,"SB",IF(O663&gt;MASTER!$B$4/100,"B",IF(O663&gt;MASTER!$B$5/100,"C","K"))))</f>
        <v>SB</v>
      </c>
      <c r="R663" s="66" t="str">
        <f ca="1">IF(ISBLANK(B663)," ",IF(P663&gt;MASTER!$B$3/100,"SB",IF(P663&gt;MASTER!$B$4/100,"B",IF(P663&gt;MASTER!$B$5/100,"C","K"))))</f>
        <v>SB</v>
      </c>
    </row>
    <row r="664" customHeight="1" spans="1:18">
      <c r="A664" s="66">
        <f ca="1">INDIRECT(ADDRESS(2+QUOTIENT(ROW()-2,COUNTA('Form Responses 1'!$1:$1)-4),1,,TRUE,"Form Responses 1"))</f>
        <v>0</v>
      </c>
      <c r="B664" s="66">
        <f ca="1">INDIRECT(ADDRESS(2+QUOTIENT(ROW()-2,COUNTA('Form Responses 1'!$1:$1)-4),2,,TRUE,"Form Responses 1"))</f>
        <v>0</v>
      </c>
      <c r="C664" s="66">
        <f ca="1">INDIRECT(ADDRESS(2+QUOTIENT(ROW()-2,COUNTA('Form Responses 1'!$1:$1)-4),3,,TRUE,"Form Responses 1"))</f>
        <v>0</v>
      </c>
      <c r="D664" s="66">
        <f ca="1">INDIRECT(ADDRESS(2+QUOTIENT(ROW()-2,COUNTA('Form Responses 1'!$1:$1)-4),4,,TRUE,"Form Responses 1"))</f>
        <v>0</v>
      </c>
      <c r="E664" s="82">
        <f ca="1" t="shared" si="534"/>
        <v>6</v>
      </c>
      <c r="F664" s="66" t="str">
        <f ca="1">IF(ISBLANK(A664)," ",INDIRECT(ADDRESS(1,5+MOD(ROW()-2,COUNTA('Form Responses 1'!$1:$1)-4),,TRUE,"Form Responses 1")))</f>
        <v>Wisma [Ruang Alat Meteorologi]</v>
      </c>
      <c r="G664" s="66" t="e">
        <f ca="1">IF(ISBLANK(A664)," ",INDIRECT(ADDRESS(MATCH(A664,'Form Responses 1'!A:A,0),5+MOD(ROW()-2,COUNTA('Form Responses 1'!$1:$1)-4),,TRUE,"Form Responses 1")))</f>
        <v>#N/A</v>
      </c>
      <c r="H664" s="83" t="str">
        <f ca="1" t="shared" si="535"/>
        <v>Wisma</v>
      </c>
      <c r="I664" s="83" t="str">
        <f ca="1" t="shared" si="673"/>
        <v>Ruang Alat Meteorologi</v>
      </c>
      <c r="J664" s="83" t="str">
        <f ca="1" t="shared" si="536"/>
        <v>CLEANING SERVICE</v>
      </c>
      <c r="K664" s="83" t="str">
        <f ca="1" t="array" ref="K664">IFERROR(INDEX(MASTER!B:B,MATCH(G664,MASTER!A:A,0))/100," ")</f>
        <v> </v>
      </c>
      <c r="L664" s="66">
        <f ca="1" t="shared" si="537"/>
        <v>0</v>
      </c>
      <c r="M664" s="66" t="str">
        <f ca="1" t="shared" si="538"/>
        <v>1900 - WEEK 00</v>
      </c>
      <c r="N664" s="66" t="str">
        <f ca="1" t="shared" si="539"/>
        <v>1900 - MONTH 01</v>
      </c>
      <c r="O664" s="83" t="str">
        <f ca="1" t="shared" ref="O664:P664" si="695">IFERROR(AVERAGEIF(M:M,M664,$K:$K)," ")</f>
        <v> </v>
      </c>
      <c r="P664" s="83" t="str">
        <f ca="1" t="shared" si="695"/>
        <v> </v>
      </c>
      <c r="Q664" s="66" t="str">
        <f ca="1">IF(ISBLANK(A664)," ",IF(O664&gt;MASTER!$B$3/100,"SB",IF(O664&gt;MASTER!$B$4/100,"B",IF(O664&gt;MASTER!$B$5/100,"C","K"))))</f>
        <v>SB</v>
      </c>
      <c r="R664" s="66" t="str">
        <f ca="1">IF(ISBLANK(B664)," ",IF(P664&gt;MASTER!$B$3/100,"SB",IF(P664&gt;MASTER!$B$4/100,"B",IF(P664&gt;MASTER!$B$5/100,"C","K"))))</f>
        <v>SB</v>
      </c>
    </row>
    <row r="665" customHeight="1" spans="1:18">
      <c r="A665" s="66">
        <f ca="1">INDIRECT(ADDRESS(2+QUOTIENT(ROW()-2,COUNTA('Form Responses 1'!$1:$1)-4),1,,TRUE,"Form Responses 1"))</f>
        <v>0</v>
      </c>
      <c r="B665" s="66">
        <f ca="1">INDIRECT(ADDRESS(2+QUOTIENT(ROW()-2,COUNTA('Form Responses 1'!$1:$1)-4),2,,TRUE,"Form Responses 1"))</f>
        <v>0</v>
      </c>
      <c r="C665" s="66">
        <f ca="1">INDIRECT(ADDRESS(2+QUOTIENT(ROW()-2,COUNTA('Form Responses 1'!$1:$1)-4),3,,TRUE,"Form Responses 1"))</f>
        <v>0</v>
      </c>
      <c r="D665" s="66">
        <f ca="1">INDIRECT(ADDRESS(2+QUOTIENT(ROW()-2,COUNTA('Form Responses 1'!$1:$1)-4),4,,TRUE,"Form Responses 1"))</f>
        <v>0</v>
      </c>
      <c r="E665" s="82">
        <f ca="1" t="shared" si="534"/>
        <v>6</v>
      </c>
      <c r="F665" s="66" t="str">
        <f ca="1">IF(ISBLANK(A665)," ",INDIRECT(ADDRESS(1,5+MOD(ROW()-2,COUNTA('Form Responses 1'!$1:$1)-4),,TRUE,"Form Responses 1")))</f>
        <v>Wisma [Ruang Kerja]</v>
      </c>
      <c r="G665" s="66" t="e">
        <f ca="1">IF(ISBLANK(A665)," ",INDIRECT(ADDRESS(MATCH(A665,'Form Responses 1'!A:A,0),5+MOD(ROW()-2,COUNTA('Form Responses 1'!$1:$1)-4),,TRUE,"Form Responses 1")))</f>
        <v>#N/A</v>
      </c>
      <c r="H665" s="83" t="str">
        <f ca="1" t="shared" si="535"/>
        <v>Wisma</v>
      </c>
      <c r="I665" s="83" t="str">
        <f ca="1" t="shared" si="673"/>
        <v>Ruang Kerja</v>
      </c>
      <c r="J665" s="83" t="str">
        <f ca="1" t="shared" si="536"/>
        <v>CLEANING SERVICE</v>
      </c>
      <c r="K665" s="83" t="str">
        <f ca="1" t="array" ref="K665">IFERROR(INDEX(MASTER!B:B,MATCH(G665,MASTER!A:A,0))/100," ")</f>
        <v> </v>
      </c>
      <c r="L665" s="66">
        <f ca="1" t="shared" si="537"/>
        <v>0</v>
      </c>
      <c r="M665" s="66" t="str">
        <f ca="1" t="shared" si="538"/>
        <v>1900 - WEEK 00</v>
      </c>
      <c r="N665" s="66" t="str">
        <f ca="1" t="shared" si="539"/>
        <v>1900 - MONTH 01</v>
      </c>
      <c r="O665" s="83" t="str">
        <f ca="1" t="shared" ref="O665:P665" si="696">IFERROR(AVERAGEIF(M:M,M665,$K:$K)," ")</f>
        <v> </v>
      </c>
      <c r="P665" s="83" t="str">
        <f ca="1" t="shared" si="696"/>
        <v> </v>
      </c>
      <c r="Q665" s="66" t="str">
        <f ca="1">IF(ISBLANK(A665)," ",IF(O665&gt;MASTER!$B$3/100,"SB",IF(O665&gt;MASTER!$B$4/100,"B",IF(O665&gt;MASTER!$B$5/100,"C","K"))))</f>
        <v>SB</v>
      </c>
      <c r="R665" s="66" t="str">
        <f ca="1">IF(ISBLANK(B665)," ",IF(P665&gt;MASTER!$B$3/100,"SB",IF(P665&gt;MASTER!$B$4/100,"B",IF(P665&gt;MASTER!$B$5/100,"C","K"))))</f>
        <v>SB</v>
      </c>
    </row>
    <row r="666" customHeight="1" spans="1:18">
      <c r="A666" s="66">
        <f ca="1">INDIRECT(ADDRESS(2+QUOTIENT(ROW()-2,COUNTA('Form Responses 1'!$1:$1)-4),1,,TRUE,"Form Responses 1"))</f>
        <v>0</v>
      </c>
      <c r="B666" s="66">
        <f ca="1">INDIRECT(ADDRESS(2+QUOTIENT(ROW()-2,COUNTA('Form Responses 1'!$1:$1)-4),2,,TRUE,"Form Responses 1"))</f>
        <v>0</v>
      </c>
      <c r="C666" s="66">
        <f ca="1">INDIRECT(ADDRESS(2+QUOTIENT(ROW()-2,COUNTA('Form Responses 1'!$1:$1)-4),3,,TRUE,"Form Responses 1"))</f>
        <v>0</v>
      </c>
      <c r="D666" s="66">
        <f ca="1">INDIRECT(ADDRESS(2+QUOTIENT(ROW()-2,COUNTA('Form Responses 1'!$1:$1)-4),4,,TRUE,"Form Responses 1"))</f>
        <v>0</v>
      </c>
      <c r="E666" s="82">
        <f ca="1" t="shared" si="534"/>
        <v>6</v>
      </c>
      <c r="F666" s="66" t="str">
        <f ca="1">IF(ISBLANK(A666)," ",INDIRECT(ADDRESS(1,5+MOD(ROW()-2,COUNTA('Form Responses 1'!$1:$1)-4),,TRUE,"Form Responses 1")))</f>
        <v>Wisma [Pantry]</v>
      </c>
      <c r="G666" s="66" t="e">
        <f ca="1">IF(ISBLANK(A666)," ",INDIRECT(ADDRESS(MATCH(A666,'Form Responses 1'!A:A,0),5+MOD(ROW()-2,COUNTA('Form Responses 1'!$1:$1)-4),,TRUE,"Form Responses 1")))</f>
        <v>#N/A</v>
      </c>
      <c r="H666" s="83" t="str">
        <f ca="1" t="shared" si="535"/>
        <v>Wisma</v>
      </c>
      <c r="I666" s="83" t="str">
        <f ca="1" t="shared" si="673"/>
        <v>Pantry</v>
      </c>
      <c r="J666" s="83" t="str">
        <f ca="1" t="shared" si="536"/>
        <v>CLEANING SERVICE</v>
      </c>
      <c r="K666" s="83" t="str">
        <f ca="1" t="array" ref="K666">IFERROR(INDEX(MASTER!B:B,MATCH(G666,MASTER!A:A,0))/100," ")</f>
        <v> </v>
      </c>
      <c r="L666" s="66">
        <f ca="1" t="shared" si="537"/>
        <v>0</v>
      </c>
      <c r="M666" s="66" t="str">
        <f ca="1" t="shared" si="538"/>
        <v>1900 - WEEK 00</v>
      </c>
      <c r="N666" s="66" t="str">
        <f ca="1" t="shared" si="539"/>
        <v>1900 - MONTH 01</v>
      </c>
      <c r="O666" s="83" t="str">
        <f ca="1" t="shared" ref="O666:P666" si="697">IFERROR(AVERAGEIF(M:M,M666,$K:$K)," ")</f>
        <v> </v>
      </c>
      <c r="P666" s="83" t="str">
        <f ca="1" t="shared" si="697"/>
        <v> </v>
      </c>
      <c r="Q666" s="66" t="str">
        <f ca="1">IF(ISBLANK(A666)," ",IF(O666&gt;MASTER!$B$3/100,"SB",IF(O666&gt;MASTER!$B$4/100,"B",IF(O666&gt;MASTER!$B$5/100,"C","K"))))</f>
        <v>SB</v>
      </c>
      <c r="R666" s="66" t="str">
        <f ca="1">IF(ISBLANK(B666)," ",IF(P666&gt;MASTER!$B$3/100,"SB",IF(P666&gt;MASTER!$B$4/100,"B",IF(P666&gt;MASTER!$B$5/100,"C","K"))))</f>
        <v>SB</v>
      </c>
    </row>
    <row r="667" customHeight="1" spans="1:18">
      <c r="A667" s="66">
        <f ca="1">INDIRECT(ADDRESS(2+QUOTIENT(ROW()-2,COUNTA('Form Responses 1'!$1:$1)-4),1,,TRUE,"Form Responses 1"))</f>
        <v>0</v>
      </c>
      <c r="B667" s="66">
        <f ca="1">INDIRECT(ADDRESS(2+QUOTIENT(ROW()-2,COUNTA('Form Responses 1'!$1:$1)-4),2,,TRUE,"Form Responses 1"))</f>
        <v>0</v>
      </c>
      <c r="C667" s="66">
        <f ca="1">INDIRECT(ADDRESS(2+QUOTIENT(ROW()-2,COUNTA('Form Responses 1'!$1:$1)-4),3,,TRUE,"Form Responses 1"))</f>
        <v>0</v>
      </c>
      <c r="D667" s="66">
        <f ca="1">INDIRECT(ADDRESS(2+QUOTIENT(ROW()-2,COUNTA('Form Responses 1'!$1:$1)-4),4,,TRUE,"Form Responses 1"))</f>
        <v>0</v>
      </c>
      <c r="E667" s="82">
        <f ca="1" t="shared" si="534"/>
        <v>6</v>
      </c>
      <c r="F667" s="66" t="str">
        <f ca="1">IF(ISBLANK(A667)," ",INDIRECT(ADDRESS(1,5+MOD(ROW()-2,COUNTA('Form Responses 1'!$1:$1)-4),,TRUE,"Form Responses 1")))</f>
        <v>Wisma [Musholla]</v>
      </c>
      <c r="G667" s="66" t="e">
        <f ca="1">IF(ISBLANK(A667)," ",INDIRECT(ADDRESS(MATCH(A667,'Form Responses 1'!A:A,0),5+MOD(ROW()-2,COUNTA('Form Responses 1'!$1:$1)-4),,TRUE,"Form Responses 1")))</f>
        <v>#N/A</v>
      </c>
      <c r="H667" s="83" t="str">
        <f ca="1" t="shared" si="535"/>
        <v>Wisma</v>
      </c>
      <c r="I667" s="83" t="str">
        <f ca="1" t="shared" si="673"/>
        <v>Musholla</v>
      </c>
      <c r="J667" s="83" t="str">
        <f ca="1" t="shared" si="536"/>
        <v>CLEANING SERVICE</v>
      </c>
      <c r="K667" s="83" t="str">
        <f ca="1" t="array" ref="K667">IFERROR(INDEX(MASTER!B:B,MATCH(G667,MASTER!A:A,0))/100," ")</f>
        <v> </v>
      </c>
      <c r="L667" s="66">
        <f ca="1" t="shared" si="537"/>
        <v>0</v>
      </c>
      <c r="M667" s="66" t="str">
        <f ca="1" t="shared" si="538"/>
        <v>1900 - WEEK 00</v>
      </c>
      <c r="N667" s="66" t="str">
        <f ca="1" t="shared" si="539"/>
        <v>1900 - MONTH 01</v>
      </c>
      <c r="O667" s="83" t="str">
        <f ca="1" t="shared" ref="O667:P667" si="698">IFERROR(AVERAGEIF(M:M,M667,$K:$K)," ")</f>
        <v> </v>
      </c>
      <c r="P667" s="83" t="str">
        <f ca="1" t="shared" si="698"/>
        <v> </v>
      </c>
      <c r="Q667" s="66" t="str">
        <f ca="1">IF(ISBLANK(A667)," ",IF(O667&gt;MASTER!$B$3/100,"SB",IF(O667&gt;MASTER!$B$4/100,"B",IF(O667&gt;MASTER!$B$5/100,"C","K"))))</f>
        <v>SB</v>
      </c>
      <c r="R667" s="66" t="str">
        <f ca="1">IF(ISBLANK(B667)," ",IF(P667&gt;MASTER!$B$3/100,"SB",IF(P667&gt;MASTER!$B$4/100,"B",IF(P667&gt;MASTER!$B$5/100,"C","K"))))</f>
        <v>SB</v>
      </c>
    </row>
    <row r="668" customHeight="1" spans="1:18">
      <c r="A668" s="66">
        <f ca="1">INDIRECT(ADDRESS(2+QUOTIENT(ROW()-2,COUNTA('Form Responses 1'!$1:$1)-4),1,,TRUE,"Form Responses 1"))</f>
        <v>0</v>
      </c>
      <c r="B668" s="66">
        <f ca="1">INDIRECT(ADDRESS(2+QUOTIENT(ROW()-2,COUNTA('Form Responses 1'!$1:$1)-4),2,,TRUE,"Form Responses 1"))</f>
        <v>0</v>
      </c>
      <c r="C668" s="66">
        <f ca="1">INDIRECT(ADDRESS(2+QUOTIENT(ROW()-2,COUNTA('Form Responses 1'!$1:$1)-4),3,,TRUE,"Form Responses 1"))</f>
        <v>0</v>
      </c>
      <c r="D668" s="66">
        <f ca="1">INDIRECT(ADDRESS(2+QUOTIENT(ROW()-2,COUNTA('Form Responses 1'!$1:$1)-4),4,,TRUE,"Form Responses 1"))</f>
        <v>0</v>
      </c>
      <c r="E668" s="82">
        <f ca="1" t="shared" si="534"/>
        <v>6</v>
      </c>
      <c r="F668" s="66" t="str">
        <f ca="1">IF(ISBLANK(A668)," ",INDIRECT(ADDRESS(1,5+MOD(ROW()-2,COUNTA('Form Responses 1'!$1:$1)-4),,TRUE,"Form Responses 1")))</f>
        <v>Wisma [Toilet Pria / Wanita]</v>
      </c>
      <c r="G668" s="66" t="e">
        <f ca="1">IF(ISBLANK(A668)," ",INDIRECT(ADDRESS(MATCH(A668,'Form Responses 1'!A:A,0),5+MOD(ROW()-2,COUNTA('Form Responses 1'!$1:$1)-4),,TRUE,"Form Responses 1")))</f>
        <v>#N/A</v>
      </c>
      <c r="H668" s="83" t="str">
        <f ca="1" t="shared" si="535"/>
        <v>Wisma</v>
      </c>
      <c r="I668" s="83" t="str">
        <f ca="1" t="shared" si="673"/>
        <v>Toilet Pria / Wanita</v>
      </c>
      <c r="J668" s="83" t="str">
        <f ca="1" t="shared" si="536"/>
        <v>CLEANING SERVICE</v>
      </c>
      <c r="K668" s="83" t="str">
        <f ca="1" t="array" ref="K668">IFERROR(INDEX(MASTER!B:B,MATCH(G668,MASTER!A:A,0))/100," ")</f>
        <v> </v>
      </c>
      <c r="L668" s="66">
        <f ca="1" t="shared" si="537"/>
        <v>0</v>
      </c>
      <c r="M668" s="66" t="str">
        <f ca="1" t="shared" si="538"/>
        <v>1900 - WEEK 00</v>
      </c>
      <c r="N668" s="66" t="str">
        <f ca="1" t="shared" si="539"/>
        <v>1900 - MONTH 01</v>
      </c>
      <c r="O668" s="83" t="str">
        <f ca="1" t="shared" ref="O668:P668" si="699">IFERROR(AVERAGEIF(M:M,M668,$K:$K)," ")</f>
        <v> </v>
      </c>
      <c r="P668" s="83" t="str">
        <f ca="1" t="shared" si="699"/>
        <v> </v>
      </c>
      <c r="Q668" s="66" t="str">
        <f ca="1">IF(ISBLANK(A668)," ",IF(O668&gt;MASTER!$B$3/100,"SB",IF(O668&gt;MASTER!$B$4/100,"B",IF(O668&gt;MASTER!$B$5/100,"C","K"))))</f>
        <v>SB</v>
      </c>
      <c r="R668" s="66" t="str">
        <f ca="1">IF(ISBLANK(B668)," ",IF(P668&gt;MASTER!$B$3/100,"SB",IF(P668&gt;MASTER!$B$4/100,"B",IF(P668&gt;MASTER!$B$5/100,"C","K"))))</f>
        <v>SB</v>
      </c>
    </row>
    <row r="669" customHeight="1" spans="1:18">
      <c r="A669" s="66">
        <f ca="1">INDIRECT(ADDRESS(2+QUOTIENT(ROW()-2,COUNTA('Form Responses 1'!$1:$1)-4),1,,TRUE,"Form Responses 1"))</f>
        <v>0</v>
      </c>
      <c r="B669" s="66">
        <f ca="1">INDIRECT(ADDRESS(2+QUOTIENT(ROW()-2,COUNTA('Form Responses 1'!$1:$1)-4),2,,TRUE,"Form Responses 1"))</f>
        <v>0</v>
      </c>
      <c r="C669" s="66">
        <f ca="1">INDIRECT(ADDRESS(2+QUOTIENT(ROW()-2,COUNTA('Form Responses 1'!$1:$1)-4),3,,TRUE,"Form Responses 1"))</f>
        <v>0</v>
      </c>
      <c r="D669" s="66">
        <f ca="1">INDIRECT(ADDRESS(2+QUOTIENT(ROW()-2,COUNTA('Form Responses 1'!$1:$1)-4),4,,TRUE,"Form Responses 1"))</f>
        <v>0</v>
      </c>
      <c r="E669" s="82">
        <f ca="1" t="shared" si="534"/>
        <v>6</v>
      </c>
      <c r="F669" s="66" t="str">
        <f ca="1">IF(ISBLANK(A669)," ",INDIRECT(ADDRESS(1,5+MOD(ROW()-2,COUNTA('Form Responses 1'!$1:$1)-4),,TRUE,"Form Responses 1")))</f>
        <v>Halaman Wisma [Taman ]</v>
      </c>
      <c r="G669" s="66" t="e">
        <f ca="1">IF(ISBLANK(A669)," ",INDIRECT(ADDRESS(MATCH(A669,'Form Responses 1'!A:A,0),5+MOD(ROW()-2,COUNTA('Form Responses 1'!$1:$1)-4),,TRUE,"Form Responses 1")))</f>
        <v>#N/A</v>
      </c>
      <c r="H669" s="83" t="str">
        <f ca="1" t="shared" si="535"/>
        <v>Halaman Wisma</v>
      </c>
      <c r="I669" s="83" t="str">
        <f ca="1" t="shared" si="673"/>
        <v>Taman </v>
      </c>
      <c r="J669" s="83" t="str">
        <f ca="1" t="shared" si="536"/>
        <v>CLEANING SERVICE</v>
      </c>
      <c r="K669" s="83" t="str">
        <f ca="1" t="array" ref="K669">IFERROR(INDEX(MASTER!B:B,MATCH(G669,MASTER!A:A,0))/100," ")</f>
        <v> </v>
      </c>
      <c r="L669" s="66">
        <f ca="1" t="shared" si="537"/>
        <v>0</v>
      </c>
      <c r="M669" s="66" t="str">
        <f ca="1" t="shared" si="538"/>
        <v>1900 - WEEK 00</v>
      </c>
      <c r="N669" s="66" t="str">
        <f ca="1" t="shared" si="539"/>
        <v>1900 - MONTH 01</v>
      </c>
      <c r="O669" s="83" t="str">
        <f ca="1" t="shared" ref="O669:P669" si="700">IFERROR(AVERAGEIF(M:M,M669,$K:$K)," ")</f>
        <v> </v>
      </c>
      <c r="P669" s="83" t="str">
        <f ca="1" t="shared" si="700"/>
        <v> </v>
      </c>
      <c r="Q669" s="66" t="str">
        <f ca="1">IF(ISBLANK(A669)," ",IF(O669&gt;MASTER!$B$3/100,"SB",IF(O669&gt;MASTER!$B$4/100,"B",IF(O669&gt;MASTER!$B$5/100,"C","K"))))</f>
        <v>SB</v>
      </c>
      <c r="R669" s="66" t="str">
        <f ca="1">IF(ISBLANK(B669)," ",IF(P669&gt;MASTER!$B$3/100,"SB",IF(P669&gt;MASTER!$B$4/100,"B",IF(P669&gt;MASTER!$B$5/100,"C","K"))))</f>
        <v>SB</v>
      </c>
    </row>
    <row r="670" customHeight="1" spans="1:18">
      <c r="A670" s="66">
        <f ca="1">INDIRECT(ADDRESS(2+QUOTIENT(ROW()-2,COUNTA('Form Responses 1'!$1:$1)-4),1,,TRUE,"Form Responses 1"))</f>
        <v>0</v>
      </c>
      <c r="B670" s="66">
        <f ca="1">INDIRECT(ADDRESS(2+QUOTIENT(ROW()-2,COUNTA('Form Responses 1'!$1:$1)-4),2,,TRUE,"Form Responses 1"))</f>
        <v>0</v>
      </c>
      <c r="C670" s="66">
        <f ca="1">INDIRECT(ADDRESS(2+QUOTIENT(ROW()-2,COUNTA('Form Responses 1'!$1:$1)-4),3,,TRUE,"Form Responses 1"))</f>
        <v>0</v>
      </c>
      <c r="D670" s="66">
        <f ca="1">INDIRECT(ADDRESS(2+QUOTIENT(ROW()-2,COUNTA('Form Responses 1'!$1:$1)-4),4,,TRUE,"Form Responses 1"))</f>
        <v>0</v>
      </c>
      <c r="E670" s="82">
        <f ca="1" t="shared" si="534"/>
        <v>6</v>
      </c>
      <c r="F670" s="66" t="str">
        <f ca="1">IF(ISBLANK(A670)," ",INDIRECT(ADDRESS(1,5+MOD(ROW()-2,COUNTA('Form Responses 1'!$1:$1)-4),,TRUE,"Form Responses 1")))</f>
        <v>Halaman Wisma [Pos Satpam]</v>
      </c>
      <c r="G670" s="66" t="e">
        <f ca="1">IF(ISBLANK(A670)," ",INDIRECT(ADDRESS(MATCH(A670,'Form Responses 1'!A:A,0),5+MOD(ROW()-2,COUNTA('Form Responses 1'!$1:$1)-4),,TRUE,"Form Responses 1")))</f>
        <v>#N/A</v>
      </c>
      <c r="H670" s="83" t="str">
        <f ca="1" t="shared" si="535"/>
        <v>Halaman Wisma</v>
      </c>
      <c r="I670" s="83" t="str">
        <f ca="1" t="shared" si="673"/>
        <v>Pos Satpam</v>
      </c>
      <c r="J670" s="83" t="str">
        <f ca="1" t="shared" si="536"/>
        <v>CLEANING SERVICE</v>
      </c>
      <c r="K670" s="83" t="str">
        <f ca="1" t="array" ref="K670">IFERROR(INDEX(MASTER!B:B,MATCH(G670,MASTER!A:A,0))/100," ")</f>
        <v> </v>
      </c>
      <c r="L670" s="66">
        <f ca="1" t="shared" si="537"/>
        <v>0</v>
      </c>
      <c r="M670" s="66" t="str">
        <f ca="1" t="shared" si="538"/>
        <v>1900 - WEEK 00</v>
      </c>
      <c r="N670" s="66" t="str">
        <f ca="1" t="shared" si="539"/>
        <v>1900 - MONTH 01</v>
      </c>
      <c r="O670" s="83" t="str">
        <f ca="1" t="shared" ref="O670:P670" si="701">IFERROR(AVERAGEIF(M:M,M670,$K:$K)," ")</f>
        <v> </v>
      </c>
      <c r="P670" s="83" t="str">
        <f ca="1" t="shared" si="701"/>
        <v> </v>
      </c>
      <c r="Q670" s="66" t="str">
        <f ca="1">IF(ISBLANK(A670)," ",IF(O670&gt;MASTER!$B$3/100,"SB",IF(O670&gt;MASTER!$B$4/100,"B",IF(O670&gt;MASTER!$B$5/100,"C","K"))))</f>
        <v>SB</v>
      </c>
      <c r="R670" s="66" t="str">
        <f ca="1">IF(ISBLANK(B670)," ",IF(P670&gt;MASTER!$B$3/100,"SB",IF(P670&gt;MASTER!$B$4/100,"B",IF(P670&gt;MASTER!$B$5/100,"C","K"))))</f>
        <v>SB</v>
      </c>
    </row>
    <row r="671" customHeight="1" spans="1:18">
      <c r="A671" s="66">
        <f ca="1">INDIRECT(ADDRESS(2+QUOTIENT(ROW()-2,COUNTA('Form Responses 1'!$1:$1)-4),1,,TRUE,"Form Responses 1"))</f>
        <v>0</v>
      </c>
      <c r="B671" s="66">
        <f ca="1">INDIRECT(ADDRESS(2+QUOTIENT(ROW()-2,COUNTA('Form Responses 1'!$1:$1)-4),2,,TRUE,"Form Responses 1"))</f>
        <v>0</v>
      </c>
      <c r="C671" s="66">
        <f ca="1">INDIRECT(ADDRESS(2+QUOTIENT(ROW()-2,COUNTA('Form Responses 1'!$1:$1)-4),3,,TRUE,"Form Responses 1"))</f>
        <v>0</v>
      </c>
      <c r="D671" s="66">
        <f ca="1">INDIRECT(ADDRESS(2+QUOTIENT(ROW()-2,COUNTA('Form Responses 1'!$1:$1)-4),4,,TRUE,"Form Responses 1"))</f>
        <v>0</v>
      </c>
      <c r="E671" s="82">
        <f ca="1" t="shared" si="534"/>
        <v>6</v>
      </c>
      <c r="F671" s="66" t="str">
        <f ca="1">IF(ISBLANK(A671)," ",INDIRECT(ADDRESS(1,5+MOD(ROW()-2,COUNTA('Form Responses 1'!$1:$1)-4),,TRUE,"Form Responses 1")))</f>
        <v>Halaman Wisma [Halaman Utama Depan]</v>
      </c>
      <c r="G671" s="66" t="e">
        <f ca="1">IF(ISBLANK(A671)," ",INDIRECT(ADDRESS(MATCH(A671,'Form Responses 1'!A:A,0),5+MOD(ROW()-2,COUNTA('Form Responses 1'!$1:$1)-4),,TRUE,"Form Responses 1")))</f>
        <v>#N/A</v>
      </c>
      <c r="H671" s="83" t="str">
        <f ca="1" t="shared" si="535"/>
        <v>Halaman Wisma</v>
      </c>
      <c r="I671" s="83" t="str">
        <f ca="1" t="shared" si="673"/>
        <v>Halaman Utama Depan</v>
      </c>
      <c r="J671" s="83" t="str">
        <f ca="1" t="shared" si="536"/>
        <v>CLEANING SERVICE</v>
      </c>
      <c r="K671" s="83" t="str">
        <f ca="1" t="array" ref="K671">IFERROR(INDEX(MASTER!B:B,MATCH(G671,MASTER!A:A,0))/100," ")</f>
        <v> </v>
      </c>
      <c r="L671" s="66">
        <f ca="1" t="shared" si="537"/>
        <v>0</v>
      </c>
      <c r="M671" s="66" t="str">
        <f ca="1" t="shared" si="538"/>
        <v>1900 - WEEK 00</v>
      </c>
      <c r="N671" s="66" t="str">
        <f ca="1" t="shared" si="539"/>
        <v>1900 - MONTH 01</v>
      </c>
      <c r="O671" s="83" t="str">
        <f ca="1" t="shared" ref="O671:P671" si="702">IFERROR(AVERAGEIF(M:M,M671,$K:$K)," ")</f>
        <v> </v>
      </c>
      <c r="P671" s="83" t="str">
        <f ca="1" t="shared" si="702"/>
        <v> </v>
      </c>
      <c r="Q671" s="66" t="str">
        <f ca="1">IF(ISBLANK(A671)," ",IF(O671&gt;MASTER!$B$3/100,"SB",IF(O671&gt;MASTER!$B$4/100,"B",IF(O671&gt;MASTER!$B$5/100,"C","K"))))</f>
        <v>SB</v>
      </c>
      <c r="R671" s="66" t="str">
        <f ca="1">IF(ISBLANK(B671)," ",IF(P671&gt;MASTER!$B$3/100,"SB",IF(P671&gt;MASTER!$B$4/100,"B",IF(P671&gt;MASTER!$B$5/100,"C","K"))))</f>
        <v>SB</v>
      </c>
    </row>
    <row r="672" customHeight="1" spans="1:18">
      <c r="A672" s="66">
        <f ca="1">INDIRECT(ADDRESS(2+QUOTIENT(ROW()-2,COUNTA('Form Responses 1'!$1:$1)-4),1,,TRUE,"Form Responses 1"))</f>
        <v>0</v>
      </c>
      <c r="B672" s="66">
        <f ca="1">INDIRECT(ADDRESS(2+QUOTIENT(ROW()-2,COUNTA('Form Responses 1'!$1:$1)-4),2,,TRUE,"Form Responses 1"))</f>
        <v>0</v>
      </c>
      <c r="C672" s="66">
        <f ca="1">INDIRECT(ADDRESS(2+QUOTIENT(ROW()-2,COUNTA('Form Responses 1'!$1:$1)-4),3,,TRUE,"Form Responses 1"))</f>
        <v>0</v>
      </c>
      <c r="D672" s="66">
        <f ca="1">INDIRECT(ADDRESS(2+QUOTIENT(ROW()-2,COUNTA('Form Responses 1'!$1:$1)-4),4,,TRUE,"Form Responses 1"))</f>
        <v>0</v>
      </c>
      <c r="E672" s="82">
        <f ca="1" t="shared" si="534"/>
        <v>6</v>
      </c>
      <c r="F672" s="66" t="str">
        <f ca="1">IF(ISBLANK(A672)," ",INDIRECT(ADDRESS(1,5+MOD(ROW()-2,COUNTA('Form Responses 1'!$1:$1)-4),,TRUE,"Form Responses 1")))</f>
        <v>Halaman Wisma [Halaman Samping Dan Belakang]</v>
      </c>
      <c r="G672" s="66" t="e">
        <f ca="1">IF(ISBLANK(A672)," ",INDIRECT(ADDRESS(MATCH(A672,'Form Responses 1'!A:A,0),5+MOD(ROW()-2,COUNTA('Form Responses 1'!$1:$1)-4),,TRUE,"Form Responses 1")))</f>
        <v>#N/A</v>
      </c>
      <c r="H672" s="83" t="str">
        <f ca="1" t="shared" si="535"/>
        <v>Halaman Wisma</v>
      </c>
      <c r="I672" s="83" t="str">
        <f ca="1" t="shared" si="673"/>
        <v>Halaman Samping Dan Belakang</v>
      </c>
      <c r="J672" s="83" t="str">
        <f ca="1" t="shared" si="536"/>
        <v>CLEANING SERVICE</v>
      </c>
      <c r="K672" s="83" t="str">
        <f ca="1" t="array" ref="K672">IFERROR(INDEX(MASTER!B:B,MATCH(G672,MASTER!A:A,0))/100," ")</f>
        <v> </v>
      </c>
      <c r="L672" s="66">
        <f ca="1" t="shared" si="537"/>
        <v>0</v>
      </c>
      <c r="M672" s="66" t="str">
        <f ca="1" t="shared" si="538"/>
        <v>1900 - WEEK 00</v>
      </c>
      <c r="N672" s="66" t="str">
        <f ca="1" t="shared" si="539"/>
        <v>1900 - MONTH 01</v>
      </c>
      <c r="O672" s="83" t="str">
        <f ca="1" t="shared" ref="O672:P672" si="703">IFERROR(AVERAGEIF(M:M,M672,$K:$K)," ")</f>
        <v> </v>
      </c>
      <c r="P672" s="83" t="str">
        <f ca="1" t="shared" si="703"/>
        <v> </v>
      </c>
      <c r="Q672" s="66" t="str">
        <f ca="1">IF(ISBLANK(A672)," ",IF(O672&gt;MASTER!$B$3/100,"SB",IF(O672&gt;MASTER!$B$4/100,"B",IF(O672&gt;MASTER!$B$5/100,"C","K"))))</f>
        <v>SB</v>
      </c>
      <c r="R672" s="66" t="str">
        <f ca="1">IF(ISBLANK(B672)," ",IF(P672&gt;MASTER!$B$3/100,"SB",IF(P672&gt;MASTER!$B$4/100,"B",IF(P672&gt;MASTER!$B$5/100,"C","K"))))</f>
        <v>SB</v>
      </c>
    </row>
    <row r="673" customHeight="1" spans="1:18">
      <c r="A673" s="66">
        <f ca="1">INDIRECT(ADDRESS(2+QUOTIENT(ROW()-2,COUNTA('Form Responses 1'!$1:$1)-4),1,,TRUE,"Form Responses 1"))</f>
        <v>0</v>
      </c>
      <c r="B673" s="66">
        <f ca="1">INDIRECT(ADDRESS(2+QUOTIENT(ROW()-2,COUNTA('Form Responses 1'!$1:$1)-4),2,,TRUE,"Form Responses 1"))</f>
        <v>0</v>
      </c>
      <c r="C673" s="66">
        <f ca="1">INDIRECT(ADDRESS(2+QUOTIENT(ROW()-2,COUNTA('Form Responses 1'!$1:$1)-4),3,,TRUE,"Form Responses 1"))</f>
        <v>0</v>
      </c>
      <c r="D673" s="66">
        <f ca="1">INDIRECT(ADDRESS(2+QUOTIENT(ROW()-2,COUNTA('Form Responses 1'!$1:$1)-4),4,,TRUE,"Form Responses 1"))</f>
        <v>0</v>
      </c>
      <c r="E673" s="82">
        <f ca="1" t="shared" si="534"/>
        <v>6</v>
      </c>
      <c r="F673" s="66" t="str">
        <f ca="1">IF(ISBLANK(A673)," ",INDIRECT(ADDRESS(1,5+MOD(ROW()-2,COUNTA('Form Responses 1'!$1:$1)-4),,TRUE,"Form Responses 1")))</f>
        <v>Halaman Wisma [Tps]</v>
      </c>
      <c r="G673" s="66" t="e">
        <f ca="1">IF(ISBLANK(A673)," ",INDIRECT(ADDRESS(MATCH(A673,'Form Responses 1'!A:A,0),5+MOD(ROW()-2,COUNTA('Form Responses 1'!$1:$1)-4),,TRUE,"Form Responses 1")))</f>
        <v>#N/A</v>
      </c>
      <c r="H673" s="83" t="str">
        <f ca="1" t="shared" si="535"/>
        <v>Halaman Wisma</v>
      </c>
      <c r="I673" s="83" t="str">
        <f ca="1" t="shared" si="673"/>
        <v>Tps</v>
      </c>
      <c r="J673" s="83" t="str">
        <f ca="1" t="shared" si="536"/>
        <v>CLEANING SERVICE</v>
      </c>
      <c r="K673" s="83" t="str">
        <f ca="1" t="array" ref="K673">IFERROR(INDEX(MASTER!B:B,MATCH(G673,MASTER!A:A,0))/100," ")</f>
        <v> </v>
      </c>
      <c r="L673" s="66">
        <f ca="1" t="shared" si="537"/>
        <v>0</v>
      </c>
      <c r="M673" s="66" t="str">
        <f ca="1" t="shared" si="538"/>
        <v>1900 - WEEK 00</v>
      </c>
      <c r="N673" s="66" t="str">
        <f ca="1" t="shared" si="539"/>
        <v>1900 - MONTH 01</v>
      </c>
      <c r="O673" s="83" t="str">
        <f ca="1" t="shared" ref="O673:P673" si="704">IFERROR(AVERAGEIF(M:M,M673,$K:$K)," ")</f>
        <v> </v>
      </c>
      <c r="P673" s="83" t="str">
        <f ca="1" t="shared" si="704"/>
        <v> </v>
      </c>
      <c r="Q673" s="66" t="str">
        <f ca="1">IF(ISBLANK(A673)," ",IF(O673&gt;MASTER!$B$3/100,"SB",IF(O673&gt;MASTER!$B$4/100,"B",IF(O673&gt;MASTER!$B$5/100,"C","K"))))</f>
        <v>SB</v>
      </c>
      <c r="R673" s="66" t="str">
        <f ca="1">IF(ISBLANK(B673)," ",IF(P673&gt;MASTER!$B$3/100,"SB",IF(P673&gt;MASTER!$B$4/100,"B",IF(P673&gt;MASTER!$B$5/100,"C","K"))))</f>
        <v>SB</v>
      </c>
    </row>
    <row r="674" customHeight="1" spans="1:18">
      <c r="A674" s="66">
        <f ca="1">INDIRECT(ADDRESS(2+QUOTIENT(ROW()-2,COUNTA('Form Responses 1'!$1:$1)-4),1,,TRUE,"Form Responses 1"))</f>
        <v>0</v>
      </c>
      <c r="B674" s="66">
        <f ca="1">INDIRECT(ADDRESS(2+QUOTIENT(ROW()-2,COUNTA('Form Responses 1'!$1:$1)-4),2,,TRUE,"Form Responses 1"))</f>
        <v>0</v>
      </c>
      <c r="C674" s="66">
        <f ca="1">INDIRECT(ADDRESS(2+QUOTIENT(ROW()-2,COUNTA('Form Responses 1'!$1:$1)-4),3,,TRUE,"Form Responses 1"))</f>
        <v>0</v>
      </c>
      <c r="D674" s="66">
        <f ca="1">INDIRECT(ADDRESS(2+QUOTIENT(ROW()-2,COUNTA('Form Responses 1'!$1:$1)-4),4,,TRUE,"Form Responses 1"))</f>
        <v>0</v>
      </c>
      <c r="E674" s="82">
        <f ca="1" t="shared" si="534"/>
        <v>6</v>
      </c>
      <c r="F674" s="66" t="str">
        <f ca="1">IF(ISBLANK(A674)," ",INDIRECT(ADDRESS(1,5+MOD(ROW()-2,COUNTA('Form Responses 1'!$1:$1)-4),,TRUE,"Form Responses 1")))</f>
        <v>Security [Security Functions]</v>
      </c>
      <c r="G674" s="66" t="e">
        <f ca="1">IF(ISBLANK(A674)," ",INDIRECT(ADDRESS(MATCH(A674,'Form Responses 1'!A:A,0),5+MOD(ROW()-2,COUNTA('Form Responses 1'!$1:$1)-4),,TRUE,"Form Responses 1")))</f>
        <v>#N/A</v>
      </c>
      <c r="H674" s="83" t="str">
        <f ca="1" t="shared" si="535"/>
        <v>Security</v>
      </c>
      <c r="I674" s="83" t="str">
        <f ca="1" t="shared" si="673"/>
        <v>Security Functions</v>
      </c>
      <c r="J674" s="83" t="str">
        <f ca="1" t="shared" si="536"/>
        <v>SECURITY SERVICE</v>
      </c>
      <c r="K674" s="83" t="str">
        <f ca="1" t="array" ref="K674">IFERROR(INDEX(MASTER!B:B,MATCH(G674,MASTER!A:A,0))/100," ")</f>
        <v> </v>
      </c>
      <c r="L674" s="66">
        <f ca="1" t="shared" si="537"/>
        <v>0</v>
      </c>
      <c r="M674" s="66" t="str">
        <f ca="1" t="shared" si="538"/>
        <v>1900 - WEEK 00</v>
      </c>
      <c r="N674" s="66" t="str">
        <f ca="1" t="shared" si="539"/>
        <v>1900 - MONTH 01</v>
      </c>
      <c r="O674" s="83" t="str">
        <f ca="1" t="shared" ref="O674:P674" si="705">IFERROR(AVERAGEIF(M:M,M674,$K:$K)," ")</f>
        <v> </v>
      </c>
      <c r="P674" s="83" t="str">
        <f ca="1" t="shared" si="705"/>
        <v> </v>
      </c>
      <c r="Q674" s="66" t="str">
        <f ca="1">IF(ISBLANK(A674)," ",IF(O674&gt;MASTER!$B$3/100,"SB",IF(O674&gt;MASTER!$B$4/100,"B",IF(O674&gt;MASTER!$B$5/100,"C","K"))))</f>
        <v>SB</v>
      </c>
      <c r="R674" s="66" t="str">
        <f ca="1">IF(ISBLANK(B674)," ",IF(P674&gt;MASTER!$B$3/100,"SB",IF(P674&gt;MASTER!$B$4/100,"B",IF(P674&gt;MASTER!$B$5/100,"C","K"))))</f>
        <v>SB</v>
      </c>
    </row>
    <row r="675" customHeight="1" spans="1:18">
      <c r="A675" s="66">
        <f ca="1">INDIRECT(ADDRESS(2+QUOTIENT(ROW()-2,COUNTA('Form Responses 1'!$1:$1)-4),1,,TRUE,"Form Responses 1"))</f>
        <v>0</v>
      </c>
      <c r="B675" s="66">
        <f ca="1">INDIRECT(ADDRESS(2+QUOTIENT(ROW()-2,COUNTA('Form Responses 1'!$1:$1)-4),2,,TRUE,"Form Responses 1"))</f>
        <v>0</v>
      </c>
      <c r="C675" s="66">
        <f ca="1">INDIRECT(ADDRESS(2+QUOTIENT(ROW()-2,COUNTA('Form Responses 1'!$1:$1)-4),3,,TRUE,"Form Responses 1"))</f>
        <v>0</v>
      </c>
      <c r="D675" s="66">
        <f ca="1">INDIRECT(ADDRESS(2+QUOTIENT(ROW()-2,COUNTA('Form Responses 1'!$1:$1)-4),4,,TRUE,"Form Responses 1"))</f>
        <v>0</v>
      </c>
      <c r="E675" s="82">
        <f ca="1" t="shared" si="534"/>
        <v>6</v>
      </c>
      <c r="F675" s="66" t="str">
        <f ca="1">IF(ISBLANK(A675)," ",INDIRECT(ADDRESS(1,5+MOD(ROW()-2,COUNTA('Form Responses 1'!$1:$1)-4),,TRUE,"Form Responses 1")))</f>
        <v>Lantai 1 [Pantry ]</v>
      </c>
      <c r="G675" s="66" t="e">
        <f ca="1">IF(ISBLANK(A675)," ",INDIRECT(ADDRESS(MATCH(A675,'Form Responses 1'!A:A,0),5+MOD(ROW()-2,COUNTA('Form Responses 1'!$1:$1)-4),,TRUE,"Form Responses 1")))</f>
        <v>#N/A</v>
      </c>
      <c r="H675" s="83" t="str">
        <f ca="1" t="shared" si="535"/>
        <v>Lantai 1</v>
      </c>
      <c r="I675" s="83" t="str">
        <f ca="1" t="shared" si="673"/>
        <v>Pantry </v>
      </c>
      <c r="J675" s="83" t="str">
        <f ca="1" t="shared" si="536"/>
        <v>CLEANING SERVICE</v>
      </c>
      <c r="K675" s="83" t="str">
        <f ca="1" t="array" ref="K675">IFERROR(INDEX(MASTER!B:B,MATCH(G675,MASTER!A:A,0))/100," ")</f>
        <v> </v>
      </c>
      <c r="L675" s="66">
        <f ca="1" t="shared" si="537"/>
        <v>0</v>
      </c>
      <c r="M675" s="66" t="str">
        <f ca="1" t="shared" si="538"/>
        <v>1900 - WEEK 00</v>
      </c>
      <c r="N675" s="66" t="str">
        <f ca="1" t="shared" si="539"/>
        <v>1900 - MONTH 01</v>
      </c>
      <c r="O675" s="83" t="str">
        <f ca="1" t="shared" ref="O675:P675" si="706">IFERROR(AVERAGEIF(M:M,M675,$K:$K)," ")</f>
        <v> </v>
      </c>
      <c r="P675" s="83" t="str">
        <f ca="1" t="shared" si="706"/>
        <v> </v>
      </c>
      <c r="Q675" s="66" t="str">
        <f ca="1">IF(ISBLANK(A675)," ",IF(O675&gt;MASTER!$B$3/100,"SB",IF(O675&gt;MASTER!$B$4/100,"B",IF(O675&gt;MASTER!$B$5/100,"C","K"))))</f>
        <v>SB</v>
      </c>
      <c r="R675" s="66" t="str">
        <f ca="1">IF(ISBLANK(B675)," ",IF(P675&gt;MASTER!$B$3/100,"SB",IF(P675&gt;MASTER!$B$4/100,"B",IF(P675&gt;MASTER!$B$5/100,"C","K"))))</f>
        <v>SB</v>
      </c>
    </row>
    <row r="676" customHeight="1" spans="1:18">
      <c r="A676" s="66">
        <f ca="1">INDIRECT(ADDRESS(2+QUOTIENT(ROW()-2,COUNTA('Form Responses 1'!$1:$1)-4),1,,TRUE,"Form Responses 1"))</f>
        <v>0</v>
      </c>
      <c r="B676" s="66">
        <f ca="1">INDIRECT(ADDRESS(2+QUOTIENT(ROW()-2,COUNTA('Form Responses 1'!$1:$1)-4),2,,TRUE,"Form Responses 1"))</f>
        <v>0</v>
      </c>
      <c r="C676" s="66">
        <f ca="1">INDIRECT(ADDRESS(2+QUOTIENT(ROW()-2,COUNTA('Form Responses 1'!$1:$1)-4),3,,TRUE,"Form Responses 1"))</f>
        <v>0</v>
      </c>
      <c r="D676" s="66">
        <f ca="1">INDIRECT(ADDRESS(2+QUOTIENT(ROW()-2,COUNTA('Form Responses 1'!$1:$1)-4),4,,TRUE,"Form Responses 1"))</f>
        <v>0</v>
      </c>
      <c r="E676" s="82">
        <f ca="1" t="shared" si="534"/>
        <v>6</v>
      </c>
      <c r="F676" s="66" t="str">
        <f ca="1">IF(ISBLANK(A676)," ",INDIRECT(ADDRESS(1,5+MOD(ROW()-2,COUNTA('Form Responses 1'!$1:$1)-4),,TRUE,"Form Responses 1")))</f>
        <v>Lantai 1 [Kamar Depan]</v>
      </c>
      <c r="G676" s="66" t="e">
        <f ca="1">IF(ISBLANK(A676)," ",INDIRECT(ADDRESS(MATCH(A676,'Form Responses 1'!A:A,0),5+MOD(ROW()-2,COUNTA('Form Responses 1'!$1:$1)-4),,TRUE,"Form Responses 1")))</f>
        <v>#N/A</v>
      </c>
      <c r="H676" s="83" t="str">
        <f ca="1" t="shared" si="535"/>
        <v>Lantai 1</v>
      </c>
      <c r="I676" s="83" t="str">
        <f ca="1" t="shared" si="673"/>
        <v>Kamar Depan</v>
      </c>
      <c r="J676" s="83" t="str">
        <f ca="1" t="shared" si="536"/>
        <v>CLEANING SERVICE</v>
      </c>
      <c r="K676" s="83" t="str">
        <f ca="1" t="array" ref="K676">IFERROR(INDEX(MASTER!B:B,MATCH(G676,MASTER!A:A,0))/100," ")</f>
        <v> </v>
      </c>
      <c r="L676" s="66">
        <f ca="1" t="shared" si="537"/>
        <v>0</v>
      </c>
      <c r="M676" s="66" t="str">
        <f ca="1" t="shared" si="538"/>
        <v>1900 - WEEK 00</v>
      </c>
      <c r="N676" s="66" t="str">
        <f ca="1" t="shared" si="539"/>
        <v>1900 - MONTH 01</v>
      </c>
      <c r="O676" s="83" t="str">
        <f ca="1" t="shared" ref="O676:P676" si="707">IFERROR(AVERAGEIF(M:M,M676,$K:$K)," ")</f>
        <v> </v>
      </c>
      <c r="P676" s="83" t="str">
        <f ca="1" t="shared" si="707"/>
        <v> </v>
      </c>
      <c r="Q676" s="66" t="str">
        <f ca="1">IF(ISBLANK(A676)," ",IF(O676&gt;MASTER!$B$3/100,"SB",IF(O676&gt;MASTER!$B$4/100,"B",IF(O676&gt;MASTER!$B$5/100,"C","K"))))</f>
        <v>SB</v>
      </c>
      <c r="R676" s="66" t="str">
        <f ca="1">IF(ISBLANK(B676)," ",IF(P676&gt;MASTER!$B$3/100,"SB",IF(P676&gt;MASTER!$B$4/100,"B",IF(P676&gt;MASTER!$B$5/100,"C","K"))))</f>
        <v>SB</v>
      </c>
    </row>
    <row r="677" customHeight="1" spans="1:18">
      <c r="A677" s="66">
        <f ca="1">INDIRECT(ADDRESS(2+QUOTIENT(ROW()-2,COUNTA('Form Responses 1'!$1:$1)-4),1,,TRUE,"Form Responses 1"))</f>
        <v>0</v>
      </c>
      <c r="B677" s="66">
        <f ca="1">INDIRECT(ADDRESS(2+QUOTIENT(ROW()-2,COUNTA('Form Responses 1'!$1:$1)-4),2,,TRUE,"Form Responses 1"))</f>
        <v>0</v>
      </c>
      <c r="C677" s="66">
        <f ca="1">INDIRECT(ADDRESS(2+QUOTIENT(ROW()-2,COUNTA('Form Responses 1'!$1:$1)-4),3,,TRUE,"Form Responses 1"))</f>
        <v>0</v>
      </c>
      <c r="D677" s="66">
        <f ca="1">INDIRECT(ADDRESS(2+QUOTIENT(ROW()-2,COUNTA('Form Responses 1'!$1:$1)-4),4,,TRUE,"Form Responses 1"))</f>
        <v>0</v>
      </c>
      <c r="E677" s="82">
        <f ca="1" t="shared" si="534"/>
        <v>6</v>
      </c>
      <c r="F677" s="66" t="str">
        <f ca="1">IF(ISBLANK(A677)," ",INDIRECT(ADDRESS(1,5+MOD(ROW()-2,COUNTA('Form Responses 1'!$1:$1)-4),,TRUE,"Form Responses 1")))</f>
        <v>Lantai 1 [Kamar Belakang]</v>
      </c>
      <c r="G677" s="66" t="e">
        <f ca="1">IF(ISBLANK(A677)," ",INDIRECT(ADDRESS(MATCH(A677,'Form Responses 1'!A:A,0),5+MOD(ROW()-2,COUNTA('Form Responses 1'!$1:$1)-4),,TRUE,"Form Responses 1")))</f>
        <v>#N/A</v>
      </c>
      <c r="H677" s="83" t="str">
        <f ca="1" t="shared" si="535"/>
        <v>Lantai 1</v>
      </c>
      <c r="I677" s="83" t="str">
        <f ca="1" t="shared" si="673"/>
        <v>Kamar Belakang</v>
      </c>
      <c r="J677" s="83" t="str">
        <f ca="1" t="shared" si="536"/>
        <v>CLEANING SERVICE</v>
      </c>
      <c r="K677" s="83" t="str">
        <f ca="1" t="array" ref="K677">IFERROR(INDEX(MASTER!B:B,MATCH(G677,MASTER!A:A,0))/100," ")</f>
        <v> </v>
      </c>
      <c r="L677" s="66">
        <f ca="1" t="shared" si="537"/>
        <v>0</v>
      </c>
      <c r="M677" s="66" t="str">
        <f ca="1" t="shared" si="538"/>
        <v>1900 - WEEK 00</v>
      </c>
      <c r="N677" s="66" t="str">
        <f ca="1" t="shared" si="539"/>
        <v>1900 - MONTH 01</v>
      </c>
      <c r="O677" s="83" t="str">
        <f ca="1" t="shared" ref="O677:P677" si="708">IFERROR(AVERAGEIF(M:M,M677,$K:$K)," ")</f>
        <v> </v>
      </c>
      <c r="P677" s="83" t="str">
        <f ca="1" t="shared" si="708"/>
        <v> </v>
      </c>
      <c r="Q677" s="66" t="str">
        <f ca="1">IF(ISBLANK(A677)," ",IF(O677&gt;MASTER!$B$3/100,"SB",IF(O677&gt;MASTER!$B$4/100,"B",IF(O677&gt;MASTER!$B$5/100,"C","K"))))</f>
        <v>SB</v>
      </c>
      <c r="R677" s="66" t="str">
        <f ca="1">IF(ISBLANK(B677)," ",IF(P677&gt;MASTER!$B$3/100,"SB",IF(P677&gt;MASTER!$B$4/100,"B",IF(P677&gt;MASTER!$B$5/100,"C","K"))))</f>
        <v>SB</v>
      </c>
    </row>
    <row r="678" customHeight="1" spans="1:18">
      <c r="A678" s="66">
        <f ca="1">INDIRECT(ADDRESS(2+QUOTIENT(ROW()-2,COUNTA('Form Responses 1'!$1:$1)-4),1,,TRUE,"Form Responses 1"))</f>
        <v>0</v>
      </c>
      <c r="B678" s="66">
        <f ca="1">INDIRECT(ADDRESS(2+QUOTIENT(ROW()-2,COUNTA('Form Responses 1'!$1:$1)-4),2,,TRUE,"Form Responses 1"))</f>
        <v>0</v>
      </c>
      <c r="C678" s="66">
        <f ca="1">INDIRECT(ADDRESS(2+QUOTIENT(ROW()-2,COUNTA('Form Responses 1'!$1:$1)-4),3,,TRUE,"Form Responses 1"))</f>
        <v>0</v>
      </c>
      <c r="D678" s="66">
        <f ca="1">INDIRECT(ADDRESS(2+QUOTIENT(ROW()-2,COUNTA('Form Responses 1'!$1:$1)-4),4,,TRUE,"Form Responses 1"))</f>
        <v>0</v>
      </c>
      <c r="E678" s="82">
        <f ca="1" t="shared" si="534"/>
        <v>6</v>
      </c>
      <c r="F678" s="66" t="str">
        <f ca="1">IF(ISBLANK(A678)," ",INDIRECT(ADDRESS(1,5+MOD(ROW()-2,COUNTA('Form Responses 1'!$1:$1)-4),,TRUE,"Form Responses 1")))</f>
        <v>Lantai 1 [Ruang Tamu]</v>
      </c>
      <c r="G678" s="66" t="e">
        <f ca="1">IF(ISBLANK(A678)," ",INDIRECT(ADDRESS(MATCH(A678,'Form Responses 1'!A:A,0),5+MOD(ROW()-2,COUNTA('Form Responses 1'!$1:$1)-4),,TRUE,"Form Responses 1")))</f>
        <v>#N/A</v>
      </c>
      <c r="H678" s="83" t="str">
        <f ca="1" t="shared" si="535"/>
        <v>Lantai 1</v>
      </c>
      <c r="I678" s="83" t="str">
        <f ca="1" t="shared" si="673"/>
        <v>Ruang Tamu</v>
      </c>
      <c r="J678" s="83" t="str">
        <f ca="1" t="shared" si="536"/>
        <v>CLEANING SERVICE</v>
      </c>
      <c r="K678" s="83" t="str">
        <f ca="1" t="array" ref="K678">IFERROR(INDEX(MASTER!B:B,MATCH(G678,MASTER!A:A,0))/100," ")</f>
        <v> </v>
      </c>
      <c r="L678" s="66">
        <f ca="1" t="shared" si="537"/>
        <v>0</v>
      </c>
      <c r="M678" s="66" t="str">
        <f ca="1" t="shared" si="538"/>
        <v>1900 - WEEK 00</v>
      </c>
      <c r="N678" s="66" t="str">
        <f ca="1" t="shared" si="539"/>
        <v>1900 - MONTH 01</v>
      </c>
      <c r="O678" s="83" t="str">
        <f ca="1" t="shared" ref="O678:P678" si="709">IFERROR(AVERAGEIF(M:M,M678,$K:$K)," ")</f>
        <v> </v>
      </c>
      <c r="P678" s="83" t="str">
        <f ca="1" t="shared" si="709"/>
        <v> </v>
      </c>
      <c r="Q678" s="66" t="str">
        <f ca="1">IF(ISBLANK(A678)," ",IF(O678&gt;MASTER!$B$3/100,"SB",IF(O678&gt;MASTER!$B$4/100,"B",IF(O678&gt;MASTER!$B$5/100,"C","K"))))</f>
        <v>SB</v>
      </c>
      <c r="R678" s="66" t="str">
        <f ca="1">IF(ISBLANK(B678)," ",IF(P678&gt;MASTER!$B$3/100,"SB",IF(P678&gt;MASTER!$B$4/100,"B",IF(P678&gt;MASTER!$B$5/100,"C","K"))))</f>
        <v>SB</v>
      </c>
    </row>
    <row r="679" customHeight="1" spans="1:18">
      <c r="A679" s="66">
        <f ca="1">INDIRECT(ADDRESS(2+QUOTIENT(ROW()-2,COUNTA('Form Responses 1'!$1:$1)-4),1,,TRUE,"Form Responses 1"))</f>
        <v>0</v>
      </c>
      <c r="B679" s="66">
        <f ca="1">INDIRECT(ADDRESS(2+QUOTIENT(ROW()-2,COUNTA('Form Responses 1'!$1:$1)-4),2,,TRUE,"Form Responses 1"))</f>
        <v>0</v>
      </c>
      <c r="C679" s="66">
        <f ca="1">INDIRECT(ADDRESS(2+QUOTIENT(ROW()-2,COUNTA('Form Responses 1'!$1:$1)-4),3,,TRUE,"Form Responses 1"))</f>
        <v>0</v>
      </c>
      <c r="D679" s="66">
        <f ca="1">INDIRECT(ADDRESS(2+QUOTIENT(ROW()-2,COUNTA('Form Responses 1'!$1:$1)-4),4,,TRUE,"Form Responses 1"))</f>
        <v>0</v>
      </c>
      <c r="E679" s="82">
        <f ca="1" t="shared" si="534"/>
        <v>6</v>
      </c>
      <c r="F679" s="66" t="str">
        <f ca="1">IF(ISBLANK(A679)," ",INDIRECT(ADDRESS(1,5+MOD(ROW()-2,COUNTA('Form Responses 1'!$1:$1)-4),,TRUE,"Form Responses 1")))</f>
        <v>Lantai 1 [Toilet Pria / Wanita]</v>
      </c>
      <c r="G679" s="66" t="e">
        <f ca="1">IF(ISBLANK(A679)," ",INDIRECT(ADDRESS(MATCH(A679,'Form Responses 1'!A:A,0),5+MOD(ROW()-2,COUNTA('Form Responses 1'!$1:$1)-4),,TRUE,"Form Responses 1")))</f>
        <v>#N/A</v>
      </c>
      <c r="H679" s="83" t="str">
        <f ca="1" t="shared" si="535"/>
        <v>Lantai 1</v>
      </c>
      <c r="I679" s="83" t="str">
        <f ca="1" t="shared" si="673"/>
        <v>Toilet Pria / Wanita</v>
      </c>
      <c r="J679" s="83" t="str">
        <f ca="1" t="shared" si="536"/>
        <v>CLEANING SERVICE</v>
      </c>
      <c r="K679" s="83" t="str">
        <f ca="1" t="array" ref="K679">IFERROR(INDEX(MASTER!B:B,MATCH(G679,MASTER!A:A,0))/100," ")</f>
        <v> </v>
      </c>
      <c r="L679" s="66">
        <f ca="1" t="shared" si="537"/>
        <v>0</v>
      </c>
      <c r="M679" s="66" t="str">
        <f ca="1" t="shared" si="538"/>
        <v>1900 - WEEK 00</v>
      </c>
      <c r="N679" s="66" t="str">
        <f ca="1" t="shared" si="539"/>
        <v>1900 - MONTH 01</v>
      </c>
      <c r="O679" s="83" t="str">
        <f ca="1" t="shared" ref="O679:P679" si="710">IFERROR(AVERAGEIF(M:M,M679,$K:$K)," ")</f>
        <v> </v>
      </c>
      <c r="P679" s="83" t="str">
        <f ca="1" t="shared" si="710"/>
        <v> </v>
      </c>
      <c r="Q679" s="66" t="str">
        <f ca="1">IF(ISBLANK(A679)," ",IF(O679&gt;MASTER!$B$3/100,"SB",IF(O679&gt;MASTER!$B$4/100,"B",IF(O679&gt;MASTER!$B$5/100,"C","K"))))</f>
        <v>SB</v>
      </c>
      <c r="R679" s="66" t="str">
        <f ca="1">IF(ISBLANK(B679)," ",IF(P679&gt;MASTER!$B$3/100,"SB",IF(P679&gt;MASTER!$B$4/100,"B",IF(P679&gt;MASTER!$B$5/100,"C","K"))))</f>
        <v>SB</v>
      </c>
    </row>
    <row r="680" customHeight="1" spans="1:18">
      <c r="A680" s="66">
        <f ca="1">INDIRECT(ADDRESS(2+QUOTIENT(ROW()-2,COUNTA('Form Responses 1'!$1:$1)-4),1,,TRUE,"Form Responses 1"))</f>
        <v>0</v>
      </c>
      <c r="B680" s="66">
        <f ca="1">INDIRECT(ADDRESS(2+QUOTIENT(ROW()-2,COUNTA('Form Responses 1'!$1:$1)-4),2,,TRUE,"Form Responses 1"))</f>
        <v>0</v>
      </c>
      <c r="C680" s="66">
        <f ca="1">INDIRECT(ADDRESS(2+QUOTIENT(ROW()-2,COUNTA('Form Responses 1'!$1:$1)-4),3,,TRUE,"Form Responses 1"))</f>
        <v>0</v>
      </c>
      <c r="D680" s="66">
        <f ca="1">INDIRECT(ADDRESS(2+QUOTIENT(ROW()-2,COUNTA('Form Responses 1'!$1:$1)-4),4,,TRUE,"Form Responses 1"))</f>
        <v>0</v>
      </c>
      <c r="E680" s="82">
        <f ca="1" t="shared" si="534"/>
        <v>6</v>
      </c>
      <c r="F680" s="66" t="str">
        <f ca="1">IF(ISBLANK(A680)," ",INDIRECT(ADDRESS(1,5+MOD(ROW()-2,COUNTA('Form Responses 1'!$1:$1)-4),,TRUE,"Form Responses 1")))</f>
        <v>Halaman [Taman ]</v>
      </c>
      <c r="G680" s="66" t="e">
        <f ca="1">IF(ISBLANK(A680)," ",INDIRECT(ADDRESS(MATCH(A680,'Form Responses 1'!A:A,0),5+MOD(ROW()-2,COUNTA('Form Responses 1'!$1:$1)-4),,TRUE,"Form Responses 1")))</f>
        <v>#N/A</v>
      </c>
      <c r="H680" s="83" t="str">
        <f ca="1" t="shared" si="535"/>
        <v>Halaman</v>
      </c>
      <c r="I680" s="83" t="str">
        <f ca="1" t="shared" si="673"/>
        <v>Taman </v>
      </c>
      <c r="J680" s="83" t="str">
        <f ca="1" t="shared" si="536"/>
        <v>CLEANING SERVICE</v>
      </c>
      <c r="K680" s="83" t="str">
        <f ca="1" t="array" ref="K680">IFERROR(INDEX(MASTER!B:B,MATCH(G680,MASTER!A:A,0))/100," ")</f>
        <v> </v>
      </c>
      <c r="L680" s="66">
        <f ca="1" t="shared" si="537"/>
        <v>0</v>
      </c>
      <c r="M680" s="66" t="str">
        <f ca="1" t="shared" si="538"/>
        <v>1900 - WEEK 00</v>
      </c>
      <c r="N680" s="66" t="str">
        <f ca="1" t="shared" si="539"/>
        <v>1900 - MONTH 01</v>
      </c>
      <c r="O680" s="83" t="str">
        <f ca="1" t="shared" ref="O680:P680" si="711">IFERROR(AVERAGEIF(M:M,M680,$K:$K)," ")</f>
        <v> </v>
      </c>
      <c r="P680" s="83" t="str">
        <f ca="1" t="shared" si="711"/>
        <v> </v>
      </c>
      <c r="Q680" s="66" t="str">
        <f ca="1">IF(ISBLANK(A680)," ",IF(O680&gt;MASTER!$B$3/100,"SB",IF(O680&gt;MASTER!$B$4/100,"B",IF(O680&gt;MASTER!$B$5/100,"C","K"))))</f>
        <v>SB</v>
      </c>
      <c r="R680" s="66" t="str">
        <f ca="1">IF(ISBLANK(B680)," ",IF(P680&gt;MASTER!$B$3/100,"SB",IF(P680&gt;MASTER!$B$4/100,"B",IF(P680&gt;MASTER!$B$5/100,"C","K"))))</f>
        <v>SB</v>
      </c>
    </row>
    <row r="681" customHeight="1" spans="1:18">
      <c r="A681" s="66">
        <f ca="1">INDIRECT(ADDRESS(2+QUOTIENT(ROW()-2,COUNTA('Form Responses 1'!$1:$1)-4),1,,TRUE,"Form Responses 1"))</f>
        <v>0</v>
      </c>
      <c r="B681" s="66">
        <f ca="1">INDIRECT(ADDRESS(2+QUOTIENT(ROW()-2,COUNTA('Form Responses 1'!$1:$1)-4),2,,TRUE,"Form Responses 1"))</f>
        <v>0</v>
      </c>
      <c r="C681" s="66">
        <f ca="1">INDIRECT(ADDRESS(2+QUOTIENT(ROW()-2,COUNTA('Form Responses 1'!$1:$1)-4),3,,TRUE,"Form Responses 1"))</f>
        <v>0</v>
      </c>
      <c r="D681" s="66">
        <f ca="1">INDIRECT(ADDRESS(2+QUOTIENT(ROW()-2,COUNTA('Form Responses 1'!$1:$1)-4),4,,TRUE,"Form Responses 1"))</f>
        <v>0</v>
      </c>
      <c r="E681" s="82">
        <f ca="1" t="shared" si="534"/>
        <v>6</v>
      </c>
      <c r="F681" s="66" t="str">
        <f ca="1">IF(ISBLANK(A681)," ",INDIRECT(ADDRESS(1,5+MOD(ROW()-2,COUNTA('Form Responses 1'!$1:$1)-4),,TRUE,"Form Responses 1")))</f>
        <v>Halaman [Halaman Utama Depan]</v>
      </c>
      <c r="G681" s="66" t="e">
        <f ca="1">IF(ISBLANK(A681)," ",INDIRECT(ADDRESS(MATCH(A681,'Form Responses 1'!A:A,0),5+MOD(ROW()-2,COUNTA('Form Responses 1'!$1:$1)-4),,TRUE,"Form Responses 1")))</f>
        <v>#N/A</v>
      </c>
      <c r="H681" s="83" t="str">
        <f ca="1" t="shared" si="535"/>
        <v>Halaman</v>
      </c>
      <c r="I681" s="83" t="str">
        <f ca="1" t="shared" si="673"/>
        <v>Halaman Utama Depan</v>
      </c>
      <c r="J681" s="83" t="str">
        <f ca="1" t="shared" si="536"/>
        <v>CLEANING SERVICE</v>
      </c>
      <c r="K681" s="83" t="str">
        <f ca="1" t="array" ref="K681">IFERROR(INDEX(MASTER!B:B,MATCH(G681,MASTER!A:A,0))/100," ")</f>
        <v> </v>
      </c>
      <c r="L681" s="66">
        <f ca="1" t="shared" si="537"/>
        <v>0</v>
      </c>
      <c r="M681" s="66" t="str">
        <f ca="1" t="shared" si="538"/>
        <v>1900 - WEEK 00</v>
      </c>
      <c r="N681" s="66" t="str">
        <f ca="1" t="shared" si="539"/>
        <v>1900 - MONTH 01</v>
      </c>
      <c r="O681" s="83" t="str">
        <f ca="1" t="shared" ref="O681:P681" si="712">IFERROR(AVERAGEIF(M:M,M681,$K:$K)," ")</f>
        <v> </v>
      </c>
      <c r="P681" s="83" t="str">
        <f ca="1" t="shared" si="712"/>
        <v> </v>
      </c>
      <c r="Q681" s="66" t="str">
        <f ca="1">IF(ISBLANK(A681)," ",IF(O681&gt;MASTER!$B$3/100,"SB",IF(O681&gt;MASTER!$B$4/100,"B",IF(O681&gt;MASTER!$B$5/100,"C","K"))))</f>
        <v>SB</v>
      </c>
      <c r="R681" s="66" t="str">
        <f ca="1">IF(ISBLANK(B681)," ",IF(P681&gt;MASTER!$B$3/100,"SB",IF(P681&gt;MASTER!$B$4/100,"B",IF(P681&gt;MASTER!$B$5/100,"C","K"))))</f>
        <v>SB</v>
      </c>
    </row>
    <row r="682" customHeight="1" spans="1:18">
      <c r="A682" s="66">
        <f ca="1">INDIRECT(ADDRESS(2+QUOTIENT(ROW()-2,COUNTA('Form Responses 1'!$1:$1)-4),1,,TRUE,"Form Responses 1"))</f>
        <v>0</v>
      </c>
      <c r="B682" s="66">
        <f ca="1">INDIRECT(ADDRESS(2+QUOTIENT(ROW()-2,COUNTA('Form Responses 1'!$1:$1)-4),2,,TRUE,"Form Responses 1"))</f>
        <v>0</v>
      </c>
      <c r="C682" s="66">
        <f ca="1">INDIRECT(ADDRESS(2+QUOTIENT(ROW()-2,COUNTA('Form Responses 1'!$1:$1)-4),3,,TRUE,"Form Responses 1"))</f>
        <v>0</v>
      </c>
      <c r="D682" s="66">
        <f ca="1">INDIRECT(ADDRESS(2+QUOTIENT(ROW()-2,COUNTA('Form Responses 1'!$1:$1)-4),4,,TRUE,"Form Responses 1"))</f>
        <v>0</v>
      </c>
      <c r="E682" s="82">
        <f ca="1" t="shared" si="534"/>
        <v>6</v>
      </c>
      <c r="F682" s="66" t="str">
        <f ca="1">IF(ISBLANK(A682)," ",INDIRECT(ADDRESS(1,5+MOD(ROW()-2,COUNTA('Form Responses 1'!$1:$1)-4),,TRUE,"Form Responses 1")))</f>
        <v>Halaman [Halaman Samping Dan Belakang]</v>
      </c>
      <c r="G682" s="66" t="e">
        <f ca="1">IF(ISBLANK(A682)," ",INDIRECT(ADDRESS(MATCH(A682,'Form Responses 1'!A:A,0),5+MOD(ROW()-2,COUNTA('Form Responses 1'!$1:$1)-4),,TRUE,"Form Responses 1")))</f>
        <v>#N/A</v>
      </c>
      <c r="H682" s="83" t="str">
        <f ca="1" t="shared" si="535"/>
        <v>Halaman</v>
      </c>
      <c r="I682" s="83" t="str">
        <f ca="1" t="shared" si="673"/>
        <v>Halaman Samping Dan Belakang</v>
      </c>
      <c r="J682" s="83" t="str">
        <f ca="1" t="shared" si="536"/>
        <v>CLEANING SERVICE</v>
      </c>
      <c r="K682" s="83" t="str">
        <f ca="1" t="array" ref="K682">IFERROR(INDEX(MASTER!B:B,MATCH(G682,MASTER!A:A,0))/100," ")</f>
        <v> </v>
      </c>
      <c r="L682" s="66">
        <f ca="1" t="shared" si="537"/>
        <v>0</v>
      </c>
      <c r="M682" s="66" t="str">
        <f ca="1" t="shared" si="538"/>
        <v>1900 - WEEK 00</v>
      </c>
      <c r="N682" s="66" t="str">
        <f ca="1" t="shared" si="539"/>
        <v>1900 - MONTH 01</v>
      </c>
      <c r="O682" s="83" t="str">
        <f ca="1" t="shared" ref="O682:P682" si="713">IFERROR(AVERAGEIF(M:M,M682,$K:$K)," ")</f>
        <v> </v>
      </c>
      <c r="P682" s="83" t="str">
        <f ca="1" t="shared" si="713"/>
        <v> </v>
      </c>
      <c r="Q682" s="66" t="str">
        <f ca="1">IF(ISBLANK(A682)," ",IF(O682&gt;MASTER!$B$3/100,"SB",IF(O682&gt;MASTER!$B$4/100,"B",IF(O682&gt;MASTER!$B$5/100,"C","K"))))</f>
        <v>SB</v>
      </c>
      <c r="R682" s="66" t="str">
        <f ca="1">IF(ISBLANK(B682)," ",IF(P682&gt;MASTER!$B$3/100,"SB",IF(P682&gt;MASTER!$B$4/100,"B",IF(P682&gt;MASTER!$B$5/100,"C","K"))))</f>
        <v>SB</v>
      </c>
    </row>
    <row r="683" customHeight="1" spans="1:18">
      <c r="A683" s="66">
        <f ca="1">INDIRECT(ADDRESS(2+QUOTIENT(ROW()-2,COUNTA('Form Responses 1'!$1:$1)-4),1,,TRUE,"Form Responses 1"))</f>
        <v>0</v>
      </c>
      <c r="B683" s="66">
        <f ca="1">INDIRECT(ADDRESS(2+QUOTIENT(ROW()-2,COUNTA('Form Responses 1'!$1:$1)-4),2,,TRUE,"Form Responses 1"))</f>
        <v>0</v>
      </c>
      <c r="C683" s="66">
        <f ca="1">INDIRECT(ADDRESS(2+QUOTIENT(ROW()-2,COUNTA('Form Responses 1'!$1:$1)-4),3,,TRUE,"Form Responses 1"))</f>
        <v>0</v>
      </c>
      <c r="D683" s="66">
        <f ca="1">INDIRECT(ADDRESS(2+QUOTIENT(ROW()-2,COUNTA('Form Responses 1'!$1:$1)-4),4,,TRUE,"Form Responses 1"))</f>
        <v>0</v>
      </c>
      <c r="E683" s="82">
        <f ca="1" t="shared" si="534"/>
        <v>6</v>
      </c>
      <c r="F683" s="66" t="str">
        <f ca="1">IF(ISBLANK(A683)," ",INDIRECT(ADDRESS(1,5+MOD(ROW()-2,COUNTA('Form Responses 1'!$1:$1)-4),,TRUE,"Form Responses 1")))</f>
        <v>Halaman [Tps]</v>
      </c>
      <c r="G683" s="66" t="e">
        <f ca="1">IF(ISBLANK(A683)," ",INDIRECT(ADDRESS(MATCH(A683,'Form Responses 1'!A:A,0),5+MOD(ROW()-2,COUNTA('Form Responses 1'!$1:$1)-4),,TRUE,"Form Responses 1")))</f>
        <v>#N/A</v>
      </c>
      <c r="H683" s="83" t="str">
        <f ca="1" t="shared" si="535"/>
        <v>Halaman</v>
      </c>
      <c r="I683" s="83" t="str">
        <f ca="1" t="shared" si="673"/>
        <v>Tps</v>
      </c>
      <c r="J683" s="83" t="str">
        <f ca="1" t="shared" si="536"/>
        <v>CLEANING SERVICE</v>
      </c>
      <c r="K683" s="83" t="str">
        <f ca="1" t="array" ref="K683">IFERROR(INDEX(MASTER!B:B,MATCH(G683,MASTER!A:A,0))/100," ")</f>
        <v> </v>
      </c>
      <c r="L683" s="66">
        <f ca="1" t="shared" si="537"/>
        <v>0</v>
      </c>
      <c r="M683" s="66" t="str">
        <f ca="1" t="shared" si="538"/>
        <v>1900 - WEEK 00</v>
      </c>
      <c r="N683" s="66" t="str">
        <f ca="1" t="shared" si="539"/>
        <v>1900 - MONTH 01</v>
      </c>
      <c r="O683" s="83" t="str">
        <f ca="1" t="shared" ref="O683:P683" si="714">IFERROR(AVERAGEIF(M:M,M683,$K:$K)," ")</f>
        <v> </v>
      </c>
      <c r="P683" s="83" t="str">
        <f ca="1" t="shared" si="714"/>
        <v> </v>
      </c>
      <c r="Q683" s="66" t="str">
        <f ca="1">IF(ISBLANK(A683)," ",IF(O683&gt;MASTER!$B$3/100,"SB",IF(O683&gt;MASTER!$B$4/100,"B",IF(O683&gt;MASTER!$B$5/100,"C","K"))))</f>
        <v>SB</v>
      </c>
      <c r="R683" s="66" t="str">
        <f ca="1">IF(ISBLANK(B683)," ",IF(P683&gt;MASTER!$B$3/100,"SB",IF(P683&gt;MASTER!$B$4/100,"B",IF(P683&gt;MASTER!$B$5/100,"C","K"))))</f>
        <v>SB</v>
      </c>
    </row>
    <row r="684" customHeight="1" spans="1:18">
      <c r="A684" s="66">
        <f ca="1">INDIRECT(ADDRESS(2+QUOTIENT(ROW()-2,COUNTA('Form Responses 1'!$1:$1)-4),1,,TRUE,"Form Responses 1"))</f>
        <v>0</v>
      </c>
      <c r="B684" s="66">
        <f ca="1">INDIRECT(ADDRESS(2+QUOTIENT(ROW()-2,COUNTA('Form Responses 1'!$1:$1)-4),2,,TRUE,"Form Responses 1"))</f>
        <v>0</v>
      </c>
      <c r="C684" s="66">
        <f ca="1">INDIRECT(ADDRESS(2+QUOTIENT(ROW()-2,COUNTA('Form Responses 1'!$1:$1)-4),3,,TRUE,"Form Responses 1"))</f>
        <v>0</v>
      </c>
      <c r="D684" s="66">
        <f ca="1">INDIRECT(ADDRESS(2+QUOTIENT(ROW()-2,COUNTA('Form Responses 1'!$1:$1)-4),4,,TRUE,"Form Responses 1"))</f>
        <v>0</v>
      </c>
      <c r="E684" s="82">
        <f ca="1" t="shared" si="534"/>
        <v>6</v>
      </c>
      <c r="F684" s="66" t="str">
        <f ca="1">IF(ISBLANK(A684)," ",INDIRECT(ADDRESS(1,5+MOD(ROW()-2,COUNTA('Form Responses 1'!$1:$1)-4),,TRUE,"Form Responses 1")))</f>
        <v>Wisma [Koridor ]</v>
      </c>
      <c r="G684" s="66" t="e">
        <f ca="1">IF(ISBLANK(A684)," ",INDIRECT(ADDRESS(MATCH(A684,'Form Responses 1'!A:A,0),5+MOD(ROW()-2,COUNTA('Form Responses 1'!$1:$1)-4),,TRUE,"Form Responses 1")))</f>
        <v>#N/A</v>
      </c>
      <c r="H684" s="83" t="str">
        <f ca="1" t="shared" si="535"/>
        <v>Wisma</v>
      </c>
      <c r="I684" s="83" t="str">
        <f ca="1" t="shared" si="673"/>
        <v>Koridor </v>
      </c>
      <c r="J684" s="83" t="str">
        <f ca="1" t="shared" si="536"/>
        <v>CLEANING SERVICE</v>
      </c>
      <c r="K684" s="83" t="str">
        <f ca="1" t="array" ref="K684">IFERROR(INDEX(MASTER!B:B,MATCH(G684,MASTER!A:A,0))/100," ")</f>
        <v> </v>
      </c>
      <c r="L684" s="66">
        <f ca="1" t="shared" si="537"/>
        <v>0</v>
      </c>
      <c r="M684" s="66" t="str">
        <f ca="1" t="shared" si="538"/>
        <v>1900 - WEEK 00</v>
      </c>
      <c r="N684" s="66" t="str">
        <f ca="1" t="shared" si="539"/>
        <v>1900 - MONTH 01</v>
      </c>
      <c r="O684" s="83" t="str">
        <f ca="1" t="shared" ref="O684:P684" si="715">IFERROR(AVERAGEIF(M:M,M684,$K:$K)," ")</f>
        <v> </v>
      </c>
      <c r="P684" s="83" t="str">
        <f ca="1" t="shared" si="715"/>
        <v> </v>
      </c>
      <c r="Q684" s="66" t="str">
        <f ca="1">IF(ISBLANK(A684)," ",IF(O684&gt;MASTER!$B$3/100,"SB",IF(O684&gt;MASTER!$B$4/100,"B",IF(O684&gt;MASTER!$B$5/100,"C","K"))))</f>
        <v>SB</v>
      </c>
      <c r="R684" s="66" t="str">
        <f ca="1">IF(ISBLANK(B684)," ",IF(P684&gt;MASTER!$B$3/100,"SB",IF(P684&gt;MASTER!$B$4/100,"B",IF(P684&gt;MASTER!$B$5/100,"C","K"))))</f>
        <v>SB</v>
      </c>
    </row>
    <row r="685" customHeight="1" spans="1:18">
      <c r="A685" s="66">
        <f ca="1">INDIRECT(ADDRESS(2+QUOTIENT(ROW()-2,COUNTA('Form Responses 1'!$1:$1)-4),1,,TRUE,"Form Responses 1"))</f>
        <v>0</v>
      </c>
      <c r="B685" s="66">
        <f ca="1">INDIRECT(ADDRESS(2+QUOTIENT(ROW()-2,COUNTA('Form Responses 1'!$1:$1)-4),2,,TRUE,"Form Responses 1"))</f>
        <v>0</v>
      </c>
      <c r="C685" s="66">
        <f ca="1">INDIRECT(ADDRESS(2+QUOTIENT(ROW()-2,COUNTA('Form Responses 1'!$1:$1)-4),3,,TRUE,"Form Responses 1"))</f>
        <v>0</v>
      </c>
      <c r="D685" s="66">
        <f ca="1">INDIRECT(ADDRESS(2+QUOTIENT(ROW()-2,COUNTA('Form Responses 1'!$1:$1)-4),4,,TRUE,"Form Responses 1"))</f>
        <v>0</v>
      </c>
      <c r="E685" s="82">
        <f ca="1" t="shared" si="534"/>
        <v>6</v>
      </c>
      <c r="F685" s="66" t="str">
        <f ca="1">IF(ISBLANK(A685)," ",INDIRECT(ADDRESS(1,5+MOD(ROW()-2,COUNTA('Form Responses 1'!$1:$1)-4),,TRUE,"Form Responses 1")))</f>
        <v>Wisma [Ruang Rapat/Pendopo]</v>
      </c>
      <c r="G685" s="66" t="e">
        <f ca="1">IF(ISBLANK(A685)," ",INDIRECT(ADDRESS(MATCH(A685,'Form Responses 1'!A:A,0),5+MOD(ROW()-2,COUNTA('Form Responses 1'!$1:$1)-4),,TRUE,"Form Responses 1")))</f>
        <v>#N/A</v>
      </c>
      <c r="H685" s="83" t="str">
        <f ca="1" t="shared" si="535"/>
        <v>Wisma</v>
      </c>
      <c r="I685" s="83" t="str">
        <f ca="1" t="shared" si="673"/>
        <v>Ruang Rapat/Pendopo</v>
      </c>
      <c r="J685" s="83" t="str">
        <f ca="1" t="shared" si="536"/>
        <v>CLEANING SERVICE</v>
      </c>
      <c r="K685" s="83" t="str">
        <f ca="1" t="array" ref="K685">IFERROR(INDEX(MASTER!B:B,MATCH(G685,MASTER!A:A,0))/100," ")</f>
        <v> </v>
      </c>
      <c r="L685" s="66">
        <f ca="1" t="shared" si="537"/>
        <v>0</v>
      </c>
      <c r="M685" s="66" t="str">
        <f ca="1" t="shared" si="538"/>
        <v>1900 - WEEK 00</v>
      </c>
      <c r="N685" s="66" t="str">
        <f ca="1" t="shared" si="539"/>
        <v>1900 - MONTH 01</v>
      </c>
      <c r="O685" s="83" t="str">
        <f ca="1" t="shared" ref="O685:P685" si="716">IFERROR(AVERAGEIF(M:M,M685,$K:$K)," ")</f>
        <v> </v>
      </c>
      <c r="P685" s="83" t="str">
        <f ca="1" t="shared" si="716"/>
        <v> </v>
      </c>
      <c r="Q685" s="66" t="str">
        <f ca="1">IF(ISBLANK(A685)," ",IF(O685&gt;MASTER!$B$3/100,"SB",IF(O685&gt;MASTER!$B$4/100,"B",IF(O685&gt;MASTER!$B$5/100,"C","K"))))</f>
        <v>SB</v>
      </c>
      <c r="R685" s="66" t="str">
        <f ca="1">IF(ISBLANK(B685)," ",IF(P685&gt;MASTER!$B$3/100,"SB",IF(P685&gt;MASTER!$B$4/100,"B",IF(P685&gt;MASTER!$B$5/100,"C","K"))))</f>
        <v>SB</v>
      </c>
    </row>
    <row r="686" customHeight="1" spans="1:18">
      <c r="A686" s="66">
        <f ca="1">INDIRECT(ADDRESS(2+QUOTIENT(ROW()-2,COUNTA('Form Responses 1'!$1:$1)-4),1,,TRUE,"Form Responses 1"))</f>
        <v>0</v>
      </c>
      <c r="B686" s="66">
        <f ca="1">INDIRECT(ADDRESS(2+QUOTIENT(ROW()-2,COUNTA('Form Responses 1'!$1:$1)-4),2,,TRUE,"Form Responses 1"))</f>
        <v>0</v>
      </c>
      <c r="C686" s="66">
        <f ca="1">INDIRECT(ADDRESS(2+QUOTIENT(ROW()-2,COUNTA('Form Responses 1'!$1:$1)-4),3,,TRUE,"Form Responses 1"))</f>
        <v>0</v>
      </c>
      <c r="D686" s="66">
        <f ca="1">INDIRECT(ADDRESS(2+QUOTIENT(ROW()-2,COUNTA('Form Responses 1'!$1:$1)-4),4,,TRUE,"Form Responses 1"))</f>
        <v>0</v>
      </c>
      <c r="E686" s="82">
        <f ca="1" t="shared" si="534"/>
        <v>6</v>
      </c>
      <c r="F686" s="66" t="str">
        <f ca="1">IF(ISBLANK(A686)," ",INDIRECT(ADDRESS(1,5+MOD(ROW()-2,COUNTA('Form Responses 1'!$1:$1)-4),,TRUE,"Form Responses 1")))</f>
        <v>Wisma [Gudang]</v>
      </c>
      <c r="G686" s="66" t="e">
        <f ca="1">IF(ISBLANK(A686)," ",INDIRECT(ADDRESS(MATCH(A686,'Form Responses 1'!A:A,0),5+MOD(ROW()-2,COUNTA('Form Responses 1'!$1:$1)-4),,TRUE,"Form Responses 1")))</f>
        <v>#N/A</v>
      </c>
      <c r="H686" s="83" t="str">
        <f ca="1" t="shared" si="535"/>
        <v>Wisma</v>
      </c>
      <c r="I686" s="83" t="str">
        <f ca="1" t="shared" si="673"/>
        <v>Gudang</v>
      </c>
      <c r="J686" s="83" t="str">
        <f ca="1" t="shared" si="536"/>
        <v>CLEANING SERVICE</v>
      </c>
      <c r="K686" s="83" t="str">
        <f ca="1" t="array" ref="K686">IFERROR(INDEX(MASTER!B:B,MATCH(G686,MASTER!A:A,0))/100," ")</f>
        <v> </v>
      </c>
      <c r="L686" s="66">
        <f ca="1" t="shared" si="537"/>
        <v>0</v>
      </c>
      <c r="M686" s="66" t="str">
        <f ca="1" t="shared" si="538"/>
        <v>1900 - WEEK 00</v>
      </c>
      <c r="N686" s="66" t="str">
        <f ca="1" t="shared" si="539"/>
        <v>1900 - MONTH 01</v>
      </c>
      <c r="O686" s="83" t="str">
        <f ca="1" t="shared" ref="O686:P686" si="717">IFERROR(AVERAGEIF(M:M,M686,$K:$K)," ")</f>
        <v> </v>
      </c>
      <c r="P686" s="83" t="str">
        <f ca="1" t="shared" si="717"/>
        <v> </v>
      </c>
      <c r="Q686" s="66" t="str">
        <f ca="1">IF(ISBLANK(A686)," ",IF(O686&gt;MASTER!$B$3/100,"SB",IF(O686&gt;MASTER!$B$4/100,"B",IF(O686&gt;MASTER!$B$5/100,"C","K"))))</f>
        <v>SB</v>
      </c>
      <c r="R686" s="66" t="str">
        <f ca="1">IF(ISBLANK(B686)," ",IF(P686&gt;MASTER!$B$3/100,"SB",IF(P686&gt;MASTER!$B$4/100,"B",IF(P686&gt;MASTER!$B$5/100,"C","K"))))</f>
        <v>SB</v>
      </c>
    </row>
    <row r="687" customHeight="1" spans="1:18">
      <c r="A687" s="66">
        <f ca="1">INDIRECT(ADDRESS(2+QUOTIENT(ROW()-2,COUNTA('Form Responses 1'!$1:$1)-4),1,,TRUE,"Form Responses 1"))</f>
        <v>0</v>
      </c>
      <c r="B687" s="66">
        <f ca="1">INDIRECT(ADDRESS(2+QUOTIENT(ROW()-2,COUNTA('Form Responses 1'!$1:$1)-4),2,,TRUE,"Form Responses 1"))</f>
        <v>0</v>
      </c>
      <c r="C687" s="66">
        <f ca="1">INDIRECT(ADDRESS(2+QUOTIENT(ROW()-2,COUNTA('Form Responses 1'!$1:$1)-4),3,,TRUE,"Form Responses 1"))</f>
        <v>0</v>
      </c>
      <c r="D687" s="66">
        <f ca="1">INDIRECT(ADDRESS(2+QUOTIENT(ROW()-2,COUNTA('Form Responses 1'!$1:$1)-4),4,,TRUE,"Form Responses 1"))</f>
        <v>0</v>
      </c>
      <c r="E687" s="82">
        <f ca="1" t="shared" si="534"/>
        <v>6</v>
      </c>
      <c r="F687" s="66" t="str">
        <f ca="1">IF(ISBLANK(A687)," ",INDIRECT(ADDRESS(1,5+MOD(ROW()-2,COUNTA('Form Responses 1'!$1:$1)-4),,TRUE,"Form Responses 1")))</f>
        <v>Wisma [Ruang Genset]</v>
      </c>
      <c r="G687" s="66" t="e">
        <f ca="1">IF(ISBLANK(A687)," ",INDIRECT(ADDRESS(MATCH(A687,'Form Responses 1'!A:A,0),5+MOD(ROW()-2,COUNTA('Form Responses 1'!$1:$1)-4),,TRUE,"Form Responses 1")))</f>
        <v>#N/A</v>
      </c>
      <c r="H687" s="83" t="str">
        <f ca="1" t="shared" si="535"/>
        <v>Wisma</v>
      </c>
      <c r="I687" s="83" t="str">
        <f ca="1" t="shared" si="673"/>
        <v>Ruang Genset</v>
      </c>
      <c r="J687" s="83" t="str">
        <f ca="1" t="shared" si="536"/>
        <v>CLEANING SERVICE</v>
      </c>
      <c r="K687" s="83" t="str">
        <f ca="1" t="array" ref="K687">IFERROR(INDEX(MASTER!B:B,MATCH(G687,MASTER!A:A,0))/100," ")</f>
        <v> </v>
      </c>
      <c r="L687" s="66">
        <f ca="1" t="shared" si="537"/>
        <v>0</v>
      </c>
      <c r="M687" s="66" t="str">
        <f ca="1" t="shared" si="538"/>
        <v>1900 - WEEK 00</v>
      </c>
      <c r="N687" s="66" t="str">
        <f ca="1" t="shared" si="539"/>
        <v>1900 - MONTH 01</v>
      </c>
      <c r="O687" s="83" t="str">
        <f ca="1" t="shared" ref="O687:P687" si="718">IFERROR(AVERAGEIF(M:M,M687,$K:$K)," ")</f>
        <v> </v>
      </c>
      <c r="P687" s="83" t="str">
        <f ca="1" t="shared" si="718"/>
        <v> </v>
      </c>
      <c r="Q687" s="66" t="str">
        <f ca="1">IF(ISBLANK(A687)," ",IF(O687&gt;MASTER!$B$3/100,"SB",IF(O687&gt;MASTER!$B$4/100,"B",IF(O687&gt;MASTER!$B$5/100,"C","K"))))</f>
        <v>SB</v>
      </c>
      <c r="R687" s="66" t="str">
        <f ca="1">IF(ISBLANK(B687)," ",IF(P687&gt;MASTER!$B$3/100,"SB",IF(P687&gt;MASTER!$B$4/100,"B",IF(P687&gt;MASTER!$B$5/100,"C","K"))))</f>
        <v>SB</v>
      </c>
    </row>
    <row r="688" customHeight="1" spans="1:18">
      <c r="A688" s="66">
        <f ca="1">INDIRECT(ADDRESS(2+QUOTIENT(ROW()-2,COUNTA('Form Responses 1'!$1:$1)-4),1,,TRUE,"Form Responses 1"))</f>
        <v>0</v>
      </c>
      <c r="B688" s="66">
        <f ca="1">INDIRECT(ADDRESS(2+QUOTIENT(ROW()-2,COUNTA('Form Responses 1'!$1:$1)-4),2,,TRUE,"Form Responses 1"))</f>
        <v>0</v>
      </c>
      <c r="C688" s="66">
        <f ca="1">INDIRECT(ADDRESS(2+QUOTIENT(ROW()-2,COUNTA('Form Responses 1'!$1:$1)-4),3,,TRUE,"Form Responses 1"))</f>
        <v>0</v>
      </c>
      <c r="D688" s="66">
        <f ca="1">INDIRECT(ADDRESS(2+QUOTIENT(ROW()-2,COUNTA('Form Responses 1'!$1:$1)-4),4,,TRUE,"Form Responses 1"))</f>
        <v>0</v>
      </c>
      <c r="E688" s="82">
        <f ca="1" t="shared" si="534"/>
        <v>6</v>
      </c>
      <c r="F688" s="66" t="str">
        <f ca="1">IF(ISBLANK(A688)," ",INDIRECT(ADDRESS(1,5+MOD(ROW()-2,COUNTA('Form Responses 1'!$1:$1)-4),,TRUE,"Form Responses 1")))</f>
        <v>Wisma [Ruang Alat Meteorologi]</v>
      </c>
      <c r="G688" s="66" t="e">
        <f ca="1">IF(ISBLANK(A688)," ",INDIRECT(ADDRESS(MATCH(A688,'Form Responses 1'!A:A,0),5+MOD(ROW()-2,COUNTA('Form Responses 1'!$1:$1)-4),,TRUE,"Form Responses 1")))</f>
        <v>#N/A</v>
      </c>
      <c r="H688" s="83" t="str">
        <f ca="1" t="shared" si="535"/>
        <v>Wisma</v>
      </c>
      <c r="I688" s="83" t="str">
        <f ca="1" t="shared" si="673"/>
        <v>Ruang Alat Meteorologi</v>
      </c>
      <c r="J688" s="83" t="str">
        <f ca="1" t="shared" si="536"/>
        <v>CLEANING SERVICE</v>
      </c>
      <c r="K688" s="83" t="str">
        <f ca="1" t="array" ref="K688">IFERROR(INDEX(MASTER!B:B,MATCH(G688,MASTER!A:A,0))/100," ")</f>
        <v> </v>
      </c>
      <c r="L688" s="66">
        <f ca="1" t="shared" si="537"/>
        <v>0</v>
      </c>
      <c r="M688" s="66" t="str">
        <f ca="1" t="shared" si="538"/>
        <v>1900 - WEEK 00</v>
      </c>
      <c r="N688" s="66" t="str">
        <f ca="1" t="shared" si="539"/>
        <v>1900 - MONTH 01</v>
      </c>
      <c r="O688" s="83" t="str">
        <f ca="1" t="shared" ref="O688:P688" si="719">IFERROR(AVERAGEIF(M:M,M688,$K:$K)," ")</f>
        <v> </v>
      </c>
      <c r="P688" s="83" t="str">
        <f ca="1" t="shared" si="719"/>
        <v> </v>
      </c>
      <c r="Q688" s="66" t="str">
        <f ca="1">IF(ISBLANK(A688)," ",IF(O688&gt;MASTER!$B$3/100,"SB",IF(O688&gt;MASTER!$B$4/100,"B",IF(O688&gt;MASTER!$B$5/100,"C","K"))))</f>
        <v>SB</v>
      </c>
      <c r="R688" s="66" t="str">
        <f ca="1">IF(ISBLANK(B688)," ",IF(P688&gt;MASTER!$B$3/100,"SB",IF(P688&gt;MASTER!$B$4/100,"B",IF(P688&gt;MASTER!$B$5/100,"C","K"))))</f>
        <v>SB</v>
      </c>
    </row>
    <row r="689" customHeight="1" spans="1:18">
      <c r="A689" s="66">
        <f ca="1">INDIRECT(ADDRESS(2+QUOTIENT(ROW()-2,COUNTA('Form Responses 1'!$1:$1)-4),1,,TRUE,"Form Responses 1"))</f>
        <v>0</v>
      </c>
      <c r="B689" s="66">
        <f ca="1">INDIRECT(ADDRESS(2+QUOTIENT(ROW()-2,COUNTA('Form Responses 1'!$1:$1)-4),2,,TRUE,"Form Responses 1"))</f>
        <v>0</v>
      </c>
      <c r="C689" s="66">
        <f ca="1">INDIRECT(ADDRESS(2+QUOTIENT(ROW()-2,COUNTA('Form Responses 1'!$1:$1)-4),3,,TRUE,"Form Responses 1"))</f>
        <v>0</v>
      </c>
      <c r="D689" s="66">
        <f ca="1">INDIRECT(ADDRESS(2+QUOTIENT(ROW()-2,COUNTA('Form Responses 1'!$1:$1)-4),4,,TRUE,"Form Responses 1"))</f>
        <v>0</v>
      </c>
      <c r="E689" s="82">
        <f ca="1" t="shared" si="534"/>
        <v>6</v>
      </c>
      <c r="F689" s="66" t="str">
        <f ca="1">IF(ISBLANK(A689)," ",INDIRECT(ADDRESS(1,5+MOD(ROW()-2,COUNTA('Form Responses 1'!$1:$1)-4),,TRUE,"Form Responses 1")))</f>
        <v>Wisma [Ruang Kerja]</v>
      </c>
      <c r="G689" s="66" t="e">
        <f ca="1">IF(ISBLANK(A689)," ",INDIRECT(ADDRESS(MATCH(A689,'Form Responses 1'!A:A,0),5+MOD(ROW()-2,COUNTA('Form Responses 1'!$1:$1)-4),,TRUE,"Form Responses 1")))</f>
        <v>#N/A</v>
      </c>
      <c r="H689" s="83" t="str">
        <f ca="1" t="shared" si="535"/>
        <v>Wisma</v>
      </c>
      <c r="I689" s="83" t="str">
        <f ca="1" t="shared" si="673"/>
        <v>Ruang Kerja</v>
      </c>
      <c r="J689" s="83" t="str">
        <f ca="1" t="shared" si="536"/>
        <v>CLEANING SERVICE</v>
      </c>
      <c r="K689" s="83" t="str">
        <f ca="1" t="array" ref="K689">IFERROR(INDEX(MASTER!B:B,MATCH(G689,MASTER!A:A,0))/100," ")</f>
        <v> </v>
      </c>
      <c r="L689" s="66">
        <f ca="1" t="shared" si="537"/>
        <v>0</v>
      </c>
      <c r="M689" s="66" t="str">
        <f ca="1" t="shared" si="538"/>
        <v>1900 - WEEK 00</v>
      </c>
      <c r="N689" s="66" t="str">
        <f ca="1" t="shared" si="539"/>
        <v>1900 - MONTH 01</v>
      </c>
      <c r="O689" s="83" t="str">
        <f ca="1" t="shared" ref="O689:P689" si="720">IFERROR(AVERAGEIF(M:M,M689,$K:$K)," ")</f>
        <v> </v>
      </c>
      <c r="P689" s="83" t="str">
        <f ca="1" t="shared" si="720"/>
        <v> </v>
      </c>
      <c r="Q689" s="66" t="str">
        <f ca="1">IF(ISBLANK(A689)," ",IF(O689&gt;MASTER!$B$3/100,"SB",IF(O689&gt;MASTER!$B$4/100,"B",IF(O689&gt;MASTER!$B$5/100,"C","K"))))</f>
        <v>SB</v>
      </c>
      <c r="R689" s="66" t="str">
        <f ca="1">IF(ISBLANK(B689)," ",IF(P689&gt;MASTER!$B$3/100,"SB",IF(P689&gt;MASTER!$B$4/100,"B",IF(P689&gt;MASTER!$B$5/100,"C","K"))))</f>
        <v>SB</v>
      </c>
    </row>
    <row r="690" customHeight="1" spans="1:18">
      <c r="A690" s="66">
        <f ca="1">INDIRECT(ADDRESS(2+QUOTIENT(ROW()-2,COUNTA('Form Responses 1'!$1:$1)-4),1,,TRUE,"Form Responses 1"))</f>
        <v>0</v>
      </c>
      <c r="B690" s="66">
        <f ca="1">INDIRECT(ADDRESS(2+QUOTIENT(ROW()-2,COUNTA('Form Responses 1'!$1:$1)-4),2,,TRUE,"Form Responses 1"))</f>
        <v>0</v>
      </c>
      <c r="C690" s="66">
        <f ca="1">INDIRECT(ADDRESS(2+QUOTIENT(ROW()-2,COUNTA('Form Responses 1'!$1:$1)-4),3,,TRUE,"Form Responses 1"))</f>
        <v>0</v>
      </c>
      <c r="D690" s="66">
        <f ca="1">INDIRECT(ADDRESS(2+QUOTIENT(ROW()-2,COUNTA('Form Responses 1'!$1:$1)-4),4,,TRUE,"Form Responses 1"))</f>
        <v>0</v>
      </c>
      <c r="E690" s="82">
        <f ca="1" t="shared" si="534"/>
        <v>6</v>
      </c>
      <c r="F690" s="66" t="str">
        <f ca="1">IF(ISBLANK(A690)," ",INDIRECT(ADDRESS(1,5+MOD(ROW()-2,COUNTA('Form Responses 1'!$1:$1)-4),,TRUE,"Form Responses 1")))</f>
        <v>Wisma [Pantry]</v>
      </c>
      <c r="G690" s="66" t="e">
        <f ca="1">IF(ISBLANK(A690)," ",INDIRECT(ADDRESS(MATCH(A690,'Form Responses 1'!A:A,0),5+MOD(ROW()-2,COUNTA('Form Responses 1'!$1:$1)-4),,TRUE,"Form Responses 1")))</f>
        <v>#N/A</v>
      </c>
      <c r="H690" s="83" t="str">
        <f ca="1" t="shared" si="535"/>
        <v>Wisma</v>
      </c>
      <c r="I690" s="83" t="str">
        <f ca="1" t="shared" si="673"/>
        <v>Pantry</v>
      </c>
      <c r="J690" s="83" t="str">
        <f ca="1" t="shared" si="536"/>
        <v>CLEANING SERVICE</v>
      </c>
      <c r="K690" s="83" t="str">
        <f ca="1" t="array" ref="K690">IFERROR(INDEX(MASTER!B:B,MATCH(G690,MASTER!A:A,0))/100," ")</f>
        <v> </v>
      </c>
      <c r="L690" s="66">
        <f ca="1" t="shared" si="537"/>
        <v>0</v>
      </c>
      <c r="M690" s="66" t="str">
        <f ca="1" t="shared" si="538"/>
        <v>1900 - WEEK 00</v>
      </c>
      <c r="N690" s="66" t="str">
        <f ca="1" t="shared" si="539"/>
        <v>1900 - MONTH 01</v>
      </c>
      <c r="O690" s="83" t="str">
        <f ca="1" t="shared" ref="O690:P690" si="721">IFERROR(AVERAGEIF(M:M,M690,$K:$K)," ")</f>
        <v> </v>
      </c>
      <c r="P690" s="83" t="str">
        <f ca="1" t="shared" si="721"/>
        <v> </v>
      </c>
      <c r="Q690" s="66" t="str">
        <f ca="1">IF(ISBLANK(A690)," ",IF(O690&gt;MASTER!$B$3/100,"SB",IF(O690&gt;MASTER!$B$4/100,"B",IF(O690&gt;MASTER!$B$5/100,"C","K"))))</f>
        <v>SB</v>
      </c>
      <c r="R690" s="66" t="str">
        <f ca="1">IF(ISBLANK(B690)," ",IF(P690&gt;MASTER!$B$3/100,"SB",IF(P690&gt;MASTER!$B$4/100,"B",IF(P690&gt;MASTER!$B$5/100,"C","K"))))</f>
        <v>SB</v>
      </c>
    </row>
    <row r="691" customHeight="1" spans="1:18">
      <c r="A691" s="66">
        <f ca="1">INDIRECT(ADDRESS(2+QUOTIENT(ROW()-2,COUNTA('Form Responses 1'!$1:$1)-4),1,,TRUE,"Form Responses 1"))</f>
        <v>0</v>
      </c>
      <c r="B691" s="66">
        <f ca="1">INDIRECT(ADDRESS(2+QUOTIENT(ROW()-2,COUNTA('Form Responses 1'!$1:$1)-4),2,,TRUE,"Form Responses 1"))</f>
        <v>0</v>
      </c>
      <c r="C691" s="66">
        <f ca="1">INDIRECT(ADDRESS(2+QUOTIENT(ROW()-2,COUNTA('Form Responses 1'!$1:$1)-4),3,,TRUE,"Form Responses 1"))</f>
        <v>0</v>
      </c>
      <c r="D691" s="66">
        <f ca="1">INDIRECT(ADDRESS(2+QUOTIENT(ROW()-2,COUNTA('Form Responses 1'!$1:$1)-4),4,,TRUE,"Form Responses 1"))</f>
        <v>0</v>
      </c>
      <c r="E691" s="82">
        <f ca="1" t="shared" si="534"/>
        <v>6</v>
      </c>
      <c r="F691" s="66" t="str">
        <f ca="1">IF(ISBLANK(A691)," ",INDIRECT(ADDRESS(1,5+MOD(ROW()-2,COUNTA('Form Responses 1'!$1:$1)-4),,TRUE,"Form Responses 1")))</f>
        <v>Wisma [Musholla]</v>
      </c>
      <c r="G691" s="66" t="e">
        <f ca="1">IF(ISBLANK(A691)," ",INDIRECT(ADDRESS(MATCH(A691,'Form Responses 1'!A:A,0),5+MOD(ROW()-2,COUNTA('Form Responses 1'!$1:$1)-4),,TRUE,"Form Responses 1")))</f>
        <v>#N/A</v>
      </c>
      <c r="H691" s="83" t="str">
        <f ca="1" t="shared" si="535"/>
        <v>Wisma</v>
      </c>
      <c r="I691" s="83" t="str">
        <f ca="1" t="shared" si="673"/>
        <v>Musholla</v>
      </c>
      <c r="J691" s="83" t="str">
        <f ca="1" t="shared" si="536"/>
        <v>CLEANING SERVICE</v>
      </c>
      <c r="K691" s="83" t="str">
        <f ca="1" t="array" ref="K691">IFERROR(INDEX(MASTER!B:B,MATCH(G691,MASTER!A:A,0))/100," ")</f>
        <v> </v>
      </c>
      <c r="L691" s="66">
        <f ca="1" t="shared" si="537"/>
        <v>0</v>
      </c>
      <c r="M691" s="66" t="str">
        <f ca="1" t="shared" si="538"/>
        <v>1900 - WEEK 00</v>
      </c>
      <c r="N691" s="66" t="str">
        <f ca="1" t="shared" si="539"/>
        <v>1900 - MONTH 01</v>
      </c>
      <c r="O691" s="83" t="str">
        <f ca="1" t="shared" ref="O691:P691" si="722">IFERROR(AVERAGEIF(M:M,M691,$K:$K)," ")</f>
        <v> </v>
      </c>
      <c r="P691" s="83" t="str">
        <f ca="1" t="shared" si="722"/>
        <v> </v>
      </c>
      <c r="Q691" s="66" t="str">
        <f ca="1">IF(ISBLANK(A691)," ",IF(O691&gt;MASTER!$B$3/100,"SB",IF(O691&gt;MASTER!$B$4/100,"B",IF(O691&gt;MASTER!$B$5/100,"C","K"))))</f>
        <v>SB</v>
      </c>
      <c r="R691" s="66" t="str">
        <f ca="1">IF(ISBLANK(B691)," ",IF(P691&gt;MASTER!$B$3/100,"SB",IF(P691&gt;MASTER!$B$4/100,"B",IF(P691&gt;MASTER!$B$5/100,"C","K"))))</f>
        <v>SB</v>
      </c>
    </row>
    <row r="692" customHeight="1" spans="1:18">
      <c r="A692" s="66">
        <f ca="1">INDIRECT(ADDRESS(2+QUOTIENT(ROW()-2,COUNTA('Form Responses 1'!$1:$1)-4),1,,TRUE,"Form Responses 1"))</f>
        <v>0</v>
      </c>
      <c r="B692" s="66">
        <f ca="1">INDIRECT(ADDRESS(2+QUOTIENT(ROW()-2,COUNTA('Form Responses 1'!$1:$1)-4),2,,TRUE,"Form Responses 1"))</f>
        <v>0</v>
      </c>
      <c r="C692" s="66">
        <f ca="1">INDIRECT(ADDRESS(2+QUOTIENT(ROW()-2,COUNTA('Form Responses 1'!$1:$1)-4),3,,TRUE,"Form Responses 1"))</f>
        <v>0</v>
      </c>
      <c r="D692" s="66">
        <f ca="1">INDIRECT(ADDRESS(2+QUOTIENT(ROW()-2,COUNTA('Form Responses 1'!$1:$1)-4),4,,TRUE,"Form Responses 1"))</f>
        <v>0</v>
      </c>
      <c r="E692" s="82">
        <f ca="1" t="shared" si="534"/>
        <v>6</v>
      </c>
      <c r="F692" s="66" t="str">
        <f ca="1">IF(ISBLANK(A692)," ",INDIRECT(ADDRESS(1,5+MOD(ROW()-2,COUNTA('Form Responses 1'!$1:$1)-4),,TRUE,"Form Responses 1")))</f>
        <v>Wisma [Toilet Pria / Wanita]</v>
      </c>
      <c r="G692" s="66" t="e">
        <f ca="1">IF(ISBLANK(A692)," ",INDIRECT(ADDRESS(MATCH(A692,'Form Responses 1'!A:A,0),5+MOD(ROW()-2,COUNTA('Form Responses 1'!$1:$1)-4),,TRUE,"Form Responses 1")))</f>
        <v>#N/A</v>
      </c>
      <c r="H692" s="83" t="str">
        <f ca="1" t="shared" si="535"/>
        <v>Wisma</v>
      </c>
      <c r="I692" s="83" t="str">
        <f ca="1" t="shared" si="673"/>
        <v>Toilet Pria / Wanita</v>
      </c>
      <c r="J692" s="83" t="str">
        <f ca="1" t="shared" si="536"/>
        <v>CLEANING SERVICE</v>
      </c>
      <c r="K692" s="83" t="str">
        <f ca="1" t="array" ref="K692">IFERROR(INDEX(MASTER!B:B,MATCH(G692,MASTER!A:A,0))/100," ")</f>
        <v> </v>
      </c>
      <c r="L692" s="66">
        <f ca="1" t="shared" si="537"/>
        <v>0</v>
      </c>
      <c r="M692" s="66" t="str">
        <f ca="1" t="shared" si="538"/>
        <v>1900 - WEEK 00</v>
      </c>
      <c r="N692" s="66" t="str">
        <f ca="1" t="shared" si="539"/>
        <v>1900 - MONTH 01</v>
      </c>
      <c r="O692" s="83" t="str">
        <f ca="1" t="shared" ref="O692:P692" si="723">IFERROR(AVERAGEIF(M:M,M692,$K:$K)," ")</f>
        <v> </v>
      </c>
      <c r="P692" s="83" t="str">
        <f ca="1" t="shared" si="723"/>
        <v> </v>
      </c>
      <c r="Q692" s="66" t="str">
        <f ca="1">IF(ISBLANK(A692)," ",IF(O692&gt;MASTER!$B$3/100,"SB",IF(O692&gt;MASTER!$B$4/100,"B",IF(O692&gt;MASTER!$B$5/100,"C","K"))))</f>
        <v>SB</v>
      </c>
      <c r="R692" s="66" t="str">
        <f ca="1">IF(ISBLANK(B692)," ",IF(P692&gt;MASTER!$B$3/100,"SB",IF(P692&gt;MASTER!$B$4/100,"B",IF(P692&gt;MASTER!$B$5/100,"C","K"))))</f>
        <v>SB</v>
      </c>
    </row>
    <row r="693" customHeight="1" spans="1:18">
      <c r="A693" s="66">
        <f ca="1">INDIRECT(ADDRESS(2+QUOTIENT(ROW()-2,COUNTA('Form Responses 1'!$1:$1)-4),1,,TRUE,"Form Responses 1"))</f>
        <v>0</v>
      </c>
      <c r="B693" s="66">
        <f ca="1">INDIRECT(ADDRESS(2+QUOTIENT(ROW()-2,COUNTA('Form Responses 1'!$1:$1)-4),2,,TRUE,"Form Responses 1"))</f>
        <v>0</v>
      </c>
      <c r="C693" s="66">
        <f ca="1">INDIRECT(ADDRESS(2+QUOTIENT(ROW()-2,COUNTA('Form Responses 1'!$1:$1)-4),3,,TRUE,"Form Responses 1"))</f>
        <v>0</v>
      </c>
      <c r="D693" s="66">
        <f ca="1">INDIRECT(ADDRESS(2+QUOTIENT(ROW()-2,COUNTA('Form Responses 1'!$1:$1)-4),4,,TRUE,"Form Responses 1"))</f>
        <v>0</v>
      </c>
      <c r="E693" s="82">
        <f ca="1" t="shared" si="534"/>
        <v>6</v>
      </c>
      <c r="F693" s="66" t="str">
        <f ca="1">IF(ISBLANK(A693)," ",INDIRECT(ADDRESS(1,5+MOD(ROW()-2,COUNTA('Form Responses 1'!$1:$1)-4),,TRUE,"Form Responses 1")))</f>
        <v>Halaman Wisma [Taman ]</v>
      </c>
      <c r="G693" s="66" t="e">
        <f ca="1">IF(ISBLANK(A693)," ",INDIRECT(ADDRESS(MATCH(A693,'Form Responses 1'!A:A,0),5+MOD(ROW()-2,COUNTA('Form Responses 1'!$1:$1)-4),,TRUE,"Form Responses 1")))</f>
        <v>#N/A</v>
      </c>
      <c r="H693" s="83" t="str">
        <f ca="1" t="shared" si="535"/>
        <v>Halaman Wisma</v>
      </c>
      <c r="I693" s="83" t="str">
        <f ca="1" t="shared" si="673"/>
        <v>Taman </v>
      </c>
      <c r="J693" s="83" t="str">
        <f ca="1" t="shared" si="536"/>
        <v>CLEANING SERVICE</v>
      </c>
      <c r="K693" s="83" t="str">
        <f ca="1" t="array" ref="K693">IFERROR(INDEX(MASTER!B:B,MATCH(G693,MASTER!A:A,0))/100," ")</f>
        <v> </v>
      </c>
      <c r="L693" s="66">
        <f ca="1" t="shared" si="537"/>
        <v>0</v>
      </c>
      <c r="M693" s="66" t="str">
        <f ca="1" t="shared" si="538"/>
        <v>1900 - WEEK 00</v>
      </c>
      <c r="N693" s="66" t="str">
        <f ca="1" t="shared" si="539"/>
        <v>1900 - MONTH 01</v>
      </c>
      <c r="O693" s="83" t="str">
        <f ca="1" t="shared" ref="O693:P693" si="724">IFERROR(AVERAGEIF(M:M,M693,$K:$K)," ")</f>
        <v> </v>
      </c>
      <c r="P693" s="83" t="str">
        <f ca="1" t="shared" si="724"/>
        <v> </v>
      </c>
      <c r="Q693" s="66" t="str">
        <f ca="1">IF(ISBLANK(A693)," ",IF(O693&gt;MASTER!$B$3/100,"SB",IF(O693&gt;MASTER!$B$4/100,"B",IF(O693&gt;MASTER!$B$5/100,"C","K"))))</f>
        <v>SB</v>
      </c>
      <c r="R693" s="66" t="str">
        <f ca="1">IF(ISBLANK(B693)," ",IF(P693&gt;MASTER!$B$3/100,"SB",IF(P693&gt;MASTER!$B$4/100,"B",IF(P693&gt;MASTER!$B$5/100,"C","K"))))</f>
        <v>SB</v>
      </c>
    </row>
    <row r="694" customHeight="1" spans="1:18">
      <c r="A694" s="66">
        <f ca="1">INDIRECT(ADDRESS(2+QUOTIENT(ROW()-2,COUNTA('Form Responses 1'!$1:$1)-4),1,,TRUE,"Form Responses 1"))</f>
        <v>0</v>
      </c>
      <c r="B694" s="66">
        <f ca="1">INDIRECT(ADDRESS(2+QUOTIENT(ROW()-2,COUNTA('Form Responses 1'!$1:$1)-4),2,,TRUE,"Form Responses 1"))</f>
        <v>0</v>
      </c>
      <c r="C694" s="66">
        <f ca="1">INDIRECT(ADDRESS(2+QUOTIENT(ROW()-2,COUNTA('Form Responses 1'!$1:$1)-4),3,,TRUE,"Form Responses 1"))</f>
        <v>0</v>
      </c>
      <c r="D694" s="66">
        <f ca="1">INDIRECT(ADDRESS(2+QUOTIENT(ROW()-2,COUNTA('Form Responses 1'!$1:$1)-4),4,,TRUE,"Form Responses 1"))</f>
        <v>0</v>
      </c>
      <c r="E694" s="82">
        <f ca="1" t="shared" si="534"/>
        <v>6</v>
      </c>
      <c r="F694" s="66" t="str">
        <f ca="1">IF(ISBLANK(A694)," ",INDIRECT(ADDRESS(1,5+MOD(ROW()-2,COUNTA('Form Responses 1'!$1:$1)-4),,TRUE,"Form Responses 1")))</f>
        <v>Halaman Wisma [Pos Satpam]</v>
      </c>
      <c r="G694" s="66" t="e">
        <f ca="1">IF(ISBLANK(A694)," ",INDIRECT(ADDRESS(MATCH(A694,'Form Responses 1'!A:A,0),5+MOD(ROW()-2,COUNTA('Form Responses 1'!$1:$1)-4),,TRUE,"Form Responses 1")))</f>
        <v>#N/A</v>
      </c>
      <c r="H694" s="83" t="str">
        <f ca="1" t="shared" si="535"/>
        <v>Halaman Wisma</v>
      </c>
      <c r="I694" s="83" t="str">
        <f ca="1" t="shared" si="673"/>
        <v>Pos Satpam</v>
      </c>
      <c r="J694" s="83" t="str">
        <f ca="1" t="shared" si="536"/>
        <v>CLEANING SERVICE</v>
      </c>
      <c r="K694" s="83" t="str">
        <f ca="1" t="array" ref="K694">IFERROR(INDEX(MASTER!B:B,MATCH(G694,MASTER!A:A,0))/100," ")</f>
        <v> </v>
      </c>
      <c r="L694" s="66">
        <f ca="1" t="shared" si="537"/>
        <v>0</v>
      </c>
      <c r="M694" s="66" t="str">
        <f ca="1" t="shared" si="538"/>
        <v>1900 - WEEK 00</v>
      </c>
      <c r="N694" s="66" t="str">
        <f ca="1" t="shared" si="539"/>
        <v>1900 - MONTH 01</v>
      </c>
      <c r="O694" s="83" t="str">
        <f ca="1" t="shared" ref="O694:P694" si="725">IFERROR(AVERAGEIF(M:M,M694,$K:$K)," ")</f>
        <v> </v>
      </c>
      <c r="P694" s="83" t="str">
        <f ca="1" t="shared" si="725"/>
        <v> </v>
      </c>
      <c r="Q694" s="66" t="str">
        <f ca="1">IF(ISBLANK(A694)," ",IF(O694&gt;MASTER!$B$3/100,"SB",IF(O694&gt;MASTER!$B$4/100,"B",IF(O694&gt;MASTER!$B$5/100,"C","K"))))</f>
        <v>SB</v>
      </c>
      <c r="R694" s="66" t="str">
        <f ca="1">IF(ISBLANK(B694)," ",IF(P694&gt;MASTER!$B$3/100,"SB",IF(P694&gt;MASTER!$B$4/100,"B",IF(P694&gt;MASTER!$B$5/100,"C","K"))))</f>
        <v>SB</v>
      </c>
    </row>
    <row r="695" customHeight="1" spans="1:18">
      <c r="A695" s="66">
        <f ca="1">INDIRECT(ADDRESS(2+QUOTIENT(ROW()-2,COUNTA('Form Responses 1'!$1:$1)-4),1,,TRUE,"Form Responses 1"))</f>
        <v>0</v>
      </c>
      <c r="B695" s="66">
        <f ca="1">INDIRECT(ADDRESS(2+QUOTIENT(ROW()-2,COUNTA('Form Responses 1'!$1:$1)-4),2,,TRUE,"Form Responses 1"))</f>
        <v>0</v>
      </c>
      <c r="C695" s="66">
        <f ca="1">INDIRECT(ADDRESS(2+QUOTIENT(ROW()-2,COUNTA('Form Responses 1'!$1:$1)-4),3,,TRUE,"Form Responses 1"))</f>
        <v>0</v>
      </c>
      <c r="D695" s="66">
        <f ca="1">INDIRECT(ADDRESS(2+QUOTIENT(ROW()-2,COUNTA('Form Responses 1'!$1:$1)-4),4,,TRUE,"Form Responses 1"))</f>
        <v>0</v>
      </c>
      <c r="E695" s="82">
        <f ca="1" t="shared" si="534"/>
        <v>6</v>
      </c>
      <c r="F695" s="66" t="str">
        <f ca="1">IF(ISBLANK(A695)," ",INDIRECT(ADDRESS(1,5+MOD(ROW()-2,COUNTA('Form Responses 1'!$1:$1)-4),,TRUE,"Form Responses 1")))</f>
        <v>Halaman Wisma [Halaman Utama Depan]</v>
      </c>
      <c r="G695" s="66" t="e">
        <f ca="1">IF(ISBLANK(A695)," ",INDIRECT(ADDRESS(MATCH(A695,'Form Responses 1'!A:A,0),5+MOD(ROW()-2,COUNTA('Form Responses 1'!$1:$1)-4),,TRUE,"Form Responses 1")))</f>
        <v>#N/A</v>
      </c>
      <c r="H695" s="83" t="str">
        <f ca="1" t="shared" si="535"/>
        <v>Halaman Wisma</v>
      </c>
      <c r="I695" s="83" t="str">
        <f ca="1" t="shared" si="673"/>
        <v>Halaman Utama Depan</v>
      </c>
      <c r="J695" s="83" t="str">
        <f ca="1" t="shared" si="536"/>
        <v>CLEANING SERVICE</v>
      </c>
      <c r="K695" s="83" t="str">
        <f ca="1" t="array" ref="K695">IFERROR(INDEX(MASTER!B:B,MATCH(G695,MASTER!A:A,0))/100," ")</f>
        <v> </v>
      </c>
      <c r="L695" s="66">
        <f ca="1" t="shared" si="537"/>
        <v>0</v>
      </c>
      <c r="M695" s="66" t="str">
        <f ca="1" t="shared" si="538"/>
        <v>1900 - WEEK 00</v>
      </c>
      <c r="N695" s="66" t="str">
        <f ca="1" t="shared" si="539"/>
        <v>1900 - MONTH 01</v>
      </c>
      <c r="O695" s="83" t="str">
        <f ca="1" t="shared" ref="O695:P695" si="726">IFERROR(AVERAGEIF(M:M,M695,$K:$K)," ")</f>
        <v> </v>
      </c>
      <c r="P695" s="83" t="str">
        <f ca="1" t="shared" si="726"/>
        <v> </v>
      </c>
      <c r="Q695" s="66" t="str">
        <f ca="1">IF(ISBLANK(A695)," ",IF(O695&gt;MASTER!$B$3/100,"SB",IF(O695&gt;MASTER!$B$4/100,"B",IF(O695&gt;MASTER!$B$5/100,"C","K"))))</f>
        <v>SB</v>
      </c>
      <c r="R695" s="66" t="str">
        <f ca="1">IF(ISBLANK(B695)," ",IF(P695&gt;MASTER!$B$3/100,"SB",IF(P695&gt;MASTER!$B$4/100,"B",IF(P695&gt;MASTER!$B$5/100,"C","K"))))</f>
        <v>SB</v>
      </c>
    </row>
    <row r="696" customHeight="1" spans="1:18">
      <c r="A696" s="66">
        <f ca="1">INDIRECT(ADDRESS(2+QUOTIENT(ROW()-2,COUNTA('Form Responses 1'!$1:$1)-4),1,,TRUE,"Form Responses 1"))</f>
        <v>0</v>
      </c>
      <c r="B696" s="66">
        <f ca="1">INDIRECT(ADDRESS(2+QUOTIENT(ROW()-2,COUNTA('Form Responses 1'!$1:$1)-4),2,,TRUE,"Form Responses 1"))</f>
        <v>0</v>
      </c>
      <c r="C696" s="66">
        <f ca="1">INDIRECT(ADDRESS(2+QUOTIENT(ROW()-2,COUNTA('Form Responses 1'!$1:$1)-4),3,,TRUE,"Form Responses 1"))</f>
        <v>0</v>
      </c>
      <c r="D696" s="66">
        <f ca="1">INDIRECT(ADDRESS(2+QUOTIENT(ROW()-2,COUNTA('Form Responses 1'!$1:$1)-4),4,,TRUE,"Form Responses 1"))</f>
        <v>0</v>
      </c>
      <c r="E696" s="82">
        <f ca="1" t="shared" si="534"/>
        <v>6</v>
      </c>
      <c r="F696" s="66" t="str">
        <f ca="1">IF(ISBLANK(A696)," ",INDIRECT(ADDRESS(1,5+MOD(ROW()-2,COUNTA('Form Responses 1'!$1:$1)-4),,TRUE,"Form Responses 1")))</f>
        <v>Halaman Wisma [Halaman Samping Dan Belakang]</v>
      </c>
      <c r="G696" s="66" t="e">
        <f ca="1">IF(ISBLANK(A696)," ",INDIRECT(ADDRESS(MATCH(A696,'Form Responses 1'!A:A,0),5+MOD(ROW()-2,COUNTA('Form Responses 1'!$1:$1)-4),,TRUE,"Form Responses 1")))</f>
        <v>#N/A</v>
      </c>
      <c r="H696" s="83" t="str">
        <f ca="1" t="shared" si="535"/>
        <v>Halaman Wisma</v>
      </c>
      <c r="I696" s="83" t="str">
        <f ca="1" t="shared" si="673"/>
        <v>Halaman Samping Dan Belakang</v>
      </c>
      <c r="J696" s="83" t="str">
        <f ca="1" t="shared" si="536"/>
        <v>CLEANING SERVICE</v>
      </c>
      <c r="K696" s="83" t="str">
        <f ca="1" t="array" ref="K696">IFERROR(INDEX(MASTER!B:B,MATCH(G696,MASTER!A:A,0))/100," ")</f>
        <v> </v>
      </c>
      <c r="L696" s="66">
        <f ca="1" t="shared" si="537"/>
        <v>0</v>
      </c>
      <c r="M696" s="66" t="str">
        <f ca="1" t="shared" si="538"/>
        <v>1900 - WEEK 00</v>
      </c>
      <c r="N696" s="66" t="str">
        <f ca="1" t="shared" si="539"/>
        <v>1900 - MONTH 01</v>
      </c>
      <c r="O696" s="83" t="str">
        <f ca="1" t="shared" ref="O696:P696" si="727">IFERROR(AVERAGEIF(M:M,M696,$K:$K)," ")</f>
        <v> </v>
      </c>
      <c r="P696" s="83" t="str">
        <f ca="1" t="shared" si="727"/>
        <v> </v>
      </c>
      <c r="Q696" s="66" t="str">
        <f ca="1">IF(ISBLANK(A696)," ",IF(O696&gt;MASTER!$B$3/100,"SB",IF(O696&gt;MASTER!$B$4/100,"B",IF(O696&gt;MASTER!$B$5/100,"C","K"))))</f>
        <v>SB</v>
      </c>
      <c r="R696" s="66" t="str">
        <f ca="1">IF(ISBLANK(B696)," ",IF(P696&gt;MASTER!$B$3/100,"SB",IF(P696&gt;MASTER!$B$4/100,"B",IF(P696&gt;MASTER!$B$5/100,"C","K"))))</f>
        <v>SB</v>
      </c>
    </row>
    <row r="697" customHeight="1" spans="1:18">
      <c r="A697" s="66">
        <f ca="1">INDIRECT(ADDRESS(2+QUOTIENT(ROW()-2,COUNTA('Form Responses 1'!$1:$1)-4),1,,TRUE,"Form Responses 1"))</f>
        <v>0</v>
      </c>
      <c r="B697" s="66">
        <f ca="1">INDIRECT(ADDRESS(2+QUOTIENT(ROW()-2,COUNTA('Form Responses 1'!$1:$1)-4),2,,TRUE,"Form Responses 1"))</f>
        <v>0</v>
      </c>
      <c r="C697" s="66">
        <f ca="1">INDIRECT(ADDRESS(2+QUOTIENT(ROW()-2,COUNTA('Form Responses 1'!$1:$1)-4),3,,TRUE,"Form Responses 1"))</f>
        <v>0</v>
      </c>
      <c r="D697" s="66">
        <f ca="1">INDIRECT(ADDRESS(2+QUOTIENT(ROW()-2,COUNTA('Form Responses 1'!$1:$1)-4),4,,TRUE,"Form Responses 1"))</f>
        <v>0</v>
      </c>
      <c r="E697" s="82">
        <f ca="1" t="shared" si="534"/>
        <v>6</v>
      </c>
      <c r="F697" s="66" t="str">
        <f ca="1">IF(ISBLANK(A697)," ",INDIRECT(ADDRESS(1,5+MOD(ROW()-2,COUNTA('Form Responses 1'!$1:$1)-4),,TRUE,"Form Responses 1")))</f>
        <v>Halaman Wisma [Tps]</v>
      </c>
      <c r="G697" s="66" t="e">
        <f ca="1">IF(ISBLANK(A697)," ",INDIRECT(ADDRESS(MATCH(A697,'Form Responses 1'!A:A,0),5+MOD(ROW()-2,COUNTA('Form Responses 1'!$1:$1)-4),,TRUE,"Form Responses 1")))</f>
        <v>#N/A</v>
      </c>
      <c r="H697" s="83" t="str">
        <f ca="1" t="shared" si="535"/>
        <v>Halaman Wisma</v>
      </c>
      <c r="I697" s="83" t="str">
        <f ca="1" t="shared" si="673"/>
        <v>Tps</v>
      </c>
      <c r="J697" s="83" t="str">
        <f ca="1" t="shared" si="536"/>
        <v>CLEANING SERVICE</v>
      </c>
      <c r="K697" s="83" t="str">
        <f ca="1" t="array" ref="K697">IFERROR(INDEX(MASTER!B:B,MATCH(G697,MASTER!A:A,0))/100," ")</f>
        <v> </v>
      </c>
      <c r="L697" s="66">
        <f ca="1" t="shared" si="537"/>
        <v>0</v>
      </c>
      <c r="M697" s="66" t="str">
        <f ca="1" t="shared" si="538"/>
        <v>1900 - WEEK 00</v>
      </c>
      <c r="N697" s="66" t="str">
        <f ca="1" t="shared" si="539"/>
        <v>1900 - MONTH 01</v>
      </c>
      <c r="O697" s="83" t="str">
        <f ca="1" t="shared" ref="O697:P697" si="728">IFERROR(AVERAGEIF(M:M,M697,$K:$K)," ")</f>
        <v> </v>
      </c>
      <c r="P697" s="83" t="str">
        <f ca="1" t="shared" si="728"/>
        <v> </v>
      </c>
      <c r="Q697" s="66" t="str">
        <f ca="1">IF(ISBLANK(A697)," ",IF(O697&gt;MASTER!$B$3/100,"SB",IF(O697&gt;MASTER!$B$4/100,"B",IF(O697&gt;MASTER!$B$5/100,"C","K"))))</f>
        <v>SB</v>
      </c>
      <c r="R697" s="66" t="str">
        <f ca="1">IF(ISBLANK(B697)," ",IF(P697&gt;MASTER!$B$3/100,"SB",IF(P697&gt;MASTER!$B$4/100,"B",IF(P697&gt;MASTER!$B$5/100,"C","K"))))</f>
        <v>SB</v>
      </c>
    </row>
    <row r="698" customHeight="1" spans="1:18">
      <c r="A698" s="66">
        <f ca="1">INDIRECT(ADDRESS(2+QUOTIENT(ROW()-2,COUNTA('Form Responses 1'!$1:$1)-4),1,,TRUE,"Form Responses 1"))</f>
        <v>0</v>
      </c>
      <c r="B698" s="66">
        <f ca="1">INDIRECT(ADDRESS(2+QUOTIENT(ROW()-2,COUNTA('Form Responses 1'!$1:$1)-4),2,,TRUE,"Form Responses 1"))</f>
        <v>0</v>
      </c>
      <c r="C698" s="66">
        <f ca="1">INDIRECT(ADDRESS(2+QUOTIENT(ROW()-2,COUNTA('Form Responses 1'!$1:$1)-4),3,,TRUE,"Form Responses 1"))</f>
        <v>0</v>
      </c>
      <c r="D698" s="66">
        <f ca="1">INDIRECT(ADDRESS(2+QUOTIENT(ROW()-2,COUNTA('Form Responses 1'!$1:$1)-4),4,,TRUE,"Form Responses 1"))</f>
        <v>0</v>
      </c>
      <c r="E698" s="82">
        <f ca="1" t="shared" si="534"/>
        <v>6</v>
      </c>
      <c r="F698" s="66" t="str">
        <f ca="1">IF(ISBLANK(A698)," ",INDIRECT(ADDRESS(1,5+MOD(ROW()-2,COUNTA('Form Responses 1'!$1:$1)-4),,TRUE,"Form Responses 1")))</f>
        <v>Security [Security Functions]</v>
      </c>
      <c r="G698" s="66" t="e">
        <f ca="1">IF(ISBLANK(A698)," ",INDIRECT(ADDRESS(MATCH(A698,'Form Responses 1'!A:A,0),5+MOD(ROW()-2,COUNTA('Form Responses 1'!$1:$1)-4),,TRUE,"Form Responses 1")))</f>
        <v>#N/A</v>
      </c>
      <c r="H698" s="83" t="str">
        <f ca="1" t="shared" si="535"/>
        <v>Security</v>
      </c>
      <c r="I698" s="83" t="str">
        <f ca="1" t="shared" si="673"/>
        <v>Security Functions</v>
      </c>
      <c r="J698" s="83" t="str">
        <f ca="1" t="shared" si="536"/>
        <v>SECURITY SERVICE</v>
      </c>
      <c r="K698" s="83" t="str">
        <f ca="1" t="array" ref="K698">IFERROR(INDEX(MASTER!B:B,MATCH(G698,MASTER!A:A,0))/100," ")</f>
        <v> </v>
      </c>
      <c r="L698" s="66">
        <f ca="1" t="shared" si="537"/>
        <v>0</v>
      </c>
      <c r="M698" s="66" t="str">
        <f ca="1" t="shared" si="538"/>
        <v>1900 - WEEK 00</v>
      </c>
      <c r="N698" s="66" t="str">
        <f ca="1" t="shared" si="539"/>
        <v>1900 - MONTH 01</v>
      </c>
      <c r="O698" s="83" t="str">
        <f ca="1" t="shared" ref="O698:P698" si="729">IFERROR(AVERAGEIF(M:M,M698,$K:$K)," ")</f>
        <v> </v>
      </c>
      <c r="P698" s="83" t="str">
        <f ca="1" t="shared" si="729"/>
        <v> </v>
      </c>
      <c r="Q698" s="66" t="str">
        <f ca="1">IF(ISBLANK(A698)," ",IF(O698&gt;MASTER!$B$3/100,"SB",IF(O698&gt;MASTER!$B$4/100,"B",IF(O698&gt;MASTER!$B$5/100,"C","K"))))</f>
        <v>SB</v>
      </c>
      <c r="R698" s="66" t="str">
        <f ca="1">IF(ISBLANK(B698)," ",IF(P698&gt;MASTER!$B$3/100,"SB",IF(P698&gt;MASTER!$B$4/100,"B",IF(P698&gt;MASTER!$B$5/100,"C","K"))))</f>
        <v>SB</v>
      </c>
    </row>
    <row r="699" customHeight="1" spans="1:18">
      <c r="A699" s="66">
        <f ca="1">INDIRECT(ADDRESS(2+QUOTIENT(ROW()-2,COUNTA('Form Responses 1'!$1:$1)-4),1,,TRUE,"Form Responses 1"))</f>
        <v>0</v>
      </c>
      <c r="B699" s="66">
        <f ca="1">INDIRECT(ADDRESS(2+QUOTIENT(ROW()-2,COUNTA('Form Responses 1'!$1:$1)-4),2,,TRUE,"Form Responses 1"))</f>
        <v>0</v>
      </c>
      <c r="C699" s="66">
        <f ca="1">INDIRECT(ADDRESS(2+QUOTIENT(ROW()-2,COUNTA('Form Responses 1'!$1:$1)-4),3,,TRUE,"Form Responses 1"))</f>
        <v>0</v>
      </c>
      <c r="D699" s="66">
        <f ca="1">INDIRECT(ADDRESS(2+QUOTIENT(ROW()-2,COUNTA('Form Responses 1'!$1:$1)-4),4,,TRUE,"Form Responses 1"))</f>
        <v>0</v>
      </c>
      <c r="E699" s="82">
        <f ca="1" t="shared" si="534"/>
        <v>6</v>
      </c>
      <c r="F699" s="66" t="str">
        <f ca="1">IF(ISBLANK(A699)," ",INDIRECT(ADDRESS(1,5+MOD(ROW()-2,COUNTA('Form Responses 1'!$1:$1)-4),,TRUE,"Form Responses 1")))</f>
        <v>Lantai 1 [Pantry ]</v>
      </c>
      <c r="G699" s="66" t="e">
        <f ca="1">IF(ISBLANK(A699)," ",INDIRECT(ADDRESS(MATCH(A699,'Form Responses 1'!A:A,0),5+MOD(ROW()-2,COUNTA('Form Responses 1'!$1:$1)-4),,TRUE,"Form Responses 1")))</f>
        <v>#N/A</v>
      </c>
      <c r="H699" s="83" t="str">
        <f ca="1" t="shared" si="535"/>
        <v>Lantai 1</v>
      </c>
      <c r="I699" s="83" t="str">
        <f ca="1" t="shared" si="673"/>
        <v>Pantry </v>
      </c>
      <c r="J699" s="83" t="str">
        <f ca="1" t="shared" si="536"/>
        <v>CLEANING SERVICE</v>
      </c>
      <c r="K699" s="83" t="str">
        <f ca="1" t="array" ref="K699">IFERROR(INDEX(MASTER!B:B,MATCH(G699,MASTER!A:A,0))/100," ")</f>
        <v> </v>
      </c>
      <c r="L699" s="66">
        <f ca="1" t="shared" si="537"/>
        <v>0</v>
      </c>
      <c r="M699" s="66" t="str">
        <f ca="1" t="shared" si="538"/>
        <v>1900 - WEEK 00</v>
      </c>
      <c r="N699" s="66" t="str">
        <f ca="1" t="shared" si="539"/>
        <v>1900 - MONTH 01</v>
      </c>
      <c r="O699" s="83" t="str">
        <f ca="1" t="shared" ref="O699:P699" si="730">IFERROR(AVERAGEIF(M:M,M699,$K:$K)," ")</f>
        <v> </v>
      </c>
      <c r="P699" s="83" t="str">
        <f ca="1" t="shared" si="730"/>
        <v> </v>
      </c>
      <c r="Q699" s="66" t="str">
        <f ca="1">IF(ISBLANK(A699)," ",IF(O699&gt;MASTER!$B$3/100,"SB",IF(O699&gt;MASTER!$B$4/100,"B",IF(O699&gt;MASTER!$B$5/100,"C","K"))))</f>
        <v>SB</v>
      </c>
      <c r="R699" s="66" t="str">
        <f ca="1">IF(ISBLANK(B699)," ",IF(P699&gt;MASTER!$B$3/100,"SB",IF(P699&gt;MASTER!$B$4/100,"B",IF(P699&gt;MASTER!$B$5/100,"C","K"))))</f>
        <v>SB</v>
      </c>
    </row>
    <row r="700" customHeight="1" spans="1:18">
      <c r="A700" s="66">
        <f ca="1">INDIRECT(ADDRESS(2+QUOTIENT(ROW()-2,COUNTA('Form Responses 1'!$1:$1)-4),1,,TRUE,"Form Responses 1"))</f>
        <v>0</v>
      </c>
      <c r="B700" s="66">
        <f ca="1">INDIRECT(ADDRESS(2+QUOTIENT(ROW()-2,COUNTA('Form Responses 1'!$1:$1)-4),2,,TRUE,"Form Responses 1"))</f>
        <v>0</v>
      </c>
      <c r="C700" s="66">
        <f ca="1">INDIRECT(ADDRESS(2+QUOTIENT(ROW()-2,COUNTA('Form Responses 1'!$1:$1)-4),3,,TRUE,"Form Responses 1"))</f>
        <v>0</v>
      </c>
      <c r="D700" s="66">
        <f ca="1">INDIRECT(ADDRESS(2+QUOTIENT(ROW()-2,COUNTA('Form Responses 1'!$1:$1)-4),4,,TRUE,"Form Responses 1"))</f>
        <v>0</v>
      </c>
      <c r="E700" s="82">
        <f ca="1" t="shared" si="534"/>
        <v>6</v>
      </c>
      <c r="F700" s="66" t="str">
        <f ca="1">IF(ISBLANK(A700)," ",INDIRECT(ADDRESS(1,5+MOD(ROW()-2,COUNTA('Form Responses 1'!$1:$1)-4),,TRUE,"Form Responses 1")))</f>
        <v>Lantai 1 [Kamar Depan]</v>
      </c>
      <c r="G700" s="66" t="e">
        <f ca="1">IF(ISBLANK(A700)," ",INDIRECT(ADDRESS(MATCH(A700,'Form Responses 1'!A:A,0),5+MOD(ROW()-2,COUNTA('Form Responses 1'!$1:$1)-4),,TRUE,"Form Responses 1")))</f>
        <v>#N/A</v>
      </c>
      <c r="H700" s="83" t="str">
        <f ca="1" t="shared" si="535"/>
        <v>Lantai 1</v>
      </c>
      <c r="I700" s="83" t="str">
        <f ca="1" t="shared" si="673"/>
        <v>Kamar Depan</v>
      </c>
      <c r="J700" s="83" t="str">
        <f ca="1" t="shared" si="536"/>
        <v>CLEANING SERVICE</v>
      </c>
      <c r="K700" s="83" t="str">
        <f ca="1" t="array" ref="K700">IFERROR(INDEX(MASTER!B:B,MATCH(G700,MASTER!A:A,0))/100," ")</f>
        <v> </v>
      </c>
      <c r="L700" s="66">
        <f ca="1" t="shared" si="537"/>
        <v>0</v>
      </c>
      <c r="M700" s="66" t="str">
        <f ca="1" t="shared" si="538"/>
        <v>1900 - WEEK 00</v>
      </c>
      <c r="N700" s="66" t="str">
        <f ca="1" t="shared" si="539"/>
        <v>1900 - MONTH 01</v>
      </c>
      <c r="O700" s="83" t="str">
        <f ca="1" t="shared" ref="O700:P700" si="731">IFERROR(AVERAGEIF(M:M,M700,$K:$K)," ")</f>
        <v> </v>
      </c>
      <c r="P700" s="83" t="str">
        <f ca="1" t="shared" si="731"/>
        <v> </v>
      </c>
      <c r="Q700" s="66" t="str">
        <f ca="1">IF(ISBLANK(A700)," ",IF(O700&gt;MASTER!$B$3/100,"SB",IF(O700&gt;MASTER!$B$4/100,"B",IF(O700&gt;MASTER!$B$5/100,"C","K"))))</f>
        <v>SB</v>
      </c>
      <c r="R700" s="66" t="str">
        <f ca="1">IF(ISBLANK(B700)," ",IF(P700&gt;MASTER!$B$3/100,"SB",IF(P700&gt;MASTER!$B$4/100,"B",IF(P700&gt;MASTER!$B$5/100,"C","K"))))</f>
        <v>SB</v>
      </c>
    </row>
    <row r="701" customHeight="1" spans="1:18">
      <c r="A701" s="66">
        <f ca="1">INDIRECT(ADDRESS(2+QUOTIENT(ROW()-2,COUNTA('Form Responses 1'!$1:$1)-4),1,,TRUE,"Form Responses 1"))</f>
        <v>0</v>
      </c>
      <c r="B701" s="66">
        <f ca="1">INDIRECT(ADDRESS(2+QUOTIENT(ROW()-2,COUNTA('Form Responses 1'!$1:$1)-4),2,,TRUE,"Form Responses 1"))</f>
        <v>0</v>
      </c>
      <c r="C701" s="66">
        <f ca="1">INDIRECT(ADDRESS(2+QUOTIENT(ROW()-2,COUNTA('Form Responses 1'!$1:$1)-4),3,,TRUE,"Form Responses 1"))</f>
        <v>0</v>
      </c>
      <c r="D701" s="66">
        <f ca="1">INDIRECT(ADDRESS(2+QUOTIENT(ROW()-2,COUNTA('Form Responses 1'!$1:$1)-4),4,,TRUE,"Form Responses 1"))</f>
        <v>0</v>
      </c>
      <c r="E701" s="82">
        <f ca="1" t="shared" si="534"/>
        <v>6</v>
      </c>
      <c r="F701" s="66" t="str">
        <f ca="1">IF(ISBLANK(A701)," ",INDIRECT(ADDRESS(1,5+MOD(ROW()-2,COUNTA('Form Responses 1'!$1:$1)-4),,TRUE,"Form Responses 1")))</f>
        <v>Lantai 1 [Kamar Belakang]</v>
      </c>
      <c r="G701" s="66" t="e">
        <f ca="1">IF(ISBLANK(A701)," ",INDIRECT(ADDRESS(MATCH(A701,'Form Responses 1'!A:A,0),5+MOD(ROW()-2,COUNTA('Form Responses 1'!$1:$1)-4),,TRUE,"Form Responses 1")))</f>
        <v>#N/A</v>
      </c>
      <c r="H701" s="83" t="str">
        <f ca="1" t="shared" si="535"/>
        <v>Lantai 1</v>
      </c>
      <c r="I701" s="83" t="str">
        <f ca="1" t="shared" si="673"/>
        <v>Kamar Belakang</v>
      </c>
      <c r="J701" s="83" t="str">
        <f ca="1" t="shared" si="536"/>
        <v>CLEANING SERVICE</v>
      </c>
      <c r="K701" s="83" t="str">
        <f ca="1" t="array" ref="K701">IFERROR(INDEX(MASTER!B:B,MATCH(G701,MASTER!A:A,0))/100," ")</f>
        <v> </v>
      </c>
      <c r="L701" s="66">
        <f ca="1" t="shared" si="537"/>
        <v>0</v>
      </c>
      <c r="M701" s="66" t="str">
        <f ca="1" t="shared" si="538"/>
        <v>1900 - WEEK 00</v>
      </c>
      <c r="N701" s="66" t="str">
        <f ca="1" t="shared" si="539"/>
        <v>1900 - MONTH 01</v>
      </c>
      <c r="O701" s="83" t="str">
        <f ca="1" t="shared" ref="O701:P701" si="732">IFERROR(AVERAGEIF(M:M,M701,$K:$K)," ")</f>
        <v> </v>
      </c>
      <c r="P701" s="83" t="str">
        <f ca="1" t="shared" si="732"/>
        <v> </v>
      </c>
      <c r="Q701" s="66" t="str">
        <f ca="1">IF(ISBLANK(A701)," ",IF(O701&gt;MASTER!$B$3/100,"SB",IF(O701&gt;MASTER!$B$4/100,"B",IF(O701&gt;MASTER!$B$5/100,"C","K"))))</f>
        <v>SB</v>
      </c>
      <c r="R701" s="66" t="str">
        <f ca="1">IF(ISBLANK(B701)," ",IF(P701&gt;MASTER!$B$3/100,"SB",IF(P701&gt;MASTER!$B$4/100,"B",IF(P701&gt;MASTER!$B$5/100,"C","K"))))</f>
        <v>SB</v>
      </c>
    </row>
    <row r="702" customHeight="1" spans="1:18">
      <c r="A702" s="66">
        <f ca="1">INDIRECT(ADDRESS(2+QUOTIENT(ROW()-2,COUNTA('Form Responses 1'!$1:$1)-4),1,,TRUE,"Form Responses 1"))</f>
        <v>0</v>
      </c>
      <c r="B702" s="66">
        <f ca="1">INDIRECT(ADDRESS(2+QUOTIENT(ROW()-2,COUNTA('Form Responses 1'!$1:$1)-4),2,,TRUE,"Form Responses 1"))</f>
        <v>0</v>
      </c>
      <c r="C702" s="66">
        <f ca="1">INDIRECT(ADDRESS(2+QUOTIENT(ROW()-2,COUNTA('Form Responses 1'!$1:$1)-4),3,,TRUE,"Form Responses 1"))</f>
        <v>0</v>
      </c>
      <c r="D702" s="66">
        <f ca="1">INDIRECT(ADDRESS(2+QUOTIENT(ROW()-2,COUNTA('Form Responses 1'!$1:$1)-4),4,,TRUE,"Form Responses 1"))</f>
        <v>0</v>
      </c>
      <c r="E702" s="82">
        <f ca="1" t="shared" si="534"/>
        <v>6</v>
      </c>
      <c r="F702" s="66" t="str">
        <f ca="1">IF(ISBLANK(A702)," ",INDIRECT(ADDRESS(1,5+MOD(ROW()-2,COUNTA('Form Responses 1'!$1:$1)-4),,TRUE,"Form Responses 1")))</f>
        <v>Lantai 1 [Ruang Tamu]</v>
      </c>
      <c r="G702" s="66" t="e">
        <f ca="1">IF(ISBLANK(A702)," ",INDIRECT(ADDRESS(MATCH(A702,'Form Responses 1'!A:A,0),5+MOD(ROW()-2,COUNTA('Form Responses 1'!$1:$1)-4),,TRUE,"Form Responses 1")))</f>
        <v>#N/A</v>
      </c>
      <c r="H702" s="83" t="str">
        <f ca="1" t="shared" si="535"/>
        <v>Lantai 1</v>
      </c>
      <c r="I702" s="83" t="str">
        <f ca="1" t="shared" si="673"/>
        <v>Ruang Tamu</v>
      </c>
      <c r="J702" s="83" t="str">
        <f ca="1" t="shared" si="536"/>
        <v>CLEANING SERVICE</v>
      </c>
      <c r="K702" s="83" t="str">
        <f ca="1" t="array" ref="K702">IFERROR(INDEX(MASTER!B:B,MATCH(G702,MASTER!A:A,0))/100," ")</f>
        <v> </v>
      </c>
      <c r="L702" s="66">
        <f ca="1" t="shared" si="537"/>
        <v>0</v>
      </c>
      <c r="M702" s="66" t="str">
        <f ca="1" t="shared" si="538"/>
        <v>1900 - WEEK 00</v>
      </c>
      <c r="N702" s="66" t="str">
        <f ca="1" t="shared" si="539"/>
        <v>1900 - MONTH 01</v>
      </c>
      <c r="O702" s="83" t="str">
        <f ca="1" t="shared" ref="O702:P702" si="733">IFERROR(AVERAGEIF(M:M,M702,$K:$K)," ")</f>
        <v> </v>
      </c>
      <c r="P702" s="83" t="str">
        <f ca="1" t="shared" si="733"/>
        <v> </v>
      </c>
      <c r="Q702" s="66" t="str">
        <f ca="1">IF(ISBLANK(A702)," ",IF(O702&gt;MASTER!$B$3/100,"SB",IF(O702&gt;MASTER!$B$4/100,"B",IF(O702&gt;MASTER!$B$5/100,"C","K"))))</f>
        <v>SB</v>
      </c>
      <c r="R702" s="66" t="str">
        <f ca="1">IF(ISBLANK(B702)," ",IF(P702&gt;MASTER!$B$3/100,"SB",IF(P702&gt;MASTER!$B$4/100,"B",IF(P702&gt;MASTER!$B$5/100,"C","K"))))</f>
        <v>SB</v>
      </c>
    </row>
    <row r="703" customHeight="1" spans="1:18">
      <c r="A703" s="66">
        <f ca="1">INDIRECT(ADDRESS(2+QUOTIENT(ROW()-2,COUNTA('Form Responses 1'!$1:$1)-4),1,,TRUE,"Form Responses 1"))</f>
        <v>0</v>
      </c>
      <c r="B703" s="66">
        <f ca="1">INDIRECT(ADDRESS(2+QUOTIENT(ROW()-2,COUNTA('Form Responses 1'!$1:$1)-4),2,,TRUE,"Form Responses 1"))</f>
        <v>0</v>
      </c>
      <c r="C703" s="66">
        <f ca="1">INDIRECT(ADDRESS(2+QUOTIENT(ROW()-2,COUNTA('Form Responses 1'!$1:$1)-4),3,,TRUE,"Form Responses 1"))</f>
        <v>0</v>
      </c>
      <c r="D703" s="66">
        <f ca="1">INDIRECT(ADDRESS(2+QUOTIENT(ROW()-2,COUNTA('Form Responses 1'!$1:$1)-4),4,,TRUE,"Form Responses 1"))</f>
        <v>0</v>
      </c>
      <c r="E703" s="82">
        <f ca="1" t="shared" si="534"/>
        <v>6</v>
      </c>
      <c r="F703" s="66" t="str">
        <f ca="1">IF(ISBLANK(A703)," ",INDIRECT(ADDRESS(1,5+MOD(ROW()-2,COUNTA('Form Responses 1'!$1:$1)-4),,TRUE,"Form Responses 1")))</f>
        <v>Lantai 1 [Toilet Pria / Wanita]</v>
      </c>
      <c r="G703" s="66" t="e">
        <f ca="1">IF(ISBLANK(A703)," ",INDIRECT(ADDRESS(MATCH(A703,'Form Responses 1'!A:A,0),5+MOD(ROW()-2,COUNTA('Form Responses 1'!$1:$1)-4),,TRUE,"Form Responses 1")))</f>
        <v>#N/A</v>
      </c>
      <c r="H703" s="83" t="str">
        <f ca="1" t="shared" si="535"/>
        <v>Lantai 1</v>
      </c>
      <c r="I703" s="83" t="str">
        <f ca="1" t="shared" si="673"/>
        <v>Toilet Pria / Wanita</v>
      </c>
      <c r="J703" s="83" t="str">
        <f ca="1" t="shared" si="536"/>
        <v>CLEANING SERVICE</v>
      </c>
      <c r="K703" s="83" t="str">
        <f ca="1" t="array" ref="K703">IFERROR(INDEX(MASTER!B:B,MATCH(G703,MASTER!A:A,0))/100," ")</f>
        <v> </v>
      </c>
      <c r="L703" s="66">
        <f ca="1" t="shared" si="537"/>
        <v>0</v>
      </c>
      <c r="M703" s="66" t="str">
        <f ca="1" t="shared" si="538"/>
        <v>1900 - WEEK 00</v>
      </c>
      <c r="N703" s="66" t="str">
        <f ca="1" t="shared" si="539"/>
        <v>1900 - MONTH 01</v>
      </c>
      <c r="O703" s="83" t="str">
        <f ca="1" t="shared" ref="O703:P703" si="734">IFERROR(AVERAGEIF(M:M,M703,$K:$K)," ")</f>
        <v> </v>
      </c>
      <c r="P703" s="83" t="str">
        <f ca="1" t="shared" si="734"/>
        <v> </v>
      </c>
      <c r="Q703" s="66" t="str">
        <f ca="1">IF(ISBLANK(A703)," ",IF(O703&gt;MASTER!$B$3/100,"SB",IF(O703&gt;MASTER!$B$4/100,"B",IF(O703&gt;MASTER!$B$5/100,"C","K"))))</f>
        <v>SB</v>
      </c>
      <c r="R703" s="66" t="str">
        <f ca="1">IF(ISBLANK(B703)," ",IF(P703&gt;MASTER!$B$3/100,"SB",IF(P703&gt;MASTER!$B$4/100,"B",IF(P703&gt;MASTER!$B$5/100,"C","K"))))</f>
        <v>SB</v>
      </c>
    </row>
    <row r="704" customHeight="1" spans="1:18">
      <c r="A704" s="66">
        <f ca="1">INDIRECT(ADDRESS(2+QUOTIENT(ROW()-2,COUNTA('Form Responses 1'!$1:$1)-4),1,,TRUE,"Form Responses 1"))</f>
        <v>0</v>
      </c>
      <c r="B704" s="66">
        <f ca="1">INDIRECT(ADDRESS(2+QUOTIENT(ROW()-2,COUNTA('Form Responses 1'!$1:$1)-4),2,,TRUE,"Form Responses 1"))</f>
        <v>0</v>
      </c>
      <c r="C704" s="66">
        <f ca="1">INDIRECT(ADDRESS(2+QUOTIENT(ROW()-2,COUNTA('Form Responses 1'!$1:$1)-4),3,,TRUE,"Form Responses 1"))</f>
        <v>0</v>
      </c>
      <c r="D704" s="66">
        <f ca="1">INDIRECT(ADDRESS(2+QUOTIENT(ROW()-2,COUNTA('Form Responses 1'!$1:$1)-4),4,,TRUE,"Form Responses 1"))</f>
        <v>0</v>
      </c>
      <c r="E704" s="82">
        <f ca="1" t="shared" si="534"/>
        <v>6</v>
      </c>
      <c r="F704" s="66" t="str">
        <f ca="1">IF(ISBLANK(A704)," ",INDIRECT(ADDRESS(1,5+MOD(ROW()-2,COUNTA('Form Responses 1'!$1:$1)-4),,TRUE,"Form Responses 1")))</f>
        <v>Halaman [Taman ]</v>
      </c>
      <c r="G704" s="66" t="e">
        <f ca="1">IF(ISBLANK(A704)," ",INDIRECT(ADDRESS(MATCH(A704,'Form Responses 1'!A:A,0),5+MOD(ROW()-2,COUNTA('Form Responses 1'!$1:$1)-4),,TRUE,"Form Responses 1")))</f>
        <v>#N/A</v>
      </c>
      <c r="H704" s="83" t="str">
        <f ca="1" t="shared" si="535"/>
        <v>Halaman</v>
      </c>
      <c r="I704" s="83" t="str">
        <f ca="1" t="shared" si="673"/>
        <v>Taman </v>
      </c>
      <c r="J704" s="83" t="str">
        <f ca="1" t="shared" si="536"/>
        <v>CLEANING SERVICE</v>
      </c>
      <c r="K704" s="83" t="str">
        <f ca="1" t="array" ref="K704">IFERROR(INDEX(MASTER!B:B,MATCH(G704,MASTER!A:A,0))/100," ")</f>
        <v> </v>
      </c>
      <c r="L704" s="66">
        <f ca="1" t="shared" si="537"/>
        <v>0</v>
      </c>
      <c r="M704" s="66" t="str">
        <f ca="1" t="shared" si="538"/>
        <v>1900 - WEEK 00</v>
      </c>
      <c r="N704" s="66" t="str">
        <f ca="1" t="shared" si="539"/>
        <v>1900 - MONTH 01</v>
      </c>
      <c r="O704" s="83" t="str">
        <f ca="1" t="shared" ref="O704:P704" si="735">IFERROR(AVERAGEIF(M:M,M704,$K:$K)," ")</f>
        <v> </v>
      </c>
      <c r="P704" s="83" t="str">
        <f ca="1" t="shared" si="735"/>
        <v> </v>
      </c>
      <c r="Q704" s="66" t="str">
        <f ca="1">IF(ISBLANK(A704)," ",IF(O704&gt;MASTER!$B$3/100,"SB",IF(O704&gt;MASTER!$B$4/100,"B",IF(O704&gt;MASTER!$B$5/100,"C","K"))))</f>
        <v>SB</v>
      </c>
      <c r="R704" s="66" t="str">
        <f ca="1">IF(ISBLANK(B704)," ",IF(P704&gt;MASTER!$B$3/100,"SB",IF(P704&gt;MASTER!$B$4/100,"B",IF(P704&gt;MASTER!$B$5/100,"C","K"))))</f>
        <v>SB</v>
      </c>
    </row>
    <row r="705" customHeight="1" spans="1:18">
      <c r="A705" s="66">
        <f ca="1">INDIRECT(ADDRESS(2+QUOTIENT(ROW()-2,COUNTA('Form Responses 1'!$1:$1)-4),1,,TRUE,"Form Responses 1"))</f>
        <v>0</v>
      </c>
      <c r="B705" s="66">
        <f ca="1">INDIRECT(ADDRESS(2+QUOTIENT(ROW()-2,COUNTA('Form Responses 1'!$1:$1)-4),2,,TRUE,"Form Responses 1"))</f>
        <v>0</v>
      </c>
      <c r="C705" s="66">
        <f ca="1">INDIRECT(ADDRESS(2+QUOTIENT(ROW()-2,COUNTA('Form Responses 1'!$1:$1)-4),3,,TRUE,"Form Responses 1"))</f>
        <v>0</v>
      </c>
      <c r="D705" s="66">
        <f ca="1">INDIRECT(ADDRESS(2+QUOTIENT(ROW()-2,COUNTA('Form Responses 1'!$1:$1)-4),4,,TRUE,"Form Responses 1"))</f>
        <v>0</v>
      </c>
      <c r="E705" s="82">
        <f ca="1" t="shared" si="534"/>
        <v>6</v>
      </c>
      <c r="F705" s="66" t="str">
        <f ca="1">IF(ISBLANK(A705)," ",INDIRECT(ADDRESS(1,5+MOD(ROW()-2,COUNTA('Form Responses 1'!$1:$1)-4),,TRUE,"Form Responses 1")))</f>
        <v>Halaman [Halaman Utama Depan]</v>
      </c>
      <c r="G705" s="66" t="e">
        <f ca="1">IF(ISBLANK(A705)," ",INDIRECT(ADDRESS(MATCH(A705,'Form Responses 1'!A:A,0),5+MOD(ROW()-2,COUNTA('Form Responses 1'!$1:$1)-4),,TRUE,"Form Responses 1")))</f>
        <v>#N/A</v>
      </c>
      <c r="H705" s="83" t="str">
        <f ca="1" t="shared" si="535"/>
        <v>Halaman</v>
      </c>
      <c r="I705" s="83" t="str">
        <f ca="1" t="shared" si="673"/>
        <v>Halaman Utama Depan</v>
      </c>
      <c r="J705" s="83" t="str">
        <f ca="1" t="shared" si="536"/>
        <v>CLEANING SERVICE</v>
      </c>
      <c r="K705" s="83" t="str">
        <f ca="1" t="array" ref="K705">IFERROR(INDEX(MASTER!B:B,MATCH(G705,MASTER!A:A,0))/100," ")</f>
        <v> </v>
      </c>
      <c r="L705" s="66">
        <f ca="1" t="shared" si="537"/>
        <v>0</v>
      </c>
      <c r="M705" s="66" t="str">
        <f ca="1" t="shared" si="538"/>
        <v>1900 - WEEK 00</v>
      </c>
      <c r="N705" s="66" t="str">
        <f ca="1" t="shared" si="539"/>
        <v>1900 - MONTH 01</v>
      </c>
      <c r="O705" s="83" t="str">
        <f ca="1" t="shared" ref="O705:P705" si="736">IFERROR(AVERAGEIF(M:M,M705,$K:$K)," ")</f>
        <v> </v>
      </c>
      <c r="P705" s="83" t="str">
        <f ca="1" t="shared" si="736"/>
        <v> </v>
      </c>
      <c r="Q705" s="66" t="str">
        <f ca="1">IF(ISBLANK(A705)," ",IF(O705&gt;MASTER!$B$3/100,"SB",IF(O705&gt;MASTER!$B$4/100,"B",IF(O705&gt;MASTER!$B$5/100,"C","K"))))</f>
        <v>SB</v>
      </c>
      <c r="R705" s="66" t="str">
        <f ca="1">IF(ISBLANK(B705)," ",IF(P705&gt;MASTER!$B$3/100,"SB",IF(P705&gt;MASTER!$B$4/100,"B",IF(P705&gt;MASTER!$B$5/100,"C","K"))))</f>
        <v>SB</v>
      </c>
    </row>
    <row r="706" customHeight="1" spans="1:18">
      <c r="A706" s="66">
        <f ca="1">INDIRECT(ADDRESS(2+QUOTIENT(ROW()-2,COUNTA('Form Responses 1'!$1:$1)-4),1,,TRUE,"Form Responses 1"))</f>
        <v>0</v>
      </c>
      <c r="B706" s="66">
        <f ca="1">INDIRECT(ADDRESS(2+QUOTIENT(ROW()-2,COUNTA('Form Responses 1'!$1:$1)-4),2,,TRUE,"Form Responses 1"))</f>
        <v>0</v>
      </c>
      <c r="C706" s="66">
        <f ca="1">INDIRECT(ADDRESS(2+QUOTIENT(ROW()-2,COUNTA('Form Responses 1'!$1:$1)-4),3,,TRUE,"Form Responses 1"))</f>
        <v>0</v>
      </c>
      <c r="D706" s="66">
        <f ca="1">INDIRECT(ADDRESS(2+QUOTIENT(ROW()-2,COUNTA('Form Responses 1'!$1:$1)-4),4,,TRUE,"Form Responses 1"))</f>
        <v>0</v>
      </c>
      <c r="E706" s="82">
        <f ca="1" t="shared" si="534"/>
        <v>6</v>
      </c>
      <c r="F706" s="66" t="str">
        <f ca="1">IF(ISBLANK(A706)," ",INDIRECT(ADDRESS(1,5+MOD(ROW()-2,COUNTA('Form Responses 1'!$1:$1)-4),,TRUE,"Form Responses 1")))</f>
        <v>Halaman [Halaman Samping Dan Belakang]</v>
      </c>
      <c r="G706" s="66" t="e">
        <f ca="1">IF(ISBLANK(A706)," ",INDIRECT(ADDRESS(MATCH(A706,'Form Responses 1'!A:A,0),5+MOD(ROW()-2,COUNTA('Form Responses 1'!$1:$1)-4),,TRUE,"Form Responses 1")))</f>
        <v>#N/A</v>
      </c>
      <c r="H706" s="83" t="str">
        <f ca="1" t="shared" si="535"/>
        <v>Halaman</v>
      </c>
      <c r="I706" s="83" t="str">
        <f ca="1" t="shared" si="673"/>
        <v>Halaman Samping Dan Belakang</v>
      </c>
      <c r="J706" s="83" t="str">
        <f ca="1" t="shared" si="536"/>
        <v>CLEANING SERVICE</v>
      </c>
      <c r="K706" s="83" t="str">
        <f ca="1" t="array" ref="K706">IFERROR(INDEX(MASTER!B:B,MATCH(G706,MASTER!A:A,0))/100," ")</f>
        <v> </v>
      </c>
      <c r="L706" s="66">
        <f ca="1" t="shared" si="537"/>
        <v>0</v>
      </c>
      <c r="M706" s="66" t="str">
        <f ca="1" t="shared" si="538"/>
        <v>1900 - WEEK 00</v>
      </c>
      <c r="N706" s="66" t="str">
        <f ca="1" t="shared" si="539"/>
        <v>1900 - MONTH 01</v>
      </c>
      <c r="O706" s="83" t="str">
        <f ca="1" t="shared" ref="O706:P706" si="737">IFERROR(AVERAGEIF(M:M,M706,$K:$K)," ")</f>
        <v> </v>
      </c>
      <c r="P706" s="83" t="str">
        <f ca="1" t="shared" si="737"/>
        <v> </v>
      </c>
      <c r="Q706" s="66" t="str">
        <f ca="1">IF(ISBLANK(A706)," ",IF(O706&gt;MASTER!$B$3/100,"SB",IF(O706&gt;MASTER!$B$4/100,"B",IF(O706&gt;MASTER!$B$5/100,"C","K"))))</f>
        <v>SB</v>
      </c>
      <c r="R706" s="66" t="str">
        <f ca="1">IF(ISBLANK(B706)," ",IF(P706&gt;MASTER!$B$3/100,"SB",IF(P706&gt;MASTER!$B$4/100,"B",IF(P706&gt;MASTER!$B$5/100,"C","K"))))</f>
        <v>SB</v>
      </c>
    </row>
    <row r="707" customHeight="1" spans="1:18">
      <c r="A707" s="66">
        <f ca="1">INDIRECT(ADDRESS(2+QUOTIENT(ROW()-2,COUNTA('Form Responses 1'!$1:$1)-4),1,,TRUE,"Form Responses 1"))</f>
        <v>0</v>
      </c>
      <c r="B707" s="66">
        <f ca="1">INDIRECT(ADDRESS(2+QUOTIENT(ROW()-2,COUNTA('Form Responses 1'!$1:$1)-4),2,,TRUE,"Form Responses 1"))</f>
        <v>0</v>
      </c>
      <c r="C707" s="66">
        <f ca="1">INDIRECT(ADDRESS(2+QUOTIENT(ROW()-2,COUNTA('Form Responses 1'!$1:$1)-4),3,,TRUE,"Form Responses 1"))</f>
        <v>0</v>
      </c>
      <c r="D707" s="66">
        <f ca="1">INDIRECT(ADDRESS(2+QUOTIENT(ROW()-2,COUNTA('Form Responses 1'!$1:$1)-4),4,,TRUE,"Form Responses 1"))</f>
        <v>0</v>
      </c>
      <c r="E707" s="82">
        <f ca="1" t="shared" si="534"/>
        <v>6</v>
      </c>
      <c r="F707" s="66" t="str">
        <f ca="1">IF(ISBLANK(A707)," ",INDIRECT(ADDRESS(1,5+MOD(ROW()-2,COUNTA('Form Responses 1'!$1:$1)-4),,TRUE,"Form Responses 1")))</f>
        <v>Halaman [Tps]</v>
      </c>
      <c r="G707" s="66" t="e">
        <f ca="1">IF(ISBLANK(A707)," ",INDIRECT(ADDRESS(MATCH(A707,'Form Responses 1'!A:A,0),5+MOD(ROW()-2,COUNTA('Form Responses 1'!$1:$1)-4),,TRUE,"Form Responses 1")))</f>
        <v>#N/A</v>
      </c>
      <c r="H707" s="83" t="str">
        <f ca="1" t="shared" si="535"/>
        <v>Halaman</v>
      </c>
      <c r="I707" s="83" t="str">
        <f ca="1" t="shared" ref="I707:I770" si="738">MID(F707,FIND("[",F707)+1,LEN(F707)-FIND("[",F707)-1)</f>
        <v>Tps</v>
      </c>
      <c r="J707" s="83" t="str">
        <f ca="1" t="shared" si="536"/>
        <v>CLEANING SERVICE</v>
      </c>
      <c r="K707" s="83" t="str">
        <f ca="1" t="array" ref="K707">IFERROR(INDEX(MASTER!B:B,MATCH(G707,MASTER!A:A,0))/100," ")</f>
        <v> </v>
      </c>
      <c r="L707" s="66">
        <f ca="1" t="shared" si="537"/>
        <v>0</v>
      </c>
      <c r="M707" s="66" t="str">
        <f ca="1" t="shared" si="538"/>
        <v>1900 - WEEK 00</v>
      </c>
      <c r="N707" s="66" t="str">
        <f ca="1" t="shared" si="539"/>
        <v>1900 - MONTH 01</v>
      </c>
      <c r="O707" s="83" t="str">
        <f ca="1" t="shared" ref="O707:P707" si="739">IFERROR(AVERAGEIF(M:M,M707,$K:$K)," ")</f>
        <v> </v>
      </c>
      <c r="P707" s="83" t="str">
        <f ca="1" t="shared" si="739"/>
        <v> </v>
      </c>
      <c r="Q707" s="66" t="str">
        <f ca="1">IF(ISBLANK(A707)," ",IF(O707&gt;MASTER!$B$3/100,"SB",IF(O707&gt;MASTER!$B$4/100,"B",IF(O707&gt;MASTER!$B$5/100,"C","K"))))</f>
        <v>SB</v>
      </c>
      <c r="R707" s="66" t="str">
        <f ca="1">IF(ISBLANK(B707)," ",IF(P707&gt;MASTER!$B$3/100,"SB",IF(P707&gt;MASTER!$B$4/100,"B",IF(P707&gt;MASTER!$B$5/100,"C","K"))))</f>
        <v>SB</v>
      </c>
    </row>
    <row r="708" customHeight="1" spans="1:18">
      <c r="A708" s="66">
        <f ca="1">INDIRECT(ADDRESS(2+QUOTIENT(ROW()-2,COUNTA('Form Responses 1'!$1:$1)-4),1,,TRUE,"Form Responses 1"))</f>
        <v>0</v>
      </c>
      <c r="B708" s="66">
        <f ca="1">INDIRECT(ADDRESS(2+QUOTIENT(ROW()-2,COUNTA('Form Responses 1'!$1:$1)-4),2,,TRUE,"Form Responses 1"))</f>
        <v>0</v>
      </c>
      <c r="C708" s="66">
        <f ca="1">INDIRECT(ADDRESS(2+QUOTIENT(ROW()-2,COUNTA('Form Responses 1'!$1:$1)-4),3,,TRUE,"Form Responses 1"))</f>
        <v>0</v>
      </c>
      <c r="D708" s="66">
        <f ca="1">INDIRECT(ADDRESS(2+QUOTIENT(ROW()-2,COUNTA('Form Responses 1'!$1:$1)-4),4,,TRUE,"Form Responses 1"))</f>
        <v>0</v>
      </c>
      <c r="E708" s="82">
        <f ca="1" t="shared" si="534"/>
        <v>6</v>
      </c>
      <c r="F708" s="66" t="str">
        <f ca="1">IF(ISBLANK(A708)," ",INDIRECT(ADDRESS(1,5+MOD(ROW()-2,COUNTA('Form Responses 1'!$1:$1)-4),,TRUE,"Form Responses 1")))</f>
        <v>Wisma [Koridor ]</v>
      </c>
      <c r="G708" s="66" t="e">
        <f ca="1">IF(ISBLANK(A708)," ",INDIRECT(ADDRESS(MATCH(A708,'Form Responses 1'!A:A,0),5+MOD(ROW()-2,COUNTA('Form Responses 1'!$1:$1)-4),,TRUE,"Form Responses 1")))</f>
        <v>#N/A</v>
      </c>
      <c r="H708" s="83" t="str">
        <f ca="1" t="shared" si="535"/>
        <v>Wisma</v>
      </c>
      <c r="I708" s="83" t="str">
        <f ca="1" t="shared" si="738"/>
        <v>Koridor </v>
      </c>
      <c r="J708" s="83" t="str">
        <f ca="1" t="shared" si="536"/>
        <v>CLEANING SERVICE</v>
      </c>
      <c r="K708" s="83" t="str">
        <f ca="1" t="array" ref="K708">IFERROR(INDEX(MASTER!B:B,MATCH(G708,MASTER!A:A,0))/100," ")</f>
        <v> </v>
      </c>
      <c r="L708" s="66">
        <f ca="1" t="shared" si="537"/>
        <v>0</v>
      </c>
      <c r="M708" s="66" t="str">
        <f ca="1" t="shared" si="538"/>
        <v>1900 - WEEK 00</v>
      </c>
      <c r="N708" s="66" t="str">
        <f ca="1" t="shared" si="539"/>
        <v>1900 - MONTH 01</v>
      </c>
      <c r="O708" s="83" t="str">
        <f ca="1" t="shared" ref="O708:P708" si="740">IFERROR(AVERAGEIF(M:M,M708,$K:$K)," ")</f>
        <v> </v>
      </c>
      <c r="P708" s="83" t="str">
        <f ca="1" t="shared" si="740"/>
        <v> </v>
      </c>
      <c r="Q708" s="66" t="str">
        <f ca="1">IF(ISBLANK(A708)," ",IF(O708&gt;MASTER!$B$3/100,"SB",IF(O708&gt;MASTER!$B$4/100,"B",IF(O708&gt;MASTER!$B$5/100,"C","K"))))</f>
        <v>SB</v>
      </c>
      <c r="R708" s="66" t="str">
        <f ca="1">IF(ISBLANK(B708)," ",IF(P708&gt;MASTER!$B$3/100,"SB",IF(P708&gt;MASTER!$B$4/100,"B",IF(P708&gt;MASTER!$B$5/100,"C","K"))))</f>
        <v>SB</v>
      </c>
    </row>
    <row r="709" customHeight="1" spans="1:18">
      <c r="A709" s="66">
        <f ca="1">INDIRECT(ADDRESS(2+QUOTIENT(ROW()-2,COUNTA('Form Responses 1'!$1:$1)-4),1,,TRUE,"Form Responses 1"))</f>
        <v>0</v>
      </c>
      <c r="B709" s="66">
        <f ca="1">INDIRECT(ADDRESS(2+QUOTIENT(ROW()-2,COUNTA('Form Responses 1'!$1:$1)-4),2,,TRUE,"Form Responses 1"))</f>
        <v>0</v>
      </c>
      <c r="C709" s="66">
        <f ca="1">INDIRECT(ADDRESS(2+QUOTIENT(ROW()-2,COUNTA('Form Responses 1'!$1:$1)-4),3,,TRUE,"Form Responses 1"))</f>
        <v>0</v>
      </c>
      <c r="D709" s="66">
        <f ca="1">INDIRECT(ADDRESS(2+QUOTIENT(ROW()-2,COUNTA('Form Responses 1'!$1:$1)-4),4,,TRUE,"Form Responses 1"))</f>
        <v>0</v>
      </c>
      <c r="E709" s="82">
        <f ca="1" t="shared" si="534"/>
        <v>6</v>
      </c>
      <c r="F709" s="66" t="str">
        <f ca="1">IF(ISBLANK(A709)," ",INDIRECT(ADDRESS(1,5+MOD(ROW()-2,COUNTA('Form Responses 1'!$1:$1)-4),,TRUE,"Form Responses 1")))</f>
        <v>Wisma [Ruang Rapat/Pendopo]</v>
      </c>
      <c r="G709" s="66" t="e">
        <f ca="1">IF(ISBLANK(A709)," ",INDIRECT(ADDRESS(MATCH(A709,'Form Responses 1'!A:A,0),5+MOD(ROW()-2,COUNTA('Form Responses 1'!$1:$1)-4),,TRUE,"Form Responses 1")))</f>
        <v>#N/A</v>
      </c>
      <c r="H709" s="83" t="str">
        <f ca="1" t="shared" si="535"/>
        <v>Wisma</v>
      </c>
      <c r="I709" s="83" t="str">
        <f ca="1" t="shared" si="738"/>
        <v>Ruang Rapat/Pendopo</v>
      </c>
      <c r="J709" s="83" t="str">
        <f ca="1" t="shared" si="536"/>
        <v>CLEANING SERVICE</v>
      </c>
      <c r="K709" s="83" t="str">
        <f ca="1" t="array" ref="K709">IFERROR(INDEX(MASTER!B:B,MATCH(G709,MASTER!A:A,0))/100," ")</f>
        <v> </v>
      </c>
      <c r="L709" s="66">
        <f ca="1" t="shared" si="537"/>
        <v>0</v>
      </c>
      <c r="M709" s="66" t="str">
        <f ca="1" t="shared" si="538"/>
        <v>1900 - WEEK 00</v>
      </c>
      <c r="N709" s="66" t="str">
        <f ca="1" t="shared" si="539"/>
        <v>1900 - MONTH 01</v>
      </c>
      <c r="O709" s="83" t="str">
        <f ca="1" t="shared" ref="O709:P709" si="741">IFERROR(AVERAGEIF(M:M,M709,$K:$K)," ")</f>
        <v> </v>
      </c>
      <c r="P709" s="83" t="str">
        <f ca="1" t="shared" si="741"/>
        <v> </v>
      </c>
      <c r="Q709" s="66" t="str">
        <f ca="1">IF(ISBLANK(A709)," ",IF(O709&gt;MASTER!$B$3/100,"SB",IF(O709&gt;MASTER!$B$4/100,"B",IF(O709&gt;MASTER!$B$5/100,"C","K"))))</f>
        <v>SB</v>
      </c>
      <c r="R709" s="66" t="str">
        <f ca="1">IF(ISBLANK(B709)," ",IF(P709&gt;MASTER!$B$3/100,"SB",IF(P709&gt;MASTER!$B$4/100,"B",IF(P709&gt;MASTER!$B$5/100,"C","K"))))</f>
        <v>SB</v>
      </c>
    </row>
    <row r="710" customHeight="1" spans="1:18">
      <c r="A710" s="66">
        <f ca="1">INDIRECT(ADDRESS(2+QUOTIENT(ROW()-2,COUNTA('Form Responses 1'!$1:$1)-4),1,,TRUE,"Form Responses 1"))</f>
        <v>0</v>
      </c>
      <c r="B710" s="66">
        <f ca="1">INDIRECT(ADDRESS(2+QUOTIENT(ROW()-2,COUNTA('Form Responses 1'!$1:$1)-4),2,,TRUE,"Form Responses 1"))</f>
        <v>0</v>
      </c>
      <c r="C710" s="66">
        <f ca="1">INDIRECT(ADDRESS(2+QUOTIENT(ROW()-2,COUNTA('Form Responses 1'!$1:$1)-4),3,,TRUE,"Form Responses 1"))</f>
        <v>0</v>
      </c>
      <c r="D710" s="66">
        <f ca="1">INDIRECT(ADDRESS(2+QUOTIENT(ROW()-2,COUNTA('Form Responses 1'!$1:$1)-4),4,,TRUE,"Form Responses 1"))</f>
        <v>0</v>
      </c>
      <c r="E710" s="82">
        <f ca="1" t="shared" si="534"/>
        <v>6</v>
      </c>
      <c r="F710" s="66" t="str">
        <f ca="1">IF(ISBLANK(A710)," ",INDIRECT(ADDRESS(1,5+MOD(ROW()-2,COUNTA('Form Responses 1'!$1:$1)-4),,TRUE,"Form Responses 1")))</f>
        <v>Wisma [Gudang]</v>
      </c>
      <c r="G710" s="66" t="e">
        <f ca="1">IF(ISBLANK(A710)," ",INDIRECT(ADDRESS(MATCH(A710,'Form Responses 1'!A:A,0),5+MOD(ROW()-2,COUNTA('Form Responses 1'!$1:$1)-4),,TRUE,"Form Responses 1")))</f>
        <v>#N/A</v>
      </c>
      <c r="H710" s="83" t="str">
        <f ca="1" t="shared" si="535"/>
        <v>Wisma</v>
      </c>
      <c r="I710" s="83" t="str">
        <f ca="1" t="shared" si="738"/>
        <v>Gudang</v>
      </c>
      <c r="J710" s="83" t="str">
        <f ca="1" t="shared" si="536"/>
        <v>CLEANING SERVICE</v>
      </c>
      <c r="K710" s="83" t="str">
        <f ca="1" t="array" ref="K710">IFERROR(INDEX(MASTER!B:B,MATCH(G710,MASTER!A:A,0))/100," ")</f>
        <v> </v>
      </c>
      <c r="L710" s="66">
        <f ca="1" t="shared" si="537"/>
        <v>0</v>
      </c>
      <c r="M710" s="66" t="str">
        <f ca="1" t="shared" si="538"/>
        <v>1900 - WEEK 00</v>
      </c>
      <c r="N710" s="66" t="str">
        <f ca="1" t="shared" si="539"/>
        <v>1900 - MONTH 01</v>
      </c>
      <c r="O710" s="83" t="str">
        <f ca="1" t="shared" ref="O710:P710" si="742">IFERROR(AVERAGEIF(M:M,M710,$K:$K)," ")</f>
        <v> </v>
      </c>
      <c r="P710" s="83" t="str">
        <f ca="1" t="shared" si="742"/>
        <v> </v>
      </c>
      <c r="Q710" s="66" t="str">
        <f ca="1">IF(ISBLANK(A710)," ",IF(O710&gt;MASTER!$B$3/100,"SB",IF(O710&gt;MASTER!$B$4/100,"B",IF(O710&gt;MASTER!$B$5/100,"C","K"))))</f>
        <v>SB</v>
      </c>
      <c r="R710" s="66" t="str">
        <f ca="1">IF(ISBLANK(B710)," ",IF(P710&gt;MASTER!$B$3/100,"SB",IF(P710&gt;MASTER!$B$4/100,"B",IF(P710&gt;MASTER!$B$5/100,"C","K"))))</f>
        <v>SB</v>
      </c>
    </row>
    <row r="711" customHeight="1" spans="1:18">
      <c r="A711" s="66">
        <f ca="1">INDIRECT(ADDRESS(2+QUOTIENT(ROW()-2,COUNTA('Form Responses 1'!$1:$1)-4),1,,TRUE,"Form Responses 1"))</f>
        <v>0</v>
      </c>
      <c r="B711" s="66">
        <f ca="1">INDIRECT(ADDRESS(2+QUOTIENT(ROW()-2,COUNTA('Form Responses 1'!$1:$1)-4),2,,TRUE,"Form Responses 1"))</f>
        <v>0</v>
      </c>
      <c r="C711" s="66">
        <f ca="1">INDIRECT(ADDRESS(2+QUOTIENT(ROW()-2,COUNTA('Form Responses 1'!$1:$1)-4),3,,TRUE,"Form Responses 1"))</f>
        <v>0</v>
      </c>
      <c r="D711" s="66">
        <f ca="1">INDIRECT(ADDRESS(2+QUOTIENT(ROW()-2,COUNTA('Form Responses 1'!$1:$1)-4),4,,TRUE,"Form Responses 1"))</f>
        <v>0</v>
      </c>
      <c r="E711" s="82">
        <f ca="1" t="shared" si="534"/>
        <v>6</v>
      </c>
      <c r="F711" s="66" t="str">
        <f ca="1">IF(ISBLANK(A711)," ",INDIRECT(ADDRESS(1,5+MOD(ROW()-2,COUNTA('Form Responses 1'!$1:$1)-4),,TRUE,"Form Responses 1")))</f>
        <v>Wisma [Ruang Genset]</v>
      </c>
      <c r="G711" s="66" t="e">
        <f ca="1">IF(ISBLANK(A711)," ",INDIRECT(ADDRESS(MATCH(A711,'Form Responses 1'!A:A,0),5+MOD(ROW()-2,COUNTA('Form Responses 1'!$1:$1)-4),,TRUE,"Form Responses 1")))</f>
        <v>#N/A</v>
      </c>
      <c r="H711" s="83" t="str">
        <f ca="1" t="shared" si="535"/>
        <v>Wisma</v>
      </c>
      <c r="I711" s="83" t="str">
        <f ca="1" t="shared" si="738"/>
        <v>Ruang Genset</v>
      </c>
      <c r="J711" s="83" t="str">
        <f ca="1" t="shared" si="536"/>
        <v>CLEANING SERVICE</v>
      </c>
      <c r="K711" s="83" t="str">
        <f ca="1" t="array" ref="K711">IFERROR(INDEX(MASTER!B:B,MATCH(G711,MASTER!A:A,0))/100," ")</f>
        <v> </v>
      </c>
      <c r="L711" s="66">
        <f ca="1" t="shared" si="537"/>
        <v>0</v>
      </c>
      <c r="M711" s="66" t="str">
        <f ca="1" t="shared" si="538"/>
        <v>1900 - WEEK 00</v>
      </c>
      <c r="N711" s="66" t="str">
        <f ca="1" t="shared" si="539"/>
        <v>1900 - MONTH 01</v>
      </c>
      <c r="O711" s="83" t="str">
        <f ca="1" t="shared" ref="O711:P711" si="743">IFERROR(AVERAGEIF(M:M,M711,$K:$K)," ")</f>
        <v> </v>
      </c>
      <c r="P711" s="83" t="str">
        <f ca="1" t="shared" si="743"/>
        <v> </v>
      </c>
      <c r="Q711" s="66" t="str">
        <f ca="1">IF(ISBLANK(A711)," ",IF(O711&gt;MASTER!$B$3/100,"SB",IF(O711&gt;MASTER!$B$4/100,"B",IF(O711&gt;MASTER!$B$5/100,"C","K"))))</f>
        <v>SB</v>
      </c>
      <c r="R711" s="66" t="str">
        <f ca="1">IF(ISBLANK(B711)," ",IF(P711&gt;MASTER!$B$3/100,"SB",IF(P711&gt;MASTER!$B$4/100,"B",IF(P711&gt;MASTER!$B$5/100,"C","K"))))</f>
        <v>SB</v>
      </c>
    </row>
    <row r="712" customHeight="1" spans="1:18">
      <c r="A712" s="66">
        <f ca="1">INDIRECT(ADDRESS(2+QUOTIENT(ROW()-2,COUNTA('Form Responses 1'!$1:$1)-4),1,,TRUE,"Form Responses 1"))</f>
        <v>0</v>
      </c>
      <c r="B712" s="66">
        <f ca="1">INDIRECT(ADDRESS(2+QUOTIENT(ROW()-2,COUNTA('Form Responses 1'!$1:$1)-4),2,,TRUE,"Form Responses 1"))</f>
        <v>0</v>
      </c>
      <c r="C712" s="66">
        <f ca="1">INDIRECT(ADDRESS(2+QUOTIENT(ROW()-2,COUNTA('Form Responses 1'!$1:$1)-4),3,,TRUE,"Form Responses 1"))</f>
        <v>0</v>
      </c>
      <c r="D712" s="66">
        <f ca="1">INDIRECT(ADDRESS(2+QUOTIENT(ROW()-2,COUNTA('Form Responses 1'!$1:$1)-4),4,,TRUE,"Form Responses 1"))</f>
        <v>0</v>
      </c>
      <c r="E712" s="82">
        <f ca="1" t="shared" si="534"/>
        <v>6</v>
      </c>
      <c r="F712" s="66" t="str">
        <f ca="1">IF(ISBLANK(A712)," ",INDIRECT(ADDRESS(1,5+MOD(ROW()-2,COUNTA('Form Responses 1'!$1:$1)-4),,TRUE,"Form Responses 1")))</f>
        <v>Wisma [Ruang Alat Meteorologi]</v>
      </c>
      <c r="G712" s="66" t="e">
        <f ca="1">IF(ISBLANK(A712)," ",INDIRECT(ADDRESS(MATCH(A712,'Form Responses 1'!A:A,0),5+MOD(ROW()-2,COUNTA('Form Responses 1'!$1:$1)-4),,TRUE,"Form Responses 1")))</f>
        <v>#N/A</v>
      </c>
      <c r="H712" s="83" t="str">
        <f ca="1" t="shared" si="535"/>
        <v>Wisma</v>
      </c>
      <c r="I712" s="83" t="str">
        <f ca="1" t="shared" si="738"/>
        <v>Ruang Alat Meteorologi</v>
      </c>
      <c r="J712" s="83" t="str">
        <f ca="1" t="shared" si="536"/>
        <v>CLEANING SERVICE</v>
      </c>
      <c r="K712" s="83" t="str">
        <f ca="1" t="array" ref="K712">IFERROR(INDEX(MASTER!B:B,MATCH(G712,MASTER!A:A,0))/100," ")</f>
        <v> </v>
      </c>
      <c r="L712" s="66">
        <f ca="1" t="shared" si="537"/>
        <v>0</v>
      </c>
      <c r="M712" s="66" t="str">
        <f ca="1" t="shared" si="538"/>
        <v>1900 - WEEK 00</v>
      </c>
      <c r="N712" s="66" t="str">
        <f ca="1" t="shared" si="539"/>
        <v>1900 - MONTH 01</v>
      </c>
      <c r="O712" s="83" t="str">
        <f ca="1" t="shared" ref="O712:P712" si="744">IFERROR(AVERAGEIF(M:M,M712,$K:$K)," ")</f>
        <v> </v>
      </c>
      <c r="P712" s="83" t="str">
        <f ca="1" t="shared" si="744"/>
        <v> </v>
      </c>
      <c r="Q712" s="66" t="str">
        <f ca="1">IF(ISBLANK(A712)," ",IF(O712&gt;MASTER!$B$3/100,"SB",IF(O712&gt;MASTER!$B$4/100,"B",IF(O712&gt;MASTER!$B$5/100,"C","K"))))</f>
        <v>SB</v>
      </c>
      <c r="R712" s="66" t="str">
        <f ca="1">IF(ISBLANK(B712)," ",IF(P712&gt;MASTER!$B$3/100,"SB",IF(P712&gt;MASTER!$B$4/100,"B",IF(P712&gt;MASTER!$B$5/100,"C","K"))))</f>
        <v>SB</v>
      </c>
    </row>
    <row r="713" customHeight="1" spans="1:18">
      <c r="A713" s="66">
        <f ca="1">INDIRECT(ADDRESS(2+QUOTIENT(ROW()-2,COUNTA('Form Responses 1'!$1:$1)-4),1,,TRUE,"Form Responses 1"))</f>
        <v>0</v>
      </c>
      <c r="B713" s="66">
        <f ca="1">INDIRECT(ADDRESS(2+QUOTIENT(ROW()-2,COUNTA('Form Responses 1'!$1:$1)-4),2,,TRUE,"Form Responses 1"))</f>
        <v>0</v>
      </c>
      <c r="C713" s="66">
        <f ca="1">INDIRECT(ADDRESS(2+QUOTIENT(ROW()-2,COUNTA('Form Responses 1'!$1:$1)-4),3,,TRUE,"Form Responses 1"))</f>
        <v>0</v>
      </c>
      <c r="D713" s="66">
        <f ca="1">INDIRECT(ADDRESS(2+QUOTIENT(ROW()-2,COUNTA('Form Responses 1'!$1:$1)-4),4,,TRUE,"Form Responses 1"))</f>
        <v>0</v>
      </c>
      <c r="E713" s="82">
        <f ca="1" t="shared" si="534"/>
        <v>6</v>
      </c>
      <c r="F713" s="66" t="str">
        <f ca="1">IF(ISBLANK(A713)," ",INDIRECT(ADDRESS(1,5+MOD(ROW()-2,COUNTA('Form Responses 1'!$1:$1)-4),,TRUE,"Form Responses 1")))</f>
        <v>Wisma [Ruang Kerja]</v>
      </c>
      <c r="G713" s="66" t="e">
        <f ca="1">IF(ISBLANK(A713)," ",INDIRECT(ADDRESS(MATCH(A713,'Form Responses 1'!A:A,0),5+MOD(ROW()-2,COUNTA('Form Responses 1'!$1:$1)-4),,TRUE,"Form Responses 1")))</f>
        <v>#N/A</v>
      </c>
      <c r="H713" s="83" t="str">
        <f ca="1" t="shared" si="535"/>
        <v>Wisma</v>
      </c>
      <c r="I713" s="83" t="str">
        <f ca="1" t="shared" si="738"/>
        <v>Ruang Kerja</v>
      </c>
      <c r="J713" s="83" t="str">
        <f ca="1" t="shared" si="536"/>
        <v>CLEANING SERVICE</v>
      </c>
      <c r="K713" s="83" t="str">
        <f ca="1" t="array" ref="K713">IFERROR(INDEX(MASTER!B:B,MATCH(G713,MASTER!A:A,0))/100," ")</f>
        <v> </v>
      </c>
      <c r="L713" s="66">
        <f ca="1" t="shared" si="537"/>
        <v>0</v>
      </c>
      <c r="M713" s="66" t="str">
        <f ca="1" t="shared" si="538"/>
        <v>1900 - WEEK 00</v>
      </c>
      <c r="N713" s="66" t="str">
        <f ca="1" t="shared" si="539"/>
        <v>1900 - MONTH 01</v>
      </c>
      <c r="O713" s="83" t="str">
        <f ca="1" t="shared" ref="O713:P713" si="745">IFERROR(AVERAGEIF(M:M,M713,$K:$K)," ")</f>
        <v> </v>
      </c>
      <c r="P713" s="83" t="str">
        <f ca="1" t="shared" si="745"/>
        <v> </v>
      </c>
      <c r="Q713" s="66" t="str">
        <f ca="1">IF(ISBLANK(A713)," ",IF(O713&gt;MASTER!$B$3/100,"SB",IF(O713&gt;MASTER!$B$4/100,"B",IF(O713&gt;MASTER!$B$5/100,"C","K"))))</f>
        <v>SB</v>
      </c>
      <c r="R713" s="66" t="str">
        <f ca="1">IF(ISBLANK(B713)," ",IF(P713&gt;MASTER!$B$3/100,"SB",IF(P713&gt;MASTER!$B$4/100,"B",IF(P713&gt;MASTER!$B$5/100,"C","K"))))</f>
        <v>SB</v>
      </c>
    </row>
    <row r="714" customHeight="1" spans="1:18">
      <c r="A714" s="66">
        <f ca="1">INDIRECT(ADDRESS(2+QUOTIENT(ROW()-2,COUNTA('Form Responses 1'!$1:$1)-4),1,,TRUE,"Form Responses 1"))</f>
        <v>0</v>
      </c>
      <c r="B714" s="66">
        <f ca="1">INDIRECT(ADDRESS(2+QUOTIENT(ROW()-2,COUNTA('Form Responses 1'!$1:$1)-4),2,,TRUE,"Form Responses 1"))</f>
        <v>0</v>
      </c>
      <c r="C714" s="66">
        <f ca="1">INDIRECT(ADDRESS(2+QUOTIENT(ROW()-2,COUNTA('Form Responses 1'!$1:$1)-4),3,,TRUE,"Form Responses 1"))</f>
        <v>0</v>
      </c>
      <c r="D714" s="66">
        <f ca="1">INDIRECT(ADDRESS(2+QUOTIENT(ROW()-2,COUNTA('Form Responses 1'!$1:$1)-4),4,,TRUE,"Form Responses 1"))</f>
        <v>0</v>
      </c>
      <c r="E714" s="82">
        <f ca="1" t="shared" si="534"/>
        <v>6</v>
      </c>
      <c r="F714" s="66" t="str">
        <f ca="1">IF(ISBLANK(A714)," ",INDIRECT(ADDRESS(1,5+MOD(ROW()-2,COUNTA('Form Responses 1'!$1:$1)-4),,TRUE,"Form Responses 1")))</f>
        <v>Wisma [Pantry]</v>
      </c>
      <c r="G714" s="66" t="e">
        <f ca="1">IF(ISBLANK(A714)," ",INDIRECT(ADDRESS(MATCH(A714,'Form Responses 1'!A:A,0),5+MOD(ROW()-2,COUNTA('Form Responses 1'!$1:$1)-4),,TRUE,"Form Responses 1")))</f>
        <v>#N/A</v>
      </c>
      <c r="H714" s="83" t="str">
        <f ca="1" t="shared" si="535"/>
        <v>Wisma</v>
      </c>
      <c r="I714" s="83" t="str">
        <f ca="1" t="shared" si="738"/>
        <v>Pantry</v>
      </c>
      <c r="J714" s="83" t="str">
        <f ca="1" t="shared" si="536"/>
        <v>CLEANING SERVICE</v>
      </c>
      <c r="K714" s="83" t="str">
        <f ca="1" t="array" ref="K714">IFERROR(INDEX(MASTER!B:B,MATCH(G714,MASTER!A:A,0))/100," ")</f>
        <v> </v>
      </c>
      <c r="L714" s="66">
        <f ca="1" t="shared" si="537"/>
        <v>0</v>
      </c>
      <c r="M714" s="66" t="str">
        <f ca="1" t="shared" si="538"/>
        <v>1900 - WEEK 00</v>
      </c>
      <c r="N714" s="66" t="str">
        <f ca="1" t="shared" si="539"/>
        <v>1900 - MONTH 01</v>
      </c>
      <c r="O714" s="83" t="str">
        <f ca="1" t="shared" ref="O714:P714" si="746">IFERROR(AVERAGEIF(M:M,M714,$K:$K)," ")</f>
        <v> </v>
      </c>
      <c r="P714" s="83" t="str">
        <f ca="1" t="shared" si="746"/>
        <v> </v>
      </c>
      <c r="Q714" s="66" t="str">
        <f ca="1">IF(ISBLANK(A714)," ",IF(O714&gt;MASTER!$B$3/100,"SB",IF(O714&gt;MASTER!$B$4/100,"B",IF(O714&gt;MASTER!$B$5/100,"C","K"))))</f>
        <v>SB</v>
      </c>
      <c r="R714" s="66" t="str">
        <f ca="1">IF(ISBLANK(B714)," ",IF(P714&gt;MASTER!$B$3/100,"SB",IF(P714&gt;MASTER!$B$4/100,"B",IF(P714&gt;MASTER!$B$5/100,"C","K"))))</f>
        <v>SB</v>
      </c>
    </row>
    <row r="715" customHeight="1" spans="1:18">
      <c r="A715" s="66">
        <f ca="1">INDIRECT(ADDRESS(2+QUOTIENT(ROW()-2,COUNTA('Form Responses 1'!$1:$1)-4),1,,TRUE,"Form Responses 1"))</f>
        <v>0</v>
      </c>
      <c r="B715" s="66">
        <f ca="1">INDIRECT(ADDRESS(2+QUOTIENT(ROW()-2,COUNTA('Form Responses 1'!$1:$1)-4),2,,TRUE,"Form Responses 1"))</f>
        <v>0</v>
      </c>
      <c r="C715" s="66">
        <f ca="1">INDIRECT(ADDRESS(2+QUOTIENT(ROW()-2,COUNTA('Form Responses 1'!$1:$1)-4),3,,TRUE,"Form Responses 1"))</f>
        <v>0</v>
      </c>
      <c r="D715" s="66">
        <f ca="1">INDIRECT(ADDRESS(2+QUOTIENT(ROW()-2,COUNTA('Form Responses 1'!$1:$1)-4),4,,TRUE,"Form Responses 1"))</f>
        <v>0</v>
      </c>
      <c r="E715" s="82">
        <f ca="1" t="shared" si="534"/>
        <v>6</v>
      </c>
      <c r="F715" s="66" t="str">
        <f ca="1">IF(ISBLANK(A715)," ",INDIRECT(ADDRESS(1,5+MOD(ROW()-2,COUNTA('Form Responses 1'!$1:$1)-4),,TRUE,"Form Responses 1")))</f>
        <v>Wisma [Musholla]</v>
      </c>
      <c r="G715" s="66" t="e">
        <f ca="1">IF(ISBLANK(A715)," ",INDIRECT(ADDRESS(MATCH(A715,'Form Responses 1'!A:A,0),5+MOD(ROW()-2,COUNTA('Form Responses 1'!$1:$1)-4),,TRUE,"Form Responses 1")))</f>
        <v>#N/A</v>
      </c>
      <c r="H715" s="83" t="str">
        <f ca="1" t="shared" si="535"/>
        <v>Wisma</v>
      </c>
      <c r="I715" s="83" t="str">
        <f ca="1" t="shared" si="738"/>
        <v>Musholla</v>
      </c>
      <c r="J715" s="83" t="str">
        <f ca="1" t="shared" si="536"/>
        <v>CLEANING SERVICE</v>
      </c>
      <c r="K715" s="83" t="str">
        <f ca="1" t="array" ref="K715">IFERROR(INDEX(MASTER!B:B,MATCH(G715,MASTER!A:A,0))/100," ")</f>
        <v> </v>
      </c>
      <c r="L715" s="66">
        <f ca="1" t="shared" si="537"/>
        <v>0</v>
      </c>
      <c r="M715" s="66" t="str">
        <f ca="1" t="shared" si="538"/>
        <v>1900 - WEEK 00</v>
      </c>
      <c r="N715" s="66" t="str">
        <f ca="1" t="shared" si="539"/>
        <v>1900 - MONTH 01</v>
      </c>
      <c r="O715" s="83" t="str">
        <f ca="1" t="shared" ref="O715:P715" si="747">IFERROR(AVERAGEIF(M:M,M715,$K:$K)," ")</f>
        <v> </v>
      </c>
      <c r="P715" s="83" t="str">
        <f ca="1" t="shared" si="747"/>
        <v> </v>
      </c>
      <c r="Q715" s="66" t="str">
        <f ca="1">IF(ISBLANK(A715)," ",IF(O715&gt;MASTER!$B$3/100,"SB",IF(O715&gt;MASTER!$B$4/100,"B",IF(O715&gt;MASTER!$B$5/100,"C","K"))))</f>
        <v>SB</v>
      </c>
      <c r="R715" s="66" t="str">
        <f ca="1">IF(ISBLANK(B715)," ",IF(P715&gt;MASTER!$B$3/100,"SB",IF(P715&gt;MASTER!$B$4/100,"B",IF(P715&gt;MASTER!$B$5/100,"C","K"))))</f>
        <v>SB</v>
      </c>
    </row>
    <row r="716" customHeight="1" spans="1:18">
      <c r="A716" s="66">
        <f ca="1">INDIRECT(ADDRESS(2+QUOTIENT(ROW()-2,COUNTA('Form Responses 1'!$1:$1)-4),1,,TRUE,"Form Responses 1"))</f>
        <v>0</v>
      </c>
      <c r="B716" s="66">
        <f ca="1">INDIRECT(ADDRESS(2+QUOTIENT(ROW()-2,COUNTA('Form Responses 1'!$1:$1)-4),2,,TRUE,"Form Responses 1"))</f>
        <v>0</v>
      </c>
      <c r="C716" s="66">
        <f ca="1">INDIRECT(ADDRESS(2+QUOTIENT(ROW()-2,COUNTA('Form Responses 1'!$1:$1)-4),3,,TRUE,"Form Responses 1"))</f>
        <v>0</v>
      </c>
      <c r="D716" s="66">
        <f ca="1">INDIRECT(ADDRESS(2+QUOTIENT(ROW()-2,COUNTA('Form Responses 1'!$1:$1)-4),4,,TRUE,"Form Responses 1"))</f>
        <v>0</v>
      </c>
      <c r="E716" s="82">
        <f ca="1" t="shared" si="534"/>
        <v>6</v>
      </c>
      <c r="F716" s="66" t="str">
        <f ca="1">IF(ISBLANK(A716)," ",INDIRECT(ADDRESS(1,5+MOD(ROW()-2,COUNTA('Form Responses 1'!$1:$1)-4),,TRUE,"Form Responses 1")))</f>
        <v>Wisma [Toilet Pria / Wanita]</v>
      </c>
      <c r="G716" s="66" t="e">
        <f ca="1">IF(ISBLANK(A716)," ",INDIRECT(ADDRESS(MATCH(A716,'Form Responses 1'!A:A,0),5+MOD(ROW()-2,COUNTA('Form Responses 1'!$1:$1)-4),,TRUE,"Form Responses 1")))</f>
        <v>#N/A</v>
      </c>
      <c r="H716" s="83" t="str">
        <f ca="1" t="shared" si="535"/>
        <v>Wisma</v>
      </c>
      <c r="I716" s="83" t="str">
        <f ca="1" t="shared" si="738"/>
        <v>Toilet Pria / Wanita</v>
      </c>
      <c r="J716" s="83" t="str">
        <f ca="1" t="shared" si="536"/>
        <v>CLEANING SERVICE</v>
      </c>
      <c r="K716" s="83" t="str">
        <f ca="1" t="array" ref="K716">IFERROR(INDEX(MASTER!B:B,MATCH(G716,MASTER!A:A,0))/100," ")</f>
        <v> </v>
      </c>
      <c r="L716" s="66">
        <f ca="1" t="shared" si="537"/>
        <v>0</v>
      </c>
      <c r="M716" s="66" t="str">
        <f ca="1" t="shared" si="538"/>
        <v>1900 - WEEK 00</v>
      </c>
      <c r="N716" s="66" t="str">
        <f ca="1" t="shared" si="539"/>
        <v>1900 - MONTH 01</v>
      </c>
      <c r="O716" s="83" t="str">
        <f ca="1" t="shared" ref="O716:P716" si="748">IFERROR(AVERAGEIF(M:M,M716,$K:$K)," ")</f>
        <v> </v>
      </c>
      <c r="P716" s="83" t="str">
        <f ca="1" t="shared" si="748"/>
        <v> </v>
      </c>
      <c r="Q716" s="66" t="str">
        <f ca="1">IF(ISBLANK(A716)," ",IF(O716&gt;MASTER!$B$3/100,"SB",IF(O716&gt;MASTER!$B$4/100,"B",IF(O716&gt;MASTER!$B$5/100,"C","K"))))</f>
        <v>SB</v>
      </c>
      <c r="R716" s="66" t="str">
        <f ca="1">IF(ISBLANK(B716)," ",IF(P716&gt;MASTER!$B$3/100,"SB",IF(P716&gt;MASTER!$B$4/100,"B",IF(P716&gt;MASTER!$B$5/100,"C","K"))))</f>
        <v>SB</v>
      </c>
    </row>
    <row r="717" customHeight="1" spans="1:18">
      <c r="A717" s="66">
        <f ca="1">INDIRECT(ADDRESS(2+QUOTIENT(ROW()-2,COUNTA('Form Responses 1'!$1:$1)-4),1,,TRUE,"Form Responses 1"))</f>
        <v>0</v>
      </c>
      <c r="B717" s="66">
        <f ca="1">INDIRECT(ADDRESS(2+QUOTIENT(ROW()-2,COUNTA('Form Responses 1'!$1:$1)-4),2,,TRUE,"Form Responses 1"))</f>
        <v>0</v>
      </c>
      <c r="C717" s="66">
        <f ca="1">INDIRECT(ADDRESS(2+QUOTIENT(ROW()-2,COUNTA('Form Responses 1'!$1:$1)-4),3,,TRUE,"Form Responses 1"))</f>
        <v>0</v>
      </c>
      <c r="D717" s="66">
        <f ca="1">INDIRECT(ADDRESS(2+QUOTIENT(ROW()-2,COUNTA('Form Responses 1'!$1:$1)-4),4,,TRUE,"Form Responses 1"))</f>
        <v>0</v>
      </c>
      <c r="E717" s="82">
        <f ca="1" t="shared" si="534"/>
        <v>6</v>
      </c>
      <c r="F717" s="66" t="str">
        <f ca="1">IF(ISBLANK(A717)," ",INDIRECT(ADDRESS(1,5+MOD(ROW()-2,COUNTA('Form Responses 1'!$1:$1)-4),,TRUE,"Form Responses 1")))</f>
        <v>Halaman Wisma [Taman ]</v>
      </c>
      <c r="G717" s="66" t="e">
        <f ca="1">IF(ISBLANK(A717)," ",INDIRECT(ADDRESS(MATCH(A717,'Form Responses 1'!A:A,0),5+MOD(ROW()-2,COUNTA('Form Responses 1'!$1:$1)-4),,TRUE,"Form Responses 1")))</f>
        <v>#N/A</v>
      </c>
      <c r="H717" s="83" t="str">
        <f ca="1" t="shared" si="535"/>
        <v>Halaman Wisma</v>
      </c>
      <c r="I717" s="83" t="str">
        <f ca="1" t="shared" si="738"/>
        <v>Taman </v>
      </c>
      <c r="J717" s="83" t="str">
        <f ca="1" t="shared" si="536"/>
        <v>CLEANING SERVICE</v>
      </c>
      <c r="K717" s="83" t="str">
        <f ca="1" t="array" ref="K717">IFERROR(INDEX(MASTER!B:B,MATCH(G717,MASTER!A:A,0))/100," ")</f>
        <v> </v>
      </c>
      <c r="L717" s="66">
        <f ca="1" t="shared" si="537"/>
        <v>0</v>
      </c>
      <c r="M717" s="66" t="str">
        <f ca="1" t="shared" si="538"/>
        <v>1900 - WEEK 00</v>
      </c>
      <c r="N717" s="66" t="str">
        <f ca="1" t="shared" si="539"/>
        <v>1900 - MONTH 01</v>
      </c>
      <c r="O717" s="83" t="str">
        <f ca="1" t="shared" ref="O717:P717" si="749">IFERROR(AVERAGEIF(M:M,M717,$K:$K)," ")</f>
        <v> </v>
      </c>
      <c r="P717" s="83" t="str">
        <f ca="1" t="shared" si="749"/>
        <v> </v>
      </c>
      <c r="Q717" s="66" t="str">
        <f ca="1">IF(ISBLANK(A717)," ",IF(O717&gt;MASTER!$B$3/100,"SB",IF(O717&gt;MASTER!$B$4/100,"B",IF(O717&gt;MASTER!$B$5/100,"C","K"))))</f>
        <v>SB</v>
      </c>
      <c r="R717" s="66" t="str">
        <f ca="1">IF(ISBLANK(B717)," ",IF(P717&gt;MASTER!$B$3/100,"SB",IF(P717&gt;MASTER!$B$4/100,"B",IF(P717&gt;MASTER!$B$5/100,"C","K"))))</f>
        <v>SB</v>
      </c>
    </row>
    <row r="718" customHeight="1" spans="1:18">
      <c r="A718" s="66">
        <f ca="1">INDIRECT(ADDRESS(2+QUOTIENT(ROW()-2,COUNTA('Form Responses 1'!$1:$1)-4),1,,TRUE,"Form Responses 1"))</f>
        <v>0</v>
      </c>
      <c r="B718" s="66">
        <f ca="1">INDIRECT(ADDRESS(2+QUOTIENT(ROW()-2,COUNTA('Form Responses 1'!$1:$1)-4),2,,TRUE,"Form Responses 1"))</f>
        <v>0</v>
      </c>
      <c r="C718" s="66">
        <f ca="1">INDIRECT(ADDRESS(2+QUOTIENT(ROW()-2,COUNTA('Form Responses 1'!$1:$1)-4),3,,TRUE,"Form Responses 1"))</f>
        <v>0</v>
      </c>
      <c r="D718" s="66">
        <f ca="1">INDIRECT(ADDRESS(2+QUOTIENT(ROW()-2,COUNTA('Form Responses 1'!$1:$1)-4),4,,TRUE,"Form Responses 1"))</f>
        <v>0</v>
      </c>
      <c r="E718" s="82">
        <f ca="1" t="shared" si="534"/>
        <v>6</v>
      </c>
      <c r="F718" s="66" t="str">
        <f ca="1">IF(ISBLANK(A718)," ",INDIRECT(ADDRESS(1,5+MOD(ROW()-2,COUNTA('Form Responses 1'!$1:$1)-4),,TRUE,"Form Responses 1")))</f>
        <v>Halaman Wisma [Pos Satpam]</v>
      </c>
      <c r="G718" s="66" t="e">
        <f ca="1">IF(ISBLANK(A718)," ",INDIRECT(ADDRESS(MATCH(A718,'Form Responses 1'!A:A,0),5+MOD(ROW()-2,COUNTA('Form Responses 1'!$1:$1)-4),,TRUE,"Form Responses 1")))</f>
        <v>#N/A</v>
      </c>
      <c r="H718" s="83" t="str">
        <f ca="1" t="shared" si="535"/>
        <v>Halaman Wisma</v>
      </c>
      <c r="I718" s="83" t="str">
        <f ca="1" t="shared" si="738"/>
        <v>Pos Satpam</v>
      </c>
      <c r="J718" s="83" t="str">
        <f ca="1" t="shared" si="536"/>
        <v>CLEANING SERVICE</v>
      </c>
      <c r="K718" s="83" t="str">
        <f ca="1" t="array" ref="K718">IFERROR(INDEX(MASTER!B:B,MATCH(G718,MASTER!A:A,0))/100," ")</f>
        <v> </v>
      </c>
      <c r="L718" s="66">
        <f ca="1" t="shared" si="537"/>
        <v>0</v>
      </c>
      <c r="M718" s="66" t="str">
        <f ca="1" t="shared" si="538"/>
        <v>1900 - WEEK 00</v>
      </c>
      <c r="N718" s="66" t="str">
        <f ca="1" t="shared" si="539"/>
        <v>1900 - MONTH 01</v>
      </c>
      <c r="O718" s="83" t="str">
        <f ca="1" t="shared" ref="O718:P718" si="750">IFERROR(AVERAGEIF(M:M,M718,$K:$K)," ")</f>
        <v> </v>
      </c>
      <c r="P718" s="83" t="str">
        <f ca="1" t="shared" si="750"/>
        <v> </v>
      </c>
      <c r="Q718" s="66" t="str">
        <f ca="1">IF(ISBLANK(A718)," ",IF(O718&gt;MASTER!$B$3/100,"SB",IF(O718&gt;MASTER!$B$4/100,"B",IF(O718&gt;MASTER!$B$5/100,"C","K"))))</f>
        <v>SB</v>
      </c>
      <c r="R718" s="66" t="str">
        <f ca="1">IF(ISBLANK(B718)," ",IF(P718&gt;MASTER!$B$3/100,"SB",IF(P718&gt;MASTER!$B$4/100,"B",IF(P718&gt;MASTER!$B$5/100,"C","K"))))</f>
        <v>SB</v>
      </c>
    </row>
    <row r="719" customHeight="1" spans="1:18">
      <c r="A719" s="66">
        <f ca="1">INDIRECT(ADDRESS(2+QUOTIENT(ROW()-2,COUNTA('Form Responses 1'!$1:$1)-4),1,,TRUE,"Form Responses 1"))</f>
        <v>0</v>
      </c>
      <c r="B719" s="66">
        <f ca="1">INDIRECT(ADDRESS(2+QUOTIENT(ROW()-2,COUNTA('Form Responses 1'!$1:$1)-4),2,,TRUE,"Form Responses 1"))</f>
        <v>0</v>
      </c>
      <c r="C719" s="66">
        <f ca="1">INDIRECT(ADDRESS(2+QUOTIENT(ROW()-2,COUNTA('Form Responses 1'!$1:$1)-4),3,,TRUE,"Form Responses 1"))</f>
        <v>0</v>
      </c>
      <c r="D719" s="66">
        <f ca="1">INDIRECT(ADDRESS(2+QUOTIENT(ROW()-2,COUNTA('Form Responses 1'!$1:$1)-4),4,,TRUE,"Form Responses 1"))</f>
        <v>0</v>
      </c>
      <c r="E719" s="82">
        <f ca="1" t="shared" si="534"/>
        <v>6</v>
      </c>
      <c r="F719" s="66" t="str">
        <f ca="1">IF(ISBLANK(A719)," ",INDIRECT(ADDRESS(1,5+MOD(ROW()-2,COUNTA('Form Responses 1'!$1:$1)-4),,TRUE,"Form Responses 1")))</f>
        <v>Halaman Wisma [Halaman Utama Depan]</v>
      </c>
      <c r="G719" s="66" t="e">
        <f ca="1">IF(ISBLANK(A719)," ",INDIRECT(ADDRESS(MATCH(A719,'Form Responses 1'!A:A,0),5+MOD(ROW()-2,COUNTA('Form Responses 1'!$1:$1)-4),,TRUE,"Form Responses 1")))</f>
        <v>#N/A</v>
      </c>
      <c r="H719" s="83" t="str">
        <f ca="1" t="shared" si="535"/>
        <v>Halaman Wisma</v>
      </c>
      <c r="I719" s="83" t="str">
        <f ca="1" t="shared" si="738"/>
        <v>Halaman Utama Depan</v>
      </c>
      <c r="J719" s="83" t="str">
        <f ca="1" t="shared" si="536"/>
        <v>CLEANING SERVICE</v>
      </c>
      <c r="K719" s="83" t="str">
        <f ca="1" t="array" ref="K719">IFERROR(INDEX(MASTER!B:B,MATCH(G719,MASTER!A:A,0))/100," ")</f>
        <v> </v>
      </c>
      <c r="L719" s="66">
        <f ca="1" t="shared" si="537"/>
        <v>0</v>
      </c>
      <c r="M719" s="66" t="str">
        <f ca="1" t="shared" si="538"/>
        <v>1900 - WEEK 00</v>
      </c>
      <c r="N719" s="66" t="str">
        <f ca="1" t="shared" si="539"/>
        <v>1900 - MONTH 01</v>
      </c>
      <c r="O719" s="83" t="str">
        <f ca="1" t="shared" ref="O719:P719" si="751">IFERROR(AVERAGEIF(M:M,M719,$K:$K)," ")</f>
        <v> </v>
      </c>
      <c r="P719" s="83" t="str">
        <f ca="1" t="shared" si="751"/>
        <v> </v>
      </c>
      <c r="Q719" s="66" t="str">
        <f ca="1">IF(ISBLANK(A719)," ",IF(O719&gt;MASTER!$B$3/100,"SB",IF(O719&gt;MASTER!$B$4/100,"B",IF(O719&gt;MASTER!$B$5/100,"C","K"))))</f>
        <v>SB</v>
      </c>
      <c r="R719" s="66" t="str">
        <f ca="1">IF(ISBLANK(B719)," ",IF(P719&gt;MASTER!$B$3/100,"SB",IF(P719&gt;MASTER!$B$4/100,"B",IF(P719&gt;MASTER!$B$5/100,"C","K"))))</f>
        <v>SB</v>
      </c>
    </row>
    <row r="720" customHeight="1" spans="1:18">
      <c r="A720" s="66">
        <f ca="1">INDIRECT(ADDRESS(2+QUOTIENT(ROW()-2,COUNTA('Form Responses 1'!$1:$1)-4),1,,TRUE,"Form Responses 1"))</f>
        <v>0</v>
      </c>
      <c r="B720" s="66">
        <f ca="1">INDIRECT(ADDRESS(2+QUOTIENT(ROW()-2,COUNTA('Form Responses 1'!$1:$1)-4),2,,TRUE,"Form Responses 1"))</f>
        <v>0</v>
      </c>
      <c r="C720" s="66">
        <f ca="1">INDIRECT(ADDRESS(2+QUOTIENT(ROW()-2,COUNTA('Form Responses 1'!$1:$1)-4),3,,TRUE,"Form Responses 1"))</f>
        <v>0</v>
      </c>
      <c r="D720" s="66">
        <f ca="1">INDIRECT(ADDRESS(2+QUOTIENT(ROW()-2,COUNTA('Form Responses 1'!$1:$1)-4),4,,TRUE,"Form Responses 1"))</f>
        <v>0</v>
      </c>
      <c r="E720" s="82">
        <f ca="1" t="shared" si="534"/>
        <v>6</v>
      </c>
      <c r="F720" s="66" t="str">
        <f ca="1">IF(ISBLANK(A720)," ",INDIRECT(ADDRESS(1,5+MOD(ROW()-2,COUNTA('Form Responses 1'!$1:$1)-4),,TRUE,"Form Responses 1")))</f>
        <v>Halaman Wisma [Halaman Samping Dan Belakang]</v>
      </c>
      <c r="G720" s="66" t="e">
        <f ca="1">IF(ISBLANK(A720)," ",INDIRECT(ADDRESS(MATCH(A720,'Form Responses 1'!A:A,0),5+MOD(ROW()-2,COUNTA('Form Responses 1'!$1:$1)-4),,TRUE,"Form Responses 1")))</f>
        <v>#N/A</v>
      </c>
      <c r="H720" s="83" t="str">
        <f ca="1" t="shared" si="535"/>
        <v>Halaman Wisma</v>
      </c>
      <c r="I720" s="83" t="str">
        <f ca="1" t="shared" si="738"/>
        <v>Halaman Samping Dan Belakang</v>
      </c>
      <c r="J720" s="83" t="str">
        <f ca="1" t="shared" si="536"/>
        <v>CLEANING SERVICE</v>
      </c>
      <c r="K720" s="83" t="str">
        <f ca="1" t="array" ref="K720">IFERROR(INDEX(MASTER!B:B,MATCH(G720,MASTER!A:A,0))/100," ")</f>
        <v> </v>
      </c>
      <c r="L720" s="66">
        <f ca="1" t="shared" si="537"/>
        <v>0</v>
      </c>
      <c r="M720" s="66" t="str">
        <f ca="1" t="shared" si="538"/>
        <v>1900 - WEEK 00</v>
      </c>
      <c r="N720" s="66" t="str">
        <f ca="1" t="shared" si="539"/>
        <v>1900 - MONTH 01</v>
      </c>
      <c r="O720" s="83" t="str">
        <f ca="1" t="shared" ref="O720:P720" si="752">IFERROR(AVERAGEIF(M:M,M720,$K:$K)," ")</f>
        <v> </v>
      </c>
      <c r="P720" s="83" t="str">
        <f ca="1" t="shared" si="752"/>
        <v> </v>
      </c>
      <c r="Q720" s="66" t="str">
        <f ca="1">IF(ISBLANK(A720)," ",IF(O720&gt;MASTER!$B$3/100,"SB",IF(O720&gt;MASTER!$B$4/100,"B",IF(O720&gt;MASTER!$B$5/100,"C","K"))))</f>
        <v>SB</v>
      </c>
      <c r="R720" s="66" t="str">
        <f ca="1">IF(ISBLANK(B720)," ",IF(P720&gt;MASTER!$B$3/100,"SB",IF(P720&gt;MASTER!$B$4/100,"B",IF(P720&gt;MASTER!$B$5/100,"C","K"))))</f>
        <v>SB</v>
      </c>
    </row>
    <row r="721" customHeight="1" spans="1:18">
      <c r="A721" s="66">
        <f ca="1">INDIRECT(ADDRESS(2+QUOTIENT(ROW()-2,COUNTA('Form Responses 1'!$1:$1)-4),1,,TRUE,"Form Responses 1"))</f>
        <v>0</v>
      </c>
      <c r="B721" s="66">
        <f ca="1">INDIRECT(ADDRESS(2+QUOTIENT(ROW()-2,COUNTA('Form Responses 1'!$1:$1)-4),2,,TRUE,"Form Responses 1"))</f>
        <v>0</v>
      </c>
      <c r="C721" s="66">
        <f ca="1">INDIRECT(ADDRESS(2+QUOTIENT(ROW()-2,COUNTA('Form Responses 1'!$1:$1)-4),3,,TRUE,"Form Responses 1"))</f>
        <v>0</v>
      </c>
      <c r="D721" s="66">
        <f ca="1">INDIRECT(ADDRESS(2+QUOTIENT(ROW()-2,COUNTA('Form Responses 1'!$1:$1)-4),4,,TRUE,"Form Responses 1"))</f>
        <v>0</v>
      </c>
      <c r="E721" s="82">
        <f ca="1" t="shared" si="534"/>
        <v>6</v>
      </c>
      <c r="F721" s="66" t="str">
        <f ca="1">IF(ISBLANK(A721)," ",INDIRECT(ADDRESS(1,5+MOD(ROW()-2,COUNTA('Form Responses 1'!$1:$1)-4),,TRUE,"Form Responses 1")))</f>
        <v>Halaman Wisma [Tps]</v>
      </c>
      <c r="G721" s="66" t="e">
        <f ca="1">IF(ISBLANK(A721)," ",INDIRECT(ADDRESS(MATCH(A721,'Form Responses 1'!A:A,0),5+MOD(ROW()-2,COUNTA('Form Responses 1'!$1:$1)-4),,TRUE,"Form Responses 1")))</f>
        <v>#N/A</v>
      </c>
      <c r="H721" s="83" t="str">
        <f ca="1" t="shared" si="535"/>
        <v>Halaman Wisma</v>
      </c>
      <c r="I721" s="83" t="str">
        <f ca="1" t="shared" si="738"/>
        <v>Tps</v>
      </c>
      <c r="J721" s="83" t="str">
        <f ca="1" t="shared" si="536"/>
        <v>CLEANING SERVICE</v>
      </c>
      <c r="K721" s="83" t="str">
        <f ca="1" t="array" ref="K721">IFERROR(INDEX(MASTER!B:B,MATCH(G721,MASTER!A:A,0))/100," ")</f>
        <v> </v>
      </c>
      <c r="L721" s="66">
        <f ca="1" t="shared" si="537"/>
        <v>0</v>
      </c>
      <c r="M721" s="66" t="str">
        <f ca="1" t="shared" si="538"/>
        <v>1900 - WEEK 00</v>
      </c>
      <c r="N721" s="66" t="str">
        <f ca="1" t="shared" si="539"/>
        <v>1900 - MONTH 01</v>
      </c>
      <c r="O721" s="83" t="str">
        <f ca="1" t="shared" ref="O721:P721" si="753">IFERROR(AVERAGEIF(M:M,M721,$K:$K)," ")</f>
        <v> </v>
      </c>
      <c r="P721" s="83" t="str">
        <f ca="1" t="shared" si="753"/>
        <v> </v>
      </c>
      <c r="Q721" s="66" t="str">
        <f ca="1">IF(ISBLANK(A721)," ",IF(O721&gt;MASTER!$B$3/100,"SB",IF(O721&gt;MASTER!$B$4/100,"B",IF(O721&gt;MASTER!$B$5/100,"C","K"))))</f>
        <v>SB</v>
      </c>
      <c r="R721" s="66" t="str">
        <f ca="1">IF(ISBLANK(B721)," ",IF(P721&gt;MASTER!$B$3/100,"SB",IF(P721&gt;MASTER!$B$4/100,"B",IF(P721&gt;MASTER!$B$5/100,"C","K"))))</f>
        <v>SB</v>
      </c>
    </row>
    <row r="722" customHeight="1" spans="1:18">
      <c r="A722" s="66">
        <f ca="1">INDIRECT(ADDRESS(2+QUOTIENT(ROW()-2,COUNTA('Form Responses 1'!$1:$1)-4),1,,TRUE,"Form Responses 1"))</f>
        <v>0</v>
      </c>
      <c r="B722" s="66">
        <f ca="1">INDIRECT(ADDRESS(2+QUOTIENT(ROW()-2,COUNTA('Form Responses 1'!$1:$1)-4),2,,TRUE,"Form Responses 1"))</f>
        <v>0</v>
      </c>
      <c r="C722" s="66">
        <f ca="1">INDIRECT(ADDRESS(2+QUOTIENT(ROW()-2,COUNTA('Form Responses 1'!$1:$1)-4),3,,TRUE,"Form Responses 1"))</f>
        <v>0</v>
      </c>
      <c r="D722" s="66">
        <f ca="1">INDIRECT(ADDRESS(2+QUOTIENT(ROW()-2,COUNTA('Form Responses 1'!$1:$1)-4),4,,TRUE,"Form Responses 1"))</f>
        <v>0</v>
      </c>
      <c r="E722" s="82">
        <f ca="1" t="shared" si="534"/>
        <v>6</v>
      </c>
      <c r="F722" s="66" t="str">
        <f ca="1">IF(ISBLANK(A722)," ",INDIRECT(ADDRESS(1,5+MOD(ROW()-2,COUNTA('Form Responses 1'!$1:$1)-4),,TRUE,"Form Responses 1")))</f>
        <v>Security [Security Functions]</v>
      </c>
      <c r="G722" s="66" t="e">
        <f ca="1">IF(ISBLANK(A722)," ",INDIRECT(ADDRESS(MATCH(A722,'Form Responses 1'!A:A,0),5+MOD(ROW()-2,COUNTA('Form Responses 1'!$1:$1)-4),,TRUE,"Form Responses 1")))</f>
        <v>#N/A</v>
      </c>
      <c r="H722" s="83" t="str">
        <f ca="1" t="shared" si="535"/>
        <v>Security</v>
      </c>
      <c r="I722" s="83" t="str">
        <f ca="1" t="shared" si="738"/>
        <v>Security Functions</v>
      </c>
      <c r="J722" s="83" t="str">
        <f ca="1" t="shared" si="536"/>
        <v>SECURITY SERVICE</v>
      </c>
      <c r="K722" s="83" t="str">
        <f ca="1" t="array" ref="K722">IFERROR(INDEX(MASTER!B:B,MATCH(G722,MASTER!A:A,0))/100," ")</f>
        <v> </v>
      </c>
      <c r="L722" s="66">
        <f ca="1" t="shared" si="537"/>
        <v>0</v>
      </c>
      <c r="M722" s="66" t="str">
        <f ca="1" t="shared" si="538"/>
        <v>1900 - WEEK 00</v>
      </c>
      <c r="N722" s="66" t="str">
        <f ca="1" t="shared" si="539"/>
        <v>1900 - MONTH 01</v>
      </c>
      <c r="O722" s="83" t="str">
        <f ca="1" t="shared" ref="O722:P722" si="754">IFERROR(AVERAGEIF(M:M,M722,$K:$K)," ")</f>
        <v> </v>
      </c>
      <c r="P722" s="83" t="str">
        <f ca="1" t="shared" si="754"/>
        <v> </v>
      </c>
      <c r="Q722" s="66" t="str">
        <f ca="1">IF(ISBLANK(A722)," ",IF(O722&gt;MASTER!$B$3/100,"SB",IF(O722&gt;MASTER!$B$4/100,"B",IF(O722&gt;MASTER!$B$5/100,"C","K"))))</f>
        <v>SB</v>
      </c>
      <c r="R722" s="66" t="str">
        <f ca="1">IF(ISBLANK(B722)," ",IF(P722&gt;MASTER!$B$3/100,"SB",IF(P722&gt;MASTER!$B$4/100,"B",IF(P722&gt;MASTER!$B$5/100,"C","K"))))</f>
        <v>SB</v>
      </c>
    </row>
    <row r="723" customHeight="1" spans="1:18">
      <c r="A723" s="66">
        <f ca="1">INDIRECT(ADDRESS(2+QUOTIENT(ROW()-2,COUNTA('Form Responses 1'!$1:$1)-4),1,,TRUE,"Form Responses 1"))</f>
        <v>0</v>
      </c>
      <c r="B723" s="66">
        <f ca="1">INDIRECT(ADDRESS(2+QUOTIENT(ROW()-2,COUNTA('Form Responses 1'!$1:$1)-4),2,,TRUE,"Form Responses 1"))</f>
        <v>0</v>
      </c>
      <c r="C723" s="66">
        <f ca="1">INDIRECT(ADDRESS(2+QUOTIENT(ROW()-2,COUNTA('Form Responses 1'!$1:$1)-4),3,,TRUE,"Form Responses 1"))</f>
        <v>0</v>
      </c>
      <c r="D723" s="66">
        <f ca="1">INDIRECT(ADDRESS(2+QUOTIENT(ROW()-2,COUNTA('Form Responses 1'!$1:$1)-4),4,,TRUE,"Form Responses 1"))</f>
        <v>0</v>
      </c>
      <c r="E723" s="82">
        <f ca="1" t="shared" si="534"/>
        <v>6</v>
      </c>
      <c r="F723" s="66" t="str">
        <f ca="1">IF(ISBLANK(A723)," ",INDIRECT(ADDRESS(1,5+MOD(ROW()-2,COUNTA('Form Responses 1'!$1:$1)-4),,TRUE,"Form Responses 1")))</f>
        <v>Lantai 1 [Pantry ]</v>
      </c>
      <c r="G723" s="66" t="e">
        <f ca="1">IF(ISBLANK(A723)," ",INDIRECT(ADDRESS(MATCH(A723,'Form Responses 1'!A:A,0),5+MOD(ROW()-2,COUNTA('Form Responses 1'!$1:$1)-4),,TRUE,"Form Responses 1")))</f>
        <v>#N/A</v>
      </c>
      <c r="H723" s="83" t="str">
        <f ca="1" t="shared" si="535"/>
        <v>Lantai 1</v>
      </c>
      <c r="I723" s="83" t="str">
        <f ca="1" t="shared" si="738"/>
        <v>Pantry </v>
      </c>
      <c r="J723" s="83" t="str">
        <f ca="1" t="shared" si="536"/>
        <v>CLEANING SERVICE</v>
      </c>
      <c r="K723" s="83" t="str">
        <f ca="1" t="array" ref="K723">IFERROR(INDEX(MASTER!B:B,MATCH(G723,MASTER!A:A,0))/100," ")</f>
        <v> </v>
      </c>
      <c r="L723" s="66">
        <f ca="1" t="shared" si="537"/>
        <v>0</v>
      </c>
      <c r="M723" s="66" t="str">
        <f ca="1" t="shared" si="538"/>
        <v>1900 - WEEK 00</v>
      </c>
      <c r="N723" s="66" t="str">
        <f ca="1" t="shared" si="539"/>
        <v>1900 - MONTH 01</v>
      </c>
      <c r="O723" s="83" t="str">
        <f ca="1" t="shared" ref="O723:P723" si="755">IFERROR(AVERAGEIF(M:M,M723,$K:$K)," ")</f>
        <v> </v>
      </c>
      <c r="P723" s="83" t="str">
        <f ca="1" t="shared" si="755"/>
        <v> </v>
      </c>
      <c r="Q723" s="66" t="str">
        <f ca="1">IF(ISBLANK(A723)," ",IF(O723&gt;MASTER!$B$3/100,"SB",IF(O723&gt;MASTER!$B$4/100,"B",IF(O723&gt;MASTER!$B$5/100,"C","K"))))</f>
        <v>SB</v>
      </c>
      <c r="R723" s="66" t="str">
        <f ca="1">IF(ISBLANK(B723)," ",IF(P723&gt;MASTER!$B$3/100,"SB",IF(P723&gt;MASTER!$B$4/100,"B",IF(P723&gt;MASTER!$B$5/100,"C","K"))))</f>
        <v>SB</v>
      </c>
    </row>
    <row r="724" customHeight="1" spans="1:18">
      <c r="A724" s="66">
        <f ca="1">INDIRECT(ADDRESS(2+QUOTIENT(ROW()-2,COUNTA('Form Responses 1'!$1:$1)-4),1,,TRUE,"Form Responses 1"))</f>
        <v>0</v>
      </c>
      <c r="B724" s="66">
        <f ca="1">INDIRECT(ADDRESS(2+QUOTIENT(ROW()-2,COUNTA('Form Responses 1'!$1:$1)-4),2,,TRUE,"Form Responses 1"))</f>
        <v>0</v>
      </c>
      <c r="C724" s="66">
        <f ca="1">INDIRECT(ADDRESS(2+QUOTIENT(ROW()-2,COUNTA('Form Responses 1'!$1:$1)-4),3,,TRUE,"Form Responses 1"))</f>
        <v>0</v>
      </c>
      <c r="D724" s="66">
        <f ca="1">INDIRECT(ADDRESS(2+QUOTIENT(ROW()-2,COUNTA('Form Responses 1'!$1:$1)-4),4,,TRUE,"Form Responses 1"))</f>
        <v>0</v>
      </c>
      <c r="E724" s="82">
        <f ca="1" t="shared" si="534"/>
        <v>6</v>
      </c>
      <c r="F724" s="66" t="str">
        <f ca="1">IF(ISBLANK(A724)," ",INDIRECT(ADDRESS(1,5+MOD(ROW()-2,COUNTA('Form Responses 1'!$1:$1)-4),,TRUE,"Form Responses 1")))</f>
        <v>Lantai 1 [Kamar Depan]</v>
      </c>
      <c r="G724" s="66" t="e">
        <f ca="1">IF(ISBLANK(A724)," ",INDIRECT(ADDRESS(MATCH(A724,'Form Responses 1'!A:A,0),5+MOD(ROW()-2,COUNTA('Form Responses 1'!$1:$1)-4),,TRUE,"Form Responses 1")))</f>
        <v>#N/A</v>
      </c>
      <c r="H724" s="83" t="str">
        <f ca="1" t="shared" si="535"/>
        <v>Lantai 1</v>
      </c>
      <c r="I724" s="83" t="str">
        <f ca="1" t="shared" si="738"/>
        <v>Kamar Depan</v>
      </c>
      <c r="J724" s="83" t="str">
        <f ca="1" t="shared" si="536"/>
        <v>CLEANING SERVICE</v>
      </c>
      <c r="K724" s="83" t="str">
        <f ca="1" t="array" ref="K724">IFERROR(INDEX(MASTER!B:B,MATCH(G724,MASTER!A:A,0))/100," ")</f>
        <v> </v>
      </c>
      <c r="L724" s="66">
        <f ca="1" t="shared" si="537"/>
        <v>0</v>
      </c>
      <c r="M724" s="66" t="str">
        <f ca="1" t="shared" si="538"/>
        <v>1900 - WEEK 00</v>
      </c>
      <c r="N724" s="66" t="str">
        <f ca="1" t="shared" si="539"/>
        <v>1900 - MONTH 01</v>
      </c>
      <c r="O724" s="83" t="str">
        <f ca="1" t="shared" ref="O724:P724" si="756">IFERROR(AVERAGEIF(M:M,M724,$K:$K)," ")</f>
        <v> </v>
      </c>
      <c r="P724" s="83" t="str">
        <f ca="1" t="shared" si="756"/>
        <v> </v>
      </c>
      <c r="Q724" s="66" t="str">
        <f ca="1">IF(ISBLANK(A724)," ",IF(O724&gt;MASTER!$B$3/100,"SB",IF(O724&gt;MASTER!$B$4/100,"B",IF(O724&gt;MASTER!$B$5/100,"C","K"))))</f>
        <v>SB</v>
      </c>
      <c r="R724" s="66" t="str">
        <f ca="1">IF(ISBLANK(B724)," ",IF(P724&gt;MASTER!$B$3/100,"SB",IF(P724&gt;MASTER!$B$4/100,"B",IF(P724&gt;MASTER!$B$5/100,"C","K"))))</f>
        <v>SB</v>
      </c>
    </row>
    <row r="725" customHeight="1" spans="1:18">
      <c r="A725" s="66">
        <f ca="1">INDIRECT(ADDRESS(2+QUOTIENT(ROW()-2,COUNTA('Form Responses 1'!$1:$1)-4),1,,TRUE,"Form Responses 1"))</f>
        <v>0</v>
      </c>
      <c r="B725" s="66">
        <f ca="1">INDIRECT(ADDRESS(2+QUOTIENT(ROW()-2,COUNTA('Form Responses 1'!$1:$1)-4),2,,TRUE,"Form Responses 1"))</f>
        <v>0</v>
      </c>
      <c r="C725" s="66">
        <f ca="1">INDIRECT(ADDRESS(2+QUOTIENT(ROW()-2,COUNTA('Form Responses 1'!$1:$1)-4),3,,TRUE,"Form Responses 1"))</f>
        <v>0</v>
      </c>
      <c r="D725" s="66">
        <f ca="1">INDIRECT(ADDRESS(2+QUOTIENT(ROW()-2,COUNTA('Form Responses 1'!$1:$1)-4),4,,TRUE,"Form Responses 1"))</f>
        <v>0</v>
      </c>
      <c r="E725" s="82">
        <f ca="1" t="shared" si="534"/>
        <v>6</v>
      </c>
      <c r="F725" s="66" t="str">
        <f ca="1">IF(ISBLANK(A725)," ",INDIRECT(ADDRESS(1,5+MOD(ROW()-2,COUNTA('Form Responses 1'!$1:$1)-4),,TRUE,"Form Responses 1")))</f>
        <v>Lantai 1 [Kamar Belakang]</v>
      </c>
      <c r="G725" s="66" t="e">
        <f ca="1">IF(ISBLANK(A725)," ",INDIRECT(ADDRESS(MATCH(A725,'Form Responses 1'!A:A,0),5+MOD(ROW()-2,COUNTA('Form Responses 1'!$1:$1)-4),,TRUE,"Form Responses 1")))</f>
        <v>#N/A</v>
      </c>
      <c r="H725" s="83" t="str">
        <f ca="1" t="shared" si="535"/>
        <v>Lantai 1</v>
      </c>
      <c r="I725" s="83" t="str">
        <f ca="1" t="shared" si="738"/>
        <v>Kamar Belakang</v>
      </c>
      <c r="J725" s="83" t="str">
        <f ca="1" t="shared" si="536"/>
        <v>CLEANING SERVICE</v>
      </c>
      <c r="K725" s="83" t="str">
        <f ca="1" t="array" ref="K725">IFERROR(INDEX(MASTER!B:B,MATCH(G725,MASTER!A:A,0))/100," ")</f>
        <v> </v>
      </c>
      <c r="L725" s="66">
        <f ca="1" t="shared" si="537"/>
        <v>0</v>
      </c>
      <c r="M725" s="66" t="str">
        <f ca="1" t="shared" si="538"/>
        <v>1900 - WEEK 00</v>
      </c>
      <c r="N725" s="66" t="str">
        <f ca="1" t="shared" si="539"/>
        <v>1900 - MONTH 01</v>
      </c>
      <c r="O725" s="83" t="str">
        <f ca="1" t="shared" ref="O725:P725" si="757">IFERROR(AVERAGEIF(M:M,M725,$K:$K)," ")</f>
        <v> </v>
      </c>
      <c r="P725" s="83" t="str">
        <f ca="1" t="shared" si="757"/>
        <v> </v>
      </c>
      <c r="Q725" s="66" t="str">
        <f ca="1">IF(ISBLANK(A725)," ",IF(O725&gt;MASTER!$B$3/100,"SB",IF(O725&gt;MASTER!$B$4/100,"B",IF(O725&gt;MASTER!$B$5/100,"C","K"))))</f>
        <v>SB</v>
      </c>
      <c r="R725" s="66" t="str">
        <f ca="1">IF(ISBLANK(B725)," ",IF(P725&gt;MASTER!$B$3/100,"SB",IF(P725&gt;MASTER!$B$4/100,"B",IF(P725&gt;MASTER!$B$5/100,"C","K"))))</f>
        <v>SB</v>
      </c>
    </row>
    <row r="726" customHeight="1" spans="1:18">
      <c r="A726" s="66">
        <f ca="1">INDIRECT(ADDRESS(2+QUOTIENT(ROW()-2,COUNTA('Form Responses 1'!$1:$1)-4),1,,TRUE,"Form Responses 1"))</f>
        <v>0</v>
      </c>
      <c r="B726" s="66">
        <f ca="1">INDIRECT(ADDRESS(2+QUOTIENT(ROW()-2,COUNTA('Form Responses 1'!$1:$1)-4),2,,TRUE,"Form Responses 1"))</f>
        <v>0</v>
      </c>
      <c r="C726" s="66">
        <f ca="1">INDIRECT(ADDRESS(2+QUOTIENT(ROW()-2,COUNTA('Form Responses 1'!$1:$1)-4),3,,TRUE,"Form Responses 1"))</f>
        <v>0</v>
      </c>
      <c r="D726" s="66">
        <f ca="1">INDIRECT(ADDRESS(2+QUOTIENT(ROW()-2,COUNTA('Form Responses 1'!$1:$1)-4),4,,TRUE,"Form Responses 1"))</f>
        <v>0</v>
      </c>
      <c r="E726" s="82">
        <f ca="1" t="shared" si="534"/>
        <v>6</v>
      </c>
      <c r="F726" s="66" t="str">
        <f ca="1">IF(ISBLANK(A726)," ",INDIRECT(ADDRESS(1,5+MOD(ROW()-2,COUNTA('Form Responses 1'!$1:$1)-4),,TRUE,"Form Responses 1")))</f>
        <v>Lantai 1 [Ruang Tamu]</v>
      </c>
      <c r="G726" s="66" t="e">
        <f ca="1">IF(ISBLANK(A726)," ",INDIRECT(ADDRESS(MATCH(A726,'Form Responses 1'!A:A,0),5+MOD(ROW()-2,COUNTA('Form Responses 1'!$1:$1)-4),,TRUE,"Form Responses 1")))</f>
        <v>#N/A</v>
      </c>
      <c r="H726" s="83" t="str">
        <f ca="1" t="shared" si="535"/>
        <v>Lantai 1</v>
      </c>
      <c r="I726" s="83" t="str">
        <f ca="1" t="shared" si="738"/>
        <v>Ruang Tamu</v>
      </c>
      <c r="J726" s="83" t="str">
        <f ca="1" t="shared" si="536"/>
        <v>CLEANING SERVICE</v>
      </c>
      <c r="K726" s="83" t="str">
        <f ca="1" t="array" ref="K726">IFERROR(INDEX(MASTER!B:B,MATCH(G726,MASTER!A:A,0))/100," ")</f>
        <v> </v>
      </c>
      <c r="L726" s="66">
        <f ca="1" t="shared" si="537"/>
        <v>0</v>
      </c>
      <c r="M726" s="66" t="str">
        <f ca="1" t="shared" si="538"/>
        <v>1900 - WEEK 00</v>
      </c>
      <c r="N726" s="66" t="str">
        <f ca="1" t="shared" si="539"/>
        <v>1900 - MONTH 01</v>
      </c>
      <c r="O726" s="83" t="str">
        <f ca="1" t="shared" ref="O726:P726" si="758">IFERROR(AVERAGEIF(M:M,M726,$K:$K)," ")</f>
        <v> </v>
      </c>
      <c r="P726" s="83" t="str">
        <f ca="1" t="shared" si="758"/>
        <v> </v>
      </c>
      <c r="Q726" s="66" t="str">
        <f ca="1">IF(ISBLANK(A726)," ",IF(O726&gt;MASTER!$B$3/100,"SB",IF(O726&gt;MASTER!$B$4/100,"B",IF(O726&gt;MASTER!$B$5/100,"C","K"))))</f>
        <v>SB</v>
      </c>
      <c r="R726" s="66" t="str">
        <f ca="1">IF(ISBLANK(B726)," ",IF(P726&gt;MASTER!$B$3/100,"SB",IF(P726&gt;MASTER!$B$4/100,"B",IF(P726&gt;MASTER!$B$5/100,"C","K"))))</f>
        <v>SB</v>
      </c>
    </row>
    <row r="727" customHeight="1" spans="1:18">
      <c r="A727" s="66">
        <f ca="1">INDIRECT(ADDRESS(2+QUOTIENT(ROW()-2,COUNTA('Form Responses 1'!$1:$1)-4),1,,TRUE,"Form Responses 1"))</f>
        <v>0</v>
      </c>
      <c r="B727" s="66">
        <f ca="1">INDIRECT(ADDRESS(2+QUOTIENT(ROW()-2,COUNTA('Form Responses 1'!$1:$1)-4),2,,TRUE,"Form Responses 1"))</f>
        <v>0</v>
      </c>
      <c r="C727" s="66">
        <f ca="1">INDIRECT(ADDRESS(2+QUOTIENT(ROW()-2,COUNTA('Form Responses 1'!$1:$1)-4),3,,TRUE,"Form Responses 1"))</f>
        <v>0</v>
      </c>
      <c r="D727" s="66">
        <f ca="1">INDIRECT(ADDRESS(2+QUOTIENT(ROW()-2,COUNTA('Form Responses 1'!$1:$1)-4),4,,TRUE,"Form Responses 1"))</f>
        <v>0</v>
      </c>
      <c r="E727" s="82">
        <f ca="1" t="shared" si="534"/>
        <v>6</v>
      </c>
      <c r="F727" s="66" t="str">
        <f ca="1">IF(ISBLANK(A727)," ",INDIRECT(ADDRESS(1,5+MOD(ROW()-2,COUNTA('Form Responses 1'!$1:$1)-4),,TRUE,"Form Responses 1")))</f>
        <v>Lantai 1 [Toilet Pria / Wanita]</v>
      </c>
      <c r="G727" s="66" t="e">
        <f ca="1">IF(ISBLANK(A727)," ",INDIRECT(ADDRESS(MATCH(A727,'Form Responses 1'!A:A,0),5+MOD(ROW()-2,COUNTA('Form Responses 1'!$1:$1)-4),,TRUE,"Form Responses 1")))</f>
        <v>#N/A</v>
      </c>
      <c r="H727" s="83" t="str">
        <f ca="1" t="shared" si="535"/>
        <v>Lantai 1</v>
      </c>
      <c r="I727" s="83" t="str">
        <f ca="1" t="shared" si="738"/>
        <v>Toilet Pria / Wanita</v>
      </c>
      <c r="J727" s="83" t="str">
        <f ca="1" t="shared" si="536"/>
        <v>CLEANING SERVICE</v>
      </c>
      <c r="K727" s="83" t="str">
        <f ca="1" t="array" ref="K727">IFERROR(INDEX(MASTER!B:B,MATCH(G727,MASTER!A:A,0))/100," ")</f>
        <v> </v>
      </c>
      <c r="L727" s="66">
        <f ca="1" t="shared" si="537"/>
        <v>0</v>
      </c>
      <c r="M727" s="66" t="str">
        <f ca="1" t="shared" si="538"/>
        <v>1900 - WEEK 00</v>
      </c>
      <c r="N727" s="66" t="str">
        <f ca="1" t="shared" si="539"/>
        <v>1900 - MONTH 01</v>
      </c>
      <c r="O727" s="83" t="str">
        <f ca="1" t="shared" ref="O727:P727" si="759">IFERROR(AVERAGEIF(M:M,M727,$K:$K)," ")</f>
        <v> </v>
      </c>
      <c r="P727" s="83" t="str">
        <f ca="1" t="shared" si="759"/>
        <v> </v>
      </c>
      <c r="Q727" s="66" t="str">
        <f ca="1">IF(ISBLANK(A727)," ",IF(O727&gt;MASTER!$B$3/100,"SB",IF(O727&gt;MASTER!$B$4/100,"B",IF(O727&gt;MASTER!$B$5/100,"C","K"))))</f>
        <v>SB</v>
      </c>
      <c r="R727" s="66" t="str">
        <f ca="1">IF(ISBLANK(B727)," ",IF(P727&gt;MASTER!$B$3/100,"SB",IF(P727&gt;MASTER!$B$4/100,"B",IF(P727&gt;MASTER!$B$5/100,"C","K"))))</f>
        <v>SB</v>
      </c>
    </row>
    <row r="728" customHeight="1" spans="1:18">
      <c r="A728" s="66">
        <f ca="1">INDIRECT(ADDRESS(2+QUOTIENT(ROW()-2,COUNTA('Form Responses 1'!$1:$1)-4),1,,TRUE,"Form Responses 1"))</f>
        <v>0</v>
      </c>
      <c r="B728" s="66">
        <f ca="1">INDIRECT(ADDRESS(2+QUOTIENT(ROW()-2,COUNTA('Form Responses 1'!$1:$1)-4),2,,TRUE,"Form Responses 1"))</f>
        <v>0</v>
      </c>
      <c r="C728" s="66">
        <f ca="1">INDIRECT(ADDRESS(2+QUOTIENT(ROW()-2,COUNTA('Form Responses 1'!$1:$1)-4),3,,TRUE,"Form Responses 1"))</f>
        <v>0</v>
      </c>
      <c r="D728" s="66">
        <f ca="1">INDIRECT(ADDRESS(2+QUOTIENT(ROW()-2,COUNTA('Form Responses 1'!$1:$1)-4),4,,TRUE,"Form Responses 1"))</f>
        <v>0</v>
      </c>
      <c r="E728" s="82">
        <f ca="1" t="shared" si="534"/>
        <v>6</v>
      </c>
      <c r="F728" s="66" t="str">
        <f ca="1">IF(ISBLANK(A728)," ",INDIRECT(ADDRESS(1,5+MOD(ROW()-2,COUNTA('Form Responses 1'!$1:$1)-4),,TRUE,"Form Responses 1")))</f>
        <v>Halaman [Taman ]</v>
      </c>
      <c r="G728" s="66" t="e">
        <f ca="1">IF(ISBLANK(A728)," ",INDIRECT(ADDRESS(MATCH(A728,'Form Responses 1'!A:A,0),5+MOD(ROW()-2,COUNTA('Form Responses 1'!$1:$1)-4),,TRUE,"Form Responses 1")))</f>
        <v>#N/A</v>
      </c>
      <c r="H728" s="83" t="str">
        <f ca="1" t="shared" si="535"/>
        <v>Halaman</v>
      </c>
      <c r="I728" s="83" t="str">
        <f ca="1" t="shared" si="738"/>
        <v>Taman </v>
      </c>
      <c r="J728" s="83" t="str">
        <f ca="1" t="shared" si="536"/>
        <v>CLEANING SERVICE</v>
      </c>
      <c r="K728" s="83" t="str">
        <f ca="1" t="array" ref="K728">IFERROR(INDEX(MASTER!B:B,MATCH(G728,MASTER!A:A,0))/100," ")</f>
        <v> </v>
      </c>
      <c r="L728" s="66">
        <f ca="1" t="shared" si="537"/>
        <v>0</v>
      </c>
      <c r="M728" s="66" t="str">
        <f ca="1" t="shared" si="538"/>
        <v>1900 - WEEK 00</v>
      </c>
      <c r="N728" s="66" t="str">
        <f ca="1" t="shared" si="539"/>
        <v>1900 - MONTH 01</v>
      </c>
      <c r="O728" s="83" t="str">
        <f ca="1" t="shared" ref="O728:P728" si="760">IFERROR(AVERAGEIF(M:M,M728,$K:$K)," ")</f>
        <v> </v>
      </c>
      <c r="P728" s="83" t="str">
        <f ca="1" t="shared" si="760"/>
        <v> </v>
      </c>
      <c r="Q728" s="66" t="str">
        <f ca="1">IF(ISBLANK(A728)," ",IF(O728&gt;MASTER!$B$3/100,"SB",IF(O728&gt;MASTER!$B$4/100,"B",IF(O728&gt;MASTER!$B$5/100,"C","K"))))</f>
        <v>SB</v>
      </c>
      <c r="R728" s="66" t="str">
        <f ca="1">IF(ISBLANK(B728)," ",IF(P728&gt;MASTER!$B$3/100,"SB",IF(P728&gt;MASTER!$B$4/100,"B",IF(P728&gt;MASTER!$B$5/100,"C","K"))))</f>
        <v>SB</v>
      </c>
    </row>
    <row r="729" customHeight="1" spans="1:18">
      <c r="A729" s="66">
        <f ca="1">INDIRECT(ADDRESS(2+QUOTIENT(ROW()-2,COUNTA('Form Responses 1'!$1:$1)-4),1,,TRUE,"Form Responses 1"))</f>
        <v>0</v>
      </c>
      <c r="B729" s="66">
        <f ca="1">INDIRECT(ADDRESS(2+QUOTIENT(ROW()-2,COUNTA('Form Responses 1'!$1:$1)-4),2,,TRUE,"Form Responses 1"))</f>
        <v>0</v>
      </c>
      <c r="C729" s="66">
        <f ca="1">INDIRECT(ADDRESS(2+QUOTIENT(ROW()-2,COUNTA('Form Responses 1'!$1:$1)-4),3,,TRUE,"Form Responses 1"))</f>
        <v>0</v>
      </c>
      <c r="D729" s="66">
        <f ca="1">INDIRECT(ADDRESS(2+QUOTIENT(ROW()-2,COUNTA('Form Responses 1'!$1:$1)-4),4,,TRUE,"Form Responses 1"))</f>
        <v>0</v>
      </c>
      <c r="E729" s="82">
        <f ca="1" t="shared" si="534"/>
        <v>6</v>
      </c>
      <c r="F729" s="66" t="str">
        <f ca="1">IF(ISBLANK(A729)," ",INDIRECT(ADDRESS(1,5+MOD(ROW()-2,COUNTA('Form Responses 1'!$1:$1)-4),,TRUE,"Form Responses 1")))</f>
        <v>Halaman [Halaman Utama Depan]</v>
      </c>
      <c r="G729" s="66" t="e">
        <f ca="1">IF(ISBLANK(A729)," ",INDIRECT(ADDRESS(MATCH(A729,'Form Responses 1'!A:A,0),5+MOD(ROW()-2,COUNTA('Form Responses 1'!$1:$1)-4),,TRUE,"Form Responses 1")))</f>
        <v>#N/A</v>
      </c>
      <c r="H729" s="83" t="str">
        <f ca="1" t="shared" si="535"/>
        <v>Halaman</v>
      </c>
      <c r="I729" s="83" t="str">
        <f ca="1" t="shared" si="738"/>
        <v>Halaman Utama Depan</v>
      </c>
      <c r="J729" s="83" t="str">
        <f ca="1" t="shared" si="536"/>
        <v>CLEANING SERVICE</v>
      </c>
      <c r="K729" s="83" t="str">
        <f ca="1" t="array" ref="K729">IFERROR(INDEX(MASTER!B:B,MATCH(G729,MASTER!A:A,0))/100," ")</f>
        <v> </v>
      </c>
      <c r="L729" s="66">
        <f ca="1" t="shared" si="537"/>
        <v>0</v>
      </c>
      <c r="M729" s="66" t="str">
        <f ca="1" t="shared" si="538"/>
        <v>1900 - WEEK 00</v>
      </c>
      <c r="N729" s="66" t="str">
        <f ca="1" t="shared" si="539"/>
        <v>1900 - MONTH 01</v>
      </c>
      <c r="O729" s="83" t="str">
        <f ca="1" t="shared" ref="O729:P729" si="761">IFERROR(AVERAGEIF(M:M,M729,$K:$K)," ")</f>
        <v> </v>
      </c>
      <c r="P729" s="83" t="str">
        <f ca="1" t="shared" si="761"/>
        <v> </v>
      </c>
      <c r="Q729" s="66" t="str">
        <f ca="1">IF(ISBLANK(A729)," ",IF(O729&gt;MASTER!$B$3/100,"SB",IF(O729&gt;MASTER!$B$4/100,"B",IF(O729&gt;MASTER!$B$5/100,"C","K"))))</f>
        <v>SB</v>
      </c>
      <c r="R729" s="66" t="str">
        <f ca="1">IF(ISBLANK(B729)," ",IF(P729&gt;MASTER!$B$3/100,"SB",IF(P729&gt;MASTER!$B$4/100,"B",IF(P729&gt;MASTER!$B$5/100,"C","K"))))</f>
        <v>SB</v>
      </c>
    </row>
    <row r="730" customHeight="1" spans="1:18">
      <c r="A730" s="66">
        <f ca="1">INDIRECT(ADDRESS(2+QUOTIENT(ROW()-2,COUNTA('Form Responses 1'!$1:$1)-4),1,,TRUE,"Form Responses 1"))</f>
        <v>0</v>
      </c>
      <c r="B730" s="66">
        <f ca="1">INDIRECT(ADDRESS(2+QUOTIENT(ROW()-2,COUNTA('Form Responses 1'!$1:$1)-4),2,,TRUE,"Form Responses 1"))</f>
        <v>0</v>
      </c>
      <c r="C730" s="66">
        <f ca="1">INDIRECT(ADDRESS(2+QUOTIENT(ROW()-2,COUNTA('Form Responses 1'!$1:$1)-4),3,,TRUE,"Form Responses 1"))</f>
        <v>0</v>
      </c>
      <c r="D730" s="66">
        <f ca="1">INDIRECT(ADDRESS(2+QUOTIENT(ROW()-2,COUNTA('Form Responses 1'!$1:$1)-4),4,,TRUE,"Form Responses 1"))</f>
        <v>0</v>
      </c>
      <c r="E730" s="82">
        <f ca="1" t="shared" si="534"/>
        <v>6</v>
      </c>
      <c r="F730" s="66" t="str">
        <f ca="1">IF(ISBLANK(A730)," ",INDIRECT(ADDRESS(1,5+MOD(ROW()-2,COUNTA('Form Responses 1'!$1:$1)-4),,TRUE,"Form Responses 1")))</f>
        <v>Halaman [Halaman Samping Dan Belakang]</v>
      </c>
      <c r="G730" s="66" t="e">
        <f ca="1">IF(ISBLANK(A730)," ",INDIRECT(ADDRESS(MATCH(A730,'Form Responses 1'!A:A,0),5+MOD(ROW()-2,COUNTA('Form Responses 1'!$1:$1)-4),,TRUE,"Form Responses 1")))</f>
        <v>#N/A</v>
      </c>
      <c r="H730" s="83" t="str">
        <f ca="1" t="shared" si="535"/>
        <v>Halaman</v>
      </c>
      <c r="I730" s="83" t="str">
        <f ca="1" t="shared" si="738"/>
        <v>Halaman Samping Dan Belakang</v>
      </c>
      <c r="J730" s="83" t="str">
        <f ca="1" t="shared" si="536"/>
        <v>CLEANING SERVICE</v>
      </c>
      <c r="K730" s="83" t="str">
        <f ca="1" t="array" ref="K730">IFERROR(INDEX(MASTER!B:B,MATCH(G730,MASTER!A:A,0))/100," ")</f>
        <v> </v>
      </c>
      <c r="L730" s="66">
        <f ca="1" t="shared" si="537"/>
        <v>0</v>
      </c>
      <c r="M730" s="66" t="str">
        <f ca="1" t="shared" si="538"/>
        <v>1900 - WEEK 00</v>
      </c>
      <c r="N730" s="66" t="str">
        <f ca="1" t="shared" si="539"/>
        <v>1900 - MONTH 01</v>
      </c>
      <c r="O730" s="83" t="str">
        <f ca="1" t="shared" ref="O730:P730" si="762">IFERROR(AVERAGEIF(M:M,M730,$K:$K)," ")</f>
        <v> </v>
      </c>
      <c r="P730" s="83" t="str">
        <f ca="1" t="shared" si="762"/>
        <v> </v>
      </c>
      <c r="Q730" s="66" t="str">
        <f ca="1">IF(ISBLANK(A730)," ",IF(O730&gt;MASTER!$B$3/100,"SB",IF(O730&gt;MASTER!$B$4/100,"B",IF(O730&gt;MASTER!$B$5/100,"C","K"))))</f>
        <v>SB</v>
      </c>
      <c r="R730" s="66" t="str">
        <f ca="1">IF(ISBLANK(B730)," ",IF(P730&gt;MASTER!$B$3/100,"SB",IF(P730&gt;MASTER!$B$4/100,"B",IF(P730&gt;MASTER!$B$5/100,"C","K"))))</f>
        <v>SB</v>
      </c>
    </row>
    <row r="731" customHeight="1" spans="1:18">
      <c r="A731" s="66">
        <f ca="1">INDIRECT(ADDRESS(2+QUOTIENT(ROW()-2,COUNTA('Form Responses 1'!$1:$1)-4),1,,TRUE,"Form Responses 1"))</f>
        <v>0</v>
      </c>
      <c r="B731" s="66">
        <f ca="1">INDIRECT(ADDRESS(2+QUOTIENT(ROW()-2,COUNTA('Form Responses 1'!$1:$1)-4),2,,TRUE,"Form Responses 1"))</f>
        <v>0</v>
      </c>
      <c r="C731" s="66">
        <f ca="1">INDIRECT(ADDRESS(2+QUOTIENT(ROW()-2,COUNTA('Form Responses 1'!$1:$1)-4),3,,TRUE,"Form Responses 1"))</f>
        <v>0</v>
      </c>
      <c r="D731" s="66">
        <f ca="1">INDIRECT(ADDRESS(2+QUOTIENT(ROW()-2,COUNTA('Form Responses 1'!$1:$1)-4),4,,TRUE,"Form Responses 1"))</f>
        <v>0</v>
      </c>
      <c r="E731" s="82">
        <f ca="1" t="shared" si="534"/>
        <v>6</v>
      </c>
      <c r="F731" s="66" t="str">
        <f ca="1">IF(ISBLANK(A731)," ",INDIRECT(ADDRESS(1,5+MOD(ROW()-2,COUNTA('Form Responses 1'!$1:$1)-4),,TRUE,"Form Responses 1")))</f>
        <v>Halaman [Tps]</v>
      </c>
      <c r="G731" s="66" t="e">
        <f ca="1">IF(ISBLANK(A731)," ",INDIRECT(ADDRESS(MATCH(A731,'Form Responses 1'!A:A,0),5+MOD(ROW()-2,COUNTA('Form Responses 1'!$1:$1)-4),,TRUE,"Form Responses 1")))</f>
        <v>#N/A</v>
      </c>
      <c r="H731" s="83" t="str">
        <f ca="1" t="shared" si="535"/>
        <v>Halaman</v>
      </c>
      <c r="I731" s="83" t="str">
        <f ca="1" t="shared" si="738"/>
        <v>Tps</v>
      </c>
      <c r="J731" s="83" t="str">
        <f ca="1" t="shared" si="536"/>
        <v>CLEANING SERVICE</v>
      </c>
      <c r="K731" s="83" t="str">
        <f ca="1" t="array" ref="K731">IFERROR(INDEX(MASTER!B:B,MATCH(G731,MASTER!A:A,0))/100," ")</f>
        <v> </v>
      </c>
      <c r="L731" s="66">
        <f ca="1" t="shared" si="537"/>
        <v>0</v>
      </c>
      <c r="M731" s="66" t="str">
        <f ca="1" t="shared" si="538"/>
        <v>1900 - WEEK 00</v>
      </c>
      <c r="N731" s="66" t="str">
        <f ca="1" t="shared" si="539"/>
        <v>1900 - MONTH 01</v>
      </c>
      <c r="O731" s="83" t="str">
        <f ca="1" t="shared" ref="O731:P731" si="763">IFERROR(AVERAGEIF(M:M,M731,$K:$K)," ")</f>
        <v> </v>
      </c>
      <c r="P731" s="83" t="str">
        <f ca="1" t="shared" si="763"/>
        <v> </v>
      </c>
      <c r="Q731" s="66" t="str">
        <f ca="1">IF(ISBLANK(A731)," ",IF(O731&gt;MASTER!$B$3/100,"SB",IF(O731&gt;MASTER!$B$4/100,"B",IF(O731&gt;MASTER!$B$5/100,"C","K"))))</f>
        <v>SB</v>
      </c>
      <c r="R731" s="66" t="str">
        <f ca="1">IF(ISBLANK(B731)," ",IF(P731&gt;MASTER!$B$3/100,"SB",IF(P731&gt;MASTER!$B$4/100,"B",IF(P731&gt;MASTER!$B$5/100,"C","K"))))</f>
        <v>SB</v>
      </c>
    </row>
    <row r="732" customHeight="1" spans="1:18">
      <c r="A732" s="66">
        <f ca="1">INDIRECT(ADDRESS(2+QUOTIENT(ROW()-2,COUNTA('Form Responses 1'!$1:$1)-4),1,,TRUE,"Form Responses 1"))</f>
        <v>0</v>
      </c>
      <c r="B732" s="66">
        <f ca="1">INDIRECT(ADDRESS(2+QUOTIENT(ROW()-2,COUNTA('Form Responses 1'!$1:$1)-4),2,,TRUE,"Form Responses 1"))</f>
        <v>0</v>
      </c>
      <c r="C732" s="66">
        <f ca="1">INDIRECT(ADDRESS(2+QUOTIENT(ROW()-2,COUNTA('Form Responses 1'!$1:$1)-4),3,,TRUE,"Form Responses 1"))</f>
        <v>0</v>
      </c>
      <c r="D732" s="66">
        <f ca="1">INDIRECT(ADDRESS(2+QUOTIENT(ROW()-2,COUNTA('Form Responses 1'!$1:$1)-4),4,,TRUE,"Form Responses 1"))</f>
        <v>0</v>
      </c>
      <c r="E732" s="82">
        <f ca="1" t="shared" si="534"/>
        <v>6</v>
      </c>
      <c r="F732" s="66" t="str">
        <f ca="1">IF(ISBLANK(A732)," ",INDIRECT(ADDRESS(1,5+MOD(ROW()-2,COUNTA('Form Responses 1'!$1:$1)-4),,TRUE,"Form Responses 1")))</f>
        <v>Wisma [Koridor ]</v>
      </c>
      <c r="G732" s="66" t="e">
        <f ca="1">IF(ISBLANK(A732)," ",INDIRECT(ADDRESS(MATCH(A732,'Form Responses 1'!A:A,0),5+MOD(ROW()-2,COUNTA('Form Responses 1'!$1:$1)-4),,TRUE,"Form Responses 1")))</f>
        <v>#N/A</v>
      </c>
      <c r="H732" s="83" t="str">
        <f ca="1" t="shared" si="535"/>
        <v>Wisma</v>
      </c>
      <c r="I732" s="83" t="str">
        <f ca="1" t="shared" si="738"/>
        <v>Koridor </v>
      </c>
      <c r="J732" s="83" t="str">
        <f ca="1" t="shared" si="536"/>
        <v>CLEANING SERVICE</v>
      </c>
      <c r="K732" s="83" t="str">
        <f ca="1" t="array" ref="K732">IFERROR(INDEX(MASTER!B:B,MATCH(G732,MASTER!A:A,0))/100," ")</f>
        <v> </v>
      </c>
      <c r="L732" s="66">
        <f ca="1" t="shared" si="537"/>
        <v>0</v>
      </c>
      <c r="M732" s="66" t="str">
        <f ca="1" t="shared" si="538"/>
        <v>1900 - WEEK 00</v>
      </c>
      <c r="N732" s="66" t="str">
        <f ca="1" t="shared" si="539"/>
        <v>1900 - MONTH 01</v>
      </c>
      <c r="O732" s="83" t="str">
        <f ca="1" t="shared" ref="O732:P732" si="764">IFERROR(AVERAGEIF(M:M,M732,$K:$K)," ")</f>
        <v> </v>
      </c>
      <c r="P732" s="83" t="str">
        <f ca="1" t="shared" si="764"/>
        <v> </v>
      </c>
      <c r="Q732" s="66" t="str">
        <f ca="1">IF(ISBLANK(A732)," ",IF(O732&gt;MASTER!$B$3/100,"SB",IF(O732&gt;MASTER!$B$4/100,"B",IF(O732&gt;MASTER!$B$5/100,"C","K"))))</f>
        <v>SB</v>
      </c>
      <c r="R732" s="66" t="str">
        <f ca="1">IF(ISBLANK(B732)," ",IF(P732&gt;MASTER!$B$3/100,"SB",IF(P732&gt;MASTER!$B$4/100,"B",IF(P732&gt;MASTER!$B$5/100,"C","K"))))</f>
        <v>SB</v>
      </c>
    </row>
    <row r="733" customHeight="1" spans="1:18">
      <c r="A733" s="66">
        <f ca="1">INDIRECT(ADDRESS(2+QUOTIENT(ROW()-2,COUNTA('Form Responses 1'!$1:$1)-4),1,,TRUE,"Form Responses 1"))</f>
        <v>0</v>
      </c>
      <c r="B733" s="66">
        <f ca="1">INDIRECT(ADDRESS(2+QUOTIENT(ROW()-2,COUNTA('Form Responses 1'!$1:$1)-4),2,,TRUE,"Form Responses 1"))</f>
        <v>0</v>
      </c>
      <c r="C733" s="66">
        <f ca="1">INDIRECT(ADDRESS(2+QUOTIENT(ROW()-2,COUNTA('Form Responses 1'!$1:$1)-4),3,,TRUE,"Form Responses 1"))</f>
        <v>0</v>
      </c>
      <c r="D733" s="66">
        <f ca="1">INDIRECT(ADDRESS(2+QUOTIENT(ROW()-2,COUNTA('Form Responses 1'!$1:$1)-4),4,,TRUE,"Form Responses 1"))</f>
        <v>0</v>
      </c>
      <c r="E733" s="82">
        <f ca="1" t="shared" si="534"/>
        <v>6</v>
      </c>
      <c r="F733" s="66" t="str">
        <f ca="1">IF(ISBLANK(A733)," ",INDIRECT(ADDRESS(1,5+MOD(ROW()-2,COUNTA('Form Responses 1'!$1:$1)-4),,TRUE,"Form Responses 1")))</f>
        <v>Wisma [Ruang Rapat/Pendopo]</v>
      </c>
      <c r="G733" s="66" t="e">
        <f ca="1">IF(ISBLANK(A733)," ",INDIRECT(ADDRESS(MATCH(A733,'Form Responses 1'!A:A,0),5+MOD(ROW()-2,COUNTA('Form Responses 1'!$1:$1)-4),,TRUE,"Form Responses 1")))</f>
        <v>#N/A</v>
      </c>
      <c r="H733" s="83" t="str">
        <f ca="1" t="shared" si="535"/>
        <v>Wisma</v>
      </c>
      <c r="I733" s="83" t="str">
        <f ca="1" t="shared" si="738"/>
        <v>Ruang Rapat/Pendopo</v>
      </c>
      <c r="J733" s="83" t="str">
        <f ca="1" t="shared" si="536"/>
        <v>CLEANING SERVICE</v>
      </c>
      <c r="K733" s="83" t="str">
        <f ca="1" t="array" ref="K733">IFERROR(INDEX(MASTER!B:B,MATCH(G733,MASTER!A:A,0))/100," ")</f>
        <v> </v>
      </c>
      <c r="L733" s="66">
        <f ca="1" t="shared" si="537"/>
        <v>0</v>
      </c>
      <c r="M733" s="66" t="str">
        <f ca="1" t="shared" si="538"/>
        <v>1900 - WEEK 00</v>
      </c>
      <c r="N733" s="66" t="str">
        <f ca="1" t="shared" si="539"/>
        <v>1900 - MONTH 01</v>
      </c>
      <c r="O733" s="83" t="str">
        <f ca="1" t="shared" ref="O733:P733" si="765">IFERROR(AVERAGEIF(M:M,M733,$K:$K)," ")</f>
        <v> </v>
      </c>
      <c r="P733" s="83" t="str">
        <f ca="1" t="shared" si="765"/>
        <v> </v>
      </c>
      <c r="Q733" s="66" t="str">
        <f ca="1">IF(ISBLANK(A733)," ",IF(O733&gt;MASTER!$B$3/100,"SB",IF(O733&gt;MASTER!$B$4/100,"B",IF(O733&gt;MASTER!$B$5/100,"C","K"))))</f>
        <v>SB</v>
      </c>
      <c r="R733" s="66" t="str">
        <f ca="1">IF(ISBLANK(B733)," ",IF(P733&gt;MASTER!$B$3/100,"SB",IF(P733&gt;MASTER!$B$4/100,"B",IF(P733&gt;MASTER!$B$5/100,"C","K"))))</f>
        <v>SB</v>
      </c>
    </row>
    <row r="734" customHeight="1" spans="1:18">
      <c r="A734" s="66">
        <f ca="1">INDIRECT(ADDRESS(2+QUOTIENT(ROW()-2,COUNTA('Form Responses 1'!$1:$1)-4),1,,TRUE,"Form Responses 1"))</f>
        <v>0</v>
      </c>
      <c r="B734" s="66">
        <f ca="1">INDIRECT(ADDRESS(2+QUOTIENT(ROW()-2,COUNTA('Form Responses 1'!$1:$1)-4),2,,TRUE,"Form Responses 1"))</f>
        <v>0</v>
      </c>
      <c r="C734" s="66">
        <f ca="1">INDIRECT(ADDRESS(2+QUOTIENT(ROW()-2,COUNTA('Form Responses 1'!$1:$1)-4),3,,TRUE,"Form Responses 1"))</f>
        <v>0</v>
      </c>
      <c r="D734" s="66">
        <f ca="1">INDIRECT(ADDRESS(2+QUOTIENT(ROW()-2,COUNTA('Form Responses 1'!$1:$1)-4),4,,TRUE,"Form Responses 1"))</f>
        <v>0</v>
      </c>
      <c r="E734" s="82">
        <f ca="1" t="shared" si="534"/>
        <v>6</v>
      </c>
      <c r="F734" s="66" t="str">
        <f ca="1">IF(ISBLANK(A734)," ",INDIRECT(ADDRESS(1,5+MOD(ROW()-2,COUNTA('Form Responses 1'!$1:$1)-4),,TRUE,"Form Responses 1")))</f>
        <v>Wisma [Gudang]</v>
      </c>
      <c r="G734" s="66" t="e">
        <f ca="1">IF(ISBLANK(A734)," ",INDIRECT(ADDRESS(MATCH(A734,'Form Responses 1'!A:A,0),5+MOD(ROW()-2,COUNTA('Form Responses 1'!$1:$1)-4),,TRUE,"Form Responses 1")))</f>
        <v>#N/A</v>
      </c>
      <c r="H734" s="83" t="str">
        <f ca="1" t="shared" si="535"/>
        <v>Wisma</v>
      </c>
      <c r="I734" s="83" t="str">
        <f ca="1" t="shared" si="738"/>
        <v>Gudang</v>
      </c>
      <c r="J734" s="83" t="str">
        <f ca="1" t="shared" si="536"/>
        <v>CLEANING SERVICE</v>
      </c>
      <c r="K734" s="83" t="str">
        <f ca="1" t="array" ref="K734">IFERROR(INDEX(MASTER!B:B,MATCH(G734,MASTER!A:A,0))/100," ")</f>
        <v> </v>
      </c>
      <c r="L734" s="66">
        <f ca="1" t="shared" si="537"/>
        <v>0</v>
      </c>
      <c r="M734" s="66" t="str">
        <f ca="1" t="shared" si="538"/>
        <v>1900 - WEEK 00</v>
      </c>
      <c r="N734" s="66" t="str">
        <f ca="1" t="shared" si="539"/>
        <v>1900 - MONTH 01</v>
      </c>
      <c r="O734" s="83" t="str">
        <f ca="1" t="shared" ref="O734:P734" si="766">IFERROR(AVERAGEIF(M:M,M734,$K:$K)," ")</f>
        <v> </v>
      </c>
      <c r="P734" s="83" t="str">
        <f ca="1" t="shared" si="766"/>
        <v> </v>
      </c>
      <c r="Q734" s="66" t="str">
        <f ca="1">IF(ISBLANK(A734)," ",IF(O734&gt;MASTER!$B$3/100,"SB",IF(O734&gt;MASTER!$B$4/100,"B",IF(O734&gt;MASTER!$B$5/100,"C","K"))))</f>
        <v>SB</v>
      </c>
      <c r="R734" s="66" t="str">
        <f ca="1">IF(ISBLANK(B734)," ",IF(P734&gt;MASTER!$B$3/100,"SB",IF(P734&gt;MASTER!$B$4/100,"B",IF(P734&gt;MASTER!$B$5/100,"C","K"))))</f>
        <v>SB</v>
      </c>
    </row>
    <row r="735" customHeight="1" spans="1:18">
      <c r="A735" s="66">
        <f ca="1">INDIRECT(ADDRESS(2+QUOTIENT(ROW()-2,COUNTA('Form Responses 1'!$1:$1)-4),1,,TRUE,"Form Responses 1"))</f>
        <v>0</v>
      </c>
      <c r="B735" s="66">
        <f ca="1">INDIRECT(ADDRESS(2+QUOTIENT(ROW()-2,COUNTA('Form Responses 1'!$1:$1)-4),2,,TRUE,"Form Responses 1"))</f>
        <v>0</v>
      </c>
      <c r="C735" s="66">
        <f ca="1">INDIRECT(ADDRESS(2+QUOTIENT(ROW()-2,COUNTA('Form Responses 1'!$1:$1)-4),3,,TRUE,"Form Responses 1"))</f>
        <v>0</v>
      </c>
      <c r="D735" s="66">
        <f ca="1">INDIRECT(ADDRESS(2+QUOTIENT(ROW()-2,COUNTA('Form Responses 1'!$1:$1)-4),4,,TRUE,"Form Responses 1"))</f>
        <v>0</v>
      </c>
      <c r="E735" s="82">
        <f ca="1" t="shared" si="534"/>
        <v>6</v>
      </c>
      <c r="F735" s="66" t="str">
        <f ca="1">IF(ISBLANK(A735)," ",INDIRECT(ADDRESS(1,5+MOD(ROW()-2,COUNTA('Form Responses 1'!$1:$1)-4),,TRUE,"Form Responses 1")))</f>
        <v>Wisma [Ruang Genset]</v>
      </c>
      <c r="G735" s="66" t="e">
        <f ca="1">IF(ISBLANK(A735)," ",INDIRECT(ADDRESS(MATCH(A735,'Form Responses 1'!A:A,0),5+MOD(ROW()-2,COUNTA('Form Responses 1'!$1:$1)-4),,TRUE,"Form Responses 1")))</f>
        <v>#N/A</v>
      </c>
      <c r="H735" s="83" t="str">
        <f ca="1" t="shared" si="535"/>
        <v>Wisma</v>
      </c>
      <c r="I735" s="83" t="str">
        <f ca="1" t="shared" si="738"/>
        <v>Ruang Genset</v>
      </c>
      <c r="J735" s="83" t="str">
        <f ca="1" t="shared" si="536"/>
        <v>CLEANING SERVICE</v>
      </c>
      <c r="K735" s="83" t="str">
        <f ca="1" t="array" ref="K735">IFERROR(INDEX(MASTER!B:B,MATCH(G735,MASTER!A:A,0))/100," ")</f>
        <v> </v>
      </c>
      <c r="L735" s="66">
        <f ca="1" t="shared" si="537"/>
        <v>0</v>
      </c>
      <c r="M735" s="66" t="str">
        <f ca="1" t="shared" si="538"/>
        <v>1900 - WEEK 00</v>
      </c>
      <c r="N735" s="66" t="str">
        <f ca="1" t="shared" si="539"/>
        <v>1900 - MONTH 01</v>
      </c>
      <c r="O735" s="83" t="str">
        <f ca="1" t="shared" ref="O735:P735" si="767">IFERROR(AVERAGEIF(M:M,M735,$K:$K)," ")</f>
        <v> </v>
      </c>
      <c r="P735" s="83" t="str">
        <f ca="1" t="shared" si="767"/>
        <v> </v>
      </c>
      <c r="Q735" s="66" t="str">
        <f ca="1">IF(ISBLANK(A735)," ",IF(O735&gt;MASTER!$B$3/100,"SB",IF(O735&gt;MASTER!$B$4/100,"B",IF(O735&gt;MASTER!$B$5/100,"C","K"))))</f>
        <v>SB</v>
      </c>
      <c r="R735" s="66" t="str">
        <f ca="1">IF(ISBLANK(B735)," ",IF(P735&gt;MASTER!$B$3/100,"SB",IF(P735&gt;MASTER!$B$4/100,"B",IF(P735&gt;MASTER!$B$5/100,"C","K"))))</f>
        <v>SB</v>
      </c>
    </row>
    <row r="736" customHeight="1" spans="1:18">
      <c r="A736" s="66">
        <f ca="1">INDIRECT(ADDRESS(2+QUOTIENT(ROW()-2,COUNTA('Form Responses 1'!$1:$1)-4),1,,TRUE,"Form Responses 1"))</f>
        <v>0</v>
      </c>
      <c r="B736" s="66">
        <f ca="1">INDIRECT(ADDRESS(2+QUOTIENT(ROW()-2,COUNTA('Form Responses 1'!$1:$1)-4),2,,TRUE,"Form Responses 1"))</f>
        <v>0</v>
      </c>
      <c r="C736" s="66">
        <f ca="1">INDIRECT(ADDRESS(2+QUOTIENT(ROW()-2,COUNTA('Form Responses 1'!$1:$1)-4),3,,TRUE,"Form Responses 1"))</f>
        <v>0</v>
      </c>
      <c r="D736" s="66">
        <f ca="1">INDIRECT(ADDRESS(2+QUOTIENT(ROW()-2,COUNTA('Form Responses 1'!$1:$1)-4),4,,TRUE,"Form Responses 1"))</f>
        <v>0</v>
      </c>
      <c r="E736" s="82">
        <f ca="1" t="shared" si="534"/>
        <v>6</v>
      </c>
      <c r="F736" s="66" t="str">
        <f ca="1">IF(ISBLANK(A736)," ",INDIRECT(ADDRESS(1,5+MOD(ROW()-2,COUNTA('Form Responses 1'!$1:$1)-4),,TRUE,"Form Responses 1")))</f>
        <v>Wisma [Ruang Alat Meteorologi]</v>
      </c>
      <c r="G736" s="66" t="e">
        <f ca="1">IF(ISBLANK(A736)," ",INDIRECT(ADDRESS(MATCH(A736,'Form Responses 1'!A:A,0),5+MOD(ROW()-2,COUNTA('Form Responses 1'!$1:$1)-4),,TRUE,"Form Responses 1")))</f>
        <v>#N/A</v>
      </c>
      <c r="H736" s="83" t="str">
        <f ca="1" t="shared" si="535"/>
        <v>Wisma</v>
      </c>
      <c r="I736" s="83" t="str">
        <f ca="1" t="shared" si="738"/>
        <v>Ruang Alat Meteorologi</v>
      </c>
      <c r="J736" s="83" t="str">
        <f ca="1" t="shared" si="536"/>
        <v>CLEANING SERVICE</v>
      </c>
      <c r="K736" s="83" t="str">
        <f ca="1" t="array" ref="K736">IFERROR(INDEX(MASTER!B:B,MATCH(G736,MASTER!A:A,0))/100," ")</f>
        <v> </v>
      </c>
      <c r="L736" s="66">
        <f ca="1" t="shared" si="537"/>
        <v>0</v>
      </c>
      <c r="M736" s="66" t="str">
        <f ca="1" t="shared" si="538"/>
        <v>1900 - WEEK 00</v>
      </c>
      <c r="N736" s="66" t="str">
        <f ca="1" t="shared" si="539"/>
        <v>1900 - MONTH 01</v>
      </c>
      <c r="O736" s="83" t="str">
        <f ca="1" t="shared" ref="O736:P736" si="768">IFERROR(AVERAGEIF(M:M,M736,$K:$K)," ")</f>
        <v> </v>
      </c>
      <c r="P736" s="83" t="str">
        <f ca="1" t="shared" si="768"/>
        <v> </v>
      </c>
      <c r="Q736" s="66" t="str">
        <f ca="1">IF(ISBLANK(A736)," ",IF(O736&gt;MASTER!$B$3/100,"SB",IF(O736&gt;MASTER!$B$4/100,"B",IF(O736&gt;MASTER!$B$5/100,"C","K"))))</f>
        <v>SB</v>
      </c>
      <c r="R736" s="66" t="str">
        <f ca="1">IF(ISBLANK(B736)," ",IF(P736&gt;MASTER!$B$3/100,"SB",IF(P736&gt;MASTER!$B$4/100,"B",IF(P736&gt;MASTER!$B$5/100,"C","K"))))</f>
        <v>SB</v>
      </c>
    </row>
    <row r="737" customHeight="1" spans="1:18">
      <c r="A737" s="66">
        <f ca="1">INDIRECT(ADDRESS(2+QUOTIENT(ROW()-2,COUNTA('Form Responses 1'!$1:$1)-4),1,,TRUE,"Form Responses 1"))</f>
        <v>0</v>
      </c>
      <c r="B737" s="66">
        <f ca="1">INDIRECT(ADDRESS(2+QUOTIENT(ROW()-2,COUNTA('Form Responses 1'!$1:$1)-4),2,,TRUE,"Form Responses 1"))</f>
        <v>0</v>
      </c>
      <c r="C737" s="66">
        <f ca="1">INDIRECT(ADDRESS(2+QUOTIENT(ROW()-2,COUNTA('Form Responses 1'!$1:$1)-4),3,,TRUE,"Form Responses 1"))</f>
        <v>0</v>
      </c>
      <c r="D737" s="66">
        <f ca="1">INDIRECT(ADDRESS(2+QUOTIENT(ROW()-2,COUNTA('Form Responses 1'!$1:$1)-4),4,,TRUE,"Form Responses 1"))</f>
        <v>0</v>
      </c>
      <c r="E737" s="82">
        <f ca="1" t="shared" si="534"/>
        <v>6</v>
      </c>
      <c r="F737" s="66" t="str">
        <f ca="1">IF(ISBLANK(A737)," ",INDIRECT(ADDRESS(1,5+MOD(ROW()-2,COUNTA('Form Responses 1'!$1:$1)-4),,TRUE,"Form Responses 1")))</f>
        <v>Wisma [Ruang Kerja]</v>
      </c>
      <c r="G737" s="66" t="e">
        <f ca="1">IF(ISBLANK(A737)," ",INDIRECT(ADDRESS(MATCH(A737,'Form Responses 1'!A:A,0),5+MOD(ROW()-2,COUNTA('Form Responses 1'!$1:$1)-4),,TRUE,"Form Responses 1")))</f>
        <v>#N/A</v>
      </c>
      <c r="H737" s="83" t="str">
        <f ca="1" t="shared" si="535"/>
        <v>Wisma</v>
      </c>
      <c r="I737" s="83" t="str">
        <f ca="1" t="shared" si="738"/>
        <v>Ruang Kerja</v>
      </c>
      <c r="J737" s="83" t="str">
        <f ca="1" t="shared" si="536"/>
        <v>CLEANING SERVICE</v>
      </c>
      <c r="K737" s="83" t="str">
        <f ca="1" t="array" ref="K737">IFERROR(INDEX(MASTER!B:B,MATCH(G737,MASTER!A:A,0))/100," ")</f>
        <v> </v>
      </c>
      <c r="L737" s="66">
        <f ca="1" t="shared" si="537"/>
        <v>0</v>
      </c>
      <c r="M737" s="66" t="str">
        <f ca="1" t="shared" si="538"/>
        <v>1900 - WEEK 00</v>
      </c>
      <c r="N737" s="66" t="str">
        <f ca="1" t="shared" si="539"/>
        <v>1900 - MONTH 01</v>
      </c>
      <c r="O737" s="83" t="str">
        <f ca="1" t="shared" ref="O737:P737" si="769">IFERROR(AVERAGEIF(M:M,M737,$K:$K)," ")</f>
        <v> </v>
      </c>
      <c r="P737" s="83" t="str">
        <f ca="1" t="shared" si="769"/>
        <v> </v>
      </c>
      <c r="Q737" s="66" t="str">
        <f ca="1">IF(ISBLANK(A737)," ",IF(O737&gt;MASTER!$B$3/100,"SB",IF(O737&gt;MASTER!$B$4/100,"B",IF(O737&gt;MASTER!$B$5/100,"C","K"))))</f>
        <v>SB</v>
      </c>
      <c r="R737" s="66" t="str">
        <f ca="1">IF(ISBLANK(B737)," ",IF(P737&gt;MASTER!$B$3/100,"SB",IF(P737&gt;MASTER!$B$4/100,"B",IF(P737&gt;MASTER!$B$5/100,"C","K"))))</f>
        <v>SB</v>
      </c>
    </row>
    <row r="738" customHeight="1" spans="1:18">
      <c r="A738" s="66">
        <f ca="1">INDIRECT(ADDRESS(2+QUOTIENT(ROW()-2,COUNTA('Form Responses 1'!$1:$1)-4),1,,TRUE,"Form Responses 1"))</f>
        <v>0</v>
      </c>
      <c r="B738" s="66">
        <f ca="1">INDIRECT(ADDRESS(2+QUOTIENT(ROW()-2,COUNTA('Form Responses 1'!$1:$1)-4),2,,TRUE,"Form Responses 1"))</f>
        <v>0</v>
      </c>
      <c r="C738" s="66">
        <f ca="1">INDIRECT(ADDRESS(2+QUOTIENT(ROW()-2,COUNTA('Form Responses 1'!$1:$1)-4),3,,TRUE,"Form Responses 1"))</f>
        <v>0</v>
      </c>
      <c r="D738" s="66">
        <f ca="1">INDIRECT(ADDRESS(2+QUOTIENT(ROW()-2,COUNTA('Form Responses 1'!$1:$1)-4),4,,TRUE,"Form Responses 1"))</f>
        <v>0</v>
      </c>
      <c r="E738" s="82">
        <f ca="1" t="shared" si="534"/>
        <v>6</v>
      </c>
      <c r="F738" s="66" t="str">
        <f ca="1">IF(ISBLANK(A738)," ",INDIRECT(ADDRESS(1,5+MOD(ROW()-2,COUNTA('Form Responses 1'!$1:$1)-4),,TRUE,"Form Responses 1")))</f>
        <v>Wisma [Pantry]</v>
      </c>
      <c r="G738" s="66" t="e">
        <f ca="1">IF(ISBLANK(A738)," ",INDIRECT(ADDRESS(MATCH(A738,'Form Responses 1'!A:A,0),5+MOD(ROW()-2,COUNTA('Form Responses 1'!$1:$1)-4),,TRUE,"Form Responses 1")))</f>
        <v>#N/A</v>
      </c>
      <c r="H738" s="83" t="str">
        <f ca="1" t="shared" si="535"/>
        <v>Wisma</v>
      </c>
      <c r="I738" s="83" t="str">
        <f ca="1" t="shared" si="738"/>
        <v>Pantry</v>
      </c>
      <c r="J738" s="83" t="str">
        <f ca="1" t="shared" si="536"/>
        <v>CLEANING SERVICE</v>
      </c>
      <c r="K738" s="83" t="str">
        <f ca="1" t="array" ref="K738">IFERROR(INDEX(MASTER!B:B,MATCH(G738,MASTER!A:A,0))/100," ")</f>
        <v> </v>
      </c>
      <c r="L738" s="66">
        <f ca="1" t="shared" si="537"/>
        <v>0</v>
      </c>
      <c r="M738" s="66" t="str">
        <f ca="1" t="shared" si="538"/>
        <v>1900 - WEEK 00</v>
      </c>
      <c r="N738" s="66" t="str">
        <f ca="1" t="shared" si="539"/>
        <v>1900 - MONTH 01</v>
      </c>
      <c r="O738" s="83" t="str">
        <f ca="1" t="shared" ref="O738:P738" si="770">IFERROR(AVERAGEIF(M:M,M738,$K:$K)," ")</f>
        <v> </v>
      </c>
      <c r="P738" s="83" t="str">
        <f ca="1" t="shared" si="770"/>
        <v> </v>
      </c>
      <c r="Q738" s="66" t="str">
        <f ca="1">IF(ISBLANK(A738)," ",IF(O738&gt;MASTER!$B$3/100,"SB",IF(O738&gt;MASTER!$B$4/100,"B",IF(O738&gt;MASTER!$B$5/100,"C","K"))))</f>
        <v>SB</v>
      </c>
      <c r="R738" s="66" t="str">
        <f ca="1">IF(ISBLANK(B738)," ",IF(P738&gt;MASTER!$B$3/100,"SB",IF(P738&gt;MASTER!$B$4/100,"B",IF(P738&gt;MASTER!$B$5/100,"C","K"))))</f>
        <v>SB</v>
      </c>
    </row>
    <row r="739" customHeight="1" spans="1:18">
      <c r="A739" s="66">
        <f ca="1">INDIRECT(ADDRESS(2+QUOTIENT(ROW()-2,COUNTA('Form Responses 1'!$1:$1)-4),1,,TRUE,"Form Responses 1"))</f>
        <v>0</v>
      </c>
      <c r="B739" s="66">
        <f ca="1">INDIRECT(ADDRESS(2+QUOTIENT(ROW()-2,COUNTA('Form Responses 1'!$1:$1)-4),2,,TRUE,"Form Responses 1"))</f>
        <v>0</v>
      </c>
      <c r="C739" s="66">
        <f ca="1">INDIRECT(ADDRESS(2+QUOTIENT(ROW()-2,COUNTA('Form Responses 1'!$1:$1)-4),3,,TRUE,"Form Responses 1"))</f>
        <v>0</v>
      </c>
      <c r="D739" s="66">
        <f ca="1">INDIRECT(ADDRESS(2+QUOTIENT(ROW()-2,COUNTA('Form Responses 1'!$1:$1)-4),4,,TRUE,"Form Responses 1"))</f>
        <v>0</v>
      </c>
      <c r="E739" s="82">
        <f ca="1" t="shared" si="534"/>
        <v>6</v>
      </c>
      <c r="F739" s="66" t="str">
        <f ca="1">IF(ISBLANK(A739)," ",INDIRECT(ADDRESS(1,5+MOD(ROW()-2,COUNTA('Form Responses 1'!$1:$1)-4),,TRUE,"Form Responses 1")))</f>
        <v>Wisma [Musholla]</v>
      </c>
      <c r="G739" s="66" t="e">
        <f ca="1">IF(ISBLANK(A739)," ",INDIRECT(ADDRESS(MATCH(A739,'Form Responses 1'!A:A,0),5+MOD(ROW()-2,COUNTA('Form Responses 1'!$1:$1)-4),,TRUE,"Form Responses 1")))</f>
        <v>#N/A</v>
      </c>
      <c r="H739" s="83" t="str">
        <f ca="1" t="shared" si="535"/>
        <v>Wisma</v>
      </c>
      <c r="I739" s="83" t="str">
        <f ca="1" t="shared" si="738"/>
        <v>Musholla</v>
      </c>
      <c r="J739" s="83" t="str">
        <f ca="1" t="shared" si="536"/>
        <v>CLEANING SERVICE</v>
      </c>
      <c r="K739" s="83" t="str">
        <f ca="1" t="array" ref="K739">IFERROR(INDEX(MASTER!B:B,MATCH(G739,MASTER!A:A,0))/100," ")</f>
        <v> </v>
      </c>
      <c r="L739" s="66">
        <f ca="1" t="shared" si="537"/>
        <v>0</v>
      </c>
      <c r="M739" s="66" t="str">
        <f ca="1" t="shared" si="538"/>
        <v>1900 - WEEK 00</v>
      </c>
      <c r="N739" s="66" t="str">
        <f ca="1" t="shared" si="539"/>
        <v>1900 - MONTH 01</v>
      </c>
      <c r="O739" s="83" t="str">
        <f ca="1" t="shared" ref="O739:P739" si="771">IFERROR(AVERAGEIF(M:M,M739,$K:$K)," ")</f>
        <v> </v>
      </c>
      <c r="P739" s="83" t="str">
        <f ca="1" t="shared" si="771"/>
        <v> </v>
      </c>
      <c r="Q739" s="66" t="str">
        <f ca="1">IF(ISBLANK(A739)," ",IF(O739&gt;MASTER!$B$3/100,"SB",IF(O739&gt;MASTER!$B$4/100,"B",IF(O739&gt;MASTER!$B$5/100,"C","K"))))</f>
        <v>SB</v>
      </c>
      <c r="R739" s="66" t="str">
        <f ca="1">IF(ISBLANK(B739)," ",IF(P739&gt;MASTER!$B$3/100,"SB",IF(P739&gt;MASTER!$B$4/100,"B",IF(P739&gt;MASTER!$B$5/100,"C","K"))))</f>
        <v>SB</v>
      </c>
    </row>
    <row r="740" customHeight="1" spans="1:18">
      <c r="A740" s="66">
        <f ca="1">INDIRECT(ADDRESS(2+QUOTIENT(ROW()-2,COUNTA('Form Responses 1'!$1:$1)-4),1,,TRUE,"Form Responses 1"))</f>
        <v>0</v>
      </c>
      <c r="B740" s="66">
        <f ca="1">INDIRECT(ADDRESS(2+QUOTIENT(ROW()-2,COUNTA('Form Responses 1'!$1:$1)-4),2,,TRUE,"Form Responses 1"))</f>
        <v>0</v>
      </c>
      <c r="C740" s="66">
        <f ca="1">INDIRECT(ADDRESS(2+QUOTIENT(ROW()-2,COUNTA('Form Responses 1'!$1:$1)-4),3,,TRUE,"Form Responses 1"))</f>
        <v>0</v>
      </c>
      <c r="D740" s="66">
        <f ca="1">INDIRECT(ADDRESS(2+QUOTIENT(ROW()-2,COUNTA('Form Responses 1'!$1:$1)-4),4,,TRUE,"Form Responses 1"))</f>
        <v>0</v>
      </c>
      <c r="E740" s="82">
        <f ca="1" t="shared" si="534"/>
        <v>6</v>
      </c>
      <c r="F740" s="66" t="str">
        <f ca="1">IF(ISBLANK(A740)," ",INDIRECT(ADDRESS(1,5+MOD(ROW()-2,COUNTA('Form Responses 1'!$1:$1)-4),,TRUE,"Form Responses 1")))</f>
        <v>Wisma [Toilet Pria / Wanita]</v>
      </c>
      <c r="G740" s="66" t="e">
        <f ca="1">IF(ISBLANK(A740)," ",INDIRECT(ADDRESS(MATCH(A740,'Form Responses 1'!A:A,0),5+MOD(ROW()-2,COUNTA('Form Responses 1'!$1:$1)-4),,TRUE,"Form Responses 1")))</f>
        <v>#N/A</v>
      </c>
      <c r="H740" s="83" t="str">
        <f ca="1" t="shared" si="535"/>
        <v>Wisma</v>
      </c>
      <c r="I740" s="83" t="str">
        <f ca="1" t="shared" si="738"/>
        <v>Toilet Pria / Wanita</v>
      </c>
      <c r="J740" s="83" t="str">
        <f ca="1" t="shared" si="536"/>
        <v>CLEANING SERVICE</v>
      </c>
      <c r="K740" s="83" t="str">
        <f ca="1" t="array" ref="K740">IFERROR(INDEX(MASTER!B:B,MATCH(G740,MASTER!A:A,0))/100," ")</f>
        <v> </v>
      </c>
      <c r="L740" s="66">
        <f ca="1" t="shared" si="537"/>
        <v>0</v>
      </c>
      <c r="M740" s="66" t="str">
        <f ca="1" t="shared" si="538"/>
        <v>1900 - WEEK 00</v>
      </c>
      <c r="N740" s="66" t="str">
        <f ca="1" t="shared" si="539"/>
        <v>1900 - MONTH 01</v>
      </c>
      <c r="O740" s="83" t="str">
        <f ca="1" t="shared" ref="O740:P740" si="772">IFERROR(AVERAGEIF(M:M,M740,$K:$K)," ")</f>
        <v> </v>
      </c>
      <c r="P740" s="83" t="str">
        <f ca="1" t="shared" si="772"/>
        <v> </v>
      </c>
      <c r="Q740" s="66" t="str">
        <f ca="1">IF(ISBLANK(A740)," ",IF(O740&gt;MASTER!$B$3/100,"SB",IF(O740&gt;MASTER!$B$4/100,"B",IF(O740&gt;MASTER!$B$5/100,"C","K"))))</f>
        <v>SB</v>
      </c>
      <c r="R740" s="66" t="str">
        <f ca="1">IF(ISBLANK(B740)," ",IF(P740&gt;MASTER!$B$3/100,"SB",IF(P740&gt;MASTER!$B$4/100,"B",IF(P740&gt;MASTER!$B$5/100,"C","K"))))</f>
        <v>SB</v>
      </c>
    </row>
    <row r="741" customHeight="1" spans="1:18">
      <c r="A741" s="66">
        <f ca="1">INDIRECT(ADDRESS(2+QUOTIENT(ROW()-2,COUNTA('Form Responses 1'!$1:$1)-4),1,,TRUE,"Form Responses 1"))</f>
        <v>0</v>
      </c>
      <c r="B741" s="66">
        <f ca="1">INDIRECT(ADDRESS(2+QUOTIENT(ROW()-2,COUNTA('Form Responses 1'!$1:$1)-4),2,,TRUE,"Form Responses 1"))</f>
        <v>0</v>
      </c>
      <c r="C741" s="66">
        <f ca="1">INDIRECT(ADDRESS(2+QUOTIENT(ROW()-2,COUNTA('Form Responses 1'!$1:$1)-4),3,,TRUE,"Form Responses 1"))</f>
        <v>0</v>
      </c>
      <c r="D741" s="66">
        <f ca="1">INDIRECT(ADDRESS(2+QUOTIENT(ROW()-2,COUNTA('Form Responses 1'!$1:$1)-4),4,,TRUE,"Form Responses 1"))</f>
        <v>0</v>
      </c>
      <c r="E741" s="82">
        <f ca="1" t="shared" si="534"/>
        <v>6</v>
      </c>
      <c r="F741" s="66" t="str">
        <f ca="1">IF(ISBLANK(A741)," ",INDIRECT(ADDRESS(1,5+MOD(ROW()-2,COUNTA('Form Responses 1'!$1:$1)-4),,TRUE,"Form Responses 1")))</f>
        <v>Halaman Wisma [Taman ]</v>
      </c>
      <c r="G741" s="66" t="e">
        <f ca="1">IF(ISBLANK(A741)," ",INDIRECT(ADDRESS(MATCH(A741,'Form Responses 1'!A:A,0),5+MOD(ROW()-2,COUNTA('Form Responses 1'!$1:$1)-4),,TRUE,"Form Responses 1")))</f>
        <v>#N/A</v>
      </c>
      <c r="H741" s="83" t="str">
        <f ca="1" t="shared" si="535"/>
        <v>Halaman Wisma</v>
      </c>
      <c r="I741" s="83" t="str">
        <f ca="1" t="shared" si="738"/>
        <v>Taman </v>
      </c>
      <c r="J741" s="83" t="str">
        <f ca="1" t="shared" si="536"/>
        <v>CLEANING SERVICE</v>
      </c>
      <c r="K741" s="83" t="str">
        <f ca="1" t="array" ref="K741">IFERROR(INDEX(MASTER!B:B,MATCH(G741,MASTER!A:A,0))/100," ")</f>
        <v> </v>
      </c>
      <c r="L741" s="66">
        <f ca="1" t="shared" si="537"/>
        <v>0</v>
      </c>
      <c r="M741" s="66" t="str">
        <f ca="1" t="shared" si="538"/>
        <v>1900 - WEEK 00</v>
      </c>
      <c r="N741" s="66" t="str">
        <f ca="1" t="shared" si="539"/>
        <v>1900 - MONTH 01</v>
      </c>
      <c r="O741" s="83" t="str">
        <f ca="1" t="shared" ref="O741:P741" si="773">IFERROR(AVERAGEIF(M:M,M741,$K:$K)," ")</f>
        <v> </v>
      </c>
      <c r="P741" s="83" t="str">
        <f ca="1" t="shared" si="773"/>
        <v> </v>
      </c>
      <c r="Q741" s="66" t="str">
        <f ca="1">IF(ISBLANK(A741)," ",IF(O741&gt;MASTER!$B$3/100,"SB",IF(O741&gt;MASTER!$B$4/100,"B",IF(O741&gt;MASTER!$B$5/100,"C","K"))))</f>
        <v>SB</v>
      </c>
      <c r="R741" s="66" t="str">
        <f ca="1">IF(ISBLANK(B741)," ",IF(P741&gt;MASTER!$B$3/100,"SB",IF(P741&gt;MASTER!$B$4/100,"B",IF(P741&gt;MASTER!$B$5/100,"C","K"))))</f>
        <v>SB</v>
      </c>
    </row>
    <row r="742" customHeight="1" spans="1:18">
      <c r="A742" s="66">
        <f ca="1">INDIRECT(ADDRESS(2+QUOTIENT(ROW()-2,COUNTA('Form Responses 1'!$1:$1)-4),1,,TRUE,"Form Responses 1"))</f>
        <v>0</v>
      </c>
      <c r="B742" s="66">
        <f ca="1">INDIRECT(ADDRESS(2+QUOTIENT(ROW()-2,COUNTA('Form Responses 1'!$1:$1)-4),2,,TRUE,"Form Responses 1"))</f>
        <v>0</v>
      </c>
      <c r="C742" s="66">
        <f ca="1">INDIRECT(ADDRESS(2+QUOTIENT(ROW()-2,COUNTA('Form Responses 1'!$1:$1)-4),3,,TRUE,"Form Responses 1"))</f>
        <v>0</v>
      </c>
      <c r="D742" s="66">
        <f ca="1">INDIRECT(ADDRESS(2+QUOTIENT(ROW()-2,COUNTA('Form Responses 1'!$1:$1)-4),4,,TRUE,"Form Responses 1"))</f>
        <v>0</v>
      </c>
      <c r="E742" s="82">
        <f ca="1" t="shared" si="534"/>
        <v>6</v>
      </c>
      <c r="F742" s="66" t="str">
        <f ca="1">IF(ISBLANK(A742)," ",INDIRECT(ADDRESS(1,5+MOD(ROW()-2,COUNTA('Form Responses 1'!$1:$1)-4),,TRUE,"Form Responses 1")))</f>
        <v>Halaman Wisma [Pos Satpam]</v>
      </c>
      <c r="G742" s="66" t="e">
        <f ca="1">IF(ISBLANK(A742)," ",INDIRECT(ADDRESS(MATCH(A742,'Form Responses 1'!A:A,0),5+MOD(ROW()-2,COUNTA('Form Responses 1'!$1:$1)-4),,TRUE,"Form Responses 1")))</f>
        <v>#N/A</v>
      </c>
      <c r="H742" s="83" t="str">
        <f ca="1" t="shared" si="535"/>
        <v>Halaman Wisma</v>
      </c>
      <c r="I742" s="83" t="str">
        <f ca="1" t="shared" si="738"/>
        <v>Pos Satpam</v>
      </c>
      <c r="J742" s="83" t="str">
        <f ca="1" t="shared" si="536"/>
        <v>CLEANING SERVICE</v>
      </c>
      <c r="K742" s="83" t="str">
        <f ca="1" t="array" ref="K742">IFERROR(INDEX(MASTER!B:B,MATCH(G742,MASTER!A:A,0))/100," ")</f>
        <v> </v>
      </c>
      <c r="L742" s="66">
        <f ca="1" t="shared" si="537"/>
        <v>0</v>
      </c>
      <c r="M742" s="66" t="str">
        <f ca="1" t="shared" si="538"/>
        <v>1900 - WEEK 00</v>
      </c>
      <c r="N742" s="66" t="str">
        <f ca="1" t="shared" si="539"/>
        <v>1900 - MONTH 01</v>
      </c>
      <c r="O742" s="83" t="str">
        <f ca="1" t="shared" ref="O742:P742" si="774">IFERROR(AVERAGEIF(M:M,M742,$K:$K)," ")</f>
        <v> </v>
      </c>
      <c r="P742" s="83" t="str">
        <f ca="1" t="shared" si="774"/>
        <v> </v>
      </c>
      <c r="Q742" s="66" t="str">
        <f ca="1">IF(ISBLANK(A742)," ",IF(O742&gt;MASTER!$B$3/100,"SB",IF(O742&gt;MASTER!$B$4/100,"B",IF(O742&gt;MASTER!$B$5/100,"C","K"))))</f>
        <v>SB</v>
      </c>
      <c r="R742" s="66" t="str">
        <f ca="1">IF(ISBLANK(B742)," ",IF(P742&gt;MASTER!$B$3/100,"SB",IF(P742&gt;MASTER!$B$4/100,"B",IF(P742&gt;MASTER!$B$5/100,"C","K"))))</f>
        <v>SB</v>
      </c>
    </row>
    <row r="743" customHeight="1" spans="1:18">
      <c r="A743" s="66">
        <f ca="1">INDIRECT(ADDRESS(2+QUOTIENT(ROW()-2,COUNTA('Form Responses 1'!$1:$1)-4),1,,TRUE,"Form Responses 1"))</f>
        <v>0</v>
      </c>
      <c r="B743" s="66">
        <f ca="1">INDIRECT(ADDRESS(2+QUOTIENT(ROW()-2,COUNTA('Form Responses 1'!$1:$1)-4),2,,TRUE,"Form Responses 1"))</f>
        <v>0</v>
      </c>
      <c r="C743" s="66">
        <f ca="1">INDIRECT(ADDRESS(2+QUOTIENT(ROW()-2,COUNTA('Form Responses 1'!$1:$1)-4),3,,TRUE,"Form Responses 1"))</f>
        <v>0</v>
      </c>
      <c r="D743" s="66">
        <f ca="1">INDIRECT(ADDRESS(2+QUOTIENT(ROW()-2,COUNTA('Form Responses 1'!$1:$1)-4),4,,TRUE,"Form Responses 1"))</f>
        <v>0</v>
      </c>
      <c r="E743" s="82">
        <f ca="1" t="shared" si="534"/>
        <v>6</v>
      </c>
      <c r="F743" s="66" t="str">
        <f ca="1">IF(ISBLANK(A743)," ",INDIRECT(ADDRESS(1,5+MOD(ROW()-2,COUNTA('Form Responses 1'!$1:$1)-4),,TRUE,"Form Responses 1")))</f>
        <v>Halaman Wisma [Halaman Utama Depan]</v>
      </c>
      <c r="G743" s="66" t="e">
        <f ca="1">IF(ISBLANK(A743)," ",INDIRECT(ADDRESS(MATCH(A743,'Form Responses 1'!A:A,0),5+MOD(ROW()-2,COUNTA('Form Responses 1'!$1:$1)-4),,TRUE,"Form Responses 1")))</f>
        <v>#N/A</v>
      </c>
      <c r="H743" s="83" t="str">
        <f ca="1" t="shared" si="535"/>
        <v>Halaman Wisma</v>
      </c>
      <c r="I743" s="83" t="str">
        <f ca="1" t="shared" si="738"/>
        <v>Halaman Utama Depan</v>
      </c>
      <c r="J743" s="83" t="str">
        <f ca="1" t="shared" si="536"/>
        <v>CLEANING SERVICE</v>
      </c>
      <c r="K743" s="83" t="str">
        <f ca="1" t="array" ref="K743">IFERROR(INDEX(MASTER!B:B,MATCH(G743,MASTER!A:A,0))/100," ")</f>
        <v> </v>
      </c>
      <c r="L743" s="66">
        <f ca="1" t="shared" si="537"/>
        <v>0</v>
      </c>
      <c r="M743" s="66" t="str">
        <f ca="1" t="shared" si="538"/>
        <v>1900 - WEEK 00</v>
      </c>
      <c r="N743" s="66" t="str">
        <f ca="1" t="shared" si="539"/>
        <v>1900 - MONTH 01</v>
      </c>
      <c r="O743" s="83" t="str">
        <f ca="1" t="shared" ref="O743:P743" si="775">IFERROR(AVERAGEIF(M:M,M743,$K:$K)," ")</f>
        <v> </v>
      </c>
      <c r="P743" s="83" t="str">
        <f ca="1" t="shared" si="775"/>
        <v> </v>
      </c>
      <c r="Q743" s="66" t="str">
        <f ca="1">IF(ISBLANK(A743)," ",IF(O743&gt;MASTER!$B$3/100,"SB",IF(O743&gt;MASTER!$B$4/100,"B",IF(O743&gt;MASTER!$B$5/100,"C","K"))))</f>
        <v>SB</v>
      </c>
      <c r="R743" s="66" t="str">
        <f ca="1">IF(ISBLANK(B743)," ",IF(P743&gt;MASTER!$B$3/100,"SB",IF(P743&gt;MASTER!$B$4/100,"B",IF(P743&gt;MASTER!$B$5/100,"C","K"))))</f>
        <v>SB</v>
      </c>
    </row>
    <row r="744" customHeight="1" spans="1:18">
      <c r="A744" s="66">
        <f ca="1">INDIRECT(ADDRESS(2+QUOTIENT(ROW()-2,COUNTA('Form Responses 1'!$1:$1)-4),1,,TRUE,"Form Responses 1"))</f>
        <v>0</v>
      </c>
      <c r="B744" s="66">
        <f ca="1">INDIRECT(ADDRESS(2+QUOTIENT(ROW()-2,COUNTA('Form Responses 1'!$1:$1)-4),2,,TRUE,"Form Responses 1"))</f>
        <v>0</v>
      </c>
      <c r="C744" s="66">
        <f ca="1">INDIRECT(ADDRESS(2+QUOTIENT(ROW()-2,COUNTA('Form Responses 1'!$1:$1)-4),3,,TRUE,"Form Responses 1"))</f>
        <v>0</v>
      </c>
      <c r="D744" s="66">
        <f ca="1">INDIRECT(ADDRESS(2+QUOTIENT(ROW()-2,COUNTA('Form Responses 1'!$1:$1)-4),4,,TRUE,"Form Responses 1"))</f>
        <v>0</v>
      </c>
      <c r="E744" s="82">
        <f ca="1" t="shared" si="534"/>
        <v>6</v>
      </c>
      <c r="F744" s="66" t="str">
        <f ca="1">IF(ISBLANK(A744)," ",INDIRECT(ADDRESS(1,5+MOD(ROW()-2,COUNTA('Form Responses 1'!$1:$1)-4),,TRUE,"Form Responses 1")))</f>
        <v>Halaman Wisma [Halaman Samping Dan Belakang]</v>
      </c>
      <c r="G744" s="66" t="e">
        <f ca="1">IF(ISBLANK(A744)," ",INDIRECT(ADDRESS(MATCH(A744,'Form Responses 1'!A:A,0),5+MOD(ROW()-2,COUNTA('Form Responses 1'!$1:$1)-4),,TRUE,"Form Responses 1")))</f>
        <v>#N/A</v>
      </c>
      <c r="H744" s="83" t="str">
        <f ca="1" t="shared" si="535"/>
        <v>Halaman Wisma</v>
      </c>
      <c r="I744" s="83" t="str">
        <f ca="1" t="shared" si="738"/>
        <v>Halaman Samping Dan Belakang</v>
      </c>
      <c r="J744" s="83" t="str">
        <f ca="1" t="shared" si="536"/>
        <v>CLEANING SERVICE</v>
      </c>
      <c r="K744" s="83" t="str">
        <f ca="1" t="array" ref="K744">IFERROR(INDEX(MASTER!B:B,MATCH(G744,MASTER!A:A,0))/100," ")</f>
        <v> </v>
      </c>
      <c r="L744" s="66">
        <f ca="1" t="shared" si="537"/>
        <v>0</v>
      </c>
      <c r="M744" s="66" t="str">
        <f ca="1" t="shared" si="538"/>
        <v>1900 - WEEK 00</v>
      </c>
      <c r="N744" s="66" t="str">
        <f ca="1" t="shared" si="539"/>
        <v>1900 - MONTH 01</v>
      </c>
      <c r="O744" s="83" t="str">
        <f ca="1" t="shared" ref="O744:P744" si="776">IFERROR(AVERAGEIF(M:M,M744,$K:$K)," ")</f>
        <v> </v>
      </c>
      <c r="P744" s="83" t="str">
        <f ca="1" t="shared" si="776"/>
        <v> </v>
      </c>
      <c r="Q744" s="66" t="str">
        <f ca="1">IF(ISBLANK(A744)," ",IF(O744&gt;MASTER!$B$3/100,"SB",IF(O744&gt;MASTER!$B$4/100,"B",IF(O744&gt;MASTER!$B$5/100,"C","K"))))</f>
        <v>SB</v>
      </c>
      <c r="R744" s="66" t="str">
        <f ca="1">IF(ISBLANK(B744)," ",IF(P744&gt;MASTER!$B$3/100,"SB",IF(P744&gt;MASTER!$B$4/100,"B",IF(P744&gt;MASTER!$B$5/100,"C","K"))))</f>
        <v>SB</v>
      </c>
    </row>
    <row r="745" customHeight="1" spans="1:18">
      <c r="A745" s="66">
        <f ca="1">INDIRECT(ADDRESS(2+QUOTIENT(ROW()-2,COUNTA('Form Responses 1'!$1:$1)-4),1,,TRUE,"Form Responses 1"))</f>
        <v>0</v>
      </c>
      <c r="B745" s="66">
        <f ca="1">INDIRECT(ADDRESS(2+QUOTIENT(ROW()-2,COUNTA('Form Responses 1'!$1:$1)-4),2,,TRUE,"Form Responses 1"))</f>
        <v>0</v>
      </c>
      <c r="C745" s="66">
        <f ca="1">INDIRECT(ADDRESS(2+QUOTIENT(ROW()-2,COUNTA('Form Responses 1'!$1:$1)-4),3,,TRUE,"Form Responses 1"))</f>
        <v>0</v>
      </c>
      <c r="D745" s="66">
        <f ca="1">INDIRECT(ADDRESS(2+QUOTIENT(ROW()-2,COUNTA('Form Responses 1'!$1:$1)-4),4,,TRUE,"Form Responses 1"))</f>
        <v>0</v>
      </c>
      <c r="E745" s="82">
        <f ca="1" t="shared" si="534"/>
        <v>6</v>
      </c>
      <c r="F745" s="66" t="str">
        <f ca="1">IF(ISBLANK(A745)," ",INDIRECT(ADDRESS(1,5+MOD(ROW()-2,COUNTA('Form Responses 1'!$1:$1)-4),,TRUE,"Form Responses 1")))</f>
        <v>Halaman Wisma [Tps]</v>
      </c>
      <c r="G745" s="66" t="e">
        <f ca="1">IF(ISBLANK(A745)," ",INDIRECT(ADDRESS(MATCH(A745,'Form Responses 1'!A:A,0),5+MOD(ROW()-2,COUNTA('Form Responses 1'!$1:$1)-4),,TRUE,"Form Responses 1")))</f>
        <v>#N/A</v>
      </c>
      <c r="H745" s="83" t="str">
        <f ca="1" t="shared" si="535"/>
        <v>Halaman Wisma</v>
      </c>
      <c r="I745" s="83" t="str">
        <f ca="1" t="shared" si="738"/>
        <v>Tps</v>
      </c>
      <c r="J745" s="83" t="str">
        <f ca="1" t="shared" si="536"/>
        <v>CLEANING SERVICE</v>
      </c>
      <c r="K745" s="83" t="str">
        <f ca="1" t="array" ref="K745">IFERROR(INDEX(MASTER!B:B,MATCH(G745,MASTER!A:A,0))/100," ")</f>
        <v> </v>
      </c>
      <c r="L745" s="66">
        <f ca="1" t="shared" si="537"/>
        <v>0</v>
      </c>
      <c r="M745" s="66" t="str">
        <f ca="1" t="shared" si="538"/>
        <v>1900 - WEEK 00</v>
      </c>
      <c r="N745" s="66" t="str">
        <f ca="1" t="shared" si="539"/>
        <v>1900 - MONTH 01</v>
      </c>
      <c r="O745" s="83" t="str">
        <f ca="1" t="shared" ref="O745:P745" si="777">IFERROR(AVERAGEIF(M:M,M745,$K:$K)," ")</f>
        <v> </v>
      </c>
      <c r="P745" s="83" t="str">
        <f ca="1" t="shared" si="777"/>
        <v> </v>
      </c>
      <c r="Q745" s="66" t="str">
        <f ca="1">IF(ISBLANK(A745)," ",IF(O745&gt;MASTER!$B$3/100,"SB",IF(O745&gt;MASTER!$B$4/100,"B",IF(O745&gt;MASTER!$B$5/100,"C","K"))))</f>
        <v>SB</v>
      </c>
      <c r="R745" s="66" t="str">
        <f ca="1">IF(ISBLANK(B745)," ",IF(P745&gt;MASTER!$B$3/100,"SB",IF(P745&gt;MASTER!$B$4/100,"B",IF(P745&gt;MASTER!$B$5/100,"C","K"))))</f>
        <v>SB</v>
      </c>
    </row>
    <row r="746" customHeight="1" spans="1:18">
      <c r="A746" s="66">
        <f ca="1">INDIRECT(ADDRESS(2+QUOTIENT(ROW()-2,COUNTA('Form Responses 1'!$1:$1)-4),1,,TRUE,"Form Responses 1"))</f>
        <v>0</v>
      </c>
      <c r="B746" s="66">
        <f ca="1">INDIRECT(ADDRESS(2+QUOTIENT(ROW()-2,COUNTA('Form Responses 1'!$1:$1)-4),2,,TRUE,"Form Responses 1"))</f>
        <v>0</v>
      </c>
      <c r="C746" s="66">
        <f ca="1">INDIRECT(ADDRESS(2+QUOTIENT(ROW()-2,COUNTA('Form Responses 1'!$1:$1)-4),3,,TRUE,"Form Responses 1"))</f>
        <v>0</v>
      </c>
      <c r="D746" s="66">
        <f ca="1">INDIRECT(ADDRESS(2+QUOTIENT(ROW()-2,COUNTA('Form Responses 1'!$1:$1)-4),4,,TRUE,"Form Responses 1"))</f>
        <v>0</v>
      </c>
      <c r="E746" s="82">
        <f ca="1" t="shared" si="534"/>
        <v>6</v>
      </c>
      <c r="F746" s="66" t="str">
        <f ca="1">IF(ISBLANK(A746)," ",INDIRECT(ADDRESS(1,5+MOD(ROW()-2,COUNTA('Form Responses 1'!$1:$1)-4),,TRUE,"Form Responses 1")))</f>
        <v>Security [Security Functions]</v>
      </c>
      <c r="G746" s="66" t="e">
        <f ca="1">IF(ISBLANK(A746)," ",INDIRECT(ADDRESS(MATCH(A746,'Form Responses 1'!A:A,0),5+MOD(ROW()-2,COUNTA('Form Responses 1'!$1:$1)-4),,TRUE,"Form Responses 1")))</f>
        <v>#N/A</v>
      </c>
      <c r="H746" s="83" t="str">
        <f ca="1" t="shared" si="535"/>
        <v>Security</v>
      </c>
      <c r="I746" s="83" t="str">
        <f ca="1" t="shared" si="738"/>
        <v>Security Functions</v>
      </c>
      <c r="J746" s="83" t="str">
        <f ca="1" t="shared" si="536"/>
        <v>SECURITY SERVICE</v>
      </c>
      <c r="K746" s="83" t="str">
        <f ca="1" t="array" ref="K746">IFERROR(INDEX(MASTER!B:B,MATCH(G746,MASTER!A:A,0))/100," ")</f>
        <v> </v>
      </c>
      <c r="L746" s="66">
        <f ca="1" t="shared" si="537"/>
        <v>0</v>
      </c>
      <c r="M746" s="66" t="str">
        <f ca="1" t="shared" si="538"/>
        <v>1900 - WEEK 00</v>
      </c>
      <c r="N746" s="66" t="str">
        <f ca="1" t="shared" si="539"/>
        <v>1900 - MONTH 01</v>
      </c>
      <c r="O746" s="83" t="str">
        <f ca="1" t="shared" ref="O746:P746" si="778">IFERROR(AVERAGEIF(M:M,M746,$K:$K)," ")</f>
        <v> </v>
      </c>
      <c r="P746" s="83" t="str">
        <f ca="1" t="shared" si="778"/>
        <v> </v>
      </c>
      <c r="Q746" s="66" t="str">
        <f ca="1">IF(ISBLANK(A746)," ",IF(O746&gt;MASTER!$B$3/100,"SB",IF(O746&gt;MASTER!$B$4/100,"B",IF(O746&gt;MASTER!$B$5/100,"C","K"))))</f>
        <v>SB</v>
      </c>
      <c r="R746" s="66" t="str">
        <f ca="1">IF(ISBLANK(B746)," ",IF(P746&gt;MASTER!$B$3/100,"SB",IF(P746&gt;MASTER!$B$4/100,"B",IF(P746&gt;MASTER!$B$5/100,"C","K"))))</f>
        <v>SB</v>
      </c>
    </row>
    <row r="747" customHeight="1" spans="1:18">
      <c r="A747" s="66">
        <f ca="1">INDIRECT(ADDRESS(2+QUOTIENT(ROW()-2,COUNTA('Form Responses 1'!$1:$1)-4),1,,TRUE,"Form Responses 1"))</f>
        <v>0</v>
      </c>
      <c r="B747" s="66">
        <f ca="1">INDIRECT(ADDRESS(2+QUOTIENT(ROW()-2,COUNTA('Form Responses 1'!$1:$1)-4),2,,TRUE,"Form Responses 1"))</f>
        <v>0</v>
      </c>
      <c r="C747" s="66">
        <f ca="1">INDIRECT(ADDRESS(2+QUOTIENT(ROW()-2,COUNTA('Form Responses 1'!$1:$1)-4),3,,TRUE,"Form Responses 1"))</f>
        <v>0</v>
      </c>
      <c r="D747" s="66">
        <f ca="1">INDIRECT(ADDRESS(2+QUOTIENT(ROW()-2,COUNTA('Form Responses 1'!$1:$1)-4),4,,TRUE,"Form Responses 1"))</f>
        <v>0</v>
      </c>
      <c r="E747" s="82">
        <f ca="1" t="shared" si="534"/>
        <v>6</v>
      </c>
      <c r="F747" s="66" t="str">
        <f ca="1">IF(ISBLANK(A747)," ",INDIRECT(ADDRESS(1,5+MOD(ROW()-2,COUNTA('Form Responses 1'!$1:$1)-4),,TRUE,"Form Responses 1")))</f>
        <v>Lantai 1 [Pantry ]</v>
      </c>
      <c r="G747" s="66" t="e">
        <f ca="1">IF(ISBLANK(A747)," ",INDIRECT(ADDRESS(MATCH(A747,'Form Responses 1'!A:A,0),5+MOD(ROW()-2,COUNTA('Form Responses 1'!$1:$1)-4),,TRUE,"Form Responses 1")))</f>
        <v>#N/A</v>
      </c>
      <c r="H747" s="83" t="str">
        <f ca="1" t="shared" si="535"/>
        <v>Lantai 1</v>
      </c>
      <c r="I747" s="83" t="str">
        <f ca="1" t="shared" si="738"/>
        <v>Pantry </v>
      </c>
      <c r="J747" s="83" t="str">
        <f ca="1" t="shared" si="536"/>
        <v>CLEANING SERVICE</v>
      </c>
      <c r="K747" s="83" t="str">
        <f ca="1" t="array" ref="K747">IFERROR(INDEX(MASTER!B:B,MATCH(G747,MASTER!A:A,0))/100," ")</f>
        <v> </v>
      </c>
      <c r="L747" s="66">
        <f ca="1" t="shared" si="537"/>
        <v>0</v>
      </c>
      <c r="M747" s="66" t="str">
        <f ca="1" t="shared" si="538"/>
        <v>1900 - WEEK 00</v>
      </c>
      <c r="N747" s="66" t="str">
        <f ca="1" t="shared" si="539"/>
        <v>1900 - MONTH 01</v>
      </c>
      <c r="O747" s="83" t="str">
        <f ca="1" t="shared" ref="O747:P747" si="779">IFERROR(AVERAGEIF(M:M,M747,$K:$K)," ")</f>
        <v> </v>
      </c>
      <c r="P747" s="83" t="str">
        <f ca="1" t="shared" si="779"/>
        <v> </v>
      </c>
      <c r="Q747" s="66" t="str">
        <f ca="1">IF(ISBLANK(A747)," ",IF(O747&gt;MASTER!$B$3/100,"SB",IF(O747&gt;MASTER!$B$4/100,"B",IF(O747&gt;MASTER!$B$5/100,"C","K"))))</f>
        <v>SB</v>
      </c>
      <c r="R747" s="66" t="str">
        <f ca="1">IF(ISBLANK(B747)," ",IF(P747&gt;MASTER!$B$3/100,"SB",IF(P747&gt;MASTER!$B$4/100,"B",IF(P747&gt;MASTER!$B$5/100,"C","K"))))</f>
        <v>SB</v>
      </c>
    </row>
    <row r="748" customHeight="1" spans="1:18">
      <c r="A748" s="66">
        <f ca="1">INDIRECT(ADDRESS(2+QUOTIENT(ROW()-2,COUNTA('Form Responses 1'!$1:$1)-4),1,,TRUE,"Form Responses 1"))</f>
        <v>0</v>
      </c>
      <c r="B748" s="66">
        <f ca="1">INDIRECT(ADDRESS(2+QUOTIENT(ROW()-2,COUNTA('Form Responses 1'!$1:$1)-4),2,,TRUE,"Form Responses 1"))</f>
        <v>0</v>
      </c>
      <c r="C748" s="66">
        <f ca="1">INDIRECT(ADDRESS(2+QUOTIENT(ROW()-2,COUNTA('Form Responses 1'!$1:$1)-4),3,,TRUE,"Form Responses 1"))</f>
        <v>0</v>
      </c>
      <c r="D748" s="66">
        <f ca="1">INDIRECT(ADDRESS(2+QUOTIENT(ROW()-2,COUNTA('Form Responses 1'!$1:$1)-4),4,,TRUE,"Form Responses 1"))</f>
        <v>0</v>
      </c>
      <c r="E748" s="82">
        <f ca="1" t="shared" si="534"/>
        <v>6</v>
      </c>
      <c r="F748" s="66" t="str">
        <f ca="1">IF(ISBLANK(A748)," ",INDIRECT(ADDRESS(1,5+MOD(ROW()-2,COUNTA('Form Responses 1'!$1:$1)-4),,TRUE,"Form Responses 1")))</f>
        <v>Lantai 1 [Kamar Depan]</v>
      </c>
      <c r="G748" s="66" t="e">
        <f ca="1">IF(ISBLANK(A748)," ",INDIRECT(ADDRESS(MATCH(A748,'Form Responses 1'!A:A,0),5+MOD(ROW()-2,COUNTA('Form Responses 1'!$1:$1)-4),,TRUE,"Form Responses 1")))</f>
        <v>#N/A</v>
      </c>
      <c r="H748" s="83" t="str">
        <f ca="1" t="shared" si="535"/>
        <v>Lantai 1</v>
      </c>
      <c r="I748" s="83" t="str">
        <f ca="1" t="shared" si="738"/>
        <v>Kamar Depan</v>
      </c>
      <c r="J748" s="83" t="str">
        <f ca="1" t="shared" si="536"/>
        <v>CLEANING SERVICE</v>
      </c>
      <c r="K748" s="83" t="str">
        <f ca="1" t="array" ref="K748">IFERROR(INDEX(MASTER!B:B,MATCH(G748,MASTER!A:A,0))/100," ")</f>
        <v> </v>
      </c>
      <c r="L748" s="66">
        <f ca="1" t="shared" si="537"/>
        <v>0</v>
      </c>
      <c r="M748" s="66" t="str">
        <f ca="1" t="shared" si="538"/>
        <v>1900 - WEEK 00</v>
      </c>
      <c r="N748" s="66" t="str">
        <f ca="1" t="shared" si="539"/>
        <v>1900 - MONTH 01</v>
      </c>
      <c r="O748" s="83" t="str">
        <f ca="1" t="shared" ref="O748:P748" si="780">IFERROR(AVERAGEIF(M:M,M748,$K:$K)," ")</f>
        <v> </v>
      </c>
      <c r="P748" s="83" t="str">
        <f ca="1" t="shared" si="780"/>
        <v> </v>
      </c>
      <c r="Q748" s="66" t="str">
        <f ca="1">IF(ISBLANK(A748)," ",IF(O748&gt;MASTER!$B$3/100,"SB",IF(O748&gt;MASTER!$B$4/100,"B",IF(O748&gt;MASTER!$B$5/100,"C","K"))))</f>
        <v>SB</v>
      </c>
      <c r="R748" s="66" t="str">
        <f ca="1">IF(ISBLANK(B748)," ",IF(P748&gt;MASTER!$B$3/100,"SB",IF(P748&gt;MASTER!$B$4/100,"B",IF(P748&gt;MASTER!$B$5/100,"C","K"))))</f>
        <v>SB</v>
      </c>
    </row>
    <row r="749" customHeight="1" spans="1:18">
      <c r="A749" s="66">
        <f ca="1">INDIRECT(ADDRESS(2+QUOTIENT(ROW()-2,COUNTA('Form Responses 1'!$1:$1)-4),1,,TRUE,"Form Responses 1"))</f>
        <v>0</v>
      </c>
      <c r="B749" s="66">
        <f ca="1">INDIRECT(ADDRESS(2+QUOTIENT(ROW()-2,COUNTA('Form Responses 1'!$1:$1)-4),2,,TRUE,"Form Responses 1"))</f>
        <v>0</v>
      </c>
      <c r="C749" s="66">
        <f ca="1">INDIRECT(ADDRESS(2+QUOTIENT(ROW()-2,COUNTA('Form Responses 1'!$1:$1)-4),3,,TRUE,"Form Responses 1"))</f>
        <v>0</v>
      </c>
      <c r="D749" s="66">
        <f ca="1">INDIRECT(ADDRESS(2+QUOTIENT(ROW()-2,COUNTA('Form Responses 1'!$1:$1)-4),4,,TRUE,"Form Responses 1"))</f>
        <v>0</v>
      </c>
      <c r="E749" s="82">
        <f ca="1" t="shared" si="534"/>
        <v>6</v>
      </c>
      <c r="F749" s="66" t="str">
        <f ca="1">IF(ISBLANK(A749)," ",INDIRECT(ADDRESS(1,5+MOD(ROW()-2,COUNTA('Form Responses 1'!$1:$1)-4),,TRUE,"Form Responses 1")))</f>
        <v>Lantai 1 [Kamar Belakang]</v>
      </c>
      <c r="G749" s="66" t="e">
        <f ca="1">IF(ISBLANK(A749)," ",INDIRECT(ADDRESS(MATCH(A749,'Form Responses 1'!A:A,0),5+MOD(ROW()-2,COUNTA('Form Responses 1'!$1:$1)-4),,TRUE,"Form Responses 1")))</f>
        <v>#N/A</v>
      </c>
      <c r="H749" s="83" t="str">
        <f ca="1" t="shared" si="535"/>
        <v>Lantai 1</v>
      </c>
      <c r="I749" s="83" t="str">
        <f ca="1" t="shared" si="738"/>
        <v>Kamar Belakang</v>
      </c>
      <c r="J749" s="83" t="str">
        <f ca="1" t="shared" si="536"/>
        <v>CLEANING SERVICE</v>
      </c>
      <c r="K749" s="83" t="str">
        <f ca="1" t="array" ref="K749">IFERROR(INDEX(MASTER!B:B,MATCH(G749,MASTER!A:A,0))/100," ")</f>
        <v> </v>
      </c>
      <c r="L749" s="66">
        <f ca="1" t="shared" si="537"/>
        <v>0</v>
      </c>
      <c r="M749" s="66" t="str">
        <f ca="1" t="shared" si="538"/>
        <v>1900 - WEEK 00</v>
      </c>
      <c r="N749" s="66" t="str">
        <f ca="1" t="shared" si="539"/>
        <v>1900 - MONTH 01</v>
      </c>
      <c r="O749" s="83" t="str">
        <f ca="1" t="shared" ref="O749:P749" si="781">IFERROR(AVERAGEIF(M:M,M749,$K:$K)," ")</f>
        <v> </v>
      </c>
      <c r="P749" s="83" t="str">
        <f ca="1" t="shared" si="781"/>
        <v> </v>
      </c>
      <c r="Q749" s="66" t="str">
        <f ca="1">IF(ISBLANK(A749)," ",IF(O749&gt;MASTER!$B$3/100,"SB",IF(O749&gt;MASTER!$B$4/100,"B",IF(O749&gt;MASTER!$B$5/100,"C","K"))))</f>
        <v>SB</v>
      </c>
      <c r="R749" s="66" t="str">
        <f ca="1">IF(ISBLANK(B749)," ",IF(P749&gt;MASTER!$B$3/100,"SB",IF(P749&gt;MASTER!$B$4/100,"B",IF(P749&gt;MASTER!$B$5/100,"C","K"))))</f>
        <v>SB</v>
      </c>
    </row>
    <row r="750" customHeight="1" spans="1:18">
      <c r="A750" s="66">
        <f ca="1">INDIRECT(ADDRESS(2+QUOTIENT(ROW()-2,COUNTA('Form Responses 1'!$1:$1)-4),1,,TRUE,"Form Responses 1"))</f>
        <v>0</v>
      </c>
      <c r="B750" s="66">
        <f ca="1">INDIRECT(ADDRESS(2+QUOTIENT(ROW()-2,COUNTA('Form Responses 1'!$1:$1)-4),2,,TRUE,"Form Responses 1"))</f>
        <v>0</v>
      </c>
      <c r="C750" s="66">
        <f ca="1">INDIRECT(ADDRESS(2+QUOTIENT(ROW()-2,COUNTA('Form Responses 1'!$1:$1)-4),3,,TRUE,"Form Responses 1"))</f>
        <v>0</v>
      </c>
      <c r="D750" s="66">
        <f ca="1">INDIRECT(ADDRESS(2+QUOTIENT(ROW()-2,COUNTA('Form Responses 1'!$1:$1)-4),4,,TRUE,"Form Responses 1"))</f>
        <v>0</v>
      </c>
      <c r="E750" s="82">
        <f ca="1" t="shared" si="534"/>
        <v>6</v>
      </c>
      <c r="F750" s="66" t="str">
        <f ca="1">IF(ISBLANK(A750)," ",INDIRECT(ADDRESS(1,5+MOD(ROW()-2,COUNTA('Form Responses 1'!$1:$1)-4),,TRUE,"Form Responses 1")))</f>
        <v>Lantai 1 [Ruang Tamu]</v>
      </c>
      <c r="G750" s="66" t="e">
        <f ca="1">IF(ISBLANK(A750)," ",INDIRECT(ADDRESS(MATCH(A750,'Form Responses 1'!A:A,0),5+MOD(ROW()-2,COUNTA('Form Responses 1'!$1:$1)-4),,TRUE,"Form Responses 1")))</f>
        <v>#N/A</v>
      </c>
      <c r="H750" s="83" t="str">
        <f ca="1" t="shared" si="535"/>
        <v>Lantai 1</v>
      </c>
      <c r="I750" s="83" t="str">
        <f ca="1" t="shared" si="738"/>
        <v>Ruang Tamu</v>
      </c>
      <c r="J750" s="83" t="str">
        <f ca="1" t="shared" si="536"/>
        <v>CLEANING SERVICE</v>
      </c>
      <c r="K750" s="83" t="str">
        <f ca="1" t="array" ref="K750">IFERROR(INDEX(MASTER!B:B,MATCH(G750,MASTER!A:A,0))/100," ")</f>
        <v> </v>
      </c>
      <c r="L750" s="66">
        <f ca="1" t="shared" si="537"/>
        <v>0</v>
      </c>
      <c r="M750" s="66" t="str">
        <f ca="1" t="shared" si="538"/>
        <v>1900 - WEEK 00</v>
      </c>
      <c r="N750" s="66" t="str">
        <f ca="1" t="shared" si="539"/>
        <v>1900 - MONTH 01</v>
      </c>
      <c r="O750" s="83" t="str">
        <f ca="1" t="shared" ref="O750:P750" si="782">IFERROR(AVERAGEIF(M:M,M750,$K:$K)," ")</f>
        <v> </v>
      </c>
      <c r="P750" s="83" t="str">
        <f ca="1" t="shared" si="782"/>
        <v> </v>
      </c>
      <c r="Q750" s="66" t="str">
        <f ca="1">IF(ISBLANK(A750)," ",IF(O750&gt;MASTER!$B$3/100,"SB",IF(O750&gt;MASTER!$B$4/100,"B",IF(O750&gt;MASTER!$B$5/100,"C","K"))))</f>
        <v>SB</v>
      </c>
      <c r="R750" s="66" t="str">
        <f ca="1">IF(ISBLANK(B750)," ",IF(P750&gt;MASTER!$B$3/100,"SB",IF(P750&gt;MASTER!$B$4/100,"B",IF(P750&gt;MASTER!$B$5/100,"C","K"))))</f>
        <v>SB</v>
      </c>
    </row>
    <row r="751" customHeight="1" spans="1:18">
      <c r="A751" s="66">
        <f ca="1">INDIRECT(ADDRESS(2+QUOTIENT(ROW()-2,COUNTA('Form Responses 1'!$1:$1)-4),1,,TRUE,"Form Responses 1"))</f>
        <v>0</v>
      </c>
      <c r="B751" s="66">
        <f ca="1">INDIRECT(ADDRESS(2+QUOTIENT(ROW()-2,COUNTA('Form Responses 1'!$1:$1)-4),2,,TRUE,"Form Responses 1"))</f>
        <v>0</v>
      </c>
      <c r="C751" s="66">
        <f ca="1">INDIRECT(ADDRESS(2+QUOTIENT(ROW()-2,COUNTA('Form Responses 1'!$1:$1)-4),3,,TRUE,"Form Responses 1"))</f>
        <v>0</v>
      </c>
      <c r="D751" s="66">
        <f ca="1">INDIRECT(ADDRESS(2+QUOTIENT(ROW()-2,COUNTA('Form Responses 1'!$1:$1)-4),4,,TRUE,"Form Responses 1"))</f>
        <v>0</v>
      </c>
      <c r="E751" s="82">
        <f ca="1" t="shared" si="534"/>
        <v>6</v>
      </c>
      <c r="F751" s="66" t="str">
        <f ca="1">IF(ISBLANK(A751)," ",INDIRECT(ADDRESS(1,5+MOD(ROW()-2,COUNTA('Form Responses 1'!$1:$1)-4),,TRUE,"Form Responses 1")))</f>
        <v>Lantai 1 [Toilet Pria / Wanita]</v>
      </c>
      <c r="G751" s="66" t="e">
        <f ca="1">IF(ISBLANK(A751)," ",INDIRECT(ADDRESS(MATCH(A751,'Form Responses 1'!A:A,0),5+MOD(ROW()-2,COUNTA('Form Responses 1'!$1:$1)-4),,TRUE,"Form Responses 1")))</f>
        <v>#N/A</v>
      </c>
      <c r="H751" s="83" t="str">
        <f ca="1" t="shared" si="535"/>
        <v>Lantai 1</v>
      </c>
      <c r="I751" s="83" t="str">
        <f ca="1" t="shared" si="738"/>
        <v>Toilet Pria / Wanita</v>
      </c>
      <c r="J751" s="83" t="str">
        <f ca="1" t="shared" si="536"/>
        <v>CLEANING SERVICE</v>
      </c>
      <c r="K751" s="83" t="str">
        <f ca="1" t="array" ref="K751">IFERROR(INDEX(MASTER!B:B,MATCH(G751,MASTER!A:A,0))/100," ")</f>
        <v> </v>
      </c>
      <c r="L751" s="66">
        <f ca="1" t="shared" si="537"/>
        <v>0</v>
      </c>
      <c r="M751" s="66" t="str">
        <f ca="1" t="shared" si="538"/>
        <v>1900 - WEEK 00</v>
      </c>
      <c r="N751" s="66" t="str">
        <f ca="1" t="shared" si="539"/>
        <v>1900 - MONTH 01</v>
      </c>
      <c r="O751" s="83" t="str">
        <f ca="1" t="shared" ref="O751:P751" si="783">IFERROR(AVERAGEIF(M:M,M751,$K:$K)," ")</f>
        <v> </v>
      </c>
      <c r="P751" s="83" t="str">
        <f ca="1" t="shared" si="783"/>
        <v> </v>
      </c>
      <c r="Q751" s="66" t="str">
        <f ca="1">IF(ISBLANK(A751)," ",IF(O751&gt;MASTER!$B$3/100,"SB",IF(O751&gt;MASTER!$B$4/100,"B",IF(O751&gt;MASTER!$B$5/100,"C","K"))))</f>
        <v>SB</v>
      </c>
      <c r="R751" s="66" t="str">
        <f ca="1">IF(ISBLANK(B751)," ",IF(P751&gt;MASTER!$B$3/100,"SB",IF(P751&gt;MASTER!$B$4/100,"B",IF(P751&gt;MASTER!$B$5/100,"C","K"))))</f>
        <v>SB</v>
      </c>
    </row>
    <row r="752" customHeight="1" spans="1:18">
      <c r="A752" s="66">
        <f ca="1">INDIRECT(ADDRESS(2+QUOTIENT(ROW()-2,COUNTA('Form Responses 1'!$1:$1)-4),1,,TRUE,"Form Responses 1"))</f>
        <v>0</v>
      </c>
      <c r="B752" s="66">
        <f ca="1">INDIRECT(ADDRESS(2+QUOTIENT(ROW()-2,COUNTA('Form Responses 1'!$1:$1)-4),2,,TRUE,"Form Responses 1"))</f>
        <v>0</v>
      </c>
      <c r="C752" s="66">
        <f ca="1">INDIRECT(ADDRESS(2+QUOTIENT(ROW()-2,COUNTA('Form Responses 1'!$1:$1)-4),3,,TRUE,"Form Responses 1"))</f>
        <v>0</v>
      </c>
      <c r="D752" s="66">
        <f ca="1">INDIRECT(ADDRESS(2+QUOTIENT(ROW()-2,COUNTA('Form Responses 1'!$1:$1)-4),4,,TRUE,"Form Responses 1"))</f>
        <v>0</v>
      </c>
      <c r="E752" s="82">
        <f ca="1" t="shared" si="534"/>
        <v>6</v>
      </c>
      <c r="F752" s="66" t="str">
        <f ca="1">IF(ISBLANK(A752)," ",INDIRECT(ADDRESS(1,5+MOD(ROW()-2,COUNTA('Form Responses 1'!$1:$1)-4),,TRUE,"Form Responses 1")))</f>
        <v>Halaman [Taman ]</v>
      </c>
      <c r="G752" s="66" t="e">
        <f ca="1">IF(ISBLANK(A752)," ",INDIRECT(ADDRESS(MATCH(A752,'Form Responses 1'!A:A,0),5+MOD(ROW()-2,COUNTA('Form Responses 1'!$1:$1)-4),,TRUE,"Form Responses 1")))</f>
        <v>#N/A</v>
      </c>
      <c r="H752" s="83" t="str">
        <f ca="1" t="shared" si="535"/>
        <v>Halaman</v>
      </c>
      <c r="I752" s="83" t="str">
        <f ca="1" t="shared" si="738"/>
        <v>Taman </v>
      </c>
      <c r="J752" s="83" t="str">
        <f ca="1" t="shared" si="536"/>
        <v>CLEANING SERVICE</v>
      </c>
      <c r="K752" s="83" t="str">
        <f ca="1" t="array" ref="K752">IFERROR(INDEX(MASTER!B:B,MATCH(G752,MASTER!A:A,0))/100," ")</f>
        <v> </v>
      </c>
      <c r="L752" s="66">
        <f ca="1" t="shared" si="537"/>
        <v>0</v>
      </c>
      <c r="M752" s="66" t="str">
        <f ca="1" t="shared" si="538"/>
        <v>1900 - WEEK 00</v>
      </c>
      <c r="N752" s="66" t="str">
        <f ca="1" t="shared" si="539"/>
        <v>1900 - MONTH 01</v>
      </c>
      <c r="O752" s="83" t="str">
        <f ca="1" t="shared" ref="O752:P752" si="784">IFERROR(AVERAGEIF(M:M,M752,$K:$K)," ")</f>
        <v> </v>
      </c>
      <c r="P752" s="83" t="str">
        <f ca="1" t="shared" si="784"/>
        <v> </v>
      </c>
      <c r="Q752" s="66" t="str">
        <f ca="1">IF(ISBLANK(A752)," ",IF(O752&gt;MASTER!$B$3/100,"SB",IF(O752&gt;MASTER!$B$4/100,"B",IF(O752&gt;MASTER!$B$5/100,"C","K"))))</f>
        <v>SB</v>
      </c>
      <c r="R752" s="66" t="str">
        <f ca="1">IF(ISBLANK(B752)," ",IF(P752&gt;MASTER!$B$3/100,"SB",IF(P752&gt;MASTER!$B$4/100,"B",IF(P752&gt;MASTER!$B$5/100,"C","K"))))</f>
        <v>SB</v>
      </c>
    </row>
    <row r="753" customHeight="1" spans="1:18">
      <c r="A753" s="66">
        <f ca="1">INDIRECT(ADDRESS(2+QUOTIENT(ROW()-2,COUNTA('Form Responses 1'!$1:$1)-4),1,,TRUE,"Form Responses 1"))</f>
        <v>0</v>
      </c>
      <c r="B753" s="66">
        <f ca="1">INDIRECT(ADDRESS(2+QUOTIENT(ROW()-2,COUNTA('Form Responses 1'!$1:$1)-4),2,,TRUE,"Form Responses 1"))</f>
        <v>0</v>
      </c>
      <c r="C753" s="66">
        <f ca="1">INDIRECT(ADDRESS(2+QUOTIENT(ROW()-2,COUNTA('Form Responses 1'!$1:$1)-4),3,,TRUE,"Form Responses 1"))</f>
        <v>0</v>
      </c>
      <c r="D753" s="66">
        <f ca="1">INDIRECT(ADDRESS(2+QUOTIENT(ROW()-2,COUNTA('Form Responses 1'!$1:$1)-4),4,,TRUE,"Form Responses 1"))</f>
        <v>0</v>
      </c>
      <c r="E753" s="82">
        <f ca="1" t="shared" si="534"/>
        <v>6</v>
      </c>
      <c r="F753" s="66" t="str">
        <f ca="1">IF(ISBLANK(A753)," ",INDIRECT(ADDRESS(1,5+MOD(ROW()-2,COUNTA('Form Responses 1'!$1:$1)-4),,TRUE,"Form Responses 1")))</f>
        <v>Halaman [Halaman Utama Depan]</v>
      </c>
      <c r="G753" s="66" t="e">
        <f ca="1">IF(ISBLANK(A753)," ",INDIRECT(ADDRESS(MATCH(A753,'Form Responses 1'!A:A,0),5+MOD(ROW()-2,COUNTA('Form Responses 1'!$1:$1)-4),,TRUE,"Form Responses 1")))</f>
        <v>#N/A</v>
      </c>
      <c r="H753" s="83" t="str">
        <f ca="1" t="shared" si="535"/>
        <v>Halaman</v>
      </c>
      <c r="I753" s="83" t="str">
        <f ca="1" t="shared" si="738"/>
        <v>Halaman Utama Depan</v>
      </c>
      <c r="J753" s="83" t="str">
        <f ca="1" t="shared" si="536"/>
        <v>CLEANING SERVICE</v>
      </c>
      <c r="K753" s="83" t="str">
        <f ca="1" t="array" ref="K753">IFERROR(INDEX(MASTER!B:B,MATCH(G753,MASTER!A:A,0))/100," ")</f>
        <v> </v>
      </c>
      <c r="L753" s="66">
        <f ca="1" t="shared" si="537"/>
        <v>0</v>
      </c>
      <c r="M753" s="66" t="str">
        <f ca="1" t="shared" si="538"/>
        <v>1900 - WEEK 00</v>
      </c>
      <c r="N753" s="66" t="str">
        <f ca="1" t="shared" si="539"/>
        <v>1900 - MONTH 01</v>
      </c>
      <c r="O753" s="83" t="str">
        <f ca="1" t="shared" ref="O753:P753" si="785">IFERROR(AVERAGEIF(M:M,M753,$K:$K)," ")</f>
        <v> </v>
      </c>
      <c r="P753" s="83" t="str">
        <f ca="1" t="shared" si="785"/>
        <v> </v>
      </c>
      <c r="Q753" s="66" t="str">
        <f ca="1">IF(ISBLANK(A753)," ",IF(O753&gt;MASTER!$B$3/100,"SB",IF(O753&gt;MASTER!$B$4/100,"B",IF(O753&gt;MASTER!$B$5/100,"C","K"))))</f>
        <v>SB</v>
      </c>
      <c r="R753" s="66" t="str">
        <f ca="1">IF(ISBLANK(B753)," ",IF(P753&gt;MASTER!$B$3/100,"SB",IF(P753&gt;MASTER!$B$4/100,"B",IF(P753&gt;MASTER!$B$5/100,"C","K"))))</f>
        <v>SB</v>
      </c>
    </row>
    <row r="754" customHeight="1" spans="1:18">
      <c r="A754" s="66">
        <f ca="1">INDIRECT(ADDRESS(2+QUOTIENT(ROW()-2,COUNTA('Form Responses 1'!$1:$1)-4),1,,TRUE,"Form Responses 1"))</f>
        <v>0</v>
      </c>
      <c r="B754" s="66">
        <f ca="1">INDIRECT(ADDRESS(2+QUOTIENT(ROW()-2,COUNTA('Form Responses 1'!$1:$1)-4),2,,TRUE,"Form Responses 1"))</f>
        <v>0</v>
      </c>
      <c r="C754" s="66">
        <f ca="1">INDIRECT(ADDRESS(2+QUOTIENT(ROW()-2,COUNTA('Form Responses 1'!$1:$1)-4),3,,TRUE,"Form Responses 1"))</f>
        <v>0</v>
      </c>
      <c r="D754" s="66">
        <f ca="1">INDIRECT(ADDRESS(2+QUOTIENT(ROW()-2,COUNTA('Form Responses 1'!$1:$1)-4),4,,TRUE,"Form Responses 1"))</f>
        <v>0</v>
      </c>
      <c r="E754" s="82">
        <f ca="1" t="shared" si="534"/>
        <v>6</v>
      </c>
      <c r="F754" s="66" t="str">
        <f ca="1">IF(ISBLANK(A754)," ",INDIRECT(ADDRESS(1,5+MOD(ROW()-2,COUNTA('Form Responses 1'!$1:$1)-4),,TRUE,"Form Responses 1")))</f>
        <v>Halaman [Halaman Samping Dan Belakang]</v>
      </c>
      <c r="G754" s="66" t="e">
        <f ca="1">IF(ISBLANK(A754)," ",INDIRECT(ADDRESS(MATCH(A754,'Form Responses 1'!A:A,0),5+MOD(ROW()-2,COUNTA('Form Responses 1'!$1:$1)-4),,TRUE,"Form Responses 1")))</f>
        <v>#N/A</v>
      </c>
      <c r="H754" s="83" t="str">
        <f ca="1" t="shared" si="535"/>
        <v>Halaman</v>
      </c>
      <c r="I754" s="83" t="str">
        <f ca="1" t="shared" si="738"/>
        <v>Halaman Samping Dan Belakang</v>
      </c>
      <c r="J754" s="83" t="str">
        <f ca="1" t="shared" si="536"/>
        <v>CLEANING SERVICE</v>
      </c>
      <c r="K754" s="83" t="str">
        <f ca="1" t="array" ref="K754">IFERROR(INDEX(MASTER!B:B,MATCH(G754,MASTER!A:A,0))/100," ")</f>
        <v> </v>
      </c>
      <c r="L754" s="66">
        <f ca="1" t="shared" si="537"/>
        <v>0</v>
      </c>
      <c r="M754" s="66" t="str">
        <f ca="1" t="shared" si="538"/>
        <v>1900 - WEEK 00</v>
      </c>
      <c r="N754" s="66" t="str">
        <f ca="1" t="shared" si="539"/>
        <v>1900 - MONTH 01</v>
      </c>
      <c r="O754" s="83" t="str">
        <f ca="1" t="shared" ref="O754:P754" si="786">IFERROR(AVERAGEIF(M:M,M754,$K:$K)," ")</f>
        <v> </v>
      </c>
      <c r="P754" s="83" t="str">
        <f ca="1" t="shared" si="786"/>
        <v> </v>
      </c>
      <c r="Q754" s="66" t="str">
        <f ca="1">IF(ISBLANK(A754)," ",IF(O754&gt;MASTER!$B$3/100,"SB",IF(O754&gt;MASTER!$B$4/100,"B",IF(O754&gt;MASTER!$B$5/100,"C","K"))))</f>
        <v>SB</v>
      </c>
      <c r="R754" s="66" t="str">
        <f ca="1">IF(ISBLANK(B754)," ",IF(P754&gt;MASTER!$B$3/100,"SB",IF(P754&gt;MASTER!$B$4/100,"B",IF(P754&gt;MASTER!$B$5/100,"C","K"))))</f>
        <v>SB</v>
      </c>
    </row>
    <row r="755" customHeight="1" spans="1:18">
      <c r="A755" s="66">
        <f ca="1">INDIRECT(ADDRESS(2+QUOTIENT(ROW()-2,COUNTA('Form Responses 1'!$1:$1)-4),1,,TRUE,"Form Responses 1"))</f>
        <v>0</v>
      </c>
      <c r="B755" s="66">
        <f ca="1">INDIRECT(ADDRESS(2+QUOTIENT(ROW()-2,COUNTA('Form Responses 1'!$1:$1)-4),2,,TRUE,"Form Responses 1"))</f>
        <v>0</v>
      </c>
      <c r="C755" s="66">
        <f ca="1">INDIRECT(ADDRESS(2+QUOTIENT(ROW()-2,COUNTA('Form Responses 1'!$1:$1)-4),3,,TRUE,"Form Responses 1"))</f>
        <v>0</v>
      </c>
      <c r="D755" s="66">
        <f ca="1">INDIRECT(ADDRESS(2+QUOTIENT(ROW()-2,COUNTA('Form Responses 1'!$1:$1)-4),4,,TRUE,"Form Responses 1"))</f>
        <v>0</v>
      </c>
      <c r="E755" s="82">
        <f ca="1" t="shared" si="534"/>
        <v>6</v>
      </c>
      <c r="F755" s="66" t="str">
        <f ca="1">IF(ISBLANK(A755)," ",INDIRECT(ADDRESS(1,5+MOD(ROW()-2,COUNTA('Form Responses 1'!$1:$1)-4),,TRUE,"Form Responses 1")))</f>
        <v>Halaman [Tps]</v>
      </c>
      <c r="G755" s="66" t="e">
        <f ca="1">IF(ISBLANK(A755)," ",INDIRECT(ADDRESS(MATCH(A755,'Form Responses 1'!A:A,0),5+MOD(ROW()-2,COUNTA('Form Responses 1'!$1:$1)-4),,TRUE,"Form Responses 1")))</f>
        <v>#N/A</v>
      </c>
      <c r="H755" s="83" t="str">
        <f ca="1" t="shared" si="535"/>
        <v>Halaman</v>
      </c>
      <c r="I755" s="83" t="str">
        <f ca="1" t="shared" si="738"/>
        <v>Tps</v>
      </c>
      <c r="J755" s="83" t="str">
        <f ca="1" t="shared" si="536"/>
        <v>CLEANING SERVICE</v>
      </c>
      <c r="K755" s="83" t="str">
        <f ca="1" t="array" ref="K755">IFERROR(INDEX(MASTER!B:B,MATCH(G755,MASTER!A:A,0))/100," ")</f>
        <v> </v>
      </c>
      <c r="L755" s="66">
        <f ca="1" t="shared" si="537"/>
        <v>0</v>
      </c>
      <c r="M755" s="66" t="str">
        <f ca="1" t="shared" si="538"/>
        <v>1900 - WEEK 00</v>
      </c>
      <c r="N755" s="66" t="str">
        <f ca="1" t="shared" si="539"/>
        <v>1900 - MONTH 01</v>
      </c>
      <c r="O755" s="83" t="str">
        <f ca="1" t="shared" ref="O755:P755" si="787">IFERROR(AVERAGEIF(M:M,M755,$K:$K)," ")</f>
        <v> </v>
      </c>
      <c r="P755" s="83" t="str">
        <f ca="1" t="shared" si="787"/>
        <v> </v>
      </c>
      <c r="Q755" s="66" t="str">
        <f ca="1">IF(ISBLANK(A755)," ",IF(O755&gt;MASTER!$B$3/100,"SB",IF(O755&gt;MASTER!$B$4/100,"B",IF(O755&gt;MASTER!$B$5/100,"C","K"))))</f>
        <v>SB</v>
      </c>
      <c r="R755" s="66" t="str">
        <f ca="1">IF(ISBLANK(B755)," ",IF(P755&gt;MASTER!$B$3/100,"SB",IF(P755&gt;MASTER!$B$4/100,"B",IF(P755&gt;MASTER!$B$5/100,"C","K"))))</f>
        <v>SB</v>
      </c>
    </row>
    <row r="756" customHeight="1" spans="1:18">
      <c r="A756" s="66">
        <f ca="1">INDIRECT(ADDRESS(2+QUOTIENT(ROW()-2,COUNTA('Form Responses 1'!$1:$1)-4),1,,TRUE,"Form Responses 1"))</f>
        <v>0</v>
      </c>
      <c r="B756" s="66">
        <f ca="1">INDIRECT(ADDRESS(2+QUOTIENT(ROW()-2,COUNTA('Form Responses 1'!$1:$1)-4),2,,TRUE,"Form Responses 1"))</f>
        <v>0</v>
      </c>
      <c r="C756" s="66">
        <f ca="1">INDIRECT(ADDRESS(2+QUOTIENT(ROW()-2,COUNTA('Form Responses 1'!$1:$1)-4),3,,TRUE,"Form Responses 1"))</f>
        <v>0</v>
      </c>
      <c r="D756" s="66">
        <f ca="1">INDIRECT(ADDRESS(2+QUOTIENT(ROW()-2,COUNTA('Form Responses 1'!$1:$1)-4),4,,TRUE,"Form Responses 1"))</f>
        <v>0</v>
      </c>
      <c r="E756" s="82">
        <f ca="1" t="shared" si="534"/>
        <v>6</v>
      </c>
      <c r="F756" s="66" t="str">
        <f ca="1">IF(ISBLANK(A756)," ",INDIRECT(ADDRESS(1,5+MOD(ROW()-2,COUNTA('Form Responses 1'!$1:$1)-4),,TRUE,"Form Responses 1")))</f>
        <v>Wisma [Koridor ]</v>
      </c>
      <c r="G756" s="66" t="e">
        <f ca="1">IF(ISBLANK(A756)," ",INDIRECT(ADDRESS(MATCH(A756,'Form Responses 1'!A:A,0),5+MOD(ROW()-2,COUNTA('Form Responses 1'!$1:$1)-4),,TRUE,"Form Responses 1")))</f>
        <v>#N/A</v>
      </c>
      <c r="H756" s="83" t="str">
        <f ca="1" t="shared" si="535"/>
        <v>Wisma</v>
      </c>
      <c r="I756" s="83" t="str">
        <f ca="1" t="shared" si="738"/>
        <v>Koridor </v>
      </c>
      <c r="J756" s="83" t="str">
        <f ca="1" t="shared" si="536"/>
        <v>CLEANING SERVICE</v>
      </c>
      <c r="K756" s="83" t="str">
        <f ca="1" t="array" ref="K756">IFERROR(INDEX(MASTER!B:B,MATCH(G756,MASTER!A:A,0))/100," ")</f>
        <v> </v>
      </c>
      <c r="L756" s="66">
        <f ca="1" t="shared" si="537"/>
        <v>0</v>
      </c>
      <c r="M756" s="66" t="str">
        <f ca="1" t="shared" si="538"/>
        <v>1900 - WEEK 00</v>
      </c>
      <c r="N756" s="66" t="str">
        <f ca="1" t="shared" si="539"/>
        <v>1900 - MONTH 01</v>
      </c>
      <c r="O756" s="83" t="str">
        <f ca="1" t="shared" ref="O756:P756" si="788">IFERROR(AVERAGEIF(M:M,M756,$K:$K)," ")</f>
        <v> </v>
      </c>
      <c r="P756" s="83" t="str">
        <f ca="1" t="shared" si="788"/>
        <v> </v>
      </c>
      <c r="Q756" s="66" t="str">
        <f ca="1">IF(ISBLANK(A756)," ",IF(O756&gt;MASTER!$B$3/100,"SB",IF(O756&gt;MASTER!$B$4/100,"B",IF(O756&gt;MASTER!$B$5/100,"C","K"))))</f>
        <v>SB</v>
      </c>
      <c r="R756" s="66" t="str">
        <f ca="1">IF(ISBLANK(B756)," ",IF(P756&gt;MASTER!$B$3/100,"SB",IF(P756&gt;MASTER!$B$4/100,"B",IF(P756&gt;MASTER!$B$5/100,"C","K"))))</f>
        <v>SB</v>
      </c>
    </row>
    <row r="757" customHeight="1" spans="1:18">
      <c r="A757" s="66">
        <f ca="1">INDIRECT(ADDRESS(2+QUOTIENT(ROW()-2,COUNTA('Form Responses 1'!$1:$1)-4),1,,TRUE,"Form Responses 1"))</f>
        <v>0</v>
      </c>
      <c r="B757" s="66">
        <f ca="1">INDIRECT(ADDRESS(2+QUOTIENT(ROW()-2,COUNTA('Form Responses 1'!$1:$1)-4),2,,TRUE,"Form Responses 1"))</f>
        <v>0</v>
      </c>
      <c r="C757" s="66">
        <f ca="1">INDIRECT(ADDRESS(2+QUOTIENT(ROW()-2,COUNTA('Form Responses 1'!$1:$1)-4),3,,TRUE,"Form Responses 1"))</f>
        <v>0</v>
      </c>
      <c r="D757" s="66">
        <f ca="1">INDIRECT(ADDRESS(2+QUOTIENT(ROW()-2,COUNTA('Form Responses 1'!$1:$1)-4),4,,TRUE,"Form Responses 1"))</f>
        <v>0</v>
      </c>
      <c r="E757" s="82">
        <f ca="1" t="shared" si="534"/>
        <v>6</v>
      </c>
      <c r="F757" s="66" t="str">
        <f ca="1">IF(ISBLANK(A757)," ",INDIRECT(ADDRESS(1,5+MOD(ROW()-2,COUNTA('Form Responses 1'!$1:$1)-4),,TRUE,"Form Responses 1")))</f>
        <v>Wisma [Ruang Rapat/Pendopo]</v>
      </c>
      <c r="G757" s="66" t="e">
        <f ca="1">IF(ISBLANK(A757)," ",INDIRECT(ADDRESS(MATCH(A757,'Form Responses 1'!A:A,0),5+MOD(ROW()-2,COUNTA('Form Responses 1'!$1:$1)-4),,TRUE,"Form Responses 1")))</f>
        <v>#N/A</v>
      </c>
      <c r="H757" s="83" t="str">
        <f ca="1" t="shared" si="535"/>
        <v>Wisma</v>
      </c>
      <c r="I757" s="83" t="str">
        <f ca="1" t="shared" si="738"/>
        <v>Ruang Rapat/Pendopo</v>
      </c>
      <c r="J757" s="83" t="str">
        <f ca="1" t="shared" si="536"/>
        <v>CLEANING SERVICE</v>
      </c>
      <c r="K757" s="83" t="str">
        <f ca="1" t="array" ref="K757">IFERROR(INDEX(MASTER!B:B,MATCH(G757,MASTER!A:A,0))/100," ")</f>
        <v> </v>
      </c>
      <c r="L757" s="66">
        <f ca="1" t="shared" si="537"/>
        <v>0</v>
      </c>
      <c r="M757" s="66" t="str">
        <f ca="1" t="shared" si="538"/>
        <v>1900 - WEEK 00</v>
      </c>
      <c r="N757" s="66" t="str">
        <f ca="1" t="shared" si="539"/>
        <v>1900 - MONTH 01</v>
      </c>
      <c r="O757" s="83" t="str">
        <f ca="1" t="shared" ref="O757:P757" si="789">IFERROR(AVERAGEIF(M:M,M757,$K:$K)," ")</f>
        <v> </v>
      </c>
      <c r="P757" s="83" t="str">
        <f ca="1" t="shared" si="789"/>
        <v> </v>
      </c>
      <c r="Q757" s="66" t="str">
        <f ca="1">IF(ISBLANK(A757)," ",IF(O757&gt;MASTER!$B$3/100,"SB",IF(O757&gt;MASTER!$B$4/100,"B",IF(O757&gt;MASTER!$B$5/100,"C","K"))))</f>
        <v>SB</v>
      </c>
      <c r="R757" s="66" t="str">
        <f ca="1">IF(ISBLANK(B757)," ",IF(P757&gt;MASTER!$B$3/100,"SB",IF(P757&gt;MASTER!$B$4/100,"B",IF(P757&gt;MASTER!$B$5/100,"C","K"))))</f>
        <v>SB</v>
      </c>
    </row>
    <row r="758" customHeight="1" spans="1:18">
      <c r="A758" s="66">
        <f ca="1">INDIRECT(ADDRESS(2+QUOTIENT(ROW()-2,COUNTA('Form Responses 1'!$1:$1)-4),1,,TRUE,"Form Responses 1"))</f>
        <v>0</v>
      </c>
      <c r="B758" s="66">
        <f ca="1">INDIRECT(ADDRESS(2+QUOTIENT(ROW()-2,COUNTA('Form Responses 1'!$1:$1)-4),2,,TRUE,"Form Responses 1"))</f>
        <v>0</v>
      </c>
      <c r="C758" s="66">
        <f ca="1">INDIRECT(ADDRESS(2+QUOTIENT(ROW()-2,COUNTA('Form Responses 1'!$1:$1)-4),3,,TRUE,"Form Responses 1"))</f>
        <v>0</v>
      </c>
      <c r="D758" s="66">
        <f ca="1">INDIRECT(ADDRESS(2+QUOTIENT(ROW()-2,COUNTA('Form Responses 1'!$1:$1)-4),4,,TRUE,"Form Responses 1"))</f>
        <v>0</v>
      </c>
      <c r="E758" s="82">
        <f ca="1" t="shared" si="534"/>
        <v>6</v>
      </c>
      <c r="F758" s="66" t="str">
        <f ca="1">IF(ISBLANK(A758)," ",INDIRECT(ADDRESS(1,5+MOD(ROW()-2,COUNTA('Form Responses 1'!$1:$1)-4),,TRUE,"Form Responses 1")))</f>
        <v>Wisma [Gudang]</v>
      </c>
      <c r="G758" s="66" t="e">
        <f ca="1">IF(ISBLANK(A758)," ",INDIRECT(ADDRESS(MATCH(A758,'Form Responses 1'!A:A,0),5+MOD(ROW()-2,COUNTA('Form Responses 1'!$1:$1)-4),,TRUE,"Form Responses 1")))</f>
        <v>#N/A</v>
      </c>
      <c r="H758" s="83" t="str">
        <f ca="1" t="shared" si="535"/>
        <v>Wisma</v>
      </c>
      <c r="I758" s="83" t="str">
        <f ca="1" t="shared" si="738"/>
        <v>Gudang</v>
      </c>
      <c r="J758" s="83" t="str">
        <f ca="1" t="shared" si="536"/>
        <v>CLEANING SERVICE</v>
      </c>
      <c r="K758" s="83" t="str">
        <f ca="1" t="array" ref="K758">IFERROR(INDEX(MASTER!B:B,MATCH(G758,MASTER!A:A,0))/100," ")</f>
        <v> </v>
      </c>
      <c r="L758" s="66">
        <f ca="1" t="shared" si="537"/>
        <v>0</v>
      </c>
      <c r="M758" s="66" t="str">
        <f ca="1" t="shared" si="538"/>
        <v>1900 - WEEK 00</v>
      </c>
      <c r="N758" s="66" t="str">
        <f ca="1" t="shared" si="539"/>
        <v>1900 - MONTH 01</v>
      </c>
      <c r="O758" s="83" t="str">
        <f ca="1" t="shared" ref="O758:P758" si="790">IFERROR(AVERAGEIF(M:M,M758,$K:$K)," ")</f>
        <v> </v>
      </c>
      <c r="P758" s="83" t="str">
        <f ca="1" t="shared" si="790"/>
        <v> </v>
      </c>
      <c r="Q758" s="66" t="str">
        <f ca="1">IF(ISBLANK(A758)," ",IF(O758&gt;MASTER!$B$3/100,"SB",IF(O758&gt;MASTER!$B$4/100,"B",IF(O758&gt;MASTER!$B$5/100,"C","K"))))</f>
        <v>SB</v>
      </c>
      <c r="R758" s="66" t="str">
        <f ca="1">IF(ISBLANK(B758)," ",IF(P758&gt;MASTER!$B$3/100,"SB",IF(P758&gt;MASTER!$B$4/100,"B",IF(P758&gt;MASTER!$B$5/100,"C","K"))))</f>
        <v>SB</v>
      </c>
    </row>
    <row r="759" customHeight="1" spans="1:18">
      <c r="A759" s="66">
        <f ca="1">INDIRECT(ADDRESS(2+QUOTIENT(ROW()-2,COUNTA('Form Responses 1'!$1:$1)-4),1,,TRUE,"Form Responses 1"))</f>
        <v>0</v>
      </c>
      <c r="B759" s="66">
        <f ca="1">INDIRECT(ADDRESS(2+QUOTIENT(ROW()-2,COUNTA('Form Responses 1'!$1:$1)-4),2,,TRUE,"Form Responses 1"))</f>
        <v>0</v>
      </c>
      <c r="C759" s="66">
        <f ca="1">INDIRECT(ADDRESS(2+QUOTIENT(ROW()-2,COUNTA('Form Responses 1'!$1:$1)-4),3,,TRUE,"Form Responses 1"))</f>
        <v>0</v>
      </c>
      <c r="D759" s="66">
        <f ca="1">INDIRECT(ADDRESS(2+QUOTIENT(ROW()-2,COUNTA('Form Responses 1'!$1:$1)-4),4,,TRUE,"Form Responses 1"))</f>
        <v>0</v>
      </c>
      <c r="E759" s="82">
        <f ca="1" t="shared" si="534"/>
        <v>6</v>
      </c>
      <c r="F759" s="66" t="str">
        <f ca="1">IF(ISBLANK(A759)," ",INDIRECT(ADDRESS(1,5+MOD(ROW()-2,COUNTA('Form Responses 1'!$1:$1)-4),,TRUE,"Form Responses 1")))</f>
        <v>Wisma [Ruang Genset]</v>
      </c>
      <c r="G759" s="66" t="e">
        <f ca="1">IF(ISBLANK(A759)," ",INDIRECT(ADDRESS(MATCH(A759,'Form Responses 1'!A:A,0),5+MOD(ROW()-2,COUNTA('Form Responses 1'!$1:$1)-4),,TRUE,"Form Responses 1")))</f>
        <v>#N/A</v>
      </c>
      <c r="H759" s="83" t="str">
        <f ca="1" t="shared" si="535"/>
        <v>Wisma</v>
      </c>
      <c r="I759" s="83" t="str">
        <f ca="1" t="shared" si="738"/>
        <v>Ruang Genset</v>
      </c>
      <c r="J759" s="83" t="str">
        <f ca="1" t="shared" si="536"/>
        <v>CLEANING SERVICE</v>
      </c>
      <c r="K759" s="83" t="str">
        <f ca="1" t="array" ref="K759">IFERROR(INDEX(MASTER!B:B,MATCH(G759,MASTER!A:A,0))/100," ")</f>
        <v> </v>
      </c>
      <c r="L759" s="66">
        <f ca="1" t="shared" si="537"/>
        <v>0</v>
      </c>
      <c r="M759" s="66" t="str">
        <f ca="1" t="shared" si="538"/>
        <v>1900 - WEEK 00</v>
      </c>
      <c r="N759" s="66" t="str">
        <f ca="1" t="shared" si="539"/>
        <v>1900 - MONTH 01</v>
      </c>
      <c r="O759" s="83" t="str">
        <f ca="1" t="shared" ref="O759:P759" si="791">IFERROR(AVERAGEIF(M:M,M759,$K:$K)," ")</f>
        <v> </v>
      </c>
      <c r="P759" s="83" t="str">
        <f ca="1" t="shared" si="791"/>
        <v> </v>
      </c>
      <c r="Q759" s="66" t="str">
        <f ca="1">IF(ISBLANK(A759)," ",IF(O759&gt;MASTER!$B$3/100,"SB",IF(O759&gt;MASTER!$B$4/100,"B",IF(O759&gt;MASTER!$B$5/100,"C","K"))))</f>
        <v>SB</v>
      </c>
      <c r="R759" s="66" t="str">
        <f ca="1">IF(ISBLANK(B759)," ",IF(P759&gt;MASTER!$B$3/100,"SB",IF(P759&gt;MASTER!$B$4/100,"B",IF(P759&gt;MASTER!$B$5/100,"C","K"))))</f>
        <v>SB</v>
      </c>
    </row>
    <row r="760" customHeight="1" spans="1:18">
      <c r="A760" s="66">
        <f ca="1">INDIRECT(ADDRESS(2+QUOTIENT(ROW()-2,COUNTA('Form Responses 1'!$1:$1)-4),1,,TRUE,"Form Responses 1"))</f>
        <v>0</v>
      </c>
      <c r="B760" s="66">
        <f ca="1">INDIRECT(ADDRESS(2+QUOTIENT(ROW()-2,COUNTA('Form Responses 1'!$1:$1)-4),2,,TRUE,"Form Responses 1"))</f>
        <v>0</v>
      </c>
      <c r="C760" s="66">
        <f ca="1">INDIRECT(ADDRESS(2+QUOTIENT(ROW()-2,COUNTA('Form Responses 1'!$1:$1)-4),3,,TRUE,"Form Responses 1"))</f>
        <v>0</v>
      </c>
      <c r="D760" s="66">
        <f ca="1">INDIRECT(ADDRESS(2+QUOTIENT(ROW()-2,COUNTA('Form Responses 1'!$1:$1)-4),4,,TRUE,"Form Responses 1"))</f>
        <v>0</v>
      </c>
      <c r="E760" s="82">
        <f ca="1" t="shared" si="534"/>
        <v>6</v>
      </c>
      <c r="F760" s="66" t="str">
        <f ca="1">IF(ISBLANK(A760)," ",INDIRECT(ADDRESS(1,5+MOD(ROW()-2,COUNTA('Form Responses 1'!$1:$1)-4),,TRUE,"Form Responses 1")))</f>
        <v>Wisma [Ruang Alat Meteorologi]</v>
      </c>
      <c r="G760" s="66" t="e">
        <f ca="1">IF(ISBLANK(A760)," ",INDIRECT(ADDRESS(MATCH(A760,'Form Responses 1'!A:A,0),5+MOD(ROW()-2,COUNTA('Form Responses 1'!$1:$1)-4),,TRUE,"Form Responses 1")))</f>
        <v>#N/A</v>
      </c>
      <c r="H760" s="83" t="str">
        <f ca="1" t="shared" si="535"/>
        <v>Wisma</v>
      </c>
      <c r="I760" s="83" t="str">
        <f ca="1" t="shared" si="738"/>
        <v>Ruang Alat Meteorologi</v>
      </c>
      <c r="J760" s="83" t="str">
        <f ca="1" t="shared" si="536"/>
        <v>CLEANING SERVICE</v>
      </c>
      <c r="K760" s="83" t="str">
        <f ca="1" t="array" ref="K760">IFERROR(INDEX(MASTER!B:B,MATCH(G760,MASTER!A:A,0))/100," ")</f>
        <v> </v>
      </c>
      <c r="L760" s="66">
        <f ca="1" t="shared" si="537"/>
        <v>0</v>
      </c>
      <c r="M760" s="66" t="str">
        <f ca="1" t="shared" si="538"/>
        <v>1900 - WEEK 00</v>
      </c>
      <c r="N760" s="66" t="str">
        <f ca="1" t="shared" si="539"/>
        <v>1900 - MONTH 01</v>
      </c>
      <c r="O760" s="83" t="str">
        <f ca="1" t="shared" ref="O760:P760" si="792">IFERROR(AVERAGEIF(M:M,M760,$K:$K)," ")</f>
        <v> </v>
      </c>
      <c r="P760" s="83" t="str">
        <f ca="1" t="shared" si="792"/>
        <v> </v>
      </c>
      <c r="Q760" s="66" t="str">
        <f ca="1">IF(ISBLANK(A760)," ",IF(O760&gt;MASTER!$B$3/100,"SB",IF(O760&gt;MASTER!$B$4/100,"B",IF(O760&gt;MASTER!$B$5/100,"C","K"))))</f>
        <v>SB</v>
      </c>
      <c r="R760" s="66" t="str">
        <f ca="1">IF(ISBLANK(B760)," ",IF(P760&gt;MASTER!$B$3/100,"SB",IF(P760&gt;MASTER!$B$4/100,"B",IF(P760&gt;MASTER!$B$5/100,"C","K"))))</f>
        <v>SB</v>
      </c>
    </row>
    <row r="761" customHeight="1" spans="1:18">
      <c r="A761" s="66">
        <f ca="1">INDIRECT(ADDRESS(2+QUOTIENT(ROW()-2,COUNTA('Form Responses 1'!$1:$1)-4),1,,TRUE,"Form Responses 1"))</f>
        <v>0</v>
      </c>
      <c r="B761" s="66">
        <f ca="1">INDIRECT(ADDRESS(2+QUOTIENT(ROW()-2,COUNTA('Form Responses 1'!$1:$1)-4),2,,TRUE,"Form Responses 1"))</f>
        <v>0</v>
      </c>
      <c r="C761" s="66">
        <f ca="1">INDIRECT(ADDRESS(2+QUOTIENT(ROW()-2,COUNTA('Form Responses 1'!$1:$1)-4),3,,TRUE,"Form Responses 1"))</f>
        <v>0</v>
      </c>
      <c r="D761" s="66">
        <f ca="1">INDIRECT(ADDRESS(2+QUOTIENT(ROW()-2,COUNTA('Form Responses 1'!$1:$1)-4),4,,TRUE,"Form Responses 1"))</f>
        <v>0</v>
      </c>
      <c r="E761" s="82">
        <f ca="1" t="shared" si="534"/>
        <v>6</v>
      </c>
      <c r="F761" s="66" t="str">
        <f ca="1">IF(ISBLANK(A761)," ",INDIRECT(ADDRESS(1,5+MOD(ROW()-2,COUNTA('Form Responses 1'!$1:$1)-4),,TRUE,"Form Responses 1")))</f>
        <v>Wisma [Ruang Kerja]</v>
      </c>
      <c r="G761" s="66" t="e">
        <f ca="1">IF(ISBLANK(A761)," ",INDIRECT(ADDRESS(MATCH(A761,'Form Responses 1'!A:A,0),5+MOD(ROW()-2,COUNTA('Form Responses 1'!$1:$1)-4),,TRUE,"Form Responses 1")))</f>
        <v>#N/A</v>
      </c>
      <c r="H761" s="83" t="str">
        <f ca="1" t="shared" si="535"/>
        <v>Wisma</v>
      </c>
      <c r="I761" s="83" t="str">
        <f ca="1" t="shared" si="738"/>
        <v>Ruang Kerja</v>
      </c>
      <c r="J761" s="83" t="str">
        <f ca="1" t="shared" si="536"/>
        <v>CLEANING SERVICE</v>
      </c>
      <c r="K761" s="83" t="str">
        <f ca="1" t="array" ref="K761">IFERROR(INDEX(MASTER!B:B,MATCH(G761,MASTER!A:A,0))/100," ")</f>
        <v> </v>
      </c>
      <c r="L761" s="66">
        <f ca="1" t="shared" si="537"/>
        <v>0</v>
      </c>
      <c r="M761" s="66" t="str">
        <f ca="1" t="shared" si="538"/>
        <v>1900 - WEEK 00</v>
      </c>
      <c r="N761" s="66" t="str">
        <f ca="1" t="shared" si="539"/>
        <v>1900 - MONTH 01</v>
      </c>
      <c r="O761" s="83" t="str">
        <f ca="1" t="shared" ref="O761:P761" si="793">IFERROR(AVERAGEIF(M:M,M761,$K:$K)," ")</f>
        <v> </v>
      </c>
      <c r="P761" s="83" t="str">
        <f ca="1" t="shared" si="793"/>
        <v> </v>
      </c>
      <c r="Q761" s="66" t="str">
        <f ca="1">IF(ISBLANK(A761)," ",IF(O761&gt;MASTER!$B$3/100,"SB",IF(O761&gt;MASTER!$B$4/100,"B",IF(O761&gt;MASTER!$B$5/100,"C","K"))))</f>
        <v>SB</v>
      </c>
      <c r="R761" s="66" t="str">
        <f ca="1">IF(ISBLANK(B761)," ",IF(P761&gt;MASTER!$B$3/100,"SB",IF(P761&gt;MASTER!$B$4/100,"B",IF(P761&gt;MASTER!$B$5/100,"C","K"))))</f>
        <v>SB</v>
      </c>
    </row>
    <row r="762" customHeight="1" spans="1:18">
      <c r="A762" s="66">
        <f ca="1">INDIRECT(ADDRESS(2+QUOTIENT(ROW()-2,COUNTA('Form Responses 1'!$1:$1)-4),1,,TRUE,"Form Responses 1"))</f>
        <v>0</v>
      </c>
      <c r="B762" s="66">
        <f ca="1">INDIRECT(ADDRESS(2+QUOTIENT(ROW()-2,COUNTA('Form Responses 1'!$1:$1)-4),2,,TRUE,"Form Responses 1"))</f>
        <v>0</v>
      </c>
      <c r="C762" s="66">
        <f ca="1">INDIRECT(ADDRESS(2+QUOTIENT(ROW()-2,COUNTA('Form Responses 1'!$1:$1)-4),3,,TRUE,"Form Responses 1"))</f>
        <v>0</v>
      </c>
      <c r="D762" s="66">
        <f ca="1">INDIRECT(ADDRESS(2+QUOTIENT(ROW()-2,COUNTA('Form Responses 1'!$1:$1)-4),4,,TRUE,"Form Responses 1"))</f>
        <v>0</v>
      </c>
      <c r="E762" s="82">
        <f ca="1" t="shared" si="534"/>
        <v>6</v>
      </c>
      <c r="F762" s="66" t="str">
        <f ca="1">IF(ISBLANK(A762)," ",INDIRECT(ADDRESS(1,5+MOD(ROW()-2,COUNTA('Form Responses 1'!$1:$1)-4),,TRUE,"Form Responses 1")))</f>
        <v>Wisma [Pantry]</v>
      </c>
      <c r="G762" s="66" t="e">
        <f ca="1">IF(ISBLANK(A762)," ",INDIRECT(ADDRESS(MATCH(A762,'Form Responses 1'!A:A,0),5+MOD(ROW()-2,COUNTA('Form Responses 1'!$1:$1)-4),,TRUE,"Form Responses 1")))</f>
        <v>#N/A</v>
      </c>
      <c r="H762" s="83" t="str">
        <f ca="1" t="shared" si="535"/>
        <v>Wisma</v>
      </c>
      <c r="I762" s="83" t="str">
        <f ca="1" t="shared" si="738"/>
        <v>Pantry</v>
      </c>
      <c r="J762" s="83" t="str">
        <f ca="1" t="shared" si="536"/>
        <v>CLEANING SERVICE</v>
      </c>
      <c r="K762" s="83" t="str">
        <f ca="1" t="array" ref="K762">IFERROR(INDEX(MASTER!B:B,MATCH(G762,MASTER!A:A,0))/100," ")</f>
        <v> </v>
      </c>
      <c r="L762" s="66">
        <f ca="1" t="shared" si="537"/>
        <v>0</v>
      </c>
      <c r="M762" s="66" t="str">
        <f ca="1" t="shared" si="538"/>
        <v>1900 - WEEK 00</v>
      </c>
      <c r="N762" s="66" t="str">
        <f ca="1" t="shared" si="539"/>
        <v>1900 - MONTH 01</v>
      </c>
      <c r="O762" s="83" t="str">
        <f ca="1" t="shared" ref="O762:P762" si="794">IFERROR(AVERAGEIF(M:M,M762,$K:$K)," ")</f>
        <v> </v>
      </c>
      <c r="P762" s="83" t="str">
        <f ca="1" t="shared" si="794"/>
        <v> </v>
      </c>
      <c r="Q762" s="66" t="str">
        <f ca="1">IF(ISBLANK(A762)," ",IF(O762&gt;MASTER!$B$3/100,"SB",IF(O762&gt;MASTER!$B$4/100,"B",IF(O762&gt;MASTER!$B$5/100,"C","K"))))</f>
        <v>SB</v>
      </c>
      <c r="R762" s="66" t="str">
        <f ca="1">IF(ISBLANK(B762)," ",IF(P762&gt;MASTER!$B$3/100,"SB",IF(P762&gt;MASTER!$B$4/100,"B",IF(P762&gt;MASTER!$B$5/100,"C","K"))))</f>
        <v>SB</v>
      </c>
    </row>
    <row r="763" customHeight="1" spans="1:18">
      <c r="A763" s="66">
        <f ca="1">INDIRECT(ADDRESS(2+QUOTIENT(ROW()-2,COUNTA('Form Responses 1'!$1:$1)-4),1,,TRUE,"Form Responses 1"))</f>
        <v>0</v>
      </c>
      <c r="B763" s="66">
        <f ca="1">INDIRECT(ADDRESS(2+QUOTIENT(ROW()-2,COUNTA('Form Responses 1'!$1:$1)-4),2,,TRUE,"Form Responses 1"))</f>
        <v>0</v>
      </c>
      <c r="C763" s="66">
        <f ca="1">INDIRECT(ADDRESS(2+QUOTIENT(ROW()-2,COUNTA('Form Responses 1'!$1:$1)-4),3,,TRUE,"Form Responses 1"))</f>
        <v>0</v>
      </c>
      <c r="D763" s="66">
        <f ca="1">INDIRECT(ADDRESS(2+QUOTIENT(ROW()-2,COUNTA('Form Responses 1'!$1:$1)-4),4,,TRUE,"Form Responses 1"))</f>
        <v>0</v>
      </c>
      <c r="E763" s="82">
        <f ca="1" t="shared" si="534"/>
        <v>6</v>
      </c>
      <c r="F763" s="66" t="str">
        <f ca="1">IF(ISBLANK(A763)," ",INDIRECT(ADDRESS(1,5+MOD(ROW()-2,COUNTA('Form Responses 1'!$1:$1)-4),,TRUE,"Form Responses 1")))</f>
        <v>Wisma [Musholla]</v>
      </c>
      <c r="G763" s="66" t="e">
        <f ca="1">IF(ISBLANK(A763)," ",INDIRECT(ADDRESS(MATCH(A763,'Form Responses 1'!A:A,0),5+MOD(ROW()-2,COUNTA('Form Responses 1'!$1:$1)-4),,TRUE,"Form Responses 1")))</f>
        <v>#N/A</v>
      </c>
      <c r="H763" s="83" t="str">
        <f ca="1" t="shared" si="535"/>
        <v>Wisma</v>
      </c>
      <c r="I763" s="83" t="str">
        <f ca="1" t="shared" si="738"/>
        <v>Musholla</v>
      </c>
      <c r="J763" s="83" t="str">
        <f ca="1" t="shared" si="536"/>
        <v>CLEANING SERVICE</v>
      </c>
      <c r="K763" s="83" t="str">
        <f ca="1" t="array" ref="K763">IFERROR(INDEX(MASTER!B:B,MATCH(G763,MASTER!A:A,0))/100," ")</f>
        <v> </v>
      </c>
      <c r="L763" s="66">
        <f ca="1" t="shared" si="537"/>
        <v>0</v>
      </c>
      <c r="M763" s="66" t="str">
        <f ca="1" t="shared" si="538"/>
        <v>1900 - WEEK 00</v>
      </c>
      <c r="N763" s="66" t="str">
        <f ca="1" t="shared" si="539"/>
        <v>1900 - MONTH 01</v>
      </c>
      <c r="O763" s="83" t="str">
        <f ca="1" t="shared" ref="O763:P763" si="795">IFERROR(AVERAGEIF(M:M,M763,$K:$K)," ")</f>
        <v> </v>
      </c>
      <c r="P763" s="83" t="str">
        <f ca="1" t="shared" si="795"/>
        <v> </v>
      </c>
      <c r="Q763" s="66" t="str">
        <f ca="1">IF(ISBLANK(A763)," ",IF(O763&gt;MASTER!$B$3/100,"SB",IF(O763&gt;MASTER!$B$4/100,"B",IF(O763&gt;MASTER!$B$5/100,"C","K"))))</f>
        <v>SB</v>
      </c>
      <c r="R763" s="66" t="str">
        <f ca="1">IF(ISBLANK(B763)," ",IF(P763&gt;MASTER!$B$3/100,"SB",IF(P763&gt;MASTER!$B$4/100,"B",IF(P763&gt;MASTER!$B$5/100,"C","K"))))</f>
        <v>SB</v>
      </c>
    </row>
    <row r="764" customHeight="1" spans="1:18">
      <c r="A764" s="66">
        <f ca="1">INDIRECT(ADDRESS(2+QUOTIENT(ROW()-2,COUNTA('Form Responses 1'!$1:$1)-4),1,,TRUE,"Form Responses 1"))</f>
        <v>0</v>
      </c>
      <c r="B764" s="66">
        <f ca="1">INDIRECT(ADDRESS(2+QUOTIENT(ROW()-2,COUNTA('Form Responses 1'!$1:$1)-4),2,,TRUE,"Form Responses 1"))</f>
        <v>0</v>
      </c>
      <c r="C764" s="66">
        <f ca="1">INDIRECT(ADDRESS(2+QUOTIENT(ROW()-2,COUNTA('Form Responses 1'!$1:$1)-4),3,,TRUE,"Form Responses 1"))</f>
        <v>0</v>
      </c>
      <c r="D764" s="66">
        <f ca="1">INDIRECT(ADDRESS(2+QUOTIENT(ROW()-2,COUNTA('Form Responses 1'!$1:$1)-4),4,,TRUE,"Form Responses 1"))</f>
        <v>0</v>
      </c>
      <c r="E764" s="82">
        <f ca="1" t="shared" si="534"/>
        <v>6</v>
      </c>
      <c r="F764" s="66" t="str">
        <f ca="1">IF(ISBLANK(A764)," ",INDIRECT(ADDRESS(1,5+MOD(ROW()-2,COUNTA('Form Responses 1'!$1:$1)-4),,TRUE,"Form Responses 1")))</f>
        <v>Wisma [Toilet Pria / Wanita]</v>
      </c>
      <c r="G764" s="66" t="e">
        <f ca="1">IF(ISBLANK(A764)," ",INDIRECT(ADDRESS(MATCH(A764,'Form Responses 1'!A:A,0),5+MOD(ROW()-2,COUNTA('Form Responses 1'!$1:$1)-4),,TRUE,"Form Responses 1")))</f>
        <v>#N/A</v>
      </c>
      <c r="H764" s="83" t="str">
        <f ca="1" t="shared" si="535"/>
        <v>Wisma</v>
      </c>
      <c r="I764" s="83" t="str">
        <f ca="1" t="shared" si="738"/>
        <v>Toilet Pria / Wanita</v>
      </c>
      <c r="J764" s="83" t="str">
        <f ca="1" t="shared" si="536"/>
        <v>CLEANING SERVICE</v>
      </c>
      <c r="K764" s="83" t="str">
        <f ca="1" t="array" ref="K764">IFERROR(INDEX(MASTER!B:B,MATCH(G764,MASTER!A:A,0))/100," ")</f>
        <v> </v>
      </c>
      <c r="L764" s="66">
        <f ca="1" t="shared" si="537"/>
        <v>0</v>
      </c>
      <c r="M764" s="66" t="str">
        <f ca="1" t="shared" si="538"/>
        <v>1900 - WEEK 00</v>
      </c>
      <c r="N764" s="66" t="str">
        <f ca="1" t="shared" si="539"/>
        <v>1900 - MONTH 01</v>
      </c>
      <c r="O764" s="83" t="str">
        <f ca="1" t="shared" ref="O764:P764" si="796">IFERROR(AVERAGEIF(M:M,M764,$K:$K)," ")</f>
        <v> </v>
      </c>
      <c r="P764" s="83" t="str">
        <f ca="1" t="shared" si="796"/>
        <v> </v>
      </c>
      <c r="Q764" s="66" t="str">
        <f ca="1">IF(ISBLANK(A764)," ",IF(O764&gt;MASTER!$B$3/100,"SB",IF(O764&gt;MASTER!$B$4/100,"B",IF(O764&gt;MASTER!$B$5/100,"C","K"))))</f>
        <v>SB</v>
      </c>
      <c r="R764" s="66" t="str">
        <f ca="1">IF(ISBLANK(B764)," ",IF(P764&gt;MASTER!$B$3/100,"SB",IF(P764&gt;MASTER!$B$4/100,"B",IF(P764&gt;MASTER!$B$5/100,"C","K"))))</f>
        <v>SB</v>
      </c>
    </row>
    <row r="765" customHeight="1" spans="1:18">
      <c r="A765" s="66">
        <f ca="1">INDIRECT(ADDRESS(2+QUOTIENT(ROW()-2,COUNTA('Form Responses 1'!$1:$1)-4),1,,TRUE,"Form Responses 1"))</f>
        <v>0</v>
      </c>
      <c r="B765" s="66">
        <f ca="1">INDIRECT(ADDRESS(2+QUOTIENT(ROW()-2,COUNTA('Form Responses 1'!$1:$1)-4),2,,TRUE,"Form Responses 1"))</f>
        <v>0</v>
      </c>
      <c r="C765" s="66">
        <f ca="1">INDIRECT(ADDRESS(2+QUOTIENT(ROW()-2,COUNTA('Form Responses 1'!$1:$1)-4),3,,TRUE,"Form Responses 1"))</f>
        <v>0</v>
      </c>
      <c r="D765" s="66">
        <f ca="1">INDIRECT(ADDRESS(2+QUOTIENT(ROW()-2,COUNTA('Form Responses 1'!$1:$1)-4),4,,TRUE,"Form Responses 1"))</f>
        <v>0</v>
      </c>
      <c r="E765" s="82">
        <f ca="1" t="shared" si="534"/>
        <v>6</v>
      </c>
      <c r="F765" s="66" t="str">
        <f ca="1">IF(ISBLANK(A765)," ",INDIRECT(ADDRESS(1,5+MOD(ROW()-2,COUNTA('Form Responses 1'!$1:$1)-4),,TRUE,"Form Responses 1")))</f>
        <v>Halaman Wisma [Taman ]</v>
      </c>
      <c r="G765" s="66" t="e">
        <f ca="1">IF(ISBLANK(A765)," ",INDIRECT(ADDRESS(MATCH(A765,'Form Responses 1'!A:A,0),5+MOD(ROW()-2,COUNTA('Form Responses 1'!$1:$1)-4),,TRUE,"Form Responses 1")))</f>
        <v>#N/A</v>
      </c>
      <c r="H765" s="83" t="str">
        <f ca="1" t="shared" si="535"/>
        <v>Halaman Wisma</v>
      </c>
      <c r="I765" s="83" t="str">
        <f ca="1" t="shared" si="738"/>
        <v>Taman </v>
      </c>
      <c r="J765" s="83" t="str">
        <f ca="1" t="shared" si="536"/>
        <v>CLEANING SERVICE</v>
      </c>
      <c r="K765" s="83" t="str">
        <f ca="1" t="array" ref="K765">IFERROR(INDEX(MASTER!B:B,MATCH(G765,MASTER!A:A,0))/100," ")</f>
        <v> </v>
      </c>
      <c r="L765" s="66">
        <f ca="1" t="shared" si="537"/>
        <v>0</v>
      </c>
      <c r="M765" s="66" t="str">
        <f ca="1" t="shared" si="538"/>
        <v>1900 - WEEK 00</v>
      </c>
      <c r="N765" s="66" t="str">
        <f ca="1" t="shared" si="539"/>
        <v>1900 - MONTH 01</v>
      </c>
      <c r="O765" s="83" t="str">
        <f ca="1" t="shared" ref="O765:P765" si="797">IFERROR(AVERAGEIF(M:M,M765,$K:$K)," ")</f>
        <v> </v>
      </c>
      <c r="P765" s="83" t="str">
        <f ca="1" t="shared" si="797"/>
        <v> </v>
      </c>
      <c r="Q765" s="66" t="str">
        <f ca="1">IF(ISBLANK(A765)," ",IF(O765&gt;MASTER!$B$3/100,"SB",IF(O765&gt;MASTER!$B$4/100,"B",IF(O765&gt;MASTER!$B$5/100,"C","K"))))</f>
        <v>SB</v>
      </c>
      <c r="R765" s="66" t="str">
        <f ca="1">IF(ISBLANK(B765)," ",IF(P765&gt;MASTER!$B$3/100,"SB",IF(P765&gt;MASTER!$B$4/100,"B",IF(P765&gt;MASTER!$B$5/100,"C","K"))))</f>
        <v>SB</v>
      </c>
    </row>
    <row r="766" customHeight="1" spans="1:18">
      <c r="A766" s="66">
        <f ca="1">INDIRECT(ADDRESS(2+QUOTIENT(ROW()-2,COUNTA('Form Responses 1'!$1:$1)-4),1,,TRUE,"Form Responses 1"))</f>
        <v>0</v>
      </c>
      <c r="B766" s="66">
        <f ca="1">INDIRECT(ADDRESS(2+QUOTIENT(ROW()-2,COUNTA('Form Responses 1'!$1:$1)-4),2,,TRUE,"Form Responses 1"))</f>
        <v>0</v>
      </c>
      <c r="C766" s="66">
        <f ca="1">INDIRECT(ADDRESS(2+QUOTIENT(ROW()-2,COUNTA('Form Responses 1'!$1:$1)-4),3,,TRUE,"Form Responses 1"))</f>
        <v>0</v>
      </c>
      <c r="D766" s="66">
        <f ca="1">INDIRECT(ADDRESS(2+QUOTIENT(ROW()-2,COUNTA('Form Responses 1'!$1:$1)-4),4,,TRUE,"Form Responses 1"))</f>
        <v>0</v>
      </c>
      <c r="E766" s="82">
        <f ca="1" t="shared" si="534"/>
        <v>6</v>
      </c>
      <c r="F766" s="66" t="str">
        <f ca="1">IF(ISBLANK(A766)," ",INDIRECT(ADDRESS(1,5+MOD(ROW()-2,COUNTA('Form Responses 1'!$1:$1)-4),,TRUE,"Form Responses 1")))</f>
        <v>Halaman Wisma [Pos Satpam]</v>
      </c>
      <c r="G766" s="66" t="e">
        <f ca="1">IF(ISBLANK(A766)," ",INDIRECT(ADDRESS(MATCH(A766,'Form Responses 1'!A:A,0),5+MOD(ROW()-2,COUNTA('Form Responses 1'!$1:$1)-4),,TRUE,"Form Responses 1")))</f>
        <v>#N/A</v>
      </c>
      <c r="H766" s="83" t="str">
        <f ca="1" t="shared" si="535"/>
        <v>Halaman Wisma</v>
      </c>
      <c r="I766" s="83" t="str">
        <f ca="1" t="shared" si="738"/>
        <v>Pos Satpam</v>
      </c>
      <c r="J766" s="83" t="str">
        <f ca="1" t="shared" si="536"/>
        <v>CLEANING SERVICE</v>
      </c>
      <c r="K766" s="83" t="str">
        <f ca="1" t="array" ref="K766">IFERROR(INDEX(MASTER!B:B,MATCH(G766,MASTER!A:A,0))/100," ")</f>
        <v> </v>
      </c>
      <c r="L766" s="66">
        <f ca="1" t="shared" si="537"/>
        <v>0</v>
      </c>
      <c r="M766" s="66" t="str">
        <f ca="1" t="shared" si="538"/>
        <v>1900 - WEEK 00</v>
      </c>
      <c r="N766" s="66" t="str">
        <f ca="1" t="shared" si="539"/>
        <v>1900 - MONTH 01</v>
      </c>
      <c r="O766" s="83" t="str">
        <f ca="1" t="shared" ref="O766:P766" si="798">IFERROR(AVERAGEIF(M:M,M766,$K:$K)," ")</f>
        <v> </v>
      </c>
      <c r="P766" s="83" t="str">
        <f ca="1" t="shared" si="798"/>
        <v> </v>
      </c>
      <c r="Q766" s="66" t="str">
        <f ca="1">IF(ISBLANK(A766)," ",IF(O766&gt;MASTER!$B$3/100,"SB",IF(O766&gt;MASTER!$B$4/100,"B",IF(O766&gt;MASTER!$B$5/100,"C","K"))))</f>
        <v>SB</v>
      </c>
      <c r="R766" s="66" t="str">
        <f ca="1">IF(ISBLANK(B766)," ",IF(P766&gt;MASTER!$B$3/100,"SB",IF(P766&gt;MASTER!$B$4/100,"B",IF(P766&gt;MASTER!$B$5/100,"C","K"))))</f>
        <v>SB</v>
      </c>
    </row>
    <row r="767" customHeight="1" spans="1:18">
      <c r="A767" s="66">
        <f ca="1">INDIRECT(ADDRESS(2+QUOTIENT(ROW()-2,COUNTA('Form Responses 1'!$1:$1)-4),1,,TRUE,"Form Responses 1"))</f>
        <v>0</v>
      </c>
      <c r="B767" s="66">
        <f ca="1">INDIRECT(ADDRESS(2+QUOTIENT(ROW()-2,COUNTA('Form Responses 1'!$1:$1)-4),2,,TRUE,"Form Responses 1"))</f>
        <v>0</v>
      </c>
      <c r="C767" s="66">
        <f ca="1">INDIRECT(ADDRESS(2+QUOTIENT(ROW()-2,COUNTA('Form Responses 1'!$1:$1)-4),3,,TRUE,"Form Responses 1"))</f>
        <v>0</v>
      </c>
      <c r="D767" s="66">
        <f ca="1">INDIRECT(ADDRESS(2+QUOTIENT(ROW()-2,COUNTA('Form Responses 1'!$1:$1)-4),4,,TRUE,"Form Responses 1"))</f>
        <v>0</v>
      </c>
      <c r="E767" s="82">
        <f ca="1" t="shared" ref="E767:E1000" si="799">IF(ISBLANK(D767)," ",WEEKDAY(D767,2))</f>
        <v>6</v>
      </c>
      <c r="F767" s="66" t="str">
        <f ca="1">IF(ISBLANK(A767)," ",INDIRECT(ADDRESS(1,5+MOD(ROW()-2,COUNTA('Form Responses 1'!$1:$1)-4),,TRUE,"Form Responses 1")))</f>
        <v>Halaman Wisma [Halaman Utama Depan]</v>
      </c>
      <c r="G767" s="66" t="e">
        <f ca="1">IF(ISBLANK(A767)," ",INDIRECT(ADDRESS(MATCH(A767,'Form Responses 1'!A:A,0),5+MOD(ROW()-2,COUNTA('Form Responses 1'!$1:$1)-4),,TRUE,"Form Responses 1")))</f>
        <v>#N/A</v>
      </c>
      <c r="H767" s="83" t="str">
        <f ca="1" t="shared" ref="H767:H1000" si="800">IFERROR(LEFT(F767,FIND("[",F767)-2)," ")</f>
        <v>Halaman Wisma</v>
      </c>
      <c r="I767" s="83" t="str">
        <f ca="1" t="shared" si="738"/>
        <v>Halaman Utama Depan</v>
      </c>
      <c r="J767" s="83" t="str">
        <f ca="1" t="shared" ref="J767:J1000" si="801">IF(H767=" "," ",IF(UPPER(H767)="SECURITY","SECURITY SERVICE",IF(UPPER(H767)="DRIVER","LABOR SERVICE","CLEANING SERVICE")))</f>
        <v>CLEANING SERVICE</v>
      </c>
      <c r="K767" s="83" t="str">
        <f ca="1" t="array" ref="K767">IFERROR(INDEX(MASTER!B:B,MATCH(G767,MASTER!A:A,0))/100," ")</f>
        <v> </v>
      </c>
      <c r="L767" s="66">
        <f ca="1" t="shared" ref="L767:L1000" si="802">IF(ISBLANK(D767)," ",WEEKNUM(D767))</f>
        <v>0</v>
      </c>
      <c r="M767" s="66" t="str">
        <f ca="1" t="shared" ref="M767:M1000" si="803">IF(ISBLANK(A767)," ",CONCATENATE(TEXT($D767,"YYY")," - WEEK ",TEXT(WEEKNUM($D767),"00")))</f>
        <v>1900 - WEEK 00</v>
      </c>
      <c r="N767" s="66" t="str">
        <f ca="1" t="shared" ref="N767:N1000" si="804">IF(ISBLANK(A767)," ",CONCATENATE(TEXT($D767,"YYY")," - MONTH ",TEXT($D767,"MM")))</f>
        <v>1900 - MONTH 01</v>
      </c>
      <c r="O767" s="83" t="str">
        <f ca="1" t="shared" ref="O767:P767" si="805">IFERROR(AVERAGEIF(M:M,M767,$K:$K)," ")</f>
        <v> </v>
      </c>
      <c r="P767" s="83" t="str">
        <f ca="1" t="shared" si="805"/>
        <v> </v>
      </c>
      <c r="Q767" s="66" t="str">
        <f ca="1">IF(ISBLANK(A767)," ",IF(O767&gt;MASTER!$B$3/100,"SB",IF(O767&gt;MASTER!$B$4/100,"B",IF(O767&gt;MASTER!$B$5/100,"C","K"))))</f>
        <v>SB</v>
      </c>
      <c r="R767" s="66" t="str">
        <f ca="1">IF(ISBLANK(B767)," ",IF(P767&gt;MASTER!$B$3/100,"SB",IF(P767&gt;MASTER!$B$4/100,"B",IF(P767&gt;MASTER!$B$5/100,"C","K"))))</f>
        <v>SB</v>
      </c>
    </row>
    <row r="768" customHeight="1" spans="1:18">
      <c r="A768" s="66">
        <f ca="1">INDIRECT(ADDRESS(2+QUOTIENT(ROW()-2,COUNTA('Form Responses 1'!$1:$1)-4),1,,TRUE,"Form Responses 1"))</f>
        <v>0</v>
      </c>
      <c r="B768" s="66">
        <f ca="1">INDIRECT(ADDRESS(2+QUOTIENT(ROW()-2,COUNTA('Form Responses 1'!$1:$1)-4),2,,TRUE,"Form Responses 1"))</f>
        <v>0</v>
      </c>
      <c r="C768" s="66">
        <f ca="1">INDIRECT(ADDRESS(2+QUOTIENT(ROW()-2,COUNTA('Form Responses 1'!$1:$1)-4),3,,TRUE,"Form Responses 1"))</f>
        <v>0</v>
      </c>
      <c r="D768" s="66">
        <f ca="1">INDIRECT(ADDRESS(2+QUOTIENT(ROW()-2,COUNTA('Form Responses 1'!$1:$1)-4),4,,TRUE,"Form Responses 1"))</f>
        <v>0</v>
      </c>
      <c r="E768" s="82">
        <f ca="1" t="shared" si="799"/>
        <v>6</v>
      </c>
      <c r="F768" s="66" t="str">
        <f ca="1">IF(ISBLANK(A768)," ",INDIRECT(ADDRESS(1,5+MOD(ROW()-2,COUNTA('Form Responses 1'!$1:$1)-4),,TRUE,"Form Responses 1")))</f>
        <v>Halaman Wisma [Halaman Samping Dan Belakang]</v>
      </c>
      <c r="G768" s="66" t="e">
        <f ca="1">IF(ISBLANK(A768)," ",INDIRECT(ADDRESS(MATCH(A768,'Form Responses 1'!A:A,0),5+MOD(ROW()-2,COUNTA('Form Responses 1'!$1:$1)-4),,TRUE,"Form Responses 1")))</f>
        <v>#N/A</v>
      </c>
      <c r="H768" s="83" t="str">
        <f ca="1" t="shared" si="800"/>
        <v>Halaman Wisma</v>
      </c>
      <c r="I768" s="83" t="str">
        <f ca="1" t="shared" si="738"/>
        <v>Halaman Samping Dan Belakang</v>
      </c>
      <c r="J768" s="83" t="str">
        <f ca="1" t="shared" si="801"/>
        <v>CLEANING SERVICE</v>
      </c>
      <c r="K768" s="83" t="str">
        <f ca="1" t="array" ref="K768">IFERROR(INDEX(MASTER!B:B,MATCH(G768,MASTER!A:A,0))/100," ")</f>
        <v> </v>
      </c>
      <c r="L768" s="66">
        <f ca="1" t="shared" si="802"/>
        <v>0</v>
      </c>
      <c r="M768" s="66" t="str">
        <f ca="1" t="shared" si="803"/>
        <v>1900 - WEEK 00</v>
      </c>
      <c r="N768" s="66" t="str">
        <f ca="1" t="shared" si="804"/>
        <v>1900 - MONTH 01</v>
      </c>
      <c r="O768" s="83" t="str">
        <f ca="1" t="shared" ref="O768:P768" si="806">IFERROR(AVERAGEIF(M:M,M768,$K:$K)," ")</f>
        <v> </v>
      </c>
      <c r="P768" s="83" t="str">
        <f ca="1" t="shared" si="806"/>
        <v> </v>
      </c>
      <c r="Q768" s="66" t="str">
        <f ca="1">IF(ISBLANK(A768)," ",IF(O768&gt;MASTER!$B$3/100,"SB",IF(O768&gt;MASTER!$B$4/100,"B",IF(O768&gt;MASTER!$B$5/100,"C","K"))))</f>
        <v>SB</v>
      </c>
      <c r="R768" s="66" t="str">
        <f ca="1">IF(ISBLANK(B768)," ",IF(P768&gt;MASTER!$B$3/100,"SB",IF(P768&gt;MASTER!$B$4/100,"B",IF(P768&gt;MASTER!$B$5/100,"C","K"))))</f>
        <v>SB</v>
      </c>
    </row>
    <row r="769" customHeight="1" spans="1:18">
      <c r="A769" s="66">
        <f ca="1">INDIRECT(ADDRESS(2+QUOTIENT(ROW()-2,COUNTA('Form Responses 1'!$1:$1)-4),1,,TRUE,"Form Responses 1"))</f>
        <v>0</v>
      </c>
      <c r="B769" s="66">
        <f ca="1">INDIRECT(ADDRESS(2+QUOTIENT(ROW()-2,COUNTA('Form Responses 1'!$1:$1)-4),2,,TRUE,"Form Responses 1"))</f>
        <v>0</v>
      </c>
      <c r="C769" s="66">
        <f ca="1">INDIRECT(ADDRESS(2+QUOTIENT(ROW()-2,COUNTA('Form Responses 1'!$1:$1)-4),3,,TRUE,"Form Responses 1"))</f>
        <v>0</v>
      </c>
      <c r="D769" s="66">
        <f ca="1">INDIRECT(ADDRESS(2+QUOTIENT(ROW()-2,COUNTA('Form Responses 1'!$1:$1)-4),4,,TRUE,"Form Responses 1"))</f>
        <v>0</v>
      </c>
      <c r="E769" s="82">
        <f ca="1" t="shared" si="799"/>
        <v>6</v>
      </c>
      <c r="F769" s="66" t="str">
        <f ca="1">IF(ISBLANK(A769)," ",INDIRECT(ADDRESS(1,5+MOD(ROW()-2,COUNTA('Form Responses 1'!$1:$1)-4),,TRUE,"Form Responses 1")))</f>
        <v>Halaman Wisma [Tps]</v>
      </c>
      <c r="G769" s="66" t="e">
        <f ca="1">IF(ISBLANK(A769)," ",INDIRECT(ADDRESS(MATCH(A769,'Form Responses 1'!A:A,0),5+MOD(ROW()-2,COUNTA('Form Responses 1'!$1:$1)-4),,TRUE,"Form Responses 1")))</f>
        <v>#N/A</v>
      </c>
      <c r="H769" s="83" t="str">
        <f ca="1" t="shared" si="800"/>
        <v>Halaman Wisma</v>
      </c>
      <c r="I769" s="83" t="str">
        <f ca="1" t="shared" si="738"/>
        <v>Tps</v>
      </c>
      <c r="J769" s="83" t="str">
        <f ca="1" t="shared" si="801"/>
        <v>CLEANING SERVICE</v>
      </c>
      <c r="K769" s="83" t="str">
        <f ca="1" t="array" ref="K769">IFERROR(INDEX(MASTER!B:B,MATCH(G769,MASTER!A:A,0))/100," ")</f>
        <v> </v>
      </c>
      <c r="L769" s="66">
        <f ca="1" t="shared" si="802"/>
        <v>0</v>
      </c>
      <c r="M769" s="66" t="str">
        <f ca="1" t="shared" si="803"/>
        <v>1900 - WEEK 00</v>
      </c>
      <c r="N769" s="66" t="str">
        <f ca="1" t="shared" si="804"/>
        <v>1900 - MONTH 01</v>
      </c>
      <c r="O769" s="83" t="str">
        <f ca="1" t="shared" ref="O769:P769" si="807">IFERROR(AVERAGEIF(M:M,M769,$K:$K)," ")</f>
        <v> </v>
      </c>
      <c r="P769" s="83" t="str">
        <f ca="1" t="shared" si="807"/>
        <v> </v>
      </c>
      <c r="Q769" s="66" t="str">
        <f ca="1">IF(ISBLANK(A769)," ",IF(O769&gt;MASTER!$B$3/100,"SB",IF(O769&gt;MASTER!$B$4/100,"B",IF(O769&gt;MASTER!$B$5/100,"C","K"))))</f>
        <v>SB</v>
      </c>
      <c r="R769" s="66" t="str">
        <f ca="1">IF(ISBLANK(B769)," ",IF(P769&gt;MASTER!$B$3/100,"SB",IF(P769&gt;MASTER!$B$4/100,"B",IF(P769&gt;MASTER!$B$5/100,"C","K"))))</f>
        <v>SB</v>
      </c>
    </row>
    <row r="770" customHeight="1" spans="1:18">
      <c r="A770" s="66">
        <f ca="1">INDIRECT(ADDRESS(2+QUOTIENT(ROW()-2,COUNTA('Form Responses 1'!$1:$1)-4),1,,TRUE,"Form Responses 1"))</f>
        <v>0</v>
      </c>
      <c r="B770" s="66">
        <f ca="1">INDIRECT(ADDRESS(2+QUOTIENT(ROW()-2,COUNTA('Form Responses 1'!$1:$1)-4),2,,TRUE,"Form Responses 1"))</f>
        <v>0</v>
      </c>
      <c r="C770" s="66">
        <f ca="1">INDIRECT(ADDRESS(2+QUOTIENT(ROW()-2,COUNTA('Form Responses 1'!$1:$1)-4),3,,TRUE,"Form Responses 1"))</f>
        <v>0</v>
      </c>
      <c r="D770" s="66">
        <f ca="1">INDIRECT(ADDRESS(2+QUOTIENT(ROW()-2,COUNTA('Form Responses 1'!$1:$1)-4),4,,TRUE,"Form Responses 1"))</f>
        <v>0</v>
      </c>
      <c r="E770" s="82">
        <f ca="1" t="shared" si="799"/>
        <v>6</v>
      </c>
      <c r="F770" s="66" t="str">
        <f ca="1">IF(ISBLANK(A770)," ",INDIRECT(ADDRESS(1,5+MOD(ROW()-2,COUNTA('Form Responses 1'!$1:$1)-4),,TRUE,"Form Responses 1")))</f>
        <v>Security [Security Functions]</v>
      </c>
      <c r="G770" s="66" t="e">
        <f ca="1">IF(ISBLANK(A770)," ",INDIRECT(ADDRESS(MATCH(A770,'Form Responses 1'!A:A,0),5+MOD(ROW()-2,COUNTA('Form Responses 1'!$1:$1)-4),,TRUE,"Form Responses 1")))</f>
        <v>#N/A</v>
      </c>
      <c r="H770" s="83" t="str">
        <f ca="1" t="shared" si="800"/>
        <v>Security</v>
      </c>
      <c r="I770" s="83" t="str">
        <f ca="1" t="shared" si="738"/>
        <v>Security Functions</v>
      </c>
      <c r="J770" s="83" t="str">
        <f ca="1" t="shared" si="801"/>
        <v>SECURITY SERVICE</v>
      </c>
      <c r="K770" s="83" t="str">
        <f ca="1" t="array" ref="K770">IFERROR(INDEX(MASTER!B:B,MATCH(G770,MASTER!A:A,0))/100," ")</f>
        <v> </v>
      </c>
      <c r="L770" s="66">
        <f ca="1" t="shared" si="802"/>
        <v>0</v>
      </c>
      <c r="M770" s="66" t="str">
        <f ca="1" t="shared" si="803"/>
        <v>1900 - WEEK 00</v>
      </c>
      <c r="N770" s="66" t="str">
        <f ca="1" t="shared" si="804"/>
        <v>1900 - MONTH 01</v>
      </c>
      <c r="O770" s="83" t="str">
        <f ca="1" t="shared" ref="O770:P770" si="808">IFERROR(AVERAGEIF(M:M,M770,$K:$K)," ")</f>
        <v> </v>
      </c>
      <c r="P770" s="83" t="str">
        <f ca="1" t="shared" si="808"/>
        <v> </v>
      </c>
      <c r="Q770" s="66" t="str">
        <f ca="1">IF(ISBLANK(A770)," ",IF(O770&gt;MASTER!$B$3/100,"SB",IF(O770&gt;MASTER!$B$4/100,"B",IF(O770&gt;MASTER!$B$5/100,"C","K"))))</f>
        <v>SB</v>
      </c>
      <c r="R770" s="66" t="str">
        <f ca="1">IF(ISBLANK(B770)," ",IF(P770&gt;MASTER!$B$3/100,"SB",IF(P770&gt;MASTER!$B$4/100,"B",IF(P770&gt;MASTER!$B$5/100,"C","K"))))</f>
        <v>SB</v>
      </c>
    </row>
    <row r="771" customHeight="1" spans="1:18">
      <c r="A771" s="66">
        <f ca="1">INDIRECT(ADDRESS(2+QUOTIENT(ROW()-2,COUNTA('Form Responses 1'!$1:$1)-4),1,,TRUE,"Form Responses 1"))</f>
        <v>0</v>
      </c>
      <c r="B771" s="66">
        <f ca="1">INDIRECT(ADDRESS(2+QUOTIENT(ROW()-2,COUNTA('Form Responses 1'!$1:$1)-4),2,,TRUE,"Form Responses 1"))</f>
        <v>0</v>
      </c>
      <c r="C771" s="66">
        <f ca="1">INDIRECT(ADDRESS(2+QUOTIENT(ROW()-2,COUNTA('Form Responses 1'!$1:$1)-4),3,,TRUE,"Form Responses 1"))</f>
        <v>0</v>
      </c>
      <c r="D771" s="66">
        <f ca="1">INDIRECT(ADDRESS(2+QUOTIENT(ROW()-2,COUNTA('Form Responses 1'!$1:$1)-4),4,,TRUE,"Form Responses 1"))</f>
        <v>0</v>
      </c>
      <c r="E771" s="82">
        <f ca="1" t="shared" si="799"/>
        <v>6</v>
      </c>
      <c r="F771" s="66" t="str">
        <f ca="1">IF(ISBLANK(A771)," ",INDIRECT(ADDRESS(1,5+MOD(ROW()-2,COUNTA('Form Responses 1'!$1:$1)-4),,TRUE,"Form Responses 1")))</f>
        <v>Lantai 1 [Pantry ]</v>
      </c>
      <c r="G771" s="66" t="e">
        <f ca="1">IF(ISBLANK(A771)," ",INDIRECT(ADDRESS(MATCH(A771,'Form Responses 1'!A:A,0),5+MOD(ROW()-2,COUNTA('Form Responses 1'!$1:$1)-4),,TRUE,"Form Responses 1")))</f>
        <v>#N/A</v>
      </c>
      <c r="H771" s="83" t="str">
        <f ca="1" t="shared" si="800"/>
        <v>Lantai 1</v>
      </c>
      <c r="I771" s="83" t="str">
        <f ca="1" t="shared" ref="I771:I834" si="809">MID(F771,FIND("[",F771)+1,LEN(F771)-FIND("[",F771)-1)</f>
        <v>Pantry </v>
      </c>
      <c r="J771" s="83" t="str">
        <f ca="1" t="shared" si="801"/>
        <v>CLEANING SERVICE</v>
      </c>
      <c r="K771" s="83" t="str">
        <f ca="1" t="array" ref="K771">IFERROR(INDEX(MASTER!B:B,MATCH(G771,MASTER!A:A,0))/100," ")</f>
        <v> </v>
      </c>
      <c r="L771" s="66">
        <f ca="1" t="shared" si="802"/>
        <v>0</v>
      </c>
      <c r="M771" s="66" t="str">
        <f ca="1" t="shared" si="803"/>
        <v>1900 - WEEK 00</v>
      </c>
      <c r="N771" s="66" t="str">
        <f ca="1" t="shared" si="804"/>
        <v>1900 - MONTH 01</v>
      </c>
      <c r="O771" s="83" t="str">
        <f ca="1" t="shared" ref="O771:P771" si="810">IFERROR(AVERAGEIF(M:M,M771,$K:$K)," ")</f>
        <v> </v>
      </c>
      <c r="P771" s="83" t="str">
        <f ca="1" t="shared" si="810"/>
        <v> </v>
      </c>
      <c r="Q771" s="66" t="str">
        <f ca="1">IF(ISBLANK(A771)," ",IF(O771&gt;MASTER!$B$3/100,"SB",IF(O771&gt;MASTER!$B$4/100,"B",IF(O771&gt;MASTER!$B$5/100,"C","K"))))</f>
        <v>SB</v>
      </c>
      <c r="R771" s="66" t="str">
        <f ca="1">IF(ISBLANK(B771)," ",IF(P771&gt;MASTER!$B$3/100,"SB",IF(P771&gt;MASTER!$B$4/100,"B",IF(P771&gt;MASTER!$B$5/100,"C","K"))))</f>
        <v>SB</v>
      </c>
    </row>
    <row r="772" customHeight="1" spans="1:18">
      <c r="A772" s="66">
        <f ca="1">INDIRECT(ADDRESS(2+QUOTIENT(ROW()-2,COUNTA('Form Responses 1'!$1:$1)-4),1,,TRUE,"Form Responses 1"))</f>
        <v>0</v>
      </c>
      <c r="B772" s="66">
        <f ca="1">INDIRECT(ADDRESS(2+QUOTIENT(ROW()-2,COUNTA('Form Responses 1'!$1:$1)-4),2,,TRUE,"Form Responses 1"))</f>
        <v>0</v>
      </c>
      <c r="C772" s="66">
        <f ca="1">INDIRECT(ADDRESS(2+QUOTIENT(ROW()-2,COUNTA('Form Responses 1'!$1:$1)-4),3,,TRUE,"Form Responses 1"))</f>
        <v>0</v>
      </c>
      <c r="D772" s="66">
        <f ca="1">INDIRECT(ADDRESS(2+QUOTIENT(ROW()-2,COUNTA('Form Responses 1'!$1:$1)-4),4,,TRUE,"Form Responses 1"))</f>
        <v>0</v>
      </c>
      <c r="E772" s="82">
        <f ca="1" t="shared" si="799"/>
        <v>6</v>
      </c>
      <c r="F772" s="66" t="str">
        <f ca="1">IF(ISBLANK(A772)," ",INDIRECT(ADDRESS(1,5+MOD(ROW()-2,COUNTA('Form Responses 1'!$1:$1)-4),,TRUE,"Form Responses 1")))</f>
        <v>Lantai 1 [Kamar Depan]</v>
      </c>
      <c r="G772" s="66" t="e">
        <f ca="1">IF(ISBLANK(A772)," ",INDIRECT(ADDRESS(MATCH(A772,'Form Responses 1'!A:A,0),5+MOD(ROW()-2,COUNTA('Form Responses 1'!$1:$1)-4),,TRUE,"Form Responses 1")))</f>
        <v>#N/A</v>
      </c>
      <c r="H772" s="83" t="str">
        <f ca="1" t="shared" si="800"/>
        <v>Lantai 1</v>
      </c>
      <c r="I772" s="83" t="str">
        <f ca="1" t="shared" si="809"/>
        <v>Kamar Depan</v>
      </c>
      <c r="J772" s="83" t="str">
        <f ca="1" t="shared" si="801"/>
        <v>CLEANING SERVICE</v>
      </c>
      <c r="K772" s="83" t="str">
        <f ca="1" t="array" ref="K772">IFERROR(INDEX(MASTER!B:B,MATCH(G772,MASTER!A:A,0))/100," ")</f>
        <v> </v>
      </c>
      <c r="L772" s="66">
        <f ca="1" t="shared" si="802"/>
        <v>0</v>
      </c>
      <c r="M772" s="66" t="str">
        <f ca="1" t="shared" si="803"/>
        <v>1900 - WEEK 00</v>
      </c>
      <c r="N772" s="66" t="str">
        <f ca="1" t="shared" si="804"/>
        <v>1900 - MONTH 01</v>
      </c>
      <c r="O772" s="83" t="str">
        <f ca="1" t="shared" ref="O772:P772" si="811">IFERROR(AVERAGEIF(M:M,M772,$K:$K)," ")</f>
        <v> </v>
      </c>
      <c r="P772" s="83" t="str">
        <f ca="1" t="shared" si="811"/>
        <v> </v>
      </c>
      <c r="Q772" s="66" t="str">
        <f ca="1">IF(ISBLANK(A772)," ",IF(O772&gt;MASTER!$B$3/100,"SB",IF(O772&gt;MASTER!$B$4/100,"B",IF(O772&gt;MASTER!$B$5/100,"C","K"))))</f>
        <v>SB</v>
      </c>
      <c r="R772" s="66" t="str">
        <f ca="1">IF(ISBLANK(B772)," ",IF(P772&gt;MASTER!$B$3/100,"SB",IF(P772&gt;MASTER!$B$4/100,"B",IF(P772&gt;MASTER!$B$5/100,"C","K"))))</f>
        <v>SB</v>
      </c>
    </row>
    <row r="773" customHeight="1" spans="1:18">
      <c r="A773" s="66">
        <f ca="1">INDIRECT(ADDRESS(2+QUOTIENT(ROW()-2,COUNTA('Form Responses 1'!$1:$1)-4),1,,TRUE,"Form Responses 1"))</f>
        <v>0</v>
      </c>
      <c r="B773" s="66">
        <f ca="1">INDIRECT(ADDRESS(2+QUOTIENT(ROW()-2,COUNTA('Form Responses 1'!$1:$1)-4),2,,TRUE,"Form Responses 1"))</f>
        <v>0</v>
      </c>
      <c r="C773" s="66">
        <f ca="1">INDIRECT(ADDRESS(2+QUOTIENT(ROW()-2,COUNTA('Form Responses 1'!$1:$1)-4),3,,TRUE,"Form Responses 1"))</f>
        <v>0</v>
      </c>
      <c r="D773" s="66">
        <f ca="1">INDIRECT(ADDRESS(2+QUOTIENT(ROW()-2,COUNTA('Form Responses 1'!$1:$1)-4),4,,TRUE,"Form Responses 1"))</f>
        <v>0</v>
      </c>
      <c r="E773" s="82">
        <f ca="1" t="shared" si="799"/>
        <v>6</v>
      </c>
      <c r="F773" s="66" t="str">
        <f ca="1">IF(ISBLANK(A773)," ",INDIRECT(ADDRESS(1,5+MOD(ROW()-2,COUNTA('Form Responses 1'!$1:$1)-4),,TRUE,"Form Responses 1")))</f>
        <v>Lantai 1 [Kamar Belakang]</v>
      </c>
      <c r="G773" s="66" t="e">
        <f ca="1">IF(ISBLANK(A773)," ",INDIRECT(ADDRESS(MATCH(A773,'Form Responses 1'!A:A,0),5+MOD(ROW()-2,COUNTA('Form Responses 1'!$1:$1)-4),,TRUE,"Form Responses 1")))</f>
        <v>#N/A</v>
      </c>
      <c r="H773" s="83" t="str">
        <f ca="1" t="shared" si="800"/>
        <v>Lantai 1</v>
      </c>
      <c r="I773" s="83" t="str">
        <f ca="1" t="shared" si="809"/>
        <v>Kamar Belakang</v>
      </c>
      <c r="J773" s="83" t="str">
        <f ca="1" t="shared" si="801"/>
        <v>CLEANING SERVICE</v>
      </c>
      <c r="K773" s="83" t="str">
        <f ca="1" t="array" ref="K773">IFERROR(INDEX(MASTER!B:B,MATCH(G773,MASTER!A:A,0))/100," ")</f>
        <v> </v>
      </c>
      <c r="L773" s="66">
        <f ca="1" t="shared" si="802"/>
        <v>0</v>
      </c>
      <c r="M773" s="66" t="str">
        <f ca="1" t="shared" si="803"/>
        <v>1900 - WEEK 00</v>
      </c>
      <c r="N773" s="66" t="str">
        <f ca="1" t="shared" si="804"/>
        <v>1900 - MONTH 01</v>
      </c>
      <c r="O773" s="83" t="str">
        <f ca="1" t="shared" ref="O773:P773" si="812">IFERROR(AVERAGEIF(M:M,M773,$K:$K)," ")</f>
        <v> </v>
      </c>
      <c r="P773" s="83" t="str">
        <f ca="1" t="shared" si="812"/>
        <v> </v>
      </c>
      <c r="Q773" s="66" t="str">
        <f ca="1">IF(ISBLANK(A773)," ",IF(O773&gt;MASTER!$B$3/100,"SB",IF(O773&gt;MASTER!$B$4/100,"B",IF(O773&gt;MASTER!$B$5/100,"C","K"))))</f>
        <v>SB</v>
      </c>
      <c r="R773" s="66" t="str">
        <f ca="1">IF(ISBLANK(B773)," ",IF(P773&gt;MASTER!$B$3/100,"SB",IF(P773&gt;MASTER!$B$4/100,"B",IF(P773&gt;MASTER!$B$5/100,"C","K"))))</f>
        <v>SB</v>
      </c>
    </row>
    <row r="774" customHeight="1" spans="1:18">
      <c r="A774" s="66">
        <f ca="1">INDIRECT(ADDRESS(2+QUOTIENT(ROW()-2,COUNTA('Form Responses 1'!$1:$1)-4),1,,TRUE,"Form Responses 1"))</f>
        <v>0</v>
      </c>
      <c r="B774" s="66">
        <f ca="1">INDIRECT(ADDRESS(2+QUOTIENT(ROW()-2,COUNTA('Form Responses 1'!$1:$1)-4),2,,TRUE,"Form Responses 1"))</f>
        <v>0</v>
      </c>
      <c r="C774" s="66">
        <f ca="1">INDIRECT(ADDRESS(2+QUOTIENT(ROW()-2,COUNTA('Form Responses 1'!$1:$1)-4),3,,TRUE,"Form Responses 1"))</f>
        <v>0</v>
      </c>
      <c r="D774" s="66">
        <f ca="1">INDIRECT(ADDRESS(2+QUOTIENT(ROW()-2,COUNTA('Form Responses 1'!$1:$1)-4),4,,TRUE,"Form Responses 1"))</f>
        <v>0</v>
      </c>
      <c r="E774" s="82">
        <f ca="1" t="shared" si="799"/>
        <v>6</v>
      </c>
      <c r="F774" s="66" t="str">
        <f ca="1">IF(ISBLANK(A774)," ",INDIRECT(ADDRESS(1,5+MOD(ROW()-2,COUNTA('Form Responses 1'!$1:$1)-4),,TRUE,"Form Responses 1")))</f>
        <v>Lantai 1 [Ruang Tamu]</v>
      </c>
      <c r="G774" s="66" t="e">
        <f ca="1">IF(ISBLANK(A774)," ",INDIRECT(ADDRESS(MATCH(A774,'Form Responses 1'!A:A,0),5+MOD(ROW()-2,COUNTA('Form Responses 1'!$1:$1)-4),,TRUE,"Form Responses 1")))</f>
        <v>#N/A</v>
      </c>
      <c r="H774" s="83" t="str">
        <f ca="1" t="shared" si="800"/>
        <v>Lantai 1</v>
      </c>
      <c r="I774" s="83" t="str">
        <f ca="1" t="shared" si="809"/>
        <v>Ruang Tamu</v>
      </c>
      <c r="J774" s="83" t="str">
        <f ca="1" t="shared" si="801"/>
        <v>CLEANING SERVICE</v>
      </c>
      <c r="K774" s="83" t="str">
        <f ca="1" t="array" ref="K774">IFERROR(INDEX(MASTER!B:B,MATCH(G774,MASTER!A:A,0))/100," ")</f>
        <v> </v>
      </c>
      <c r="L774" s="66">
        <f ca="1" t="shared" si="802"/>
        <v>0</v>
      </c>
      <c r="M774" s="66" t="str">
        <f ca="1" t="shared" si="803"/>
        <v>1900 - WEEK 00</v>
      </c>
      <c r="N774" s="66" t="str">
        <f ca="1" t="shared" si="804"/>
        <v>1900 - MONTH 01</v>
      </c>
      <c r="O774" s="83" t="str">
        <f ca="1" t="shared" ref="O774:P774" si="813">IFERROR(AVERAGEIF(M:M,M774,$K:$K)," ")</f>
        <v> </v>
      </c>
      <c r="P774" s="83" t="str">
        <f ca="1" t="shared" si="813"/>
        <v> </v>
      </c>
      <c r="Q774" s="66" t="str">
        <f ca="1">IF(ISBLANK(A774)," ",IF(O774&gt;MASTER!$B$3/100,"SB",IF(O774&gt;MASTER!$B$4/100,"B",IF(O774&gt;MASTER!$B$5/100,"C","K"))))</f>
        <v>SB</v>
      </c>
      <c r="R774" s="66" t="str">
        <f ca="1">IF(ISBLANK(B774)," ",IF(P774&gt;MASTER!$B$3/100,"SB",IF(P774&gt;MASTER!$B$4/100,"B",IF(P774&gt;MASTER!$B$5/100,"C","K"))))</f>
        <v>SB</v>
      </c>
    </row>
    <row r="775" customHeight="1" spans="1:18">
      <c r="A775" s="66">
        <f ca="1">INDIRECT(ADDRESS(2+QUOTIENT(ROW()-2,COUNTA('Form Responses 1'!$1:$1)-4),1,,TRUE,"Form Responses 1"))</f>
        <v>0</v>
      </c>
      <c r="B775" s="66">
        <f ca="1">INDIRECT(ADDRESS(2+QUOTIENT(ROW()-2,COUNTA('Form Responses 1'!$1:$1)-4),2,,TRUE,"Form Responses 1"))</f>
        <v>0</v>
      </c>
      <c r="C775" s="66">
        <f ca="1">INDIRECT(ADDRESS(2+QUOTIENT(ROW()-2,COUNTA('Form Responses 1'!$1:$1)-4),3,,TRUE,"Form Responses 1"))</f>
        <v>0</v>
      </c>
      <c r="D775" s="66">
        <f ca="1">INDIRECT(ADDRESS(2+QUOTIENT(ROW()-2,COUNTA('Form Responses 1'!$1:$1)-4),4,,TRUE,"Form Responses 1"))</f>
        <v>0</v>
      </c>
      <c r="E775" s="82">
        <f ca="1" t="shared" si="799"/>
        <v>6</v>
      </c>
      <c r="F775" s="66" t="str">
        <f ca="1">IF(ISBLANK(A775)," ",INDIRECT(ADDRESS(1,5+MOD(ROW()-2,COUNTA('Form Responses 1'!$1:$1)-4),,TRUE,"Form Responses 1")))</f>
        <v>Lantai 1 [Toilet Pria / Wanita]</v>
      </c>
      <c r="G775" s="66" t="e">
        <f ca="1">IF(ISBLANK(A775)," ",INDIRECT(ADDRESS(MATCH(A775,'Form Responses 1'!A:A,0),5+MOD(ROW()-2,COUNTA('Form Responses 1'!$1:$1)-4),,TRUE,"Form Responses 1")))</f>
        <v>#N/A</v>
      </c>
      <c r="H775" s="83" t="str">
        <f ca="1" t="shared" si="800"/>
        <v>Lantai 1</v>
      </c>
      <c r="I775" s="83" t="str">
        <f ca="1" t="shared" si="809"/>
        <v>Toilet Pria / Wanita</v>
      </c>
      <c r="J775" s="83" t="str">
        <f ca="1" t="shared" si="801"/>
        <v>CLEANING SERVICE</v>
      </c>
      <c r="K775" s="83" t="str">
        <f ca="1" t="array" ref="K775">IFERROR(INDEX(MASTER!B:B,MATCH(G775,MASTER!A:A,0))/100," ")</f>
        <v> </v>
      </c>
      <c r="L775" s="66">
        <f ca="1" t="shared" si="802"/>
        <v>0</v>
      </c>
      <c r="M775" s="66" t="str">
        <f ca="1" t="shared" si="803"/>
        <v>1900 - WEEK 00</v>
      </c>
      <c r="N775" s="66" t="str">
        <f ca="1" t="shared" si="804"/>
        <v>1900 - MONTH 01</v>
      </c>
      <c r="O775" s="83" t="str">
        <f ca="1" t="shared" ref="O775:P775" si="814">IFERROR(AVERAGEIF(M:M,M775,$K:$K)," ")</f>
        <v> </v>
      </c>
      <c r="P775" s="83" t="str">
        <f ca="1" t="shared" si="814"/>
        <v> </v>
      </c>
      <c r="Q775" s="66" t="str">
        <f ca="1">IF(ISBLANK(A775)," ",IF(O775&gt;MASTER!$B$3/100,"SB",IF(O775&gt;MASTER!$B$4/100,"B",IF(O775&gt;MASTER!$B$5/100,"C","K"))))</f>
        <v>SB</v>
      </c>
      <c r="R775" s="66" t="str">
        <f ca="1">IF(ISBLANK(B775)," ",IF(P775&gt;MASTER!$B$3/100,"SB",IF(P775&gt;MASTER!$B$4/100,"B",IF(P775&gt;MASTER!$B$5/100,"C","K"))))</f>
        <v>SB</v>
      </c>
    </row>
    <row r="776" customHeight="1" spans="1:18">
      <c r="A776" s="66">
        <f ca="1">INDIRECT(ADDRESS(2+QUOTIENT(ROW()-2,COUNTA('Form Responses 1'!$1:$1)-4),1,,TRUE,"Form Responses 1"))</f>
        <v>0</v>
      </c>
      <c r="B776" s="66">
        <f ca="1">INDIRECT(ADDRESS(2+QUOTIENT(ROW()-2,COUNTA('Form Responses 1'!$1:$1)-4),2,,TRUE,"Form Responses 1"))</f>
        <v>0</v>
      </c>
      <c r="C776" s="66">
        <f ca="1">INDIRECT(ADDRESS(2+QUOTIENT(ROW()-2,COUNTA('Form Responses 1'!$1:$1)-4),3,,TRUE,"Form Responses 1"))</f>
        <v>0</v>
      </c>
      <c r="D776" s="66">
        <f ca="1">INDIRECT(ADDRESS(2+QUOTIENT(ROW()-2,COUNTA('Form Responses 1'!$1:$1)-4),4,,TRUE,"Form Responses 1"))</f>
        <v>0</v>
      </c>
      <c r="E776" s="82">
        <f ca="1" t="shared" si="799"/>
        <v>6</v>
      </c>
      <c r="F776" s="66" t="str">
        <f ca="1">IF(ISBLANK(A776)," ",INDIRECT(ADDRESS(1,5+MOD(ROW()-2,COUNTA('Form Responses 1'!$1:$1)-4),,TRUE,"Form Responses 1")))</f>
        <v>Halaman [Taman ]</v>
      </c>
      <c r="G776" s="66" t="e">
        <f ca="1">IF(ISBLANK(A776)," ",INDIRECT(ADDRESS(MATCH(A776,'Form Responses 1'!A:A,0),5+MOD(ROW()-2,COUNTA('Form Responses 1'!$1:$1)-4),,TRUE,"Form Responses 1")))</f>
        <v>#N/A</v>
      </c>
      <c r="H776" s="83" t="str">
        <f ca="1" t="shared" si="800"/>
        <v>Halaman</v>
      </c>
      <c r="I776" s="83" t="str">
        <f ca="1" t="shared" si="809"/>
        <v>Taman </v>
      </c>
      <c r="J776" s="83" t="str">
        <f ca="1" t="shared" si="801"/>
        <v>CLEANING SERVICE</v>
      </c>
      <c r="K776" s="83" t="str">
        <f ca="1" t="array" ref="K776">IFERROR(INDEX(MASTER!B:B,MATCH(G776,MASTER!A:A,0))/100," ")</f>
        <v> </v>
      </c>
      <c r="L776" s="66">
        <f ca="1" t="shared" si="802"/>
        <v>0</v>
      </c>
      <c r="M776" s="66" t="str">
        <f ca="1" t="shared" si="803"/>
        <v>1900 - WEEK 00</v>
      </c>
      <c r="N776" s="66" t="str">
        <f ca="1" t="shared" si="804"/>
        <v>1900 - MONTH 01</v>
      </c>
      <c r="O776" s="83" t="str">
        <f ca="1" t="shared" ref="O776:P776" si="815">IFERROR(AVERAGEIF(M:M,M776,$K:$K)," ")</f>
        <v> </v>
      </c>
      <c r="P776" s="83" t="str">
        <f ca="1" t="shared" si="815"/>
        <v> </v>
      </c>
      <c r="Q776" s="66" t="str">
        <f ca="1">IF(ISBLANK(A776)," ",IF(O776&gt;MASTER!$B$3/100,"SB",IF(O776&gt;MASTER!$B$4/100,"B",IF(O776&gt;MASTER!$B$5/100,"C","K"))))</f>
        <v>SB</v>
      </c>
      <c r="R776" s="66" t="str">
        <f ca="1">IF(ISBLANK(B776)," ",IF(P776&gt;MASTER!$B$3/100,"SB",IF(P776&gt;MASTER!$B$4/100,"B",IF(P776&gt;MASTER!$B$5/100,"C","K"))))</f>
        <v>SB</v>
      </c>
    </row>
    <row r="777" customHeight="1" spans="1:18">
      <c r="A777" s="66">
        <f ca="1">INDIRECT(ADDRESS(2+QUOTIENT(ROW()-2,COUNTA('Form Responses 1'!$1:$1)-4),1,,TRUE,"Form Responses 1"))</f>
        <v>0</v>
      </c>
      <c r="B777" s="66">
        <f ca="1">INDIRECT(ADDRESS(2+QUOTIENT(ROW()-2,COUNTA('Form Responses 1'!$1:$1)-4),2,,TRUE,"Form Responses 1"))</f>
        <v>0</v>
      </c>
      <c r="C777" s="66">
        <f ca="1">INDIRECT(ADDRESS(2+QUOTIENT(ROW()-2,COUNTA('Form Responses 1'!$1:$1)-4),3,,TRUE,"Form Responses 1"))</f>
        <v>0</v>
      </c>
      <c r="D777" s="66">
        <f ca="1">INDIRECT(ADDRESS(2+QUOTIENT(ROW()-2,COUNTA('Form Responses 1'!$1:$1)-4),4,,TRUE,"Form Responses 1"))</f>
        <v>0</v>
      </c>
      <c r="E777" s="82">
        <f ca="1" t="shared" si="799"/>
        <v>6</v>
      </c>
      <c r="F777" s="66" t="str">
        <f ca="1">IF(ISBLANK(A777)," ",INDIRECT(ADDRESS(1,5+MOD(ROW()-2,COUNTA('Form Responses 1'!$1:$1)-4),,TRUE,"Form Responses 1")))</f>
        <v>Halaman [Halaman Utama Depan]</v>
      </c>
      <c r="G777" s="66" t="e">
        <f ca="1">IF(ISBLANK(A777)," ",INDIRECT(ADDRESS(MATCH(A777,'Form Responses 1'!A:A,0),5+MOD(ROW()-2,COUNTA('Form Responses 1'!$1:$1)-4),,TRUE,"Form Responses 1")))</f>
        <v>#N/A</v>
      </c>
      <c r="H777" s="83" t="str">
        <f ca="1" t="shared" si="800"/>
        <v>Halaman</v>
      </c>
      <c r="I777" s="83" t="str">
        <f ca="1" t="shared" si="809"/>
        <v>Halaman Utama Depan</v>
      </c>
      <c r="J777" s="83" t="str">
        <f ca="1" t="shared" si="801"/>
        <v>CLEANING SERVICE</v>
      </c>
      <c r="K777" s="83" t="str">
        <f ca="1" t="array" ref="K777">IFERROR(INDEX(MASTER!B:B,MATCH(G777,MASTER!A:A,0))/100," ")</f>
        <v> </v>
      </c>
      <c r="L777" s="66">
        <f ca="1" t="shared" si="802"/>
        <v>0</v>
      </c>
      <c r="M777" s="66" t="str">
        <f ca="1" t="shared" si="803"/>
        <v>1900 - WEEK 00</v>
      </c>
      <c r="N777" s="66" t="str">
        <f ca="1" t="shared" si="804"/>
        <v>1900 - MONTH 01</v>
      </c>
      <c r="O777" s="83" t="str">
        <f ca="1" t="shared" ref="O777:P777" si="816">IFERROR(AVERAGEIF(M:M,M777,$K:$K)," ")</f>
        <v> </v>
      </c>
      <c r="P777" s="83" t="str">
        <f ca="1" t="shared" si="816"/>
        <v> </v>
      </c>
      <c r="Q777" s="66" t="str">
        <f ca="1">IF(ISBLANK(A777)," ",IF(O777&gt;MASTER!$B$3/100,"SB",IF(O777&gt;MASTER!$B$4/100,"B",IF(O777&gt;MASTER!$B$5/100,"C","K"))))</f>
        <v>SB</v>
      </c>
      <c r="R777" s="66" t="str">
        <f ca="1">IF(ISBLANK(B777)," ",IF(P777&gt;MASTER!$B$3/100,"SB",IF(P777&gt;MASTER!$B$4/100,"B",IF(P777&gt;MASTER!$B$5/100,"C","K"))))</f>
        <v>SB</v>
      </c>
    </row>
    <row r="778" customHeight="1" spans="1:18">
      <c r="A778" s="66">
        <f ca="1">INDIRECT(ADDRESS(2+QUOTIENT(ROW()-2,COUNTA('Form Responses 1'!$1:$1)-4),1,,TRUE,"Form Responses 1"))</f>
        <v>0</v>
      </c>
      <c r="B778" s="66">
        <f ca="1">INDIRECT(ADDRESS(2+QUOTIENT(ROW()-2,COUNTA('Form Responses 1'!$1:$1)-4),2,,TRUE,"Form Responses 1"))</f>
        <v>0</v>
      </c>
      <c r="C778" s="66">
        <f ca="1">INDIRECT(ADDRESS(2+QUOTIENT(ROW()-2,COUNTA('Form Responses 1'!$1:$1)-4),3,,TRUE,"Form Responses 1"))</f>
        <v>0</v>
      </c>
      <c r="D778" s="66">
        <f ca="1">INDIRECT(ADDRESS(2+QUOTIENT(ROW()-2,COUNTA('Form Responses 1'!$1:$1)-4),4,,TRUE,"Form Responses 1"))</f>
        <v>0</v>
      </c>
      <c r="E778" s="82">
        <f ca="1" t="shared" si="799"/>
        <v>6</v>
      </c>
      <c r="F778" s="66" t="str">
        <f ca="1">IF(ISBLANK(A778)," ",INDIRECT(ADDRESS(1,5+MOD(ROW()-2,COUNTA('Form Responses 1'!$1:$1)-4),,TRUE,"Form Responses 1")))</f>
        <v>Halaman [Halaman Samping Dan Belakang]</v>
      </c>
      <c r="G778" s="66" t="e">
        <f ca="1">IF(ISBLANK(A778)," ",INDIRECT(ADDRESS(MATCH(A778,'Form Responses 1'!A:A,0),5+MOD(ROW()-2,COUNTA('Form Responses 1'!$1:$1)-4),,TRUE,"Form Responses 1")))</f>
        <v>#N/A</v>
      </c>
      <c r="H778" s="83" t="str">
        <f ca="1" t="shared" si="800"/>
        <v>Halaman</v>
      </c>
      <c r="I778" s="83" t="str">
        <f ca="1" t="shared" si="809"/>
        <v>Halaman Samping Dan Belakang</v>
      </c>
      <c r="J778" s="83" t="str">
        <f ca="1" t="shared" si="801"/>
        <v>CLEANING SERVICE</v>
      </c>
      <c r="K778" s="83" t="str">
        <f ca="1" t="array" ref="K778">IFERROR(INDEX(MASTER!B:B,MATCH(G778,MASTER!A:A,0))/100," ")</f>
        <v> </v>
      </c>
      <c r="L778" s="66">
        <f ca="1" t="shared" si="802"/>
        <v>0</v>
      </c>
      <c r="M778" s="66" t="str">
        <f ca="1" t="shared" si="803"/>
        <v>1900 - WEEK 00</v>
      </c>
      <c r="N778" s="66" t="str">
        <f ca="1" t="shared" si="804"/>
        <v>1900 - MONTH 01</v>
      </c>
      <c r="O778" s="83" t="str">
        <f ca="1" t="shared" ref="O778:P778" si="817">IFERROR(AVERAGEIF(M:M,M778,$K:$K)," ")</f>
        <v> </v>
      </c>
      <c r="P778" s="83" t="str">
        <f ca="1" t="shared" si="817"/>
        <v> </v>
      </c>
      <c r="Q778" s="66" t="str">
        <f ca="1">IF(ISBLANK(A778)," ",IF(O778&gt;MASTER!$B$3/100,"SB",IF(O778&gt;MASTER!$B$4/100,"B",IF(O778&gt;MASTER!$B$5/100,"C","K"))))</f>
        <v>SB</v>
      </c>
      <c r="R778" s="66" t="str">
        <f ca="1">IF(ISBLANK(B778)," ",IF(P778&gt;MASTER!$B$3/100,"SB",IF(P778&gt;MASTER!$B$4/100,"B",IF(P778&gt;MASTER!$B$5/100,"C","K"))))</f>
        <v>SB</v>
      </c>
    </row>
    <row r="779" customHeight="1" spans="1:18">
      <c r="A779" s="66">
        <f ca="1">INDIRECT(ADDRESS(2+QUOTIENT(ROW()-2,COUNTA('Form Responses 1'!$1:$1)-4),1,,TRUE,"Form Responses 1"))</f>
        <v>0</v>
      </c>
      <c r="B779" s="66">
        <f ca="1">INDIRECT(ADDRESS(2+QUOTIENT(ROW()-2,COUNTA('Form Responses 1'!$1:$1)-4),2,,TRUE,"Form Responses 1"))</f>
        <v>0</v>
      </c>
      <c r="C779" s="66">
        <f ca="1">INDIRECT(ADDRESS(2+QUOTIENT(ROW()-2,COUNTA('Form Responses 1'!$1:$1)-4),3,,TRUE,"Form Responses 1"))</f>
        <v>0</v>
      </c>
      <c r="D779" s="66">
        <f ca="1">INDIRECT(ADDRESS(2+QUOTIENT(ROW()-2,COUNTA('Form Responses 1'!$1:$1)-4),4,,TRUE,"Form Responses 1"))</f>
        <v>0</v>
      </c>
      <c r="E779" s="82">
        <f ca="1" t="shared" si="799"/>
        <v>6</v>
      </c>
      <c r="F779" s="66" t="str">
        <f ca="1">IF(ISBLANK(A779)," ",INDIRECT(ADDRESS(1,5+MOD(ROW()-2,COUNTA('Form Responses 1'!$1:$1)-4),,TRUE,"Form Responses 1")))</f>
        <v>Halaman [Tps]</v>
      </c>
      <c r="G779" s="66" t="e">
        <f ca="1">IF(ISBLANK(A779)," ",INDIRECT(ADDRESS(MATCH(A779,'Form Responses 1'!A:A,0),5+MOD(ROW()-2,COUNTA('Form Responses 1'!$1:$1)-4),,TRUE,"Form Responses 1")))</f>
        <v>#N/A</v>
      </c>
      <c r="H779" s="83" t="str">
        <f ca="1" t="shared" si="800"/>
        <v>Halaman</v>
      </c>
      <c r="I779" s="83" t="str">
        <f ca="1" t="shared" si="809"/>
        <v>Tps</v>
      </c>
      <c r="J779" s="83" t="str">
        <f ca="1" t="shared" si="801"/>
        <v>CLEANING SERVICE</v>
      </c>
      <c r="K779" s="83" t="str">
        <f ca="1" t="array" ref="K779">IFERROR(INDEX(MASTER!B:B,MATCH(G779,MASTER!A:A,0))/100," ")</f>
        <v> </v>
      </c>
      <c r="L779" s="66">
        <f ca="1" t="shared" si="802"/>
        <v>0</v>
      </c>
      <c r="M779" s="66" t="str">
        <f ca="1" t="shared" si="803"/>
        <v>1900 - WEEK 00</v>
      </c>
      <c r="N779" s="66" t="str">
        <f ca="1" t="shared" si="804"/>
        <v>1900 - MONTH 01</v>
      </c>
      <c r="O779" s="83" t="str">
        <f ca="1" t="shared" ref="O779:P779" si="818">IFERROR(AVERAGEIF(M:M,M779,$K:$K)," ")</f>
        <v> </v>
      </c>
      <c r="P779" s="83" t="str">
        <f ca="1" t="shared" si="818"/>
        <v> </v>
      </c>
      <c r="Q779" s="66" t="str">
        <f ca="1">IF(ISBLANK(A779)," ",IF(O779&gt;MASTER!$B$3/100,"SB",IF(O779&gt;MASTER!$B$4/100,"B",IF(O779&gt;MASTER!$B$5/100,"C","K"))))</f>
        <v>SB</v>
      </c>
      <c r="R779" s="66" t="str">
        <f ca="1">IF(ISBLANK(B779)," ",IF(P779&gt;MASTER!$B$3/100,"SB",IF(P779&gt;MASTER!$B$4/100,"B",IF(P779&gt;MASTER!$B$5/100,"C","K"))))</f>
        <v>SB</v>
      </c>
    </row>
    <row r="780" customHeight="1" spans="1:18">
      <c r="A780" s="66">
        <f ca="1">INDIRECT(ADDRESS(2+QUOTIENT(ROW()-2,COUNTA('Form Responses 1'!$1:$1)-4),1,,TRUE,"Form Responses 1"))</f>
        <v>0</v>
      </c>
      <c r="B780" s="66">
        <f ca="1">INDIRECT(ADDRESS(2+QUOTIENT(ROW()-2,COUNTA('Form Responses 1'!$1:$1)-4),2,,TRUE,"Form Responses 1"))</f>
        <v>0</v>
      </c>
      <c r="C780" s="66">
        <f ca="1">INDIRECT(ADDRESS(2+QUOTIENT(ROW()-2,COUNTA('Form Responses 1'!$1:$1)-4),3,,TRUE,"Form Responses 1"))</f>
        <v>0</v>
      </c>
      <c r="D780" s="66">
        <f ca="1">INDIRECT(ADDRESS(2+QUOTIENT(ROW()-2,COUNTA('Form Responses 1'!$1:$1)-4),4,,TRUE,"Form Responses 1"))</f>
        <v>0</v>
      </c>
      <c r="E780" s="82">
        <f ca="1" t="shared" si="799"/>
        <v>6</v>
      </c>
      <c r="F780" s="66" t="str">
        <f ca="1">IF(ISBLANK(A780)," ",INDIRECT(ADDRESS(1,5+MOD(ROW()-2,COUNTA('Form Responses 1'!$1:$1)-4),,TRUE,"Form Responses 1")))</f>
        <v>Wisma [Koridor ]</v>
      </c>
      <c r="G780" s="66" t="e">
        <f ca="1">IF(ISBLANK(A780)," ",INDIRECT(ADDRESS(MATCH(A780,'Form Responses 1'!A:A,0),5+MOD(ROW()-2,COUNTA('Form Responses 1'!$1:$1)-4),,TRUE,"Form Responses 1")))</f>
        <v>#N/A</v>
      </c>
      <c r="H780" s="83" t="str">
        <f ca="1" t="shared" si="800"/>
        <v>Wisma</v>
      </c>
      <c r="I780" s="83" t="str">
        <f ca="1" t="shared" si="809"/>
        <v>Koridor </v>
      </c>
      <c r="J780" s="83" t="str">
        <f ca="1" t="shared" si="801"/>
        <v>CLEANING SERVICE</v>
      </c>
      <c r="K780" s="83" t="str">
        <f ca="1" t="array" ref="K780">IFERROR(INDEX(MASTER!B:B,MATCH(G780,MASTER!A:A,0))/100," ")</f>
        <v> </v>
      </c>
      <c r="L780" s="66">
        <f ca="1" t="shared" si="802"/>
        <v>0</v>
      </c>
      <c r="M780" s="66" t="str">
        <f ca="1" t="shared" si="803"/>
        <v>1900 - WEEK 00</v>
      </c>
      <c r="N780" s="66" t="str">
        <f ca="1" t="shared" si="804"/>
        <v>1900 - MONTH 01</v>
      </c>
      <c r="O780" s="83" t="str">
        <f ca="1" t="shared" ref="O780:P780" si="819">IFERROR(AVERAGEIF(M:M,M780,$K:$K)," ")</f>
        <v> </v>
      </c>
      <c r="P780" s="83" t="str">
        <f ca="1" t="shared" si="819"/>
        <v> </v>
      </c>
      <c r="Q780" s="66" t="str">
        <f ca="1">IF(ISBLANK(A780)," ",IF(O780&gt;MASTER!$B$3/100,"SB",IF(O780&gt;MASTER!$B$4/100,"B",IF(O780&gt;MASTER!$B$5/100,"C","K"))))</f>
        <v>SB</v>
      </c>
      <c r="R780" s="66" t="str">
        <f ca="1">IF(ISBLANK(B780)," ",IF(P780&gt;MASTER!$B$3/100,"SB",IF(P780&gt;MASTER!$B$4/100,"B",IF(P780&gt;MASTER!$B$5/100,"C","K"))))</f>
        <v>SB</v>
      </c>
    </row>
    <row r="781" customHeight="1" spans="1:18">
      <c r="A781" s="66">
        <f ca="1">INDIRECT(ADDRESS(2+QUOTIENT(ROW()-2,COUNTA('Form Responses 1'!$1:$1)-4),1,,TRUE,"Form Responses 1"))</f>
        <v>0</v>
      </c>
      <c r="B781" s="66">
        <f ca="1">INDIRECT(ADDRESS(2+QUOTIENT(ROW()-2,COUNTA('Form Responses 1'!$1:$1)-4),2,,TRUE,"Form Responses 1"))</f>
        <v>0</v>
      </c>
      <c r="C781" s="66">
        <f ca="1">INDIRECT(ADDRESS(2+QUOTIENT(ROW()-2,COUNTA('Form Responses 1'!$1:$1)-4),3,,TRUE,"Form Responses 1"))</f>
        <v>0</v>
      </c>
      <c r="D781" s="66">
        <f ca="1">INDIRECT(ADDRESS(2+QUOTIENT(ROW()-2,COUNTA('Form Responses 1'!$1:$1)-4),4,,TRUE,"Form Responses 1"))</f>
        <v>0</v>
      </c>
      <c r="E781" s="82">
        <f ca="1" t="shared" si="799"/>
        <v>6</v>
      </c>
      <c r="F781" s="66" t="str">
        <f ca="1">IF(ISBLANK(A781)," ",INDIRECT(ADDRESS(1,5+MOD(ROW()-2,COUNTA('Form Responses 1'!$1:$1)-4),,TRUE,"Form Responses 1")))</f>
        <v>Wisma [Ruang Rapat/Pendopo]</v>
      </c>
      <c r="G781" s="66" t="e">
        <f ca="1">IF(ISBLANK(A781)," ",INDIRECT(ADDRESS(MATCH(A781,'Form Responses 1'!A:A,0),5+MOD(ROW()-2,COUNTA('Form Responses 1'!$1:$1)-4),,TRUE,"Form Responses 1")))</f>
        <v>#N/A</v>
      </c>
      <c r="H781" s="83" t="str">
        <f ca="1" t="shared" si="800"/>
        <v>Wisma</v>
      </c>
      <c r="I781" s="83" t="str">
        <f ca="1" t="shared" si="809"/>
        <v>Ruang Rapat/Pendopo</v>
      </c>
      <c r="J781" s="83" t="str">
        <f ca="1" t="shared" si="801"/>
        <v>CLEANING SERVICE</v>
      </c>
      <c r="K781" s="83" t="str">
        <f ca="1" t="array" ref="K781">IFERROR(INDEX(MASTER!B:B,MATCH(G781,MASTER!A:A,0))/100," ")</f>
        <v> </v>
      </c>
      <c r="L781" s="66">
        <f ca="1" t="shared" si="802"/>
        <v>0</v>
      </c>
      <c r="M781" s="66" t="str">
        <f ca="1" t="shared" si="803"/>
        <v>1900 - WEEK 00</v>
      </c>
      <c r="N781" s="66" t="str">
        <f ca="1" t="shared" si="804"/>
        <v>1900 - MONTH 01</v>
      </c>
      <c r="O781" s="83" t="str">
        <f ca="1" t="shared" ref="O781:P781" si="820">IFERROR(AVERAGEIF(M:M,M781,$K:$K)," ")</f>
        <v> </v>
      </c>
      <c r="P781" s="83" t="str">
        <f ca="1" t="shared" si="820"/>
        <v> </v>
      </c>
      <c r="Q781" s="66" t="str">
        <f ca="1">IF(ISBLANK(A781)," ",IF(O781&gt;MASTER!$B$3/100,"SB",IF(O781&gt;MASTER!$B$4/100,"B",IF(O781&gt;MASTER!$B$5/100,"C","K"))))</f>
        <v>SB</v>
      </c>
      <c r="R781" s="66" t="str">
        <f ca="1">IF(ISBLANK(B781)," ",IF(P781&gt;MASTER!$B$3/100,"SB",IF(P781&gt;MASTER!$B$4/100,"B",IF(P781&gt;MASTER!$B$5/100,"C","K"))))</f>
        <v>SB</v>
      </c>
    </row>
    <row r="782" customHeight="1" spans="1:18">
      <c r="A782" s="66">
        <f ca="1">INDIRECT(ADDRESS(2+QUOTIENT(ROW()-2,COUNTA('Form Responses 1'!$1:$1)-4),1,,TRUE,"Form Responses 1"))</f>
        <v>0</v>
      </c>
      <c r="B782" s="66">
        <f ca="1">INDIRECT(ADDRESS(2+QUOTIENT(ROW()-2,COUNTA('Form Responses 1'!$1:$1)-4),2,,TRUE,"Form Responses 1"))</f>
        <v>0</v>
      </c>
      <c r="C782" s="66">
        <f ca="1">INDIRECT(ADDRESS(2+QUOTIENT(ROW()-2,COUNTA('Form Responses 1'!$1:$1)-4),3,,TRUE,"Form Responses 1"))</f>
        <v>0</v>
      </c>
      <c r="D782" s="66">
        <f ca="1">INDIRECT(ADDRESS(2+QUOTIENT(ROW()-2,COUNTA('Form Responses 1'!$1:$1)-4),4,,TRUE,"Form Responses 1"))</f>
        <v>0</v>
      </c>
      <c r="E782" s="82">
        <f ca="1" t="shared" si="799"/>
        <v>6</v>
      </c>
      <c r="F782" s="66" t="str">
        <f ca="1">IF(ISBLANK(A782)," ",INDIRECT(ADDRESS(1,5+MOD(ROW()-2,COUNTA('Form Responses 1'!$1:$1)-4),,TRUE,"Form Responses 1")))</f>
        <v>Wisma [Gudang]</v>
      </c>
      <c r="G782" s="66" t="e">
        <f ca="1">IF(ISBLANK(A782)," ",INDIRECT(ADDRESS(MATCH(A782,'Form Responses 1'!A:A,0),5+MOD(ROW()-2,COUNTA('Form Responses 1'!$1:$1)-4),,TRUE,"Form Responses 1")))</f>
        <v>#N/A</v>
      </c>
      <c r="H782" s="83" t="str">
        <f ca="1" t="shared" si="800"/>
        <v>Wisma</v>
      </c>
      <c r="I782" s="83" t="str">
        <f ca="1" t="shared" si="809"/>
        <v>Gudang</v>
      </c>
      <c r="J782" s="83" t="str">
        <f ca="1" t="shared" si="801"/>
        <v>CLEANING SERVICE</v>
      </c>
      <c r="K782" s="83" t="str">
        <f ca="1" t="array" ref="K782">IFERROR(INDEX(MASTER!B:B,MATCH(G782,MASTER!A:A,0))/100," ")</f>
        <v> </v>
      </c>
      <c r="L782" s="66">
        <f ca="1" t="shared" si="802"/>
        <v>0</v>
      </c>
      <c r="M782" s="66" t="str">
        <f ca="1" t="shared" si="803"/>
        <v>1900 - WEEK 00</v>
      </c>
      <c r="N782" s="66" t="str">
        <f ca="1" t="shared" si="804"/>
        <v>1900 - MONTH 01</v>
      </c>
      <c r="O782" s="83" t="str">
        <f ca="1" t="shared" ref="O782:P782" si="821">IFERROR(AVERAGEIF(M:M,M782,$K:$K)," ")</f>
        <v> </v>
      </c>
      <c r="P782" s="83" t="str">
        <f ca="1" t="shared" si="821"/>
        <v> </v>
      </c>
      <c r="Q782" s="66" t="str">
        <f ca="1">IF(ISBLANK(A782)," ",IF(O782&gt;MASTER!$B$3/100,"SB",IF(O782&gt;MASTER!$B$4/100,"B",IF(O782&gt;MASTER!$B$5/100,"C","K"))))</f>
        <v>SB</v>
      </c>
      <c r="R782" s="66" t="str">
        <f ca="1">IF(ISBLANK(B782)," ",IF(P782&gt;MASTER!$B$3/100,"SB",IF(P782&gt;MASTER!$B$4/100,"B",IF(P782&gt;MASTER!$B$5/100,"C","K"))))</f>
        <v>SB</v>
      </c>
    </row>
    <row r="783" customHeight="1" spans="1:18">
      <c r="A783" s="66">
        <f ca="1">INDIRECT(ADDRESS(2+QUOTIENT(ROW()-2,COUNTA('Form Responses 1'!$1:$1)-4),1,,TRUE,"Form Responses 1"))</f>
        <v>0</v>
      </c>
      <c r="B783" s="66">
        <f ca="1">INDIRECT(ADDRESS(2+QUOTIENT(ROW()-2,COUNTA('Form Responses 1'!$1:$1)-4),2,,TRUE,"Form Responses 1"))</f>
        <v>0</v>
      </c>
      <c r="C783" s="66">
        <f ca="1">INDIRECT(ADDRESS(2+QUOTIENT(ROW()-2,COUNTA('Form Responses 1'!$1:$1)-4),3,,TRUE,"Form Responses 1"))</f>
        <v>0</v>
      </c>
      <c r="D783" s="66">
        <f ca="1">INDIRECT(ADDRESS(2+QUOTIENT(ROW()-2,COUNTA('Form Responses 1'!$1:$1)-4),4,,TRUE,"Form Responses 1"))</f>
        <v>0</v>
      </c>
      <c r="E783" s="82">
        <f ca="1" t="shared" si="799"/>
        <v>6</v>
      </c>
      <c r="F783" s="66" t="str">
        <f ca="1">IF(ISBLANK(A783)," ",INDIRECT(ADDRESS(1,5+MOD(ROW()-2,COUNTA('Form Responses 1'!$1:$1)-4),,TRUE,"Form Responses 1")))</f>
        <v>Wisma [Ruang Genset]</v>
      </c>
      <c r="G783" s="66" t="e">
        <f ca="1">IF(ISBLANK(A783)," ",INDIRECT(ADDRESS(MATCH(A783,'Form Responses 1'!A:A,0),5+MOD(ROW()-2,COUNTA('Form Responses 1'!$1:$1)-4),,TRUE,"Form Responses 1")))</f>
        <v>#N/A</v>
      </c>
      <c r="H783" s="83" t="str">
        <f ca="1" t="shared" si="800"/>
        <v>Wisma</v>
      </c>
      <c r="I783" s="83" t="str">
        <f ca="1" t="shared" si="809"/>
        <v>Ruang Genset</v>
      </c>
      <c r="J783" s="83" t="str">
        <f ca="1" t="shared" si="801"/>
        <v>CLEANING SERVICE</v>
      </c>
      <c r="K783" s="83" t="str">
        <f ca="1" t="array" ref="K783">IFERROR(INDEX(MASTER!B:B,MATCH(G783,MASTER!A:A,0))/100," ")</f>
        <v> </v>
      </c>
      <c r="L783" s="66">
        <f ca="1" t="shared" si="802"/>
        <v>0</v>
      </c>
      <c r="M783" s="66" t="str">
        <f ca="1" t="shared" si="803"/>
        <v>1900 - WEEK 00</v>
      </c>
      <c r="N783" s="66" t="str">
        <f ca="1" t="shared" si="804"/>
        <v>1900 - MONTH 01</v>
      </c>
      <c r="O783" s="83" t="str">
        <f ca="1" t="shared" ref="O783:P783" si="822">IFERROR(AVERAGEIF(M:M,M783,$K:$K)," ")</f>
        <v> </v>
      </c>
      <c r="P783" s="83" t="str">
        <f ca="1" t="shared" si="822"/>
        <v> </v>
      </c>
      <c r="Q783" s="66" t="str">
        <f ca="1">IF(ISBLANK(A783)," ",IF(O783&gt;MASTER!$B$3/100,"SB",IF(O783&gt;MASTER!$B$4/100,"B",IF(O783&gt;MASTER!$B$5/100,"C","K"))))</f>
        <v>SB</v>
      </c>
      <c r="R783" s="66" t="str">
        <f ca="1">IF(ISBLANK(B783)," ",IF(P783&gt;MASTER!$B$3/100,"SB",IF(P783&gt;MASTER!$B$4/100,"B",IF(P783&gt;MASTER!$B$5/100,"C","K"))))</f>
        <v>SB</v>
      </c>
    </row>
    <row r="784" customHeight="1" spans="1:18">
      <c r="A784" s="66">
        <f ca="1">INDIRECT(ADDRESS(2+QUOTIENT(ROW()-2,COUNTA('Form Responses 1'!$1:$1)-4),1,,TRUE,"Form Responses 1"))</f>
        <v>0</v>
      </c>
      <c r="B784" s="66">
        <f ca="1">INDIRECT(ADDRESS(2+QUOTIENT(ROW()-2,COUNTA('Form Responses 1'!$1:$1)-4),2,,TRUE,"Form Responses 1"))</f>
        <v>0</v>
      </c>
      <c r="C784" s="66">
        <f ca="1">INDIRECT(ADDRESS(2+QUOTIENT(ROW()-2,COUNTA('Form Responses 1'!$1:$1)-4),3,,TRUE,"Form Responses 1"))</f>
        <v>0</v>
      </c>
      <c r="D784" s="66">
        <f ca="1">INDIRECT(ADDRESS(2+QUOTIENT(ROW()-2,COUNTA('Form Responses 1'!$1:$1)-4),4,,TRUE,"Form Responses 1"))</f>
        <v>0</v>
      </c>
      <c r="E784" s="82">
        <f ca="1" t="shared" si="799"/>
        <v>6</v>
      </c>
      <c r="F784" s="66" t="str">
        <f ca="1">IF(ISBLANK(A784)," ",INDIRECT(ADDRESS(1,5+MOD(ROW()-2,COUNTA('Form Responses 1'!$1:$1)-4),,TRUE,"Form Responses 1")))</f>
        <v>Wisma [Ruang Alat Meteorologi]</v>
      </c>
      <c r="G784" s="66" t="e">
        <f ca="1">IF(ISBLANK(A784)," ",INDIRECT(ADDRESS(MATCH(A784,'Form Responses 1'!A:A,0),5+MOD(ROW()-2,COUNTA('Form Responses 1'!$1:$1)-4),,TRUE,"Form Responses 1")))</f>
        <v>#N/A</v>
      </c>
      <c r="H784" s="83" t="str">
        <f ca="1" t="shared" si="800"/>
        <v>Wisma</v>
      </c>
      <c r="I784" s="83" t="str">
        <f ca="1" t="shared" si="809"/>
        <v>Ruang Alat Meteorologi</v>
      </c>
      <c r="J784" s="83" t="str">
        <f ca="1" t="shared" si="801"/>
        <v>CLEANING SERVICE</v>
      </c>
      <c r="K784" s="83" t="str">
        <f ca="1" t="array" ref="K784">IFERROR(INDEX(MASTER!B:B,MATCH(G784,MASTER!A:A,0))/100," ")</f>
        <v> </v>
      </c>
      <c r="L784" s="66">
        <f ca="1" t="shared" si="802"/>
        <v>0</v>
      </c>
      <c r="M784" s="66" t="str">
        <f ca="1" t="shared" si="803"/>
        <v>1900 - WEEK 00</v>
      </c>
      <c r="N784" s="66" t="str">
        <f ca="1" t="shared" si="804"/>
        <v>1900 - MONTH 01</v>
      </c>
      <c r="O784" s="83" t="str">
        <f ca="1" t="shared" ref="O784:P784" si="823">IFERROR(AVERAGEIF(M:M,M784,$K:$K)," ")</f>
        <v> </v>
      </c>
      <c r="P784" s="83" t="str">
        <f ca="1" t="shared" si="823"/>
        <v> </v>
      </c>
      <c r="Q784" s="66" t="str">
        <f ca="1">IF(ISBLANK(A784)," ",IF(O784&gt;MASTER!$B$3/100,"SB",IF(O784&gt;MASTER!$B$4/100,"B",IF(O784&gt;MASTER!$B$5/100,"C","K"))))</f>
        <v>SB</v>
      </c>
      <c r="R784" s="66" t="str">
        <f ca="1">IF(ISBLANK(B784)," ",IF(P784&gt;MASTER!$B$3/100,"SB",IF(P784&gt;MASTER!$B$4/100,"B",IF(P784&gt;MASTER!$B$5/100,"C","K"))))</f>
        <v>SB</v>
      </c>
    </row>
    <row r="785" customHeight="1" spans="1:18">
      <c r="A785" s="66">
        <f ca="1">INDIRECT(ADDRESS(2+QUOTIENT(ROW()-2,COUNTA('Form Responses 1'!$1:$1)-4),1,,TRUE,"Form Responses 1"))</f>
        <v>0</v>
      </c>
      <c r="B785" s="66">
        <f ca="1">INDIRECT(ADDRESS(2+QUOTIENT(ROW()-2,COUNTA('Form Responses 1'!$1:$1)-4),2,,TRUE,"Form Responses 1"))</f>
        <v>0</v>
      </c>
      <c r="C785" s="66">
        <f ca="1">INDIRECT(ADDRESS(2+QUOTIENT(ROW()-2,COUNTA('Form Responses 1'!$1:$1)-4),3,,TRUE,"Form Responses 1"))</f>
        <v>0</v>
      </c>
      <c r="D785" s="66">
        <f ca="1">INDIRECT(ADDRESS(2+QUOTIENT(ROW()-2,COUNTA('Form Responses 1'!$1:$1)-4),4,,TRUE,"Form Responses 1"))</f>
        <v>0</v>
      </c>
      <c r="E785" s="82">
        <f ca="1" t="shared" si="799"/>
        <v>6</v>
      </c>
      <c r="F785" s="66" t="str">
        <f ca="1">IF(ISBLANK(A785)," ",INDIRECT(ADDRESS(1,5+MOD(ROW()-2,COUNTA('Form Responses 1'!$1:$1)-4),,TRUE,"Form Responses 1")))</f>
        <v>Wisma [Ruang Kerja]</v>
      </c>
      <c r="G785" s="66" t="e">
        <f ca="1">IF(ISBLANK(A785)," ",INDIRECT(ADDRESS(MATCH(A785,'Form Responses 1'!A:A,0),5+MOD(ROW()-2,COUNTA('Form Responses 1'!$1:$1)-4),,TRUE,"Form Responses 1")))</f>
        <v>#N/A</v>
      </c>
      <c r="H785" s="83" t="str">
        <f ca="1" t="shared" si="800"/>
        <v>Wisma</v>
      </c>
      <c r="I785" s="83" t="str">
        <f ca="1" t="shared" si="809"/>
        <v>Ruang Kerja</v>
      </c>
      <c r="J785" s="83" t="str">
        <f ca="1" t="shared" si="801"/>
        <v>CLEANING SERVICE</v>
      </c>
      <c r="K785" s="83" t="str">
        <f ca="1" t="array" ref="K785">IFERROR(INDEX(MASTER!B:B,MATCH(G785,MASTER!A:A,0))/100," ")</f>
        <v> </v>
      </c>
      <c r="L785" s="66">
        <f ca="1" t="shared" si="802"/>
        <v>0</v>
      </c>
      <c r="M785" s="66" t="str">
        <f ca="1" t="shared" si="803"/>
        <v>1900 - WEEK 00</v>
      </c>
      <c r="N785" s="66" t="str">
        <f ca="1" t="shared" si="804"/>
        <v>1900 - MONTH 01</v>
      </c>
      <c r="O785" s="83" t="str">
        <f ca="1" t="shared" ref="O785:P785" si="824">IFERROR(AVERAGEIF(M:M,M785,$K:$K)," ")</f>
        <v> </v>
      </c>
      <c r="P785" s="83" t="str">
        <f ca="1" t="shared" si="824"/>
        <v> </v>
      </c>
      <c r="Q785" s="66" t="str">
        <f ca="1">IF(ISBLANK(A785)," ",IF(O785&gt;MASTER!$B$3/100,"SB",IF(O785&gt;MASTER!$B$4/100,"B",IF(O785&gt;MASTER!$B$5/100,"C","K"))))</f>
        <v>SB</v>
      </c>
      <c r="R785" s="66" t="str">
        <f ca="1">IF(ISBLANK(B785)," ",IF(P785&gt;MASTER!$B$3/100,"SB",IF(P785&gt;MASTER!$B$4/100,"B",IF(P785&gt;MASTER!$B$5/100,"C","K"))))</f>
        <v>SB</v>
      </c>
    </row>
    <row r="786" customHeight="1" spans="1:18">
      <c r="A786" s="66">
        <f ca="1">INDIRECT(ADDRESS(2+QUOTIENT(ROW()-2,COUNTA('Form Responses 1'!$1:$1)-4),1,,TRUE,"Form Responses 1"))</f>
        <v>0</v>
      </c>
      <c r="B786" s="66">
        <f ca="1">INDIRECT(ADDRESS(2+QUOTIENT(ROW()-2,COUNTA('Form Responses 1'!$1:$1)-4),2,,TRUE,"Form Responses 1"))</f>
        <v>0</v>
      </c>
      <c r="C786" s="66">
        <f ca="1">INDIRECT(ADDRESS(2+QUOTIENT(ROW()-2,COUNTA('Form Responses 1'!$1:$1)-4),3,,TRUE,"Form Responses 1"))</f>
        <v>0</v>
      </c>
      <c r="D786" s="66">
        <f ca="1">INDIRECT(ADDRESS(2+QUOTIENT(ROW()-2,COUNTA('Form Responses 1'!$1:$1)-4),4,,TRUE,"Form Responses 1"))</f>
        <v>0</v>
      </c>
      <c r="E786" s="82">
        <f ca="1" t="shared" si="799"/>
        <v>6</v>
      </c>
      <c r="F786" s="66" t="str">
        <f ca="1">IF(ISBLANK(A786)," ",INDIRECT(ADDRESS(1,5+MOD(ROW()-2,COUNTA('Form Responses 1'!$1:$1)-4),,TRUE,"Form Responses 1")))</f>
        <v>Wisma [Pantry]</v>
      </c>
      <c r="G786" s="66" t="e">
        <f ca="1">IF(ISBLANK(A786)," ",INDIRECT(ADDRESS(MATCH(A786,'Form Responses 1'!A:A,0),5+MOD(ROW()-2,COUNTA('Form Responses 1'!$1:$1)-4),,TRUE,"Form Responses 1")))</f>
        <v>#N/A</v>
      </c>
      <c r="H786" s="83" t="str">
        <f ca="1" t="shared" si="800"/>
        <v>Wisma</v>
      </c>
      <c r="I786" s="83" t="str">
        <f ca="1" t="shared" si="809"/>
        <v>Pantry</v>
      </c>
      <c r="J786" s="83" t="str">
        <f ca="1" t="shared" si="801"/>
        <v>CLEANING SERVICE</v>
      </c>
      <c r="K786" s="83" t="str">
        <f ca="1" t="array" ref="K786">IFERROR(INDEX(MASTER!B:B,MATCH(G786,MASTER!A:A,0))/100," ")</f>
        <v> </v>
      </c>
      <c r="L786" s="66">
        <f ca="1" t="shared" si="802"/>
        <v>0</v>
      </c>
      <c r="M786" s="66" t="str">
        <f ca="1" t="shared" si="803"/>
        <v>1900 - WEEK 00</v>
      </c>
      <c r="N786" s="66" t="str">
        <f ca="1" t="shared" si="804"/>
        <v>1900 - MONTH 01</v>
      </c>
      <c r="O786" s="83" t="str">
        <f ca="1" t="shared" ref="O786:P786" si="825">IFERROR(AVERAGEIF(M:M,M786,$K:$K)," ")</f>
        <v> </v>
      </c>
      <c r="P786" s="83" t="str">
        <f ca="1" t="shared" si="825"/>
        <v> </v>
      </c>
      <c r="Q786" s="66" t="str">
        <f ca="1">IF(ISBLANK(A786)," ",IF(O786&gt;MASTER!$B$3/100,"SB",IF(O786&gt;MASTER!$B$4/100,"B",IF(O786&gt;MASTER!$B$5/100,"C","K"))))</f>
        <v>SB</v>
      </c>
      <c r="R786" s="66" t="str">
        <f ca="1">IF(ISBLANK(B786)," ",IF(P786&gt;MASTER!$B$3/100,"SB",IF(P786&gt;MASTER!$B$4/100,"B",IF(P786&gt;MASTER!$B$5/100,"C","K"))))</f>
        <v>SB</v>
      </c>
    </row>
    <row r="787" customHeight="1" spans="1:18">
      <c r="A787" s="66">
        <f ca="1">INDIRECT(ADDRESS(2+QUOTIENT(ROW()-2,COUNTA('Form Responses 1'!$1:$1)-4),1,,TRUE,"Form Responses 1"))</f>
        <v>0</v>
      </c>
      <c r="B787" s="66">
        <f ca="1">INDIRECT(ADDRESS(2+QUOTIENT(ROW()-2,COUNTA('Form Responses 1'!$1:$1)-4),2,,TRUE,"Form Responses 1"))</f>
        <v>0</v>
      </c>
      <c r="C787" s="66">
        <f ca="1">INDIRECT(ADDRESS(2+QUOTIENT(ROW()-2,COUNTA('Form Responses 1'!$1:$1)-4),3,,TRUE,"Form Responses 1"))</f>
        <v>0</v>
      </c>
      <c r="D787" s="66">
        <f ca="1">INDIRECT(ADDRESS(2+QUOTIENT(ROW()-2,COUNTA('Form Responses 1'!$1:$1)-4),4,,TRUE,"Form Responses 1"))</f>
        <v>0</v>
      </c>
      <c r="E787" s="82">
        <f ca="1" t="shared" si="799"/>
        <v>6</v>
      </c>
      <c r="F787" s="66" t="str">
        <f ca="1">IF(ISBLANK(A787)," ",INDIRECT(ADDRESS(1,5+MOD(ROW()-2,COUNTA('Form Responses 1'!$1:$1)-4),,TRUE,"Form Responses 1")))</f>
        <v>Wisma [Musholla]</v>
      </c>
      <c r="G787" s="66" t="e">
        <f ca="1">IF(ISBLANK(A787)," ",INDIRECT(ADDRESS(MATCH(A787,'Form Responses 1'!A:A,0),5+MOD(ROW()-2,COUNTA('Form Responses 1'!$1:$1)-4),,TRUE,"Form Responses 1")))</f>
        <v>#N/A</v>
      </c>
      <c r="H787" s="83" t="str">
        <f ca="1" t="shared" si="800"/>
        <v>Wisma</v>
      </c>
      <c r="I787" s="83" t="str">
        <f ca="1" t="shared" si="809"/>
        <v>Musholla</v>
      </c>
      <c r="J787" s="83" t="str">
        <f ca="1" t="shared" si="801"/>
        <v>CLEANING SERVICE</v>
      </c>
      <c r="K787" s="83" t="str">
        <f ca="1" t="array" ref="K787">IFERROR(INDEX(MASTER!B:B,MATCH(G787,MASTER!A:A,0))/100," ")</f>
        <v> </v>
      </c>
      <c r="L787" s="66">
        <f ca="1" t="shared" si="802"/>
        <v>0</v>
      </c>
      <c r="M787" s="66" t="str">
        <f ca="1" t="shared" si="803"/>
        <v>1900 - WEEK 00</v>
      </c>
      <c r="N787" s="66" t="str">
        <f ca="1" t="shared" si="804"/>
        <v>1900 - MONTH 01</v>
      </c>
      <c r="O787" s="83" t="str">
        <f ca="1" t="shared" ref="O787:P787" si="826">IFERROR(AVERAGEIF(M:M,M787,$K:$K)," ")</f>
        <v> </v>
      </c>
      <c r="P787" s="83" t="str">
        <f ca="1" t="shared" si="826"/>
        <v> </v>
      </c>
      <c r="Q787" s="66" t="str">
        <f ca="1">IF(ISBLANK(A787)," ",IF(O787&gt;MASTER!$B$3/100,"SB",IF(O787&gt;MASTER!$B$4/100,"B",IF(O787&gt;MASTER!$B$5/100,"C","K"))))</f>
        <v>SB</v>
      </c>
      <c r="R787" s="66" t="str">
        <f ca="1">IF(ISBLANK(B787)," ",IF(P787&gt;MASTER!$B$3/100,"SB",IF(P787&gt;MASTER!$B$4/100,"B",IF(P787&gt;MASTER!$B$5/100,"C","K"))))</f>
        <v>SB</v>
      </c>
    </row>
    <row r="788" customHeight="1" spans="1:18">
      <c r="A788" s="66">
        <f ca="1">INDIRECT(ADDRESS(2+QUOTIENT(ROW()-2,COUNTA('Form Responses 1'!$1:$1)-4),1,,TRUE,"Form Responses 1"))</f>
        <v>0</v>
      </c>
      <c r="B788" s="66">
        <f ca="1">INDIRECT(ADDRESS(2+QUOTIENT(ROW()-2,COUNTA('Form Responses 1'!$1:$1)-4),2,,TRUE,"Form Responses 1"))</f>
        <v>0</v>
      </c>
      <c r="C788" s="66">
        <f ca="1">INDIRECT(ADDRESS(2+QUOTIENT(ROW()-2,COUNTA('Form Responses 1'!$1:$1)-4),3,,TRUE,"Form Responses 1"))</f>
        <v>0</v>
      </c>
      <c r="D788" s="66">
        <f ca="1">INDIRECT(ADDRESS(2+QUOTIENT(ROW()-2,COUNTA('Form Responses 1'!$1:$1)-4),4,,TRUE,"Form Responses 1"))</f>
        <v>0</v>
      </c>
      <c r="E788" s="82">
        <f ca="1" t="shared" si="799"/>
        <v>6</v>
      </c>
      <c r="F788" s="66" t="str">
        <f ca="1">IF(ISBLANK(A788)," ",INDIRECT(ADDRESS(1,5+MOD(ROW()-2,COUNTA('Form Responses 1'!$1:$1)-4),,TRUE,"Form Responses 1")))</f>
        <v>Wisma [Toilet Pria / Wanita]</v>
      </c>
      <c r="G788" s="66" t="e">
        <f ca="1">IF(ISBLANK(A788)," ",INDIRECT(ADDRESS(MATCH(A788,'Form Responses 1'!A:A,0),5+MOD(ROW()-2,COUNTA('Form Responses 1'!$1:$1)-4),,TRUE,"Form Responses 1")))</f>
        <v>#N/A</v>
      </c>
      <c r="H788" s="83" t="str">
        <f ca="1" t="shared" si="800"/>
        <v>Wisma</v>
      </c>
      <c r="I788" s="83" t="str">
        <f ca="1" t="shared" si="809"/>
        <v>Toilet Pria / Wanita</v>
      </c>
      <c r="J788" s="83" t="str">
        <f ca="1" t="shared" si="801"/>
        <v>CLEANING SERVICE</v>
      </c>
      <c r="K788" s="83" t="str">
        <f ca="1" t="array" ref="K788">IFERROR(INDEX(MASTER!B:B,MATCH(G788,MASTER!A:A,0))/100," ")</f>
        <v> </v>
      </c>
      <c r="L788" s="66">
        <f ca="1" t="shared" si="802"/>
        <v>0</v>
      </c>
      <c r="M788" s="66" t="str">
        <f ca="1" t="shared" si="803"/>
        <v>1900 - WEEK 00</v>
      </c>
      <c r="N788" s="66" t="str">
        <f ca="1" t="shared" si="804"/>
        <v>1900 - MONTH 01</v>
      </c>
      <c r="O788" s="83" t="str">
        <f ca="1" t="shared" ref="O788:P788" si="827">IFERROR(AVERAGEIF(M:M,M788,$K:$K)," ")</f>
        <v> </v>
      </c>
      <c r="P788" s="83" t="str">
        <f ca="1" t="shared" si="827"/>
        <v> </v>
      </c>
      <c r="Q788" s="66" t="str">
        <f ca="1">IF(ISBLANK(A788)," ",IF(O788&gt;MASTER!$B$3/100,"SB",IF(O788&gt;MASTER!$B$4/100,"B",IF(O788&gt;MASTER!$B$5/100,"C","K"))))</f>
        <v>SB</v>
      </c>
      <c r="R788" s="66" t="str">
        <f ca="1">IF(ISBLANK(B788)," ",IF(P788&gt;MASTER!$B$3/100,"SB",IF(P788&gt;MASTER!$B$4/100,"B",IF(P788&gt;MASTER!$B$5/100,"C","K"))))</f>
        <v>SB</v>
      </c>
    </row>
    <row r="789" customHeight="1" spans="1:18">
      <c r="A789" s="66">
        <f ca="1">INDIRECT(ADDRESS(2+QUOTIENT(ROW()-2,COUNTA('Form Responses 1'!$1:$1)-4),1,,TRUE,"Form Responses 1"))</f>
        <v>0</v>
      </c>
      <c r="B789" s="66">
        <f ca="1">INDIRECT(ADDRESS(2+QUOTIENT(ROW()-2,COUNTA('Form Responses 1'!$1:$1)-4),2,,TRUE,"Form Responses 1"))</f>
        <v>0</v>
      </c>
      <c r="C789" s="66">
        <f ca="1">INDIRECT(ADDRESS(2+QUOTIENT(ROW()-2,COUNTA('Form Responses 1'!$1:$1)-4),3,,TRUE,"Form Responses 1"))</f>
        <v>0</v>
      </c>
      <c r="D789" s="66">
        <f ca="1">INDIRECT(ADDRESS(2+QUOTIENT(ROW()-2,COUNTA('Form Responses 1'!$1:$1)-4),4,,TRUE,"Form Responses 1"))</f>
        <v>0</v>
      </c>
      <c r="E789" s="82">
        <f ca="1" t="shared" si="799"/>
        <v>6</v>
      </c>
      <c r="F789" s="66" t="str">
        <f ca="1">IF(ISBLANK(A789)," ",INDIRECT(ADDRESS(1,5+MOD(ROW()-2,COUNTA('Form Responses 1'!$1:$1)-4),,TRUE,"Form Responses 1")))</f>
        <v>Halaman Wisma [Taman ]</v>
      </c>
      <c r="G789" s="66" t="e">
        <f ca="1">IF(ISBLANK(A789)," ",INDIRECT(ADDRESS(MATCH(A789,'Form Responses 1'!A:A,0),5+MOD(ROW()-2,COUNTA('Form Responses 1'!$1:$1)-4),,TRUE,"Form Responses 1")))</f>
        <v>#N/A</v>
      </c>
      <c r="H789" s="83" t="str">
        <f ca="1" t="shared" si="800"/>
        <v>Halaman Wisma</v>
      </c>
      <c r="I789" s="83" t="str">
        <f ca="1" t="shared" si="809"/>
        <v>Taman </v>
      </c>
      <c r="J789" s="83" t="str">
        <f ca="1" t="shared" si="801"/>
        <v>CLEANING SERVICE</v>
      </c>
      <c r="K789" s="83" t="str">
        <f ca="1" t="array" ref="K789">IFERROR(INDEX(MASTER!B:B,MATCH(G789,MASTER!A:A,0))/100," ")</f>
        <v> </v>
      </c>
      <c r="L789" s="66">
        <f ca="1" t="shared" si="802"/>
        <v>0</v>
      </c>
      <c r="M789" s="66" t="str">
        <f ca="1" t="shared" si="803"/>
        <v>1900 - WEEK 00</v>
      </c>
      <c r="N789" s="66" t="str">
        <f ca="1" t="shared" si="804"/>
        <v>1900 - MONTH 01</v>
      </c>
      <c r="O789" s="83" t="str">
        <f ca="1" t="shared" ref="O789:P789" si="828">IFERROR(AVERAGEIF(M:M,M789,$K:$K)," ")</f>
        <v> </v>
      </c>
      <c r="P789" s="83" t="str">
        <f ca="1" t="shared" si="828"/>
        <v> </v>
      </c>
      <c r="Q789" s="66" t="str">
        <f ca="1">IF(ISBLANK(A789)," ",IF(O789&gt;MASTER!$B$3/100,"SB",IF(O789&gt;MASTER!$B$4/100,"B",IF(O789&gt;MASTER!$B$5/100,"C","K"))))</f>
        <v>SB</v>
      </c>
      <c r="R789" s="66" t="str">
        <f ca="1">IF(ISBLANK(B789)," ",IF(P789&gt;MASTER!$B$3/100,"SB",IF(P789&gt;MASTER!$B$4/100,"B",IF(P789&gt;MASTER!$B$5/100,"C","K"))))</f>
        <v>SB</v>
      </c>
    </row>
    <row r="790" customHeight="1" spans="1:18">
      <c r="A790" s="66">
        <f ca="1">INDIRECT(ADDRESS(2+QUOTIENT(ROW()-2,COUNTA('Form Responses 1'!$1:$1)-4),1,,TRUE,"Form Responses 1"))</f>
        <v>0</v>
      </c>
      <c r="B790" s="66">
        <f ca="1">INDIRECT(ADDRESS(2+QUOTIENT(ROW()-2,COUNTA('Form Responses 1'!$1:$1)-4),2,,TRUE,"Form Responses 1"))</f>
        <v>0</v>
      </c>
      <c r="C790" s="66">
        <f ca="1">INDIRECT(ADDRESS(2+QUOTIENT(ROW()-2,COUNTA('Form Responses 1'!$1:$1)-4),3,,TRUE,"Form Responses 1"))</f>
        <v>0</v>
      </c>
      <c r="D790" s="66">
        <f ca="1">INDIRECT(ADDRESS(2+QUOTIENT(ROW()-2,COUNTA('Form Responses 1'!$1:$1)-4),4,,TRUE,"Form Responses 1"))</f>
        <v>0</v>
      </c>
      <c r="E790" s="82">
        <f ca="1" t="shared" si="799"/>
        <v>6</v>
      </c>
      <c r="F790" s="66" t="str">
        <f ca="1">IF(ISBLANK(A790)," ",INDIRECT(ADDRESS(1,5+MOD(ROW()-2,COUNTA('Form Responses 1'!$1:$1)-4),,TRUE,"Form Responses 1")))</f>
        <v>Halaman Wisma [Pos Satpam]</v>
      </c>
      <c r="G790" s="66" t="e">
        <f ca="1">IF(ISBLANK(A790)," ",INDIRECT(ADDRESS(MATCH(A790,'Form Responses 1'!A:A,0),5+MOD(ROW()-2,COUNTA('Form Responses 1'!$1:$1)-4),,TRUE,"Form Responses 1")))</f>
        <v>#N/A</v>
      </c>
      <c r="H790" s="83" t="str">
        <f ca="1" t="shared" si="800"/>
        <v>Halaman Wisma</v>
      </c>
      <c r="I790" s="83" t="str">
        <f ca="1" t="shared" si="809"/>
        <v>Pos Satpam</v>
      </c>
      <c r="J790" s="83" t="str">
        <f ca="1" t="shared" si="801"/>
        <v>CLEANING SERVICE</v>
      </c>
      <c r="K790" s="83" t="str">
        <f ca="1" t="array" ref="K790">IFERROR(INDEX(MASTER!B:B,MATCH(G790,MASTER!A:A,0))/100," ")</f>
        <v> </v>
      </c>
      <c r="L790" s="66">
        <f ca="1" t="shared" si="802"/>
        <v>0</v>
      </c>
      <c r="M790" s="66" t="str">
        <f ca="1" t="shared" si="803"/>
        <v>1900 - WEEK 00</v>
      </c>
      <c r="N790" s="66" t="str">
        <f ca="1" t="shared" si="804"/>
        <v>1900 - MONTH 01</v>
      </c>
      <c r="O790" s="83" t="str">
        <f ca="1" t="shared" ref="O790:P790" si="829">IFERROR(AVERAGEIF(M:M,M790,$K:$K)," ")</f>
        <v> </v>
      </c>
      <c r="P790" s="83" t="str">
        <f ca="1" t="shared" si="829"/>
        <v> </v>
      </c>
      <c r="Q790" s="66" t="str">
        <f ca="1">IF(ISBLANK(A790)," ",IF(O790&gt;MASTER!$B$3/100,"SB",IF(O790&gt;MASTER!$B$4/100,"B",IF(O790&gt;MASTER!$B$5/100,"C","K"))))</f>
        <v>SB</v>
      </c>
      <c r="R790" s="66" t="str">
        <f ca="1">IF(ISBLANK(B790)," ",IF(P790&gt;MASTER!$B$3/100,"SB",IF(P790&gt;MASTER!$B$4/100,"B",IF(P790&gt;MASTER!$B$5/100,"C","K"))))</f>
        <v>SB</v>
      </c>
    </row>
    <row r="791" customHeight="1" spans="1:18">
      <c r="A791" s="66">
        <f ca="1">INDIRECT(ADDRESS(2+QUOTIENT(ROW()-2,COUNTA('Form Responses 1'!$1:$1)-4),1,,TRUE,"Form Responses 1"))</f>
        <v>0</v>
      </c>
      <c r="B791" s="66">
        <f ca="1">INDIRECT(ADDRESS(2+QUOTIENT(ROW()-2,COUNTA('Form Responses 1'!$1:$1)-4),2,,TRUE,"Form Responses 1"))</f>
        <v>0</v>
      </c>
      <c r="C791" s="66">
        <f ca="1">INDIRECT(ADDRESS(2+QUOTIENT(ROW()-2,COUNTA('Form Responses 1'!$1:$1)-4),3,,TRUE,"Form Responses 1"))</f>
        <v>0</v>
      </c>
      <c r="D791" s="66">
        <f ca="1">INDIRECT(ADDRESS(2+QUOTIENT(ROW()-2,COUNTA('Form Responses 1'!$1:$1)-4),4,,TRUE,"Form Responses 1"))</f>
        <v>0</v>
      </c>
      <c r="E791" s="82">
        <f ca="1" t="shared" si="799"/>
        <v>6</v>
      </c>
      <c r="F791" s="66" t="str">
        <f ca="1">IF(ISBLANK(A791)," ",INDIRECT(ADDRESS(1,5+MOD(ROW()-2,COUNTA('Form Responses 1'!$1:$1)-4),,TRUE,"Form Responses 1")))</f>
        <v>Halaman Wisma [Halaman Utama Depan]</v>
      </c>
      <c r="G791" s="66" t="e">
        <f ca="1">IF(ISBLANK(A791)," ",INDIRECT(ADDRESS(MATCH(A791,'Form Responses 1'!A:A,0),5+MOD(ROW()-2,COUNTA('Form Responses 1'!$1:$1)-4),,TRUE,"Form Responses 1")))</f>
        <v>#N/A</v>
      </c>
      <c r="H791" s="83" t="str">
        <f ca="1" t="shared" si="800"/>
        <v>Halaman Wisma</v>
      </c>
      <c r="I791" s="83" t="str">
        <f ca="1" t="shared" si="809"/>
        <v>Halaman Utama Depan</v>
      </c>
      <c r="J791" s="83" t="str">
        <f ca="1" t="shared" si="801"/>
        <v>CLEANING SERVICE</v>
      </c>
      <c r="K791" s="83" t="str">
        <f ca="1" t="array" ref="K791">IFERROR(INDEX(MASTER!B:B,MATCH(G791,MASTER!A:A,0))/100," ")</f>
        <v> </v>
      </c>
      <c r="L791" s="66">
        <f ca="1" t="shared" si="802"/>
        <v>0</v>
      </c>
      <c r="M791" s="66" t="str">
        <f ca="1" t="shared" si="803"/>
        <v>1900 - WEEK 00</v>
      </c>
      <c r="N791" s="66" t="str">
        <f ca="1" t="shared" si="804"/>
        <v>1900 - MONTH 01</v>
      </c>
      <c r="O791" s="83" t="str">
        <f ca="1" t="shared" ref="O791:P791" si="830">IFERROR(AVERAGEIF(M:M,M791,$K:$K)," ")</f>
        <v> </v>
      </c>
      <c r="P791" s="83" t="str">
        <f ca="1" t="shared" si="830"/>
        <v> </v>
      </c>
      <c r="Q791" s="66" t="str">
        <f ca="1">IF(ISBLANK(A791)," ",IF(O791&gt;MASTER!$B$3/100,"SB",IF(O791&gt;MASTER!$B$4/100,"B",IF(O791&gt;MASTER!$B$5/100,"C","K"))))</f>
        <v>SB</v>
      </c>
      <c r="R791" s="66" t="str">
        <f ca="1">IF(ISBLANK(B791)," ",IF(P791&gt;MASTER!$B$3/100,"SB",IF(P791&gt;MASTER!$B$4/100,"B",IF(P791&gt;MASTER!$B$5/100,"C","K"))))</f>
        <v>SB</v>
      </c>
    </row>
    <row r="792" customHeight="1" spans="1:18">
      <c r="A792" s="66">
        <f ca="1">INDIRECT(ADDRESS(2+QUOTIENT(ROW()-2,COUNTA('Form Responses 1'!$1:$1)-4),1,,TRUE,"Form Responses 1"))</f>
        <v>0</v>
      </c>
      <c r="B792" s="66">
        <f ca="1">INDIRECT(ADDRESS(2+QUOTIENT(ROW()-2,COUNTA('Form Responses 1'!$1:$1)-4),2,,TRUE,"Form Responses 1"))</f>
        <v>0</v>
      </c>
      <c r="C792" s="66">
        <f ca="1">INDIRECT(ADDRESS(2+QUOTIENT(ROW()-2,COUNTA('Form Responses 1'!$1:$1)-4),3,,TRUE,"Form Responses 1"))</f>
        <v>0</v>
      </c>
      <c r="D792" s="66">
        <f ca="1">INDIRECT(ADDRESS(2+QUOTIENT(ROW()-2,COUNTA('Form Responses 1'!$1:$1)-4),4,,TRUE,"Form Responses 1"))</f>
        <v>0</v>
      </c>
      <c r="E792" s="82">
        <f ca="1" t="shared" si="799"/>
        <v>6</v>
      </c>
      <c r="F792" s="66" t="str">
        <f ca="1">IF(ISBLANK(A792)," ",INDIRECT(ADDRESS(1,5+MOD(ROW()-2,COUNTA('Form Responses 1'!$1:$1)-4),,TRUE,"Form Responses 1")))</f>
        <v>Halaman Wisma [Halaman Samping Dan Belakang]</v>
      </c>
      <c r="G792" s="66" t="e">
        <f ca="1">IF(ISBLANK(A792)," ",INDIRECT(ADDRESS(MATCH(A792,'Form Responses 1'!A:A,0),5+MOD(ROW()-2,COUNTA('Form Responses 1'!$1:$1)-4),,TRUE,"Form Responses 1")))</f>
        <v>#N/A</v>
      </c>
      <c r="H792" s="83" t="str">
        <f ca="1" t="shared" si="800"/>
        <v>Halaman Wisma</v>
      </c>
      <c r="I792" s="83" t="str">
        <f ca="1" t="shared" si="809"/>
        <v>Halaman Samping Dan Belakang</v>
      </c>
      <c r="J792" s="83" t="str">
        <f ca="1" t="shared" si="801"/>
        <v>CLEANING SERVICE</v>
      </c>
      <c r="K792" s="83" t="str">
        <f ca="1" t="array" ref="K792">IFERROR(INDEX(MASTER!B:B,MATCH(G792,MASTER!A:A,0))/100," ")</f>
        <v> </v>
      </c>
      <c r="L792" s="66">
        <f ca="1" t="shared" si="802"/>
        <v>0</v>
      </c>
      <c r="M792" s="66" t="str">
        <f ca="1" t="shared" si="803"/>
        <v>1900 - WEEK 00</v>
      </c>
      <c r="N792" s="66" t="str">
        <f ca="1" t="shared" si="804"/>
        <v>1900 - MONTH 01</v>
      </c>
      <c r="O792" s="83" t="str">
        <f ca="1" t="shared" ref="O792:P792" si="831">IFERROR(AVERAGEIF(M:M,M792,$K:$K)," ")</f>
        <v> </v>
      </c>
      <c r="P792" s="83" t="str">
        <f ca="1" t="shared" si="831"/>
        <v> </v>
      </c>
      <c r="Q792" s="66" t="str">
        <f ca="1">IF(ISBLANK(A792)," ",IF(O792&gt;MASTER!$B$3/100,"SB",IF(O792&gt;MASTER!$B$4/100,"B",IF(O792&gt;MASTER!$B$5/100,"C","K"))))</f>
        <v>SB</v>
      </c>
      <c r="R792" s="66" t="str">
        <f ca="1">IF(ISBLANK(B792)," ",IF(P792&gt;MASTER!$B$3/100,"SB",IF(P792&gt;MASTER!$B$4/100,"B",IF(P792&gt;MASTER!$B$5/100,"C","K"))))</f>
        <v>SB</v>
      </c>
    </row>
    <row r="793" customHeight="1" spans="1:18">
      <c r="A793" s="66">
        <f ca="1">INDIRECT(ADDRESS(2+QUOTIENT(ROW()-2,COUNTA('Form Responses 1'!$1:$1)-4),1,,TRUE,"Form Responses 1"))</f>
        <v>0</v>
      </c>
      <c r="B793" s="66">
        <f ca="1">INDIRECT(ADDRESS(2+QUOTIENT(ROW()-2,COUNTA('Form Responses 1'!$1:$1)-4),2,,TRUE,"Form Responses 1"))</f>
        <v>0</v>
      </c>
      <c r="C793" s="66">
        <f ca="1">INDIRECT(ADDRESS(2+QUOTIENT(ROW()-2,COUNTA('Form Responses 1'!$1:$1)-4),3,,TRUE,"Form Responses 1"))</f>
        <v>0</v>
      </c>
      <c r="D793" s="66">
        <f ca="1">INDIRECT(ADDRESS(2+QUOTIENT(ROW()-2,COUNTA('Form Responses 1'!$1:$1)-4),4,,TRUE,"Form Responses 1"))</f>
        <v>0</v>
      </c>
      <c r="E793" s="82">
        <f ca="1" t="shared" si="799"/>
        <v>6</v>
      </c>
      <c r="F793" s="66" t="str">
        <f ca="1">IF(ISBLANK(A793)," ",INDIRECT(ADDRESS(1,5+MOD(ROW()-2,COUNTA('Form Responses 1'!$1:$1)-4),,TRUE,"Form Responses 1")))</f>
        <v>Halaman Wisma [Tps]</v>
      </c>
      <c r="G793" s="66" t="e">
        <f ca="1">IF(ISBLANK(A793)," ",INDIRECT(ADDRESS(MATCH(A793,'Form Responses 1'!A:A,0),5+MOD(ROW()-2,COUNTA('Form Responses 1'!$1:$1)-4),,TRUE,"Form Responses 1")))</f>
        <v>#N/A</v>
      </c>
      <c r="H793" s="83" t="str">
        <f ca="1" t="shared" si="800"/>
        <v>Halaman Wisma</v>
      </c>
      <c r="I793" s="83" t="str">
        <f ca="1" t="shared" si="809"/>
        <v>Tps</v>
      </c>
      <c r="J793" s="83" t="str">
        <f ca="1" t="shared" si="801"/>
        <v>CLEANING SERVICE</v>
      </c>
      <c r="K793" s="83" t="str">
        <f ca="1" t="array" ref="K793">IFERROR(INDEX(MASTER!B:B,MATCH(G793,MASTER!A:A,0))/100," ")</f>
        <v> </v>
      </c>
      <c r="L793" s="66">
        <f ca="1" t="shared" si="802"/>
        <v>0</v>
      </c>
      <c r="M793" s="66" t="str">
        <f ca="1" t="shared" si="803"/>
        <v>1900 - WEEK 00</v>
      </c>
      <c r="N793" s="66" t="str">
        <f ca="1" t="shared" si="804"/>
        <v>1900 - MONTH 01</v>
      </c>
      <c r="O793" s="83" t="str">
        <f ca="1" t="shared" ref="O793:P793" si="832">IFERROR(AVERAGEIF(M:M,M793,$K:$K)," ")</f>
        <v> </v>
      </c>
      <c r="P793" s="83" t="str">
        <f ca="1" t="shared" si="832"/>
        <v> </v>
      </c>
      <c r="Q793" s="66" t="str">
        <f ca="1">IF(ISBLANK(A793)," ",IF(O793&gt;MASTER!$B$3/100,"SB",IF(O793&gt;MASTER!$B$4/100,"B",IF(O793&gt;MASTER!$B$5/100,"C","K"))))</f>
        <v>SB</v>
      </c>
      <c r="R793" s="66" t="str">
        <f ca="1">IF(ISBLANK(B793)," ",IF(P793&gt;MASTER!$B$3/100,"SB",IF(P793&gt;MASTER!$B$4/100,"B",IF(P793&gt;MASTER!$B$5/100,"C","K"))))</f>
        <v>SB</v>
      </c>
    </row>
    <row r="794" customHeight="1" spans="1:18">
      <c r="A794" s="66">
        <f ca="1">INDIRECT(ADDRESS(2+QUOTIENT(ROW()-2,COUNTA('Form Responses 1'!$1:$1)-4),1,,TRUE,"Form Responses 1"))</f>
        <v>0</v>
      </c>
      <c r="B794" s="66">
        <f ca="1">INDIRECT(ADDRESS(2+QUOTIENT(ROW()-2,COUNTA('Form Responses 1'!$1:$1)-4),2,,TRUE,"Form Responses 1"))</f>
        <v>0</v>
      </c>
      <c r="C794" s="66">
        <f ca="1">INDIRECT(ADDRESS(2+QUOTIENT(ROW()-2,COUNTA('Form Responses 1'!$1:$1)-4),3,,TRUE,"Form Responses 1"))</f>
        <v>0</v>
      </c>
      <c r="D794" s="66">
        <f ca="1">INDIRECT(ADDRESS(2+QUOTIENT(ROW()-2,COUNTA('Form Responses 1'!$1:$1)-4),4,,TRUE,"Form Responses 1"))</f>
        <v>0</v>
      </c>
      <c r="E794" s="82">
        <f ca="1" t="shared" si="799"/>
        <v>6</v>
      </c>
      <c r="F794" s="66" t="str">
        <f ca="1">IF(ISBLANK(A794)," ",INDIRECT(ADDRESS(1,5+MOD(ROW()-2,COUNTA('Form Responses 1'!$1:$1)-4),,TRUE,"Form Responses 1")))</f>
        <v>Security [Security Functions]</v>
      </c>
      <c r="G794" s="66" t="e">
        <f ca="1">IF(ISBLANK(A794)," ",INDIRECT(ADDRESS(MATCH(A794,'Form Responses 1'!A:A,0),5+MOD(ROW()-2,COUNTA('Form Responses 1'!$1:$1)-4),,TRUE,"Form Responses 1")))</f>
        <v>#N/A</v>
      </c>
      <c r="H794" s="83" t="str">
        <f ca="1" t="shared" si="800"/>
        <v>Security</v>
      </c>
      <c r="I794" s="83" t="str">
        <f ca="1" t="shared" si="809"/>
        <v>Security Functions</v>
      </c>
      <c r="J794" s="83" t="str">
        <f ca="1" t="shared" si="801"/>
        <v>SECURITY SERVICE</v>
      </c>
      <c r="K794" s="83" t="str">
        <f ca="1" t="array" ref="K794">IFERROR(INDEX(MASTER!B:B,MATCH(G794,MASTER!A:A,0))/100," ")</f>
        <v> </v>
      </c>
      <c r="L794" s="66">
        <f ca="1" t="shared" si="802"/>
        <v>0</v>
      </c>
      <c r="M794" s="66" t="str">
        <f ca="1" t="shared" si="803"/>
        <v>1900 - WEEK 00</v>
      </c>
      <c r="N794" s="66" t="str">
        <f ca="1" t="shared" si="804"/>
        <v>1900 - MONTH 01</v>
      </c>
      <c r="O794" s="83" t="str">
        <f ca="1" t="shared" ref="O794:P794" si="833">IFERROR(AVERAGEIF(M:M,M794,$K:$K)," ")</f>
        <v> </v>
      </c>
      <c r="P794" s="83" t="str">
        <f ca="1" t="shared" si="833"/>
        <v> </v>
      </c>
      <c r="Q794" s="66" t="str">
        <f ca="1">IF(ISBLANK(A794)," ",IF(O794&gt;MASTER!$B$3/100,"SB",IF(O794&gt;MASTER!$B$4/100,"B",IF(O794&gt;MASTER!$B$5/100,"C","K"))))</f>
        <v>SB</v>
      </c>
      <c r="R794" s="66" t="str">
        <f ca="1">IF(ISBLANK(B794)," ",IF(P794&gt;MASTER!$B$3/100,"SB",IF(P794&gt;MASTER!$B$4/100,"B",IF(P794&gt;MASTER!$B$5/100,"C","K"))))</f>
        <v>SB</v>
      </c>
    </row>
    <row r="795" customHeight="1" spans="1:18">
      <c r="A795" s="66">
        <f ca="1">INDIRECT(ADDRESS(2+QUOTIENT(ROW()-2,COUNTA('Form Responses 1'!$1:$1)-4),1,,TRUE,"Form Responses 1"))</f>
        <v>0</v>
      </c>
      <c r="B795" s="66">
        <f ca="1">INDIRECT(ADDRESS(2+QUOTIENT(ROW()-2,COUNTA('Form Responses 1'!$1:$1)-4),2,,TRUE,"Form Responses 1"))</f>
        <v>0</v>
      </c>
      <c r="C795" s="66">
        <f ca="1">INDIRECT(ADDRESS(2+QUOTIENT(ROW()-2,COUNTA('Form Responses 1'!$1:$1)-4),3,,TRUE,"Form Responses 1"))</f>
        <v>0</v>
      </c>
      <c r="D795" s="66">
        <f ca="1">INDIRECT(ADDRESS(2+QUOTIENT(ROW()-2,COUNTA('Form Responses 1'!$1:$1)-4),4,,TRUE,"Form Responses 1"))</f>
        <v>0</v>
      </c>
      <c r="E795" s="82">
        <f ca="1" t="shared" si="799"/>
        <v>6</v>
      </c>
      <c r="F795" s="66" t="str">
        <f ca="1">IF(ISBLANK(A795)," ",INDIRECT(ADDRESS(1,5+MOD(ROW()-2,COUNTA('Form Responses 1'!$1:$1)-4),,TRUE,"Form Responses 1")))</f>
        <v>Lantai 1 [Pantry ]</v>
      </c>
      <c r="G795" s="66" t="e">
        <f ca="1">IF(ISBLANK(A795)," ",INDIRECT(ADDRESS(MATCH(A795,'Form Responses 1'!A:A,0),5+MOD(ROW()-2,COUNTA('Form Responses 1'!$1:$1)-4),,TRUE,"Form Responses 1")))</f>
        <v>#N/A</v>
      </c>
      <c r="H795" s="83" t="str">
        <f ca="1" t="shared" si="800"/>
        <v>Lantai 1</v>
      </c>
      <c r="I795" s="83" t="str">
        <f ca="1" t="shared" si="809"/>
        <v>Pantry </v>
      </c>
      <c r="J795" s="83" t="str">
        <f ca="1" t="shared" si="801"/>
        <v>CLEANING SERVICE</v>
      </c>
      <c r="K795" s="83" t="str">
        <f ca="1" t="array" ref="K795">IFERROR(INDEX(MASTER!B:B,MATCH(G795,MASTER!A:A,0))/100," ")</f>
        <v> </v>
      </c>
      <c r="L795" s="66">
        <f ca="1" t="shared" si="802"/>
        <v>0</v>
      </c>
      <c r="M795" s="66" t="str">
        <f ca="1" t="shared" si="803"/>
        <v>1900 - WEEK 00</v>
      </c>
      <c r="N795" s="66" t="str">
        <f ca="1" t="shared" si="804"/>
        <v>1900 - MONTH 01</v>
      </c>
      <c r="O795" s="83" t="str">
        <f ca="1" t="shared" ref="O795:P795" si="834">IFERROR(AVERAGEIF(M:M,M795,$K:$K)," ")</f>
        <v> </v>
      </c>
      <c r="P795" s="83" t="str">
        <f ca="1" t="shared" si="834"/>
        <v> </v>
      </c>
      <c r="Q795" s="66" t="str">
        <f ca="1">IF(ISBLANK(A795)," ",IF(O795&gt;MASTER!$B$3/100,"SB",IF(O795&gt;MASTER!$B$4/100,"B",IF(O795&gt;MASTER!$B$5/100,"C","K"))))</f>
        <v>SB</v>
      </c>
      <c r="R795" s="66" t="str">
        <f ca="1">IF(ISBLANK(B795)," ",IF(P795&gt;MASTER!$B$3/100,"SB",IF(P795&gt;MASTER!$B$4/100,"B",IF(P795&gt;MASTER!$B$5/100,"C","K"))))</f>
        <v>SB</v>
      </c>
    </row>
    <row r="796" customHeight="1" spans="1:18">
      <c r="A796" s="66">
        <f ca="1">INDIRECT(ADDRESS(2+QUOTIENT(ROW()-2,COUNTA('Form Responses 1'!$1:$1)-4),1,,TRUE,"Form Responses 1"))</f>
        <v>0</v>
      </c>
      <c r="B796" s="66">
        <f ca="1">INDIRECT(ADDRESS(2+QUOTIENT(ROW()-2,COUNTA('Form Responses 1'!$1:$1)-4),2,,TRUE,"Form Responses 1"))</f>
        <v>0</v>
      </c>
      <c r="C796" s="66">
        <f ca="1">INDIRECT(ADDRESS(2+QUOTIENT(ROW()-2,COUNTA('Form Responses 1'!$1:$1)-4),3,,TRUE,"Form Responses 1"))</f>
        <v>0</v>
      </c>
      <c r="D796" s="66">
        <f ca="1">INDIRECT(ADDRESS(2+QUOTIENT(ROW()-2,COUNTA('Form Responses 1'!$1:$1)-4),4,,TRUE,"Form Responses 1"))</f>
        <v>0</v>
      </c>
      <c r="E796" s="82">
        <f ca="1" t="shared" si="799"/>
        <v>6</v>
      </c>
      <c r="F796" s="66" t="str">
        <f ca="1">IF(ISBLANK(A796)," ",INDIRECT(ADDRESS(1,5+MOD(ROW()-2,COUNTA('Form Responses 1'!$1:$1)-4),,TRUE,"Form Responses 1")))</f>
        <v>Lantai 1 [Kamar Depan]</v>
      </c>
      <c r="G796" s="66" t="e">
        <f ca="1">IF(ISBLANK(A796)," ",INDIRECT(ADDRESS(MATCH(A796,'Form Responses 1'!A:A,0),5+MOD(ROW()-2,COUNTA('Form Responses 1'!$1:$1)-4),,TRUE,"Form Responses 1")))</f>
        <v>#N/A</v>
      </c>
      <c r="H796" s="83" t="str">
        <f ca="1" t="shared" si="800"/>
        <v>Lantai 1</v>
      </c>
      <c r="I796" s="83" t="str">
        <f ca="1" t="shared" si="809"/>
        <v>Kamar Depan</v>
      </c>
      <c r="J796" s="83" t="str">
        <f ca="1" t="shared" si="801"/>
        <v>CLEANING SERVICE</v>
      </c>
      <c r="K796" s="83" t="str">
        <f ca="1" t="array" ref="K796">IFERROR(INDEX(MASTER!B:B,MATCH(G796,MASTER!A:A,0))/100," ")</f>
        <v> </v>
      </c>
      <c r="L796" s="66">
        <f ca="1" t="shared" si="802"/>
        <v>0</v>
      </c>
      <c r="M796" s="66" t="str">
        <f ca="1" t="shared" si="803"/>
        <v>1900 - WEEK 00</v>
      </c>
      <c r="N796" s="66" t="str">
        <f ca="1" t="shared" si="804"/>
        <v>1900 - MONTH 01</v>
      </c>
      <c r="O796" s="83" t="str">
        <f ca="1" t="shared" ref="O796:P796" si="835">IFERROR(AVERAGEIF(M:M,M796,$K:$K)," ")</f>
        <v> </v>
      </c>
      <c r="P796" s="83" t="str">
        <f ca="1" t="shared" si="835"/>
        <v> </v>
      </c>
      <c r="Q796" s="66" t="str">
        <f ca="1">IF(ISBLANK(A796)," ",IF(O796&gt;MASTER!$B$3/100,"SB",IF(O796&gt;MASTER!$B$4/100,"B",IF(O796&gt;MASTER!$B$5/100,"C","K"))))</f>
        <v>SB</v>
      </c>
      <c r="R796" s="66" t="str">
        <f ca="1">IF(ISBLANK(B796)," ",IF(P796&gt;MASTER!$B$3/100,"SB",IF(P796&gt;MASTER!$B$4/100,"B",IF(P796&gt;MASTER!$B$5/100,"C","K"))))</f>
        <v>SB</v>
      </c>
    </row>
    <row r="797" customHeight="1" spans="1:18">
      <c r="A797" s="66">
        <f ca="1">INDIRECT(ADDRESS(2+QUOTIENT(ROW()-2,COUNTA('Form Responses 1'!$1:$1)-4),1,,TRUE,"Form Responses 1"))</f>
        <v>0</v>
      </c>
      <c r="B797" s="66">
        <f ca="1">INDIRECT(ADDRESS(2+QUOTIENT(ROW()-2,COUNTA('Form Responses 1'!$1:$1)-4),2,,TRUE,"Form Responses 1"))</f>
        <v>0</v>
      </c>
      <c r="C797" s="66">
        <f ca="1">INDIRECT(ADDRESS(2+QUOTIENT(ROW()-2,COUNTA('Form Responses 1'!$1:$1)-4),3,,TRUE,"Form Responses 1"))</f>
        <v>0</v>
      </c>
      <c r="D797" s="66">
        <f ca="1">INDIRECT(ADDRESS(2+QUOTIENT(ROW()-2,COUNTA('Form Responses 1'!$1:$1)-4),4,,TRUE,"Form Responses 1"))</f>
        <v>0</v>
      </c>
      <c r="E797" s="82">
        <f ca="1" t="shared" si="799"/>
        <v>6</v>
      </c>
      <c r="F797" s="66" t="str">
        <f ca="1">IF(ISBLANK(A797)," ",INDIRECT(ADDRESS(1,5+MOD(ROW()-2,COUNTA('Form Responses 1'!$1:$1)-4),,TRUE,"Form Responses 1")))</f>
        <v>Lantai 1 [Kamar Belakang]</v>
      </c>
      <c r="G797" s="66" t="e">
        <f ca="1">IF(ISBLANK(A797)," ",INDIRECT(ADDRESS(MATCH(A797,'Form Responses 1'!A:A,0),5+MOD(ROW()-2,COUNTA('Form Responses 1'!$1:$1)-4),,TRUE,"Form Responses 1")))</f>
        <v>#N/A</v>
      </c>
      <c r="H797" s="83" t="str">
        <f ca="1" t="shared" si="800"/>
        <v>Lantai 1</v>
      </c>
      <c r="I797" s="83" t="str">
        <f ca="1" t="shared" si="809"/>
        <v>Kamar Belakang</v>
      </c>
      <c r="J797" s="83" t="str">
        <f ca="1" t="shared" si="801"/>
        <v>CLEANING SERVICE</v>
      </c>
      <c r="K797" s="83" t="str">
        <f ca="1" t="array" ref="K797">IFERROR(INDEX(MASTER!B:B,MATCH(G797,MASTER!A:A,0))/100," ")</f>
        <v> </v>
      </c>
      <c r="L797" s="66">
        <f ca="1" t="shared" si="802"/>
        <v>0</v>
      </c>
      <c r="M797" s="66" t="str">
        <f ca="1" t="shared" si="803"/>
        <v>1900 - WEEK 00</v>
      </c>
      <c r="N797" s="66" t="str">
        <f ca="1" t="shared" si="804"/>
        <v>1900 - MONTH 01</v>
      </c>
      <c r="O797" s="83" t="str">
        <f ca="1" t="shared" ref="O797:P797" si="836">IFERROR(AVERAGEIF(M:M,M797,$K:$K)," ")</f>
        <v> </v>
      </c>
      <c r="P797" s="83" t="str">
        <f ca="1" t="shared" si="836"/>
        <v> </v>
      </c>
      <c r="Q797" s="66" t="str">
        <f ca="1">IF(ISBLANK(A797)," ",IF(O797&gt;MASTER!$B$3/100,"SB",IF(O797&gt;MASTER!$B$4/100,"B",IF(O797&gt;MASTER!$B$5/100,"C","K"))))</f>
        <v>SB</v>
      </c>
      <c r="R797" s="66" t="str">
        <f ca="1">IF(ISBLANK(B797)," ",IF(P797&gt;MASTER!$B$3/100,"SB",IF(P797&gt;MASTER!$B$4/100,"B",IF(P797&gt;MASTER!$B$5/100,"C","K"))))</f>
        <v>SB</v>
      </c>
    </row>
    <row r="798" customHeight="1" spans="1:18">
      <c r="A798" s="66">
        <f ca="1">INDIRECT(ADDRESS(2+QUOTIENT(ROW()-2,COUNTA('Form Responses 1'!$1:$1)-4),1,,TRUE,"Form Responses 1"))</f>
        <v>0</v>
      </c>
      <c r="B798" s="66">
        <f ca="1">INDIRECT(ADDRESS(2+QUOTIENT(ROW()-2,COUNTA('Form Responses 1'!$1:$1)-4),2,,TRUE,"Form Responses 1"))</f>
        <v>0</v>
      </c>
      <c r="C798" s="66">
        <f ca="1">INDIRECT(ADDRESS(2+QUOTIENT(ROW()-2,COUNTA('Form Responses 1'!$1:$1)-4),3,,TRUE,"Form Responses 1"))</f>
        <v>0</v>
      </c>
      <c r="D798" s="66">
        <f ca="1">INDIRECT(ADDRESS(2+QUOTIENT(ROW()-2,COUNTA('Form Responses 1'!$1:$1)-4),4,,TRUE,"Form Responses 1"))</f>
        <v>0</v>
      </c>
      <c r="E798" s="82">
        <f ca="1" t="shared" si="799"/>
        <v>6</v>
      </c>
      <c r="F798" s="66" t="str">
        <f ca="1">IF(ISBLANK(A798)," ",INDIRECT(ADDRESS(1,5+MOD(ROW()-2,COUNTA('Form Responses 1'!$1:$1)-4),,TRUE,"Form Responses 1")))</f>
        <v>Lantai 1 [Ruang Tamu]</v>
      </c>
      <c r="G798" s="66" t="e">
        <f ca="1">IF(ISBLANK(A798)," ",INDIRECT(ADDRESS(MATCH(A798,'Form Responses 1'!A:A,0),5+MOD(ROW()-2,COUNTA('Form Responses 1'!$1:$1)-4),,TRUE,"Form Responses 1")))</f>
        <v>#N/A</v>
      </c>
      <c r="H798" s="83" t="str">
        <f ca="1" t="shared" si="800"/>
        <v>Lantai 1</v>
      </c>
      <c r="I798" s="83" t="str">
        <f ca="1" t="shared" si="809"/>
        <v>Ruang Tamu</v>
      </c>
      <c r="J798" s="83" t="str">
        <f ca="1" t="shared" si="801"/>
        <v>CLEANING SERVICE</v>
      </c>
      <c r="K798" s="83" t="str">
        <f ca="1" t="array" ref="K798">IFERROR(INDEX(MASTER!B:B,MATCH(G798,MASTER!A:A,0))/100," ")</f>
        <v> </v>
      </c>
      <c r="L798" s="66">
        <f ca="1" t="shared" si="802"/>
        <v>0</v>
      </c>
      <c r="M798" s="66" t="str">
        <f ca="1" t="shared" si="803"/>
        <v>1900 - WEEK 00</v>
      </c>
      <c r="N798" s="66" t="str">
        <f ca="1" t="shared" si="804"/>
        <v>1900 - MONTH 01</v>
      </c>
      <c r="O798" s="83" t="str">
        <f ca="1" t="shared" ref="O798:P798" si="837">IFERROR(AVERAGEIF(M:M,M798,$K:$K)," ")</f>
        <v> </v>
      </c>
      <c r="P798" s="83" t="str">
        <f ca="1" t="shared" si="837"/>
        <v> </v>
      </c>
      <c r="Q798" s="66" t="str">
        <f ca="1">IF(ISBLANK(A798)," ",IF(O798&gt;MASTER!$B$3/100,"SB",IF(O798&gt;MASTER!$B$4/100,"B",IF(O798&gt;MASTER!$B$5/100,"C","K"))))</f>
        <v>SB</v>
      </c>
      <c r="R798" s="66" t="str">
        <f ca="1">IF(ISBLANK(B798)," ",IF(P798&gt;MASTER!$B$3/100,"SB",IF(P798&gt;MASTER!$B$4/100,"B",IF(P798&gt;MASTER!$B$5/100,"C","K"))))</f>
        <v>SB</v>
      </c>
    </row>
    <row r="799" customHeight="1" spans="1:18">
      <c r="A799" s="66">
        <f ca="1">INDIRECT(ADDRESS(2+QUOTIENT(ROW()-2,COUNTA('Form Responses 1'!$1:$1)-4),1,,TRUE,"Form Responses 1"))</f>
        <v>0</v>
      </c>
      <c r="B799" s="66">
        <f ca="1">INDIRECT(ADDRESS(2+QUOTIENT(ROW()-2,COUNTA('Form Responses 1'!$1:$1)-4),2,,TRUE,"Form Responses 1"))</f>
        <v>0</v>
      </c>
      <c r="C799" s="66">
        <f ca="1">INDIRECT(ADDRESS(2+QUOTIENT(ROW()-2,COUNTA('Form Responses 1'!$1:$1)-4),3,,TRUE,"Form Responses 1"))</f>
        <v>0</v>
      </c>
      <c r="D799" s="66">
        <f ca="1">INDIRECT(ADDRESS(2+QUOTIENT(ROW()-2,COUNTA('Form Responses 1'!$1:$1)-4),4,,TRUE,"Form Responses 1"))</f>
        <v>0</v>
      </c>
      <c r="E799" s="82">
        <f ca="1" t="shared" si="799"/>
        <v>6</v>
      </c>
      <c r="F799" s="66" t="str">
        <f ca="1">IF(ISBLANK(A799)," ",INDIRECT(ADDRESS(1,5+MOD(ROW()-2,COUNTA('Form Responses 1'!$1:$1)-4),,TRUE,"Form Responses 1")))</f>
        <v>Lantai 1 [Toilet Pria / Wanita]</v>
      </c>
      <c r="G799" s="66" t="e">
        <f ca="1">IF(ISBLANK(A799)," ",INDIRECT(ADDRESS(MATCH(A799,'Form Responses 1'!A:A,0),5+MOD(ROW()-2,COUNTA('Form Responses 1'!$1:$1)-4),,TRUE,"Form Responses 1")))</f>
        <v>#N/A</v>
      </c>
      <c r="H799" s="83" t="str">
        <f ca="1" t="shared" si="800"/>
        <v>Lantai 1</v>
      </c>
      <c r="I799" s="83" t="str">
        <f ca="1" t="shared" si="809"/>
        <v>Toilet Pria / Wanita</v>
      </c>
      <c r="J799" s="83" t="str">
        <f ca="1" t="shared" si="801"/>
        <v>CLEANING SERVICE</v>
      </c>
      <c r="K799" s="83" t="str">
        <f ca="1" t="array" ref="K799">IFERROR(INDEX(MASTER!B:B,MATCH(G799,MASTER!A:A,0))/100," ")</f>
        <v> </v>
      </c>
      <c r="L799" s="66">
        <f ca="1" t="shared" si="802"/>
        <v>0</v>
      </c>
      <c r="M799" s="66" t="str">
        <f ca="1" t="shared" si="803"/>
        <v>1900 - WEEK 00</v>
      </c>
      <c r="N799" s="66" t="str">
        <f ca="1" t="shared" si="804"/>
        <v>1900 - MONTH 01</v>
      </c>
      <c r="O799" s="83" t="str">
        <f ca="1" t="shared" ref="O799:P799" si="838">IFERROR(AVERAGEIF(M:M,M799,$K:$K)," ")</f>
        <v> </v>
      </c>
      <c r="P799" s="83" t="str">
        <f ca="1" t="shared" si="838"/>
        <v> </v>
      </c>
      <c r="Q799" s="66" t="str">
        <f ca="1">IF(ISBLANK(A799)," ",IF(O799&gt;MASTER!$B$3/100,"SB",IF(O799&gt;MASTER!$B$4/100,"B",IF(O799&gt;MASTER!$B$5/100,"C","K"))))</f>
        <v>SB</v>
      </c>
      <c r="R799" s="66" t="str">
        <f ca="1">IF(ISBLANK(B799)," ",IF(P799&gt;MASTER!$B$3/100,"SB",IF(P799&gt;MASTER!$B$4/100,"B",IF(P799&gt;MASTER!$B$5/100,"C","K"))))</f>
        <v>SB</v>
      </c>
    </row>
    <row r="800" customHeight="1" spans="1:18">
      <c r="A800" s="66">
        <f ca="1">INDIRECT(ADDRESS(2+QUOTIENT(ROW()-2,COUNTA('Form Responses 1'!$1:$1)-4),1,,TRUE,"Form Responses 1"))</f>
        <v>0</v>
      </c>
      <c r="B800" s="66">
        <f ca="1">INDIRECT(ADDRESS(2+QUOTIENT(ROW()-2,COUNTA('Form Responses 1'!$1:$1)-4),2,,TRUE,"Form Responses 1"))</f>
        <v>0</v>
      </c>
      <c r="C800" s="66">
        <f ca="1">INDIRECT(ADDRESS(2+QUOTIENT(ROW()-2,COUNTA('Form Responses 1'!$1:$1)-4),3,,TRUE,"Form Responses 1"))</f>
        <v>0</v>
      </c>
      <c r="D800" s="66">
        <f ca="1">INDIRECT(ADDRESS(2+QUOTIENT(ROW()-2,COUNTA('Form Responses 1'!$1:$1)-4),4,,TRUE,"Form Responses 1"))</f>
        <v>0</v>
      </c>
      <c r="E800" s="82">
        <f ca="1" t="shared" si="799"/>
        <v>6</v>
      </c>
      <c r="F800" s="66" t="str">
        <f ca="1">IF(ISBLANK(A800)," ",INDIRECT(ADDRESS(1,5+MOD(ROW()-2,COUNTA('Form Responses 1'!$1:$1)-4),,TRUE,"Form Responses 1")))</f>
        <v>Halaman [Taman ]</v>
      </c>
      <c r="G800" s="66" t="e">
        <f ca="1">IF(ISBLANK(A800)," ",INDIRECT(ADDRESS(MATCH(A800,'Form Responses 1'!A:A,0),5+MOD(ROW()-2,COUNTA('Form Responses 1'!$1:$1)-4),,TRUE,"Form Responses 1")))</f>
        <v>#N/A</v>
      </c>
      <c r="H800" s="83" t="str">
        <f ca="1" t="shared" si="800"/>
        <v>Halaman</v>
      </c>
      <c r="I800" s="83" t="str">
        <f ca="1" t="shared" si="809"/>
        <v>Taman </v>
      </c>
      <c r="J800" s="83" t="str">
        <f ca="1" t="shared" si="801"/>
        <v>CLEANING SERVICE</v>
      </c>
      <c r="K800" s="83" t="str">
        <f ca="1" t="array" ref="K800">IFERROR(INDEX(MASTER!B:B,MATCH(G800,MASTER!A:A,0))/100," ")</f>
        <v> </v>
      </c>
      <c r="L800" s="66">
        <f ca="1" t="shared" si="802"/>
        <v>0</v>
      </c>
      <c r="M800" s="66" t="str">
        <f ca="1" t="shared" si="803"/>
        <v>1900 - WEEK 00</v>
      </c>
      <c r="N800" s="66" t="str">
        <f ca="1" t="shared" si="804"/>
        <v>1900 - MONTH 01</v>
      </c>
      <c r="O800" s="83" t="str">
        <f ca="1" t="shared" ref="O800:P800" si="839">IFERROR(AVERAGEIF(M:M,M800,$K:$K)," ")</f>
        <v> </v>
      </c>
      <c r="P800" s="83" t="str">
        <f ca="1" t="shared" si="839"/>
        <v> </v>
      </c>
      <c r="Q800" s="66" t="str">
        <f ca="1">IF(ISBLANK(A800)," ",IF(O800&gt;MASTER!$B$3/100,"SB",IF(O800&gt;MASTER!$B$4/100,"B",IF(O800&gt;MASTER!$B$5/100,"C","K"))))</f>
        <v>SB</v>
      </c>
      <c r="R800" s="66" t="str">
        <f ca="1">IF(ISBLANK(B800)," ",IF(P800&gt;MASTER!$B$3/100,"SB",IF(P800&gt;MASTER!$B$4/100,"B",IF(P800&gt;MASTER!$B$5/100,"C","K"))))</f>
        <v>SB</v>
      </c>
    </row>
    <row r="801" customHeight="1" spans="1:18">
      <c r="A801" s="66">
        <f ca="1">INDIRECT(ADDRESS(2+QUOTIENT(ROW()-2,COUNTA('Form Responses 1'!$1:$1)-4),1,,TRUE,"Form Responses 1"))</f>
        <v>0</v>
      </c>
      <c r="B801" s="66">
        <f ca="1">INDIRECT(ADDRESS(2+QUOTIENT(ROW()-2,COUNTA('Form Responses 1'!$1:$1)-4),2,,TRUE,"Form Responses 1"))</f>
        <v>0</v>
      </c>
      <c r="C801" s="66">
        <f ca="1">INDIRECT(ADDRESS(2+QUOTIENT(ROW()-2,COUNTA('Form Responses 1'!$1:$1)-4),3,,TRUE,"Form Responses 1"))</f>
        <v>0</v>
      </c>
      <c r="D801" s="66">
        <f ca="1">INDIRECT(ADDRESS(2+QUOTIENT(ROW()-2,COUNTA('Form Responses 1'!$1:$1)-4),4,,TRUE,"Form Responses 1"))</f>
        <v>0</v>
      </c>
      <c r="E801" s="82">
        <f ca="1" t="shared" si="799"/>
        <v>6</v>
      </c>
      <c r="F801" s="66" t="str">
        <f ca="1">IF(ISBLANK(A801)," ",INDIRECT(ADDRESS(1,5+MOD(ROW()-2,COUNTA('Form Responses 1'!$1:$1)-4),,TRUE,"Form Responses 1")))</f>
        <v>Halaman [Halaman Utama Depan]</v>
      </c>
      <c r="G801" s="66" t="e">
        <f ca="1">IF(ISBLANK(A801)," ",INDIRECT(ADDRESS(MATCH(A801,'Form Responses 1'!A:A,0),5+MOD(ROW()-2,COUNTA('Form Responses 1'!$1:$1)-4),,TRUE,"Form Responses 1")))</f>
        <v>#N/A</v>
      </c>
      <c r="H801" s="83" t="str">
        <f ca="1" t="shared" si="800"/>
        <v>Halaman</v>
      </c>
      <c r="I801" s="83" t="str">
        <f ca="1" t="shared" si="809"/>
        <v>Halaman Utama Depan</v>
      </c>
      <c r="J801" s="83" t="str">
        <f ca="1" t="shared" si="801"/>
        <v>CLEANING SERVICE</v>
      </c>
      <c r="K801" s="83" t="str">
        <f ca="1" t="array" ref="K801">IFERROR(INDEX(MASTER!B:B,MATCH(G801,MASTER!A:A,0))/100," ")</f>
        <v> </v>
      </c>
      <c r="L801" s="66">
        <f ca="1" t="shared" si="802"/>
        <v>0</v>
      </c>
      <c r="M801" s="66" t="str">
        <f ca="1" t="shared" si="803"/>
        <v>1900 - WEEK 00</v>
      </c>
      <c r="N801" s="66" t="str">
        <f ca="1" t="shared" si="804"/>
        <v>1900 - MONTH 01</v>
      </c>
      <c r="O801" s="83" t="str">
        <f ca="1" t="shared" ref="O801:P801" si="840">IFERROR(AVERAGEIF(M:M,M801,$K:$K)," ")</f>
        <v> </v>
      </c>
      <c r="P801" s="83" t="str">
        <f ca="1" t="shared" si="840"/>
        <v> </v>
      </c>
      <c r="Q801" s="66" t="str">
        <f ca="1">IF(ISBLANK(A801)," ",IF(O801&gt;MASTER!$B$3/100,"SB",IF(O801&gt;MASTER!$B$4/100,"B",IF(O801&gt;MASTER!$B$5/100,"C","K"))))</f>
        <v>SB</v>
      </c>
      <c r="R801" s="66" t="str">
        <f ca="1">IF(ISBLANK(B801)," ",IF(P801&gt;MASTER!$B$3/100,"SB",IF(P801&gt;MASTER!$B$4/100,"B",IF(P801&gt;MASTER!$B$5/100,"C","K"))))</f>
        <v>SB</v>
      </c>
    </row>
    <row r="802" customHeight="1" spans="1:18">
      <c r="A802" s="66">
        <f ca="1">INDIRECT(ADDRESS(2+QUOTIENT(ROW()-2,COUNTA('Form Responses 1'!$1:$1)-4),1,,TRUE,"Form Responses 1"))</f>
        <v>0</v>
      </c>
      <c r="B802" s="66">
        <f ca="1">INDIRECT(ADDRESS(2+QUOTIENT(ROW()-2,COUNTA('Form Responses 1'!$1:$1)-4),2,,TRUE,"Form Responses 1"))</f>
        <v>0</v>
      </c>
      <c r="C802" s="66">
        <f ca="1">INDIRECT(ADDRESS(2+QUOTIENT(ROW()-2,COUNTA('Form Responses 1'!$1:$1)-4),3,,TRUE,"Form Responses 1"))</f>
        <v>0</v>
      </c>
      <c r="D802" s="66">
        <f ca="1">INDIRECT(ADDRESS(2+QUOTIENT(ROW()-2,COUNTA('Form Responses 1'!$1:$1)-4),4,,TRUE,"Form Responses 1"))</f>
        <v>0</v>
      </c>
      <c r="E802" s="82">
        <f ca="1" t="shared" si="799"/>
        <v>6</v>
      </c>
      <c r="F802" s="66" t="str">
        <f ca="1">IF(ISBLANK(A802)," ",INDIRECT(ADDRESS(1,5+MOD(ROW()-2,COUNTA('Form Responses 1'!$1:$1)-4),,TRUE,"Form Responses 1")))</f>
        <v>Halaman [Halaman Samping Dan Belakang]</v>
      </c>
      <c r="G802" s="66" t="e">
        <f ca="1">IF(ISBLANK(A802)," ",INDIRECT(ADDRESS(MATCH(A802,'Form Responses 1'!A:A,0),5+MOD(ROW()-2,COUNTA('Form Responses 1'!$1:$1)-4),,TRUE,"Form Responses 1")))</f>
        <v>#N/A</v>
      </c>
      <c r="H802" s="83" t="str">
        <f ca="1" t="shared" si="800"/>
        <v>Halaman</v>
      </c>
      <c r="I802" s="83" t="str">
        <f ca="1" t="shared" si="809"/>
        <v>Halaman Samping Dan Belakang</v>
      </c>
      <c r="J802" s="83" t="str">
        <f ca="1" t="shared" si="801"/>
        <v>CLEANING SERVICE</v>
      </c>
      <c r="K802" s="83" t="str">
        <f ca="1" t="array" ref="K802">IFERROR(INDEX(MASTER!B:B,MATCH(G802,MASTER!A:A,0))/100," ")</f>
        <v> </v>
      </c>
      <c r="L802" s="66">
        <f ca="1" t="shared" si="802"/>
        <v>0</v>
      </c>
      <c r="M802" s="66" t="str">
        <f ca="1" t="shared" si="803"/>
        <v>1900 - WEEK 00</v>
      </c>
      <c r="N802" s="66" t="str">
        <f ca="1" t="shared" si="804"/>
        <v>1900 - MONTH 01</v>
      </c>
      <c r="O802" s="83" t="str">
        <f ca="1" t="shared" ref="O802:P802" si="841">IFERROR(AVERAGEIF(M:M,M802,$K:$K)," ")</f>
        <v> </v>
      </c>
      <c r="P802" s="83" t="str">
        <f ca="1" t="shared" si="841"/>
        <v> </v>
      </c>
      <c r="Q802" s="66" t="str">
        <f ca="1">IF(ISBLANK(A802)," ",IF(O802&gt;MASTER!$B$3/100,"SB",IF(O802&gt;MASTER!$B$4/100,"B",IF(O802&gt;MASTER!$B$5/100,"C","K"))))</f>
        <v>SB</v>
      </c>
      <c r="R802" s="66" t="str">
        <f ca="1">IF(ISBLANK(B802)," ",IF(P802&gt;MASTER!$B$3/100,"SB",IF(P802&gt;MASTER!$B$4/100,"B",IF(P802&gt;MASTER!$B$5/100,"C","K"))))</f>
        <v>SB</v>
      </c>
    </row>
    <row r="803" customHeight="1" spans="1:18">
      <c r="A803" s="66">
        <f ca="1">INDIRECT(ADDRESS(2+QUOTIENT(ROW()-2,COUNTA('Form Responses 1'!$1:$1)-4),1,,TRUE,"Form Responses 1"))</f>
        <v>0</v>
      </c>
      <c r="B803" s="66">
        <f ca="1">INDIRECT(ADDRESS(2+QUOTIENT(ROW()-2,COUNTA('Form Responses 1'!$1:$1)-4),2,,TRUE,"Form Responses 1"))</f>
        <v>0</v>
      </c>
      <c r="C803" s="66">
        <f ca="1">INDIRECT(ADDRESS(2+QUOTIENT(ROW()-2,COUNTA('Form Responses 1'!$1:$1)-4),3,,TRUE,"Form Responses 1"))</f>
        <v>0</v>
      </c>
      <c r="D803" s="66">
        <f ca="1">INDIRECT(ADDRESS(2+QUOTIENT(ROW()-2,COUNTA('Form Responses 1'!$1:$1)-4),4,,TRUE,"Form Responses 1"))</f>
        <v>0</v>
      </c>
      <c r="E803" s="82">
        <f ca="1" t="shared" si="799"/>
        <v>6</v>
      </c>
      <c r="F803" s="66" t="str">
        <f ca="1">IF(ISBLANK(A803)," ",INDIRECT(ADDRESS(1,5+MOD(ROW()-2,COUNTA('Form Responses 1'!$1:$1)-4),,TRUE,"Form Responses 1")))</f>
        <v>Halaman [Tps]</v>
      </c>
      <c r="G803" s="66" t="e">
        <f ca="1">IF(ISBLANK(A803)," ",INDIRECT(ADDRESS(MATCH(A803,'Form Responses 1'!A:A,0),5+MOD(ROW()-2,COUNTA('Form Responses 1'!$1:$1)-4),,TRUE,"Form Responses 1")))</f>
        <v>#N/A</v>
      </c>
      <c r="H803" s="83" t="str">
        <f ca="1" t="shared" si="800"/>
        <v>Halaman</v>
      </c>
      <c r="I803" s="83" t="str">
        <f ca="1" t="shared" si="809"/>
        <v>Tps</v>
      </c>
      <c r="J803" s="83" t="str">
        <f ca="1" t="shared" si="801"/>
        <v>CLEANING SERVICE</v>
      </c>
      <c r="K803" s="83" t="str">
        <f ca="1" t="array" ref="K803">IFERROR(INDEX(MASTER!B:B,MATCH(G803,MASTER!A:A,0))/100," ")</f>
        <v> </v>
      </c>
      <c r="L803" s="66">
        <f ca="1" t="shared" si="802"/>
        <v>0</v>
      </c>
      <c r="M803" s="66" t="str">
        <f ca="1" t="shared" si="803"/>
        <v>1900 - WEEK 00</v>
      </c>
      <c r="N803" s="66" t="str">
        <f ca="1" t="shared" si="804"/>
        <v>1900 - MONTH 01</v>
      </c>
      <c r="O803" s="83" t="str">
        <f ca="1" t="shared" ref="O803:P803" si="842">IFERROR(AVERAGEIF(M:M,M803,$K:$K)," ")</f>
        <v> </v>
      </c>
      <c r="P803" s="83" t="str">
        <f ca="1" t="shared" si="842"/>
        <v> </v>
      </c>
      <c r="Q803" s="66" t="str">
        <f ca="1">IF(ISBLANK(A803)," ",IF(O803&gt;MASTER!$B$3/100,"SB",IF(O803&gt;MASTER!$B$4/100,"B",IF(O803&gt;MASTER!$B$5/100,"C","K"))))</f>
        <v>SB</v>
      </c>
      <c r="R803" s="66" t="str">
        <f ca="1">IF(ISBLANK(B803)," ",IF(P803&gt;MASTER!$B$3/100,"SB",IF(P803&gt;MASTER!$B$4/100,"B",IF(P803&gt;MASTER!$B$5/100,"C","K"))))</f>
        <v>SB</v>
      </c>
    </row>
    <row r="804" customHeight="1" spans="1:18">
      <c r="A804" s="66">
        <f ca="1">INDIRECT(ADDRESS(2+QUOTIENT(ROW()-2,COUNTA('Form Responses 1'!$1:$1)-4),1,,TRUE,"Form Responses 1"))</f>
        <v>0</v>
      </c>
      <c r="B804" s="66">
        <f ca="1">INDIRECT(ADDRESS(2+QUOTIENT(ROW()-2,COUNTA('Form Responses 1'!$1:$1)-4),2,,TRUE,"Form Responses 1"))</f>
        <v>0</v>
      </c>
      <c r="C804" s="66">
        <f ca="1">INDIRECT(ADDRESS(2+QUOTIENT(ROW()-2,COUNTA('Form Responses 1'!$1:$1)-4),3,,TRUE,"Form Responses 1"))</f>
        <v>0</v>
      </c>
      <c r="D804" s="66">
        <f ca="1">INDIRECT(ADDRESS(2+QUOTIENT(ROW()-2,COUNTA('Form Responses 1'!$1:$1)-4),4,,TRUE,"Form Responses 1"))</f>
        <v>0</v>
      </c>
      <c r="E804" s="82">
        <f ca="1" t="shared" si="799"/>
        <v>6</v>
      </c>
      <c r="F804" s="66" t="str">
        <f ca="1">IF(ISBLANK(A804)," ",INDIRECT(ADDRESS(1,5+MOD(ROW()-2,COUNTA('Form Responses 1'!$1:$1)-4),,TRUE,"Form Responses 1")))</f>
        <v>Wisma [Koridor ]</v>
      </c>
      <c r="G804" s="66" t="e">
        <f ca="1">IF(ISBLANK(A804)," ",INDIRECT(ADDRESS(MATCH(A804,'Form Responses 1'!A:A,0),5+MOD(ROW()-2,COUNTA('Form Responses 1'!$1:$1)-4),,TRUE,"Form Responses 1")))</f>
        <v>#N/A</v>
      </c>
      <c r="H804" s="83" t="str">
        <f ca="1" t="shared" si="800"/>
        <v>Wisma</v>
      </c>
      <c r="I804" s="83" t="str">
        <f ca="1" t="shared" si="809"/>
        <v>Koridor </v>
      </c>
      <c r="J804" s="83" t="str">
        <f ca="1" t="shared" si="801"/>
        <v>CLEANING SERVICE</v>
      </c>
      <c r="K804" s="83" t="str">
        <f ca="1" t="array" ref="K804">IFERROR(INDEX(MASTER!B:B,MATCH(G804,MASTER!A:A,0))/100," ")</f>
        <v> </v>
      </c>
      <c r="L804" s="66">
        <f ca="1" t="shared" si="802"/>
        <v>0</v>
      </c>
      <c r="M804" s="66" t="str">
        <f ca="1" t="shared" si="803"/>
        <v>1900 - WEEK 00</v>
      </c>
      <c r="N804" s="66" t="str">
        <f ca="1" t="shared" si="804"/>
        <v>1900 - MONTH 01</v>
      </c>
      <c r="O804" s="83" t="str">
        <f ca="1" t="shared" ref="O804:P804" si="843">IFERROR(AVERAGEIF(M:M,M804,$K:$K)," ")</f>
        <v> </v>
      </c>
      <c r="P804" s="83" t="str">
        <f ca="1" t="shared" si="843"/>
        <v> </v>
      </c>
      <c r="Q804" s="66" t="str">
        <f ca="1">IF(ISBLANK(A804)," ",IF(O804&gt;MASTER!$B$3/100,"SB",IF(O804&gt;MASTER!$B$4/100,"B",IF(O804&gt;MASTER!$B$5/100,"C","K"))))</f>
        <v>SB</v>
      </c>
      <c r="R804" s="66" t="str">
        <f ca="1">IF(ISBLANK(B804)," ",IF(P804&gt;MASTER!$B$3/100,"SB",IF(P804&gt;MASTER!$B$4/100,"B",IF(P804&gt;MASTER!$B$5/100,"C","K"))))</f>
        <v>SB</v>
      </c>
    </row>
    <row r="805" customHeight="1" spans="1:18">
      <c r="A805" s="66">
        <f ca="1">INDIRECT(ADDRESS(2+QUOTIENT(ROW()-2,COUNTA('Form Responses 1'!$1:$1)-4),1,,TRUE,"Form Responses 1"))</f>
        <v>0</v>
      </c>
      <c r="B805" s="66">
        <f ca="1">INDIRECT(ADDRESS(2+QUOTIENT(ROW()-2,COUNTA('Form Responses 1'!$1:$1)-4),2,,TRUE,"Form Responses 1"))</f>
        <v>0</v>
      </c>
      <c r="C805" s="66">
        <f ca="1">INDIRECT(ADDRESS(2+QUOTIENT(ROW()-2,COUNTA('Form Responses 1'!$1:$1)-4),3,,TRUE,"Form Responses 1"))</f>
        <v>0</v>
      </c>
      <c r="D805" s="66">
        <f ca="1">INDIRECT(ADDRESS(2+QUOTIENT(ROW()-2,COUNTA('Form Responses 1'!$1:$1)-4),4,,TRUE,"Form Responses 1"))</f>
        <v>0</v>
      </c>
      <c r="E805" s="82">
        <f ca="1" t="shared" si="799"/>
        <v>6</v>
      </c>
      <c r="F805" s="66" t="str">
        <f ca="1">IF(ISBLANK(A805)," ",INDIRECT(ADDRESS(1,5+MOD(ROW()-2,COUNTA('Form Responses 1'!$1:$1)-4),,TRUE,"Form Responses 1")))</f>
        <v>Wisma [Ruang Rapat/Pendopo]</v>
      </c>
      <c r="G805" s="66" t="e">
        <f ca="1">IF(ISBLANK(A805)," ",INDIRECT(ADDRESS(MATCH(A805,'Form Responses 1'!A:A,0),5+MOD(ROW()-2,COUNTA('Form Responses 1'!$1:$1)-4),,TRUE,"Form Responses 1")))</f>
        <v>#N/A</v>
      </c>
      <c r="H805" s="83" t="str">
        <f ca="1" t="shared" si="800"/>
        <v>Wisma</v>
      </c>
      <c r="I805" s="83" t="str">
        <f ca="1" t="shared" si="809"/>
        <v>Ruang Rapat/Pendopo</v>
      </c>
      <c r="J805" s="83" t="str">
        <f ca="1" t="shared" si="801"/>
        <v>CLEANING SERVICE</v>
      </c>
      <c r="K805" s="83" t="str">
        <f ca="1" t="array" ref="K805">IFERROR(INDEX(MASTER!B:B,MATCH(G805,MASTER!A:A,0))/100," ")</f>
        <v> </v>
      </c>
      <c r="L805" s="66">
        <f ca="1" t="shared" si="802"/>
        <v>0</v>
      </c>
      <c r="M805" s="66" t="str">
        <f ca="1" t="shared" si="803"/>
        <v>1900 - WEEK 00</v>
      </c>
      <c r="N805" s="66" t="str">
        <f ca="1" t="shared" si="804"/>
        <v>1900 - MONTH 01</v>
      </c>
      <c r="O805" s="83" t="str">
        <f ca="1" t="shared" ref="O805:P805" si="844">IFERROR(AVERAGEIF(M:M,M805,$K:$K)," ")</f>
        <v> </v>
      </c>
      <c r="P805" s="83" t="str">
        <f ca="1" t="shared" si="844"/>
        <v> </v>
      </c>
      <c r="Q805" s="66" t="str">
        <f ca="1">IF(ISBLANK(A805)," ",IF(O805&gt;MASTER!$B$3/100,"SB",IF(O805&gt;MASTER!$B$4/100,"B",IF(O805&gt;MASTER!$B$5/100,"C","K"))))</f>
        <v>SB</v>
      </c>
      <c r="R805" s="66" t="str">
        <f ca="1">IF(ISBLANK(B805)," ",IF(P805&gt;MASTER!$B$3/100,"SB",IF(P805&gt;MASTER!$B$4/100,"B",IF(P805&gt;MASTER!$B$5/100,"C","K"))))</f>
        <v>SB</v>
      </c>
    </row>
    <row r="806" customHeight="1" spans="1:18">
      <c r="A806" s="66">
        <f ca="1">INDIRECT(ADDRESS(2+QUOTIENT(ROW()-2,COUNTA('Form Responses 1'!$1:$1)-4),1,,TRUE,"Form Responses 1"))</f>
        <v>0</v>
      </c>
      <c r="B806" s="66">
        <f ca="1">INDIRECT(ADDRESS(2+QUOTIENT(ROW()-2,COUNTA('Form Responses 1'!$1:$1)-4),2,,TRUE,"Form Responses 1"))</f>
        <v>0</v>
      </c>
      <c r="C806" s="66">
        <f ca="1">INDIRECT(ADDRESS(2+QUOTIENT(ROW()-2,COUNTA('Form Responses 1'!$1:$1)-4),3,,TRUE,"Form Responses 1"))</f>
        <v>0</v>
      </c>
      <c r="D806" s="66">
        <f ca="1">INDIRECT(ADDRESS(2+QUOTIENT(ROW()-2,COUNTA('Form Responses 1'!$1:$1)-4),4,,TRUE,"Form Responses 1"))</f>
        <v>0</v>
      </c>
      <c r="E806" s="82">
        <f ca="1" t="shared" si="799"/>
        <v>6</v>
      </c>
      <c r="F806" s="66" t="str">
        <f ca="1">IF(ISBLANK(A806)," ",INDIRECT(ADDRESS(1,5+MOD(ROW()-2,COUNTA('Form Responses 1'!$1:$1)-4),,TRUE,"Form Responses 1")))</f>
        <v>Wisma [Gudang]</v>
      </c>
      <c r="G806" s="66" t="e">
        <f ca="1">IF(ISBLANK(A806)," ",INDIRECT(ADDRESS(MATCH(A806,'Form Responses 1'!A:A,0),5+MOD(ROW()-2,COUNTA('Form Responses 1'!$1:$1)-4),,TRUE,"Form Responses 1")))</f>
        <v>#N/A</v>
      </c>
      <c r="H806" s="83" t="str">
        <f ca="1" t="shared" si="800"/>
        <v>Wisma</v>
      </c>
      <c r="I806" s="83" t="str">
        <f ca="1" t="shared" si="809"/>
        <v>Gudang</v>
      </c>
      <c r="J806" s="83" t="str">
        <f ca="1" t="shared" si="801"/>
        <v>CLEANING SERVICE</v>
      </c>
      <c r="K806" s="83" t="str">
        <f ca="1" t="array" ref="K806">IFERROR(INDEX(MASTER!B:B,MATCH(G806,MASTER!A:A,0))/100," ")</f>
        <v> </v>
      </c>
      <c r="L806" s="66">
        <f ca="1" t="shared" si="802"/>
        <v>0</v>
      </c>
      <c r="M806" s="66" t="str">
        <f ca="1" t="shared" si="803"/>
        <v>1900 - WEEK 00</v>
      </c>
      <c r="N806" s="66" t="str">
        <f ca="1" t="shared" si="804"/>
        <v>1900 - MONTH 01</v>
      </c>
      <c r="O806" s="83" t="str">
        <f ca="1" t="shared" ref="O806:P806" si="845">IFERROR(AVERAGEIF(M:M,M806,$K:$K)," ")</f>
        <v> </v>
      </c>
      <c r="P806" s="83" t="str">
        <f ca="1" t="shared" si="845"/>
        <v> </v>
      </c>
      <c r="Q806" s="66" t="str">
        <f ca="1">IF(ISBLANK(A806)," ",IF(O806&gt;MASTER!$B$3/100,"SB",IF(O806&gt;MASTER!$B$4/100,"B",IF(O806&gt;MASTER!$B$5/100,"C","K"))))</f>
        <v>SB</v>
      </c>
      <c r="R806" s="66" t="str">
        <f ca="1">IF(ISBLANK(B806)," ",IF(P806&gt;MASTER!$B$3/100,"SB",IF(P806&gt;MASTER!$B$4/100,"B",IF(P806&gt;MASTER!$B$5/100,"C","K"))))</f>
        <v>SB</v>
      </c>
    </row>
    <row r="807" customHeight="1" spans="1:18">
      <c r="A807" s="66">
        <f ca="1">INDIRECT(ADDRESS(2+QUOTIENT(ROW()-2,COUNTA('Form Responses 1'!$1:$1)-4),1,,TRUE,"Form Responses 1"))</f>
        <v>0</v>
      </c>
      <c r="B807" s="66">
        <f ca="1">INDIRECT(ADDRESS(2+QUOTIENT(ROW()-2,COUNTA('Form Responses 1'!$1:$1)-4),2,,TRUE,"Form Responses 1"))</f>
        <v>0</v>
      </c>
      <c r="C807" s="66">
        <f ca="1">INDIRECT(ADDRESS(2+QUOTIENT(ROW()-2,COUNTA('Form Responses 1'!$1:$1)-4),3,,TRUE,"Form Responses 1"))</f>
        <v>0</v>
      </c>
      <c r="D807" s="66">
        <f ca="1">INDIRECT(ADDRESS(2+QUOTIENT(ROW()-2,COUNTA('Form Responses 1'!$1:$1)-4),4,,TRUE,"Form Responses 1"))</f>
        <v>0</v>
      </c>
      <c r="E807" s="82">
        <f ca="1" t="shared" si="799"/>
        <v>6</v>
      </c>
      <c r="F807" s="66" t="str">
        <f ca="1">IF(ISBLANK(A807)," ",INDIRECT(ADDRESS(1,5+MOD(ROW()-2,COUNTA('Form Responses 1'!$1:$1)-4),,TRUE,"Form Responses 1")))</f>
        <v>Wisma [Ruang Genset]</v>
      </c>
      <c r="G807" s="66" t="e">
        <f ca="1">IF(ISBLANK(A807)," ",INDIRECT(ADDRESS(MATCH(A807,'Form Responses 1'!A:A,0),5+MOD(ROW()-2,COUNTA('Form Responses 1'!$1:$1)-4),,TRUE,"Form Responses 1")))</f>
        <v>#N/A</v>
      </c>
      <c r="H807" s="83" t="str">
        <f ca="1" t="shared" si="800"/>
        <v>Wisma</v>
      </c>
      <c r="I807" s="83" t="str">
        <f ca="1" t="shared" si="809"/>
        <v>Ruang Genset</v>
      </c>
      <c r="J807" s="83" t="str">
        <f ca="1" t="shared" si="801"/>
        <v>CLEANING SERVICE</v>
      </c>
      <c r="K807" s="83" t="str">
        <f ca="1" t="array" ref="K807">IFERROR(INDEX(MASTER!B:B,MATCH(G807,MASTER!A:A,0))/100," ")</f>
        <v> </v>
      </c>
      <c r="L807" s="66">
        <f ca="1" t="shared" si="802"/>
        <v>0</v>
      </c>
      <c r="M807" s="66" t="str">
        <f ca="1" t="shared" si="803"/>
        <v>1900 - WEEK 00</v>
      </c>
      <c r="N807" s="66" t="str">
        <f ca="1" t="shared" si="804"/>
        <v>1900 - MONTH 01</v>
      </c>
      <c r="O807" s="83" t="str">
        <f ca="1" t="shared" ref="O807:P807" si="846">IFERROR(AVERAGEIF(M:M,M807,$K:$K)," ")</f>
        <v> </v>
      </c>
      <c r="P807" s="83" t="str">
        <f ca="1" t="shared" si="846"/>
        <v> </v>
      </c>
      <c r="Q807" s="66" t="str">
        <f ca="1">IF(ISBLANK(A807)," ",IF(O807&gt;MASTER!$B$3/100,"SB",IF(O807&gt;MASTER!$B$4/100,"B",IF(O807&gt;MASTER!$B$5/100,"C","K"))))</f>
        <v>SB</v>
      </c>
      <c r="R807" s="66" t="str">
        <f ca="1">IF(ISBLANK(B807)," ",IF(P807&gt;MASTER!$B$3/100,"SB",IF(P807&gt;MASTER!$B$4/100,"B",IF(P807&gt;MASTER!$B$5/100,"C","K"))))</f>
        <v>SB</v>
      </c>
    </row>
    <row r="808" customHeight="1" spans="1:18">
      <c r="A808" s="66">
        <f ca="1">INDIRECT(ADDRESS(2+QUOTIENT(ROW()-2,COUNTA('Form Responses 1'!$1:$1)-4),1,,TRUE,"Form Responses 1"))</f>
        <v>0</v>
      </c>
      <c r="B808" s="66">
        <f ca="1">INDIRECT(ADDRESS(2+QUOTIENT(ROW()-2,COUNTA('Form Responses 1'!$1:$1)-4),2,,TRUE,"Form Responses 1"))</f>
        <v>0</v>
      </c>
      <c r="C808" s="66">
        <f ca="1">INDIRECT(ADDRESS(2+QUOTIENT(ROW()-2,COUNTA('Form Responses 1'!$1:$1)-4),3,,TRUE,"Form Responses 1"))</f>
        <v>0</v>
      </c>
      <c r="D808" s="66">
        <f ca="1">INDIRECT(ADDRESS(2+QUOTIENT(ROW()-2,COUNTA('Form Responses 1'!$1:$1)-4),4,,TRUE,"Form Responses 1"))</f>
        <v>0</v>
      </c>
      <c r="E808" s="82">
        <f ca="1" t="shared" si="799"/>
        <v>6</v>
      </c>
      <c r="F808" s="66" t="str">
        <f ca="1">IF(ISBLANK(A808)," ",INDIRECT(ADDRESS(1,5+MOD(ROW()-2,COUNTA('Form Responses 1'!$1:$1)-4),,TRUE,"Form Responses 1")))</f>
        <v>Wisma [Ruang Alat Meteorologi]</v>
      </c>
      <c r="G808" s="66" t="e">
        <f ca="1">IF(ISBLANK(A808)," ",INDIRECT(ADDRESS(MATCH(A808,'Form Responses 1'!A:A,0),5+MOD(ROW()-2,COUNTA('Form Responses 1'!$1:$1)-4),,TRUE,"Form Responses 1")))</f>
        <v>#N/A</v>
      </c>
      <c r="H808" s="83" t="str">
        <f ca="1" t="shared" si="800"/>
        <v>Wisma</v>
      </c>
      <c r="I808" s="83" t="str">
        <f ca="1" t="shared" si="809"/>
        <v>Ruang Alat Meteorologi</v>
      </c>
      <c r="J808" s="83" t="str">
        <f ca="1" t="shared" si="801"/>
        <v>CLEANING SERVICE</v>
      </c>
      <c r="K808" s="83" t="str">
        <f ca="1" t="array" ref="K808">IFERROR(INDEX(MASTER!B:B,MATCH(G808,MASTER!A:A,0))/100," ")</f>
        <v> </v>
      </c>
      <c r="L808" s="66">
        <f ca="1" t="shared" si="802"/>
        <v>0</v>
      </c>
      <c r="M808" s="66" t="str">
        <f ca="1" t="shared" si="803"/>
        <v>1900 - WEEK 00</v>
      </c>
      <c r="N808" s="66" t="str">
        <f ca="1" t="shared" si="804"/>
        <v>1900 - MONTH 01</v>
      </c>
      <c r="O808" s="83" t="str">
        <f ca="1" t="shared" ref="O808:P808" si="847">IFERROR(AVERAGEIF(M:M,M808,$K:$K)," ")</f>
        <v> </v>
      </c>
      <c r="P808" s="83" t="str">
        <f ca="1" t="shared" si="847"/>
        <v> </v>
      </c>
      <c r="Q808" s="66" t="str">
        <f ca="1">IF(ISBLANK(A808)," ",IF(O808&gt;MASTER!$B$3/100,"SB",IF(O808&gt;MASTER!$B$4/100,"B",IF(O808&gt;MASTER!$B$5/100,"C","K"))))</f>
        <v>SB</v>
      </c>
      <c r="R808" s="66" t="str">
        <f ca="1">IF(ISBLANK(B808)," ",IF(P808&gt;MASTER!$B$3/100,"SB",IF(P808&gt;MASTER!$B$4/100,"B",IF(P808&gt;MASTER!$B$5/100,"C","K"))))</f>
        <v>SB</v>
      </c>
    </row>
    <row r="809" customHeight="1" spans="1:18">
      <c r="A809" s="66">
        <f ca="1">INDIRECT(ADDRESS(2+QUOTIENT(ROW()-2,COUNTA('Form Responses 1'!$1:$1)-4),1,,TRUE,"Form Responses 1"))</f>
        <v>0</v>
      </c>
      <c r="B809" s="66">
        <f ca="1">INDIRECT(ADDRESS(2+QUOTIENT(ROW()-2,COUNTA('Form Responses 1'!$1:$1)-4),2,,TRUE,"Form Responses 1"))</f>
        <v>0</v>
      </c>
      <c r="C809" s="66">
        <f ca="1">INDIRECT(ADDRESS(2+QUOTIENT(ROW()-2,COUNTA('Form Responses 1'!$1:$1)-4),3,,TRUE,"Form Responses 1"))</f>
        <v>0</v>
      </c>
      <c r="D809" s="66">
        <f ca="1">INDIRECT(ADDRESS(2+QUOTIENT(ROW()-2,COUNTA('Form Responses 1'!$1:$1)-4),4,,TRUE,"Form Responses 1"))</f>
        <v>0</v>
      </c>
      <c r="E809" s="82">
        <f ca="1" t="shared" si="799"/>
        <v>6</v>
      </c>
      <c r="F809" s="66" t="str">
        <f ca="1">IF(ISBLANK(A809)," ",INDIRECT(ADDRESS(1,5+MOD(ROW()-2,COUNTA('Form Responses 1'!$1:$1)-4),,TRUE,"Form Responses 1")))</f>
        <v>Wisma [Ruang Kerja]</v>
      </c>
      <c r="G809" s="66" t="e">
        <f ca="1">IF(ISBLANK(A809)," ",INDIRECT(ADDRESS(MATCH(A809,'Form Responses 1'!A:A,0),5+MOD(ROW()-2,COUNTA('Form Responses 1'!$1:$1)-4),,TRUE,"Form Responses 1")))</f>
        <v>#N/A</v>
      </c>
      <c r="H809" s="83" t="str">
        <f ca="1" t="shared" si="800"/>
        <v>Wisma</v>
      </c>
      <c r="I809" s="83" t="str">
        <f ca="1" t="shared" si="809"/>
        <v>Ruang Kerja</v>
      </c>
      <c r="J809" s="83" t="str">
        <f ca="1" t="shared" si="801"/>
        <v>CLEANING SERVICE</v>
      </c>
      <c r="K809" s="83" t="str">
        <f ca="1" t="array" ref="K809">IFERROR(INDEX(MASTER!B:B,MATCH(G809,MASTER!A:A,0))/100," ")</f>
        <v> </v>
      </c>
      <c r="L809" s="66">
        <f ca="1" t="shared" si="802"/>
        <v>0</v>
      </c>
      <c r="M809" s="66" t="str">
        <f ca="1" t="shared" si="803"/>
        <v>1900 - WEEK 00</v>
      </c>
      <c r="N809" s="66" t="str">
        <f ca="1" t="shared" si="804"/>
        <v>1900 - MONTH 01</v>
      </c>
      <c r="O809" s="83" t="str">
        <f ca="1" t="shared" ref="O809:P809" si="848">IFERROR(AVERAGEIF(M:M,M809,$K:$K)," ")</f>
        <v> </v>
      </c>
      <c r="P809" s="83" t="str">
        <f ca="1" t="shared" si="848"/>
        <v> </v>
      </c>
      <c r="Q809" s="66" t="str">
        <f ca="1">IF(ISBLANK(A809)," ",IF(O809&gt;MASTER!$B$3/100,"SB",IF(O809&gt;MASTER!$B$4/100,"B",IF(O809&gt;MASTER!$B$5/100,"C","K"))))</f>
        <v>SB</v>
      </c>
      <c r="R809" s="66" t="str">
        <f ca="1">IF(ISBLANK(B809)," ",IF(P809&gt;MASTER!$B$3/100,"SB",IF(P809&gt;MASTER!$B$4/100,"B",IF(P809&gt;MASTER!$B$5/100,"C","K"))))</f>
        <v>SB</v>
      </c>
    </row>
    <row r="810" customHeight="1" spans="1:18">
      <c r="A810" s="66">
        <f ca="1">INDIRECT(ADDRESS(2+QUOTIENT(ROW()-2,COUNTA('Form Responses 1'!$1:$1)-4),1,,TRUE,"Form Responses 1"))</f>
        <v>0</v>
      </c>
      <c r="B810" s="66">
        <f ca="1">INDIRECT(ADDRESS(2+QUOTIENT(ROW()-2,COUNTA('Form Responses 1'!$1:$1)-4),2,,TRUE,"Form Responses 1"))</f>
        <v>0</v>
      </c>
      <c r="C810" s="66">
        <f ca="1">INDIRECT(ADDRESS(2+QUOTIENT(ROW()-2,COUNTA('Form Responses 1'!$1:$1)-4),3,,TRUE,"Form Responses 1"))</f>
        <v>0</v>
      </c>
      <c r="D810" s="66">
        <f ca="1">INDIRECT(ADDRESS(2+QUOTIENT(ROW()-2,COUNTA('Form Responses 1'!$1:$1)-4),4,,TRUE,"Form Responses 1"))</f>
        <v>0</v>
      </c>
      <c r="E810" s="82">
        <f ca="1" t="shared" si="799"/>
        <v>6</v>
      </c>
      <c r="F810" s="66" t="str">
        <f ca="1">IF(ISBLANK(A810)," ",INDIRECT(ADDRESS(1,5+MOD(ROW()-2,COUNTA('Form Responses 1'!$1:$1)-4),,TRUE,"Form Responses 1")))</f>
        <v>Wisma [Pantry]</v>
      </c>
      <c r="G810" s="66" t="e">
        <f ca="1">IF(ISBLANK(A810)," ",INDIRECT(ADDRESS(MATCH(A810,'Form Responses 1'!A:A,0),5+MOD(ROW()-2,COUNTA('Form Responses 1'!$1:$1)-4),,TRUE,"Form Responses 1")))</f>
        <v>#N/A</v>
      </c>
      <c r="H810" s="83" t="str">
        <f ca="1" t="shared" si="800"/>
        <v>Wisma</v>
      </c>
      <c r="I810" s="83" t="str">
        <f ca="1" t="shared" si="809"/>
        <v>Pantry</v>
      </c>
      <c r="J810" s="83" t="str">
        <f ca="1" t="shared" si="801"/>
        <v>CLEANING SERVICE</v>
      </c>
      <c r="K810" s="83" t="str">
        <f ca="1" t="array" ref="K810">IFERROR(INDEX(MASTER!B:B,MATCH(G810,MASTER!A:A,0))/100," ")</f>
        <v> </v>
      </c>
      <c r="L810" s="66">
        <f ca="1" t="shared" si="802"/>
        <v>0</v>
      </c>
      <c r="M810" s="66" t="str">
        <f ca="1" t="shared" si="803"/>
        <v>1900 - WEEK 00</v>
      </c>
      <c r="N810" s="66" t="str">
        <f ca="1" t="shared" si="804"/>
        <v>1900 - MONTH 01</v>
      </c>
      <c r="O810" s="83" t="str">
        <f ca="1" t="shared" ref="O810:P810" si="849">IFERROR(AVERAGEIF(M:M,M810,$K:$K)," ")</f>
        <v> </v>
      </c>
      <c r="P810" s="83" t="str">
        <f ca="1" t="shared" si="849"/>
        <v> </v>
      </c>
      <c r="Q810" s="66" t="str">
        <f ca="1">IF(ISBLANK(A810)," ",IF(O810&gt;MASTER!$B$3/100,"SB",IF(O810&gt;MASTER!$B$4/100,"B",IF(O810&gt;MASTER!$B$5/100,"C","K"))))</f>
        <v>SB</v>
      </c>
      <c r="R810" s="66" t="str">
        <f ca="1">IF(ISBLANK(B810)," ",IF(P810&gt;MASTER!$B$3/100,"SB",IF(P810&gt;MASTER!$B$4/100,"B",IF(P810&gt;MASTER!$B$5/100,"C","K"))))</f>
        <v>SB</v>
      </c>
    </row>
    <row r="811" customHeight="1" spans="1:18">
      <c r="A811" s="66">
        <f ca="1">INDIRECT(ADDRESS(2+QUOTIENT(ROW()-2,COUNTA('Form Responses 1'!$1:$1)-4),1,,TRUE,"Form Responses 1"))</f>
        <v>0</v>
      </c>
      <c r="B811" s="66">
        <f ca="1">INDIRECT(ADDRESS(2+QUOTIENT(ROW()-2,COUNTA('Form Responses 1'!$1:$1)-4),2,,TRUE,"Form Responses 1"))</f>
        <v>0</v>
      </c>
      <c r="C811" s="66">
        <f ca="1">INDIRECT(ADDRESS(2+QUOTIENT(ROW()-2,COUNTA('Form Responses 1'!$1:$1)-4),3,,TRUE,"Form Responses 1"))</f>
        <v>0</v>
      </c>
      <c r="D811" s="66">
        <f ca="1">INDIRECT(ADDRESS(2+QUOTIENT(ROW()-2,COUNTA('Form Responses 1'!$1:$1)-4),4,,TRUE,"Form Responses 1"))</f>
        <v>0</v>
      </c>
      <c r="E811" s="82">
        <f ca="1" t="shared" si="799"/>
        <v>6</v>
      </c>
      <c r="F811" s="66" t="str">
        <f ca="1">IF(ISBLANK(A811)," ",INDIRECT(ADDRESS(1,5+MOD(ROW()-2,COUNTA('Form Responses 1'!$1:$1)-4),,TRUE,"Form Responses 1")))</f>
        <v>Wisma [Musholla]</v>
      </c>
      <c r="G811" s="66" t="e">
        <f ca="1">IF(ISBLANK(A811)," ",INDIRECT(ADDRESS(MATCH(A811,'Form Responses 1'!A:A,0),5+MOD(ROW()-2,COUNTA('Form Responses 1'!$1:$1)-4),,TRUE,"Form Responses 1")))</f>
        <v>#N/A</v>
      </c>
      <c r="H811" s="83" t="str">
        <f ca="1" t="shared" si="800"/>
        <v>Wisma</v>
      </c>
      <c r="I811" s="83" t="str">
        <f ca="1" t="shared" si="809"/>
        <v>Musholla</v>
      </c>
      <c r="J811" s="83" t="str">
        <f ca="1" t="shared" si="801"/>
        <v>CLEANING SERVICE</v>
      </c>
      <c r="K811" s="83" t="str">
        <f ca="1" t="array" ref="K811">IFERROR(INDEX(MASTER!B:B,MATCH(G811,MASTER!A:A,0))/100," ")</f>
        <v> </v>
      </c>
      <c r="L811" s="66">
        <f ca="1" t="shared" si="802"/>
        <v>0</v>
      </c>
      <c r="M811" s="66" t="str">
        <f ca="1" t="shared" si="803"/>
        <v>1900 - WEEK 00</v>
      </c>
      <c r="N811" s="66" t="str">
        <f ca="1" t="shared" si="804"/>
        <v>1900 - MONTH 01</v>
      </c>
      <c r="O811" s="83" t="str">
        <f ca="1" t="shared" ref="O811:P811" si="850">IFERROR(AVERAGEIF(M:M,M811,$K:$K)," ")</f>
        <v> </v>
      </c>
      <c r="P811" s="83" t="str">
        <f ca="1" t="shared" si="850"/>
        <v> </v>
      </c>
      <c r="Q811" s="66" t="str">
        <f ca="1">IF(ISBLANK(A811)," ",IF(O811&gt;MASTER!$B$3/100,"SB",IF(O811&gt;MASTER!$B$4/100,"B",IF(O811&gt;MASTER!$B$5/100,"C","K"))))</f>
        <v>SB</v>
      </c>
      <c r="R811" s="66" t="str">
        <f ca="1">IF(ISBLANK(B811)," ",IF(P811&gt;MASTER!$B$3/100,"SB",IF(P811&gt;MASTER!$B$4/100,"B",IF(P811&gt;MASTER!$B$5/100,"C","K"))))</f>
        <v>SB</v>
      </c>
    </row>
    <row r="812" customHeight="1" spans="1:18">
      <c r="A812" s="66">
        <f ca="1">INDIRECT(ADDRESS(2+QUOTIENT(ROW()-2,COUNTA('Form Responses 1'!$1:$1)-4),1,,TRUE,"Form Responses 1"))</f>
        <v>0</v>
      </c>
      <c r="B812" s="66">
        <f ca="1">INDIRECT(ADDRESS(2+QUOTIENT(ROW()-2,COUNTA('Form Responses 1'!$1:$1)-4),2,,TRUE,"Form Responses 1"))</f>
        <v>0</v>
      </c>
      <c r="C812" s="66">
        <f ca="1">INDIRECT(ADDRESS(2+QUOTIENT(ROW()-2,COUNTA('Form Responses 1'!$1:$1)-4),3,,TRUE,"Form Responses 1"))</f>
        <v>0</v>
      </c>
      <c r="D812" s="66">
        <f ca="1">INDIRECT(ADDRESS(2+QUOTIENT(ROW()-2,COUNTA('Form Responses 1'!$1:$1)-4),4,,TRUE,"Form Responses 1"))</f>
        <v>0</v>
      </c>
      <c r="E812" s="82">
        <f ca="1" t="shared" si="799"/>
        <v>6</v>
      </c>
      <c r="F812" s="66" t="str">
        <f ca="1">IF(ISBLANK(A812)," ",INDIRECT(ADDRESS(1,5+MOD(ROW()-2,COUNTA('Form Responses 1'!$1:$1)-4),,TRUE,"Form Responses 1")))</f>
        <v>Wisma [Toilet Pria / Wanita]</v>
      </c>
      <c r="G812" s="66" t="e">
        <f ca="1">IF(ISBLANK(A812)," ",INDIRECT(ADDRESS(MATCH(A812,'Form Responses 1'!A:A,0),5+MOD(ROW()-2,COUNTA('Form Responses 1'!$1:$1)-4),,TRUE,"Form Responses 1")))</f>
        <v>#N/A</v>
      </c>
      <c r="H812" s="83" t="str">
        <f ca="1" t="shared" si="800"/>
        <v>Wisma</v>
      </c>
      <c r="I812" s="83" t="str">
        <f ca="1" t="shared" si="809"/>
        <v>Toilet Pria / Wanita</v>
      </c>
      <c r="J812" s="83" t="str">
        <f ca="1" t="shared" si="801"/>
        <v>CLEANING SERVICE</v>
      </c>
      <c r="K812" s="83" t="str">
        <f ca="1" t="array" ref="K812">IFERROR(INDEX(MASTER!B:B,MATCH(G812,MASTER!A:A,0))/100," ")</f>
        <v> </v>
      </c>
      <c r="L812" s="66">
        <f ca="1" t="shared" si="802"/>
        <v>0</v>
      </c>
      <c r="M812" s="66" t="str">
        <f ca="1" t="shared" si="803"/>
        <v>1900 - WEEK 00</v>
      </c>
      <c r="N812" s="66" t="str">
        <f ca="1" t="shared" si="804"/>
        <v>1900 - MONTH 01</v>
      </c>
      <c r="O812" s="83" t="str">
        <f ca="1" t="shared" ref="O812:P812" si="851">IFERROR(AVERAGEIF(M:M,M812,$K:$K)," ")</f>
        <v> </v>
      </c>
      <c r="P812" s="83" t="str">
        <f ca="1" t="shared" si="851"/>
        <v> </v>
      </c>
      <c r="Q812" s="66" t="str">
        <f ca="1">IF(ISBLANK(A812)," ",IF(O812&gt;MASTER!$B$3/100,"SB",IF(O812&gt;MASTER!$B$4/100,"B",IF(O812&gt;MASTER!$B$5/100,"C","K"))))</f>
        <v>SB</v>
      </c>
      <c r="R812" s="66" t="str">
        <f ca="1">IF(ISBLANK(B812)," ",IF(P812&gt;MASTER!$B$3/100,"SB",IF(P812&gt;MASTER!$B$4/100,"B",IF(P812&gt;MASTER!$B$5/100,"C","K"))))</f>
        <v>SB</v>
      </c>
    </row>
    <row r="813" customHeight="1" spans="1:18">
      <c r="A813" s="66">
        <f ca="1">INDIRECT(ADDRESS(2+QUOTIENT(ROW()-2,COUNTA('Form Responses 1'!$1:$1)-4),1,,TRUE,"Form Responses 1"))</f>
        <v>0</v>
      </c>
      <c r="B813" s="66">
        <f ca="1">INDIRECT(ADDRESS(2+QUOTIENT(ROW()-2,COUNTA('Form Responses 1'!$1:$1)-4),2,,TRUE,"Form Responses 1"))</f>
        <v>0</v>
      </c>
      <c r="C813" s="66">
        <f ca="1">INDIRECT(ADDRESS(2+QUOTIENT(ROW()-2,COUNTA('Form Responses 1'!$1:$1)-4),3,,TRUE,"Form Responses 1"))</f>
        <v>0</v>
      </c>
      <c r="D813" s="66">
        <f ca="1">INDIRECT(ADDRESS(2+QUOTIENT(ROW()-2,COUNTA('Form Responses 1'!$1:$1)-4),4,,TRUE,"Form Responses 1"))</f>
        <v>0</v>
      </c>
      <c r="E813" s="82">
        <f ca="1" t="shared" si="799"/>
        <v>6</v>
      </c>
      <c r="F813" s="66" t="str">
        <f ca="1">IF(ISBLANK(A813)," ",INDIRECT(ADDRESS(1,5+MOD(ROW()-2,COUNTA('Form Responses 1'!$1:$1)-4),,TRUE,"Form Responses 1")))</f>
        <v>Halaman Wisma [Taman ]</v>
      </c>
      <c r="G813" s="66" t="e">
        <f ca="1">IF(ISBLANK(A813)," ",INDIRECT(ADDRESS(MATCH(A813,'Form Responses 1'!A:A,0),5+MOD(ROW()-2,COUNTA('Form Responses 1'!$1:$1)-4),,TRUE,"Form Responses 1")))</f>
        <v>#N/A</v>
      </c>
      <c r="H813" s="83" t="str">
        <f ca="1" t="shared" si="800"/>
        <v>Halaman Wisma</v>
      </c>
      <c r="I813" s="83" t="str">
        <f ca="1" t="shared" si="809"/>
        <v>Taman </v>
      </c>
      <c r="J813" s="83" t="str">
        <f ca="1" t="shared" si="801"/>
        <v>CLEANING SERVICE</v>
      </c>
      <c r="K813" s="83" t="str">
        <f ca="1" t="array" ref="K813">IFERROR(INDEX(MASTER!B:B,MATCH(G813,MASTER!A:A,0))/100," ")</f>
        <v> </v>
      </c>
      <c r="L813" s="66">
        <f ca="1" t="shared" si="802"/>
        <v>0</v>
      </c>
      <c r="M813" s="66" t="str">
        <f ca="1" t="shared" si="803"/>
        <v>1900 - WEEK 00</v>
      </c>
      <c r="N813" s="66" t="str">
        <f ca="1" t="shared" si="804"/>
        <v>1900 - MONTH 01</v>
      </c>
      <c r="O813" s="83" t="str">
        <f ca="1" t="shared" ref="O813:P813" si="852">IFERROR(AVERAGEIF(M:M,M813,$K:$K)," ")</f>
        <v> </v>
      </c>
      <c r="P813" s="83" t="str">
        <f ca="1" t="shared" si="852"/>
        <v> </v>
      </c>
      <c r="Q813" s="66" t="str">
        <f ca="1">IF(ISBLANK(A813)," ",IF(O813&gt;MASTER!$B$3/100,"SB",IF(O813&gt;MASTER!$B$4/100,"B",IF(O813&gt;MASTER!$B$5/100,"C","K"))))</f>
        <v>SB</v>
      </c>
      <c r="R813" s="66" t="str">
        <f ca="1">IF(ISBLANK(B813)," ",IF(P813&gt;MASTER!$B$3/100,"SB",IF(P813&gt;MASTER!$B$4/100,"B",IF(P813&gt;MASTER!$B$5/100,"C","K"))))</f>
        <v>SB</v>
      </c>
    </row>
    <row r="814" customHeight="1" spans="1:18">
      <c r="A814" s="66">
        <f ca="1">INDIRECT(ADDRESS(2+QUOTIENT(ROW()-2,COUNTA('Form Responses 1'!$1:$1)-4),1,,TRUE,"Form Responses 1"))</f>
        <v>0</v>
      </c>
      <c r="B814" s="66">
        <f ca="1">INDIRECT(ADDRESS(2+QUOTIENT(ROW()-2,COUNTA('Form Responses 1'!$1:$1)-4),2,,TRUE,"Form Responses 1"))</f>
        <v>0</v>
      </c>
      <c r="C814" s="66">
        <f ca="1">INDIRECT(ADDRESS(2+QUOTIENT(ROW()-2,COUNTA('Form Responses 1'!$1:$1)-4),3,,TRUE,"Form Responses 1"))</f>
        <v>0</v>
      </c>
      <c r="D814" s="66">
        <f ca="1">INDIRECT(ADDRESS(2+QUOTIENT(ROW()-2,COUNTA('Form Responses 1'!$1:$1)-4),4,,TRUE,"Form Responses 1"))</f>
        <v>0</v>
      </c>
      <c r="E814" s="82">
        <f ca="1" t="shared" si="799"/>
        <v>6</v>
      </c>
      <c r="F814" s="66" t="str">
        <f ca="1">IF(ISBLANK(A814)," ",INDIRECT(ADDRESS(1,5+MOD(ROW()-2,COUNTA('Form Responses 1'!$1:$1)-4),,TRUE,"Form Responses 1")))</f>
        <v>Halaman Wisma [Pos Satpam]</v>
      </c>
      <c r="G814" s="66" t="e">
        <f ca="1">IF(ISBLANK(A814)," ",INDIRECT(ADDRESS(MATCH(A814,'Form Responses 1'!A:A,0),5+MOD(ROW()-2,COUNTA('Form Responses 1'!$1:$1)-4),,TRUE,"Form Responses 1")))</f>
        <v>#N/A</v>
      </c>
      <c r="H814" s="83" t="str">
        <f ca="1" t="shared" si="800"/>
        <v>Halaman Wisma</v>
      </c>
      <c r="I814" s="83" t="str">
        <f ca="1" t="shared" si="809"/>
        <v>Pos Satpam</v>
      </c>
      <c r="J814" s="83" t="str">
        <f ca="1" t="shared" si="801"/>
        <v>CLEANING SERVICE</v>
      </c>
      <c r="K814" s="83" t="str">
        <f ca="1" t="array" ref="K814">IFERROR(INDEX(MASTER!B:B,MATCH(G814,MASTER!A:A,0))/100," ")</f>
        <v> </v>
      </c>
      <c r="L814" s="66">
        <f ca="1" t="shared" si="802"/>
        <v>0</v>
      </c>
      <c r="M814" s="66" t="str">
        <f ca="1" t="shared" si="803"/>
        <v>1900 - WEEK 00</v>
      </c>
      <c r="N814" s="66" t="str">
        <f ca="1" t="shared" si="804"/>
        <v>1900 - MONTH 01</v>
      </c>
      <c r="O814" s="83" t="str">
        <f ca="1" t="shared" ref="O814:P814" si="853">IFERROR(AVERAGEIF(M:M,M814,$K:$K)," ")</f>
        <v> </v>
      </c>
      <c r="P814" s="83" t="str">
        <f ca="1" t="shared" si="853"/>
        <v> </v>
      </c>
      <c r="Q814" s="66" t="str">
        <f ca="1">IF(ISBLANK(A814)," ",IF(O814&gt;MASTER!$B$3/100,"SB",IF(O814&gt;MASTER!$B$4/100,"B",IF(O814&gt;MASTER!$B$5/100,"C","K"))))</f>
        <v>SB</v>
      </c>
      <c r="R814" s="66" t="str">
        <f ca="1">IF(ISBLANK(B814)," ",IF(P814&gt;MASTER!$B$3/100,"SB",IF(P814&gt;MASTER!$B$4/100,"B",IF(P814&gt;MASTER!$B$5/100,"C","K"))))</f>
        <v>SB</v>
      </c>
    </row>
    <row r="815" customHeight="1" spans="1:18">
      <c r="A815" s="66">
        <f ca="1">INDIRECT(ADDRESS(2+QUOTIENT(ROW()-2,COUNTA('Form Responses 1'!$1:$1)-4),1,,TRUE,"Form Responses 1"))</f>
        <v>0</v>
      </c>
      <c r="B815" s="66">
        <f ca="1">INDIRECT(ADDRESS(2+QUOTIENT(ROW()-2,COUNTA('Form Responses 1'!$1:$1)-4),2,,TRUE,"Form Responses 1"))</f>
        <v>0</v>
      </c>
      <c r="C815" s="66">
        <f ca="1">INDIRECT(ADDRESS(2+QUOTIENT(ROW()-2,COUNTA('Form Responses 1'!$1:$1)-4),3,,TRUE,"Form Responses 1"))</f>
        <v>0</v>
      </c>
      <c r="D815" s="66">
        <f ca="1">INDIRECT(ADDRESS(2+QUOTIENT(ROW()-2,COUNTA('Form Responses 1'!$1:$1)-4),4,,TRUE,"Form Responses 1"))</f>
        <v>0</v>
      </c>
      <c r="E815" s="82">
        <f ca="1" t="shared" si="799"/>
        <v>6</v>
      </c>
      <c r="F815" s="66" t="str">
        <f ca="1">IF(ISBLANK(A815)," ",INDIRECT(ADDRESS(1,5+MOD(ROW()-2,COUNTA('Form Responses 1'!$1:$1)-4),,TRUE,"Form Responses 1")))</f>
        <v>Halaman Wisma [Halaman Utama Depan]</v>
      </c>
      <c r="G815" s="66" t="e">
        <f ca="1">IF(ISBLANK(A815)," ",INDIRECT(ADDRESS(MATCH(A815,'Form Responses 1'!A:A,0),5+MOD(ROW()-2,COUNTA('Form Responses 1'!$1:$1)-4),,TRUE,"Form Responses 1")))</f>
        <v>#N/A</v>
      </c>
      <c r="H815" s="83" t="str">
        <f ca="1" t="shared" si="800"/>
        <v>Halaman Wisma</v>
      </c>
      <c r="I815" s="83" t="str">
        <f ca="1" t="shared" si="809"/>
        <v>Halaman Utama Depan</v>
      </c>
      <c r="J815" s="83" t="str">
        <f ca="1" t="shared" si="801"/>
        <v>CLEANING SERVICE</v>
      </c>
      <c r="K815" s="83" t="str">
        <f ca="1" t="array" ref="K815">IFERROR(INDEX(MASTER!B:B,MATCH(G815,MASTER!A:A,0))/100," ")</f>
        <v> </v>
      </c>
      <c r="L815" s="66">
        <f ca="1" t="shared" si="802"/>
        <v>0</v>
      </c>
      <c r="M815" s="66" t="str">
        <f ca="1" t="shared" si="803"/>
        <v>1900 - WEEK 00</v>
      </c>
      <c r="N815" s="66" t="str">
        <f ca="1" t="shared" si="804"/>
        <v>1900 - MONTH 01</v>
      </c>
      <c r="O815" s="83" t="str">
        <f ca="1" t="shared" ref="O815:P815" si="854">IFERROR(AVERAGEIF(M:M,M815,$K:$K)," ")</f>
        <v> </v>
      </c>
      <c r="P815" s="83" t="str">
        <f ca="1" t="shared" si="854"/>
        <v> </v>
      </c>
      <c r="Q815" s="66" t="str">
        <f ca="1">IF(ISBLANK(A815)," ",IF(O815&gt;MASTER!$B$3/100,"SB",IF(O815&gt;MASTER!$B$4/100,"B",IF(O815&gt;MASTER!$B$5/100,"C","K"))))</f>
        <v>SB</v>
      </c>
      <c r="R815" s="66" t="str">
        <f ca="1">IF(ISBLANK(B815)," ",IF(P815&gt;MASTER!$B$3/100,"SB",IF(P815&gt;MASTER!$B$4/100,"B",IF(P815&gt;MASTER!$B$5/100,"C","K"))))</f>
        <v>SB</v>
      </c>
    </row>
    <row r="816" customHeight="1" spans="1:18">
      <c r="A816" s="66">
        <f ca="1">INDIRECT(ADDRESS(2+QUOTIENT(ROW()-2,COUNTA('Form Responses 1'!$1:$1)-4),1,,TRUE,"Form Responses 1"))</f>
        <v>0</v>
      </c>
      <c r="B816" s="66">
        <f ca="1">INDIRECT(ADDRESS(2+QUOTIENT(ROW()-2,COUNTA('Form Responses 1'!$1:$1)-4),2,,TRUE,"Form Responses 1"))</f>
        <v>0</v>
      </c>
      <c r="C816" s="66">
        <f ca="1">INDIRECT(ADDRESS(2+QUOTIENT(ROW()-2,COUNTA('Form Responses 1'!$1:$1)-4),3,,TRUE,"Form Responses 1"))</f>
        <v>0</v>
      </c>
      <c r="D816" s="66">
        <f ca="1">INDIRECT(ADDRESS(2+QUOTIENT(ROW()-2,COUNTA('Form Responses 1'!$1:$1)-4),4,,TRUE,"Form Responses 1"))</f>
        <v>0</v>
      </c>
      <c r="E816" s="82">
        <f ca="1" t="shared" si="799"/>
        <v>6</v>
      </c>
      <c r="F816" s="66" t="str">
        <f ca="1">IF(ISBLANK(A816)," ",INDIRECT(ADDRESS(1,5+MOD(ROW()-2,COUNTA('Form Responses 1'!$1:$1)-4),,TRUE,"Form Responses 1")))</f>
        <v>Halaman Wisma [Halaman Samping Dan Belakang]</v>
      </c>
      <c r="G816" s="66" t="e">
        <f ca="1">IF(ISBLANK(A816)," ",INDIRECT(ADDRESS(MATCH(A816,'Form Responses 1'!A:A,0),5+MOD(ROW()-2,COUNTA('Form Responses 1'!$1:$1)-4),,TRUE,"Form Responses 1")))</f>
        <v>#N/A</v>
      </c>
      <c r="H816" s="83" t="str">
        <f ca="1" t="shared" si="800"/>
        <v>Halaman Wisma</v>
      </c>
      <c r="I816" s="83" t="str">
        <f ca="1" t="shared" si="809"/>
        <v>Halaman Samping Dan Belakang</v>
      </c>
      <c r="J816" s="83" t="str">
        <f ca="1" t="shared" si="801"/>
        <v>CLEANING SERVICE</v>
      </c>
      <c r="K816" s="83" t="str">
        <f ca="1" t="array" ref="K816">IFERROR(INDEX(MASTER!B:B,MATCH(G816,MASTER!A:A,0))/100," ")</f>
        <v> </v>
      </c>
      <c r="L816" s="66">
        <f ca="1" t="shared" si="802"/>
        <v>0</v>
      </c>
      <c r="M816" s="66" t="str">
        <f ca="1" t="shared" si="803"/>
        <v>1900 - WEEK 00</v>
      </c>
      <c r="N816" s="66" t="str">
        <f ca="1" t="shared" si="804"/>
        <v>1900 - MONTH 01</v>
      </c>
      <c r="O816" s="83" t="str">
        <f ca="1" t="shared" ref="O816:P816" si="855">IFERROR(AVERAGEIF(M:M,M816,$K:$K)," ")</f>
        <v> </v>
      </c>
      <c r="P816" s="83" t="str">
        <f ca="1" t="shared" si="855"/>
        <v> </v>
      </c>
      <c r="Q816" s="66" t="str">
        <f ca="1">IF(ISBLANK(A816)," ",IF(O816&gt;MASTER!$B$3/100,"SB",IF(O816&gt;MASTER!$B$4/100,"B",IF(O816&gt;MASTER!$B$5/100,"C","K"))))</f>
        <v>SB</v>
      </c>
      <c r="R816" s="66" t="str">
        <f ca="1">IF(ISBLANK(B816)," ",IF(P816&gt;MASTER!$B$3/100,"SB",IF(P816&gt;MASTER!$B$4/100,"B",IF(P816&gt;MASTER!$B$5/100,"C","K"))))</f>
        <v>SB</v>
      </c>
    </row>
    <row r="817" customHeight="1" spans="1:18">
      <c r="A817" s="66">
        <f ca="1">INDIRECT(ADDRESS(2+QUOTIENT(ROW()-2,COUNTA('Form Responses 1'!$1:$1)-4),1,,TRUE,"Form Responses 1"))</f>
        <v>0</v>
      </c>
      <c r="B817" s="66">
        <f ca="1">INDIRECT(ADDRESS(2+QUOTIENT(ROW()-2,COUNTA('Form Responses 1'!$1:$1)-4),2,,TRUE,"Form Responses 1"))</f>
        <v>0</v>
      </c>
      <c r="C817" s="66">
        <f ca="1">INDIRECT(ADDRESS(2+QUOTIENT(ROW()-2,COUNTA('Form Responses 1'!$1:$1)-4),3,,TRUE,"Form Responses 1"))</f>
        <v>0</v>
      </c>
      <c r="D817" s="66">
        <f ca="1">INDIRECT(ADDRESS(2+QUOTIENT(ROW()-2,COUNTA('Form Responses 1'!$1:$1)-4),4,,TRUE,"Form Responses 1"))</f>
        <v>0</v>
      </c>
      <c r="E817" s="82">
        <f ca="1" t="shared" si="799"/>
        <v>6</v>
      </c>
      <c r="F817" s="66" t="str">
        <f ca="1">IF(ISBLANK(A817)," ",INDIRECT(ADDRESS(1,5+MOD(ROW()-2,COUNTA('Form Responses 1'!$1:$1)-4),,TRUE,"Form Responses 1")))</f>
        <v>Halaman Wisma [Tps]</v>
      </c>
      <c r="G817" s="66" t="e">
        <f ca="1">IF(ISBLANK(A817)," ",INDIRECT(ADDRESS(MATCH(A817,'Form Responses 1'!A:A,0),5+MOD(ROW()-2,COUNTA('Form Responses 1'!$1:$1)-4),,TRUE,"Form Responses 1")))</f>
        <v>#N/A</v>
      </c>
      <c r="H817" s="83" t="str">
        <f ca="1" t="shared" si="800"/>
        <v>Halaman Wisma</v>
      </c>
      <c r="I817" s="83" t="str">
        <f ca="1" t="shared" si="809"/>
        <v>Tps</v>
      </c>
      <c r="J817" s="83" t="str">
        <f ca="1" t="shared" si="801"/>
        <v>CLEANING SERVICE</v>
      </c>
      <c r="K817" s="83" t="str">
        <f ca="1" t="array" ref="K817">IFERROR(INDEX(MASTER!B:B,MATCH(G817,MASTER!A:A,0))/100," ")</f>
        <v> </v>
      </c>
      <c r="L817" s="66">
        <f ca="1" t="shared" si="802"/>
        <v>0</v>
      </c>
      <c r="M817" s="66" t="str">
        <f ca="1" t="shared" si="803"/>
        <v>1900 - WEEK 00</v>
      </c>
      <c r="N817" s="66" t="str">
        <f ca="1" t="shared" si="804"/>
        <v>1900 - MONTH 01</v>
      </c>
      <c r="O817" s="83" t="str">
        <f ca="1" t="shared" ref="O817:P817" si="856">IFERROR(AVERAGEIF(M:M,M817,$K:$K)," ")</f>
        <v> </v>
      </c>
      <c r="P817" s="83" t="str">
        <f ca="1" t="shared" si="856"/>
        <v> </v>
      </c>
      <c r="Q817" s="66" t="str">
        <f ca="1">IF(ISBLANK(A817)," ",IF(O817&gt;MASTER!$B$3/100,"SB",IF(O817&gt;MASTER!$B$4/100,"B",IF(O817&gt;MASTER!$B$5/100,"C","K"))))</f>
        <v>SB</v>
      </c>
      <c r="R817" s="66" t="str">
        <f ca="1">IF(ISBLANK(B817)," ",IF(P817&gt;MASTER!$B$3/100,"SB",IF(P817&gt;MASTER!$B$4/100,"B",IF(P817&gt;MASTER!$B$5/100,"C","K"))))</f>
        <v>SB</v>
      </c>
    </row>
    <row r="818" customHeight="1" spans="1:18">
      <c r="A818" s="66">
        <f ca="1">INDIRECT(ADDRESS(2+QUOTIENT(ROW()-2,COUNTA('Form Responses 1'!$1:$1)-4),1,,TRUE,"Form Responses 1"))</f>
        <v>0</v>
      </c>
      <c r="B818" s="66">
        <f ca="1">INDIRECT(ADDRESS(2+QUOTIENT(ROW()-2,COUNTA('Form Responses 1'!$1:$1)-4),2,,TRUE,"Form Responses 1"))</f>
        <v>0</v>
      </c>
      <c r="C818" s="66">
        <f ca="1">INDIRECT(ADDRESS(2+QUOTIENT(ROW()-2,COUNTA('Form Responses 1'!$1:$1)-4),3,,TRUE,"Form Responses 1"))</f>
        <v>0</v>
      </c>
      <c r="D818" s="66">
        <f ca="1">INDIRECT(ADDRESS(2+QUOTIENT(ROW()-2,COUNTA('Form Responses 1'!$1:$1)-4),4,,TRUE,"Form Responses 1"))</f>
        <v>0</v>
      </c>
      <c r="E818" s="82">
        <f ca="1" t="shared" si="799"/>
        <v>6</v>
      </c>
      <c r="F818" s="66" t="str">
        <f ca="1">IF(ISBLANK(A818)," ",INDIRECT(ADDRESS(1,5+MOD(ROW()-2,COUNTA('Form Responses 1'!$1:$1)-4),,TRUE,"Form Responses 1")))</f>
        <v>Security [Security Functions]</v>
      </c>
      <c r="G818" s="66" t="e">
        <f ca="1">IF(ISBLANK(A818)," ",INDIRECT(ADDRESS(MATCH(A818,'Form Responses 1'!A:A,0),5+MOD(ROW()-2,COUNTA('Form Responses 1'!$1:$1)-4),,TRUE,"Form Responses 1")))</f>
        <v>#N/A</v>
      </c>
      <c r="H818" s="83" t="str">
        <f ca="1" t="shared" si="800"/>
        <v>Security</v>
      </c>
      <c r="I818" s="83" t="str">
        <f ca="1" t="shared" si="809"/>
        <v>Security Functions</v>
      </c>
      <c r="J818" s="83" t="str">
        <f ca="1" t="shared" si="801"/>
        <v>SECURITY SERVICE</v>
      </c>
      <c r="K818" s="83" t="str">
        <f ca="1" t="array" ref="K818">IFERROR(INDEX(MASTER!B:B,MATCH(G818,MASTER!A:A,0))/100," ")</f>
        <v> </v>
      </c>
      <c r="L818" s="66">
        <f ca="1" t="shared" si="802"/>
        <v>0</v>
      </c>
      <c r="M818" s="66" t="str">
        <f ca="1" t="shared" si="803"/>
        <v>1900 - WEEK 00</v>
      </c>
      <c r="N818" s="66" t="str">
        <f ca="1" t="shared" si="804"/>
        <v>1900 - MONTH 01</v>
      </c>
      <c r="O818" s="83" t="str">
        <f ca="1" t="shared" ref="O818:P818" si="857">IFERROR(AVERAGEIF(M:M,M818,$K:$K)," ")</f>
        <v> </v>
      </c>
      <c r="P818" s="83" t="str">
        <f ca="1" t="shared" si="857"/>
        <v> </v>
      </c>
      <c r="Q818" s="66" t="str">
        <f ca="1">IF(ISBLANK(A818)," ",IF(O818&gt;MASTER!$B$3/100,"SB",IF(O818&gt;MASTER!$B$4/100,"B",IF(O818&gt;MASTER!$B$5/100,"C","K"))))</f>
        <v>SB</v>
      </c>
      <c r="R818" s="66" t="str">
        <f ca="1">IF(ISBLANK(B818)," ",IF(P818&gt;MASTER!$B$3/100,"SB",IF(P818&gt;MASTER!$B$4/100,"B",IF(P818&gt;MASTER!$B$5/100,"C","K"))))</f>
        <v>SB</v>
      </c>
    </row>
    <row r="819" customHeight="1" spans="1:18">
      <c r="A819" s="66">
        <f ca="1">INDIRECT(ADDRESS(2+QUOTIENT(ROW()-2,COUNTA('Form Responses 1'!$1:$1)-4),1,,TRUE,"Form Responses 1"))</f>
        <v>0</v>
      </c>
      <c r="B819" s="66">
        <f ca="1">INDIRECT(ADDRESS(2+QUOTIENT(ROW()-2,COUNTA('Form Responses 1'!$1:$1)-4),2,,TRUE,"Form Responses 1"))</f>
        <v>0</v>
      </c>
      <c r="C819" s="66">
        <f ca="1">INDIRECT(ADDRESS(2+QUOTIENT(ROW()-2,COUNTA('Form Responses 1'!$1:$1)-4),3,,TRUE,"Form Responses 1"))</f>
        <v>0</v>
      </c>
      <c r="D819" s="66">
        <f ca="1">INDIRECT(ADDRESS(2+QUOTIENT(ROW()-2,COUNTA('Form Responses 1'!$1:$1)-4),4,,TRUE,"Form Responses 1"))</f>
        <v>0</v>
      </c>
      <c r="E819" s="82">
        <f ca="1" t="shared" si="799"/>
        <v>6</v>
      </c>
      <c r="F819" s="66" t="str">
        <f ca="1">IF(ISBLANK(A819)," ",INDIRECT(ADDRESS(1,5+MOD(ROW()-2,COUNTA('Form Responses 1'!$1:$1)-4),,TRUE,"Form Responses 1")))</f>
        <v>Lantai 1 [Pantry ]</v>
      </c>
      <c r="G819" s="66" t="e">
        <f ca="1">IF(ISBLANK(A819)," ",INDIRECT(ADDRESS(MATCH(A819,'Form Responses 1'!A:A,0),5+MOD(ROW()-2,COUNTA('Form Responses 1'!$1:$1)-4),,TRUE,"Form Responses 1")))</f>
        <v>#N/A</v>
      </c>
      <c r="H819" s="83" t="str">
        <f ca="1" t="shared" si="800"/>
        <v>Lantai 1</v>
      </c>
      <c r="I819" s="83" t="str">
        <f ca="1" t="shared" si="809"/>
        <v>Pantry </v>
      </c>
      <c r="J819" s="83" t="str">
        <f ca="1" t="shared" si="801"/>
        <v>CLEANING SERVICE</v>
      </c>
      <c r="K819" s="83" t="str">
        <f ca="1" t="array" ref="K819">IFERROR(INDEX(MASTER!B:B,MATCH(G819,MASTER!A:A,0))/100," ")</f>
        <v> </v>
      </c>
      <c r="L819" s="66">
        <f ca="1" t="shared" si="802"/>
        <v>0</v>
      </c>
      <c r="M819" s="66" t="str">
        <f ca="1" t="shared" si="803"/>
        <v>1900 - WEEK 00</v>
      </c>
      <c r="N819" s="66" t="str">
        <f ca="1" t="shared" si="804"/>
        <v>1900 - MONTH 01</v>
      </c>
      <c r="O819" s="83" t="str">
        <f ca="1" t="shared" ref="O819:P819" si="858">IFERROR(AVERAGEIF(M:M,M819,$K:$K)," ")</f>
        <v> </v>
      </c>
      <c r="P819" s="83" t="str">
        <f ca="1" t="shared" si="858"/>
        <v> </v>
      </c>
      <c r="Q819" s="66" t="str">
        <f ca="1">IF(ISBLANK(A819)," ",IF(O819&gt;MASTER!$B$3/100,"SB",IF(O819&gt;MASTER!$B$4/100,"B",IF(O819&gt;MASTER!$B$5/100,"C","K"))))</f>
        <v>SB</v>
      </c>
      <c r="R819" s="66" t="str">
        <f ca="1">IF(ISBLANK(B819)," ",IF(P819&gt;MASTER!$B$3/100,"SB",IF(P819&gt;MASTER!$B$4/100,"B",IF(P819&gt;MASTER!$B$5/100,"C","K"))))</f>
        <v>SB</v>
      </c>
    </row>
    <row r="820" customHeight="1" spans="1:18">
      <c r="A820" s="66">
        <f ca="1">INDIRECT(ADDRESS(2+QUOTIENT(ROW()-2,COUNTA('Form Responses 1'!$1:$1)-4),1,,TRUE,"Form Responses 1"))</f>
        <v>0</v>
      </c>
      <c r="B820" s="66">
        <f ca="1">INDIRECT(ADDRESS(2+QUOTIENT(ROW()-2,COUNTA('Form Responses 1'!$1:$1)-4),2,,TRUE,"Form Responses 1"))</f>
        <v>0</v>
      </c>
      <c r="C820" s="66">
        <f ca="1">INDIRECT(ADDRESS(2+QUOTIENT(ROW()-2,COUNTA('Form Responses 1'!$1:$1)-4),3,,TRUE,"Form Responses 1"))</f>
        <v>0</v>
      </c>
      <c r="D820" s="66">
        <f ca="1">INDIRECT(ADDRESS(2+QUOTIENT(ROW()-2,COUNTA('Form Responses 1'!$1:$1)-4),4,,TRUE,"Form Responses 1"))</f>
        <v>0</v>
      </c>
      <c r="E820" s="82">
        <f ca="1" t="shared" si="799"/>
        <v>6</v>
      </c>
      <c r="F820" s="66" t="str">
        <f ca="1">IF(ISBLANK(A820)," ",INDIRECT(ADDRESS(1,5+MOD(ROW()-2,COUNTA('Form Responses 1'!$1:$1)-4),,TRUE,"Form Responses 1")))</f>
        <v>Lantai 1 [Kamar Depan]</v>
      </c>
      <c r="G820" s="66" t="e">
        <f ca="1">IF(ISBLANK(A820)," ",INDIRECT(ADDRESS(MATCH(A820,'Form Responses 1'!A:A,0),5+MOD(ROW()-2,COUNTA('Form Responses 1'!$1:$1)-4),,TRUE,"Form Responses 1")))</f>
        <v>#N/A</v>
      </c>
      <c r="H820" s="83" t="str">
        <f ca="1" t="shared" si="800"/>
        <v>Lantai 1</v>
      </c>
      <c r="I820" s="83" t="str">
        <f ca="1" t="shared" si="809"/>
        <v>Kamar Depan</v>
      </c>
      <c r="J820" s="83" t="str">
        <f ca="1" t="shared" si="801"/>
        <v>CLEANING SERVICE</v>
      </c>
      <c r="K820" s="83" t="str">
        <f ca="1" t="array" ref="K820">IFERROR(INDEX(MASTER!B:B,MATCH(G820,MASTER!A:A,0))/100," ")</f>
        <v> </v>
      </c>
      <c r="L820" s="66">
        <f ca="1" t="shared" si="802"/>
        <v>0</v>
      </c>
      <c r="M820" s="66" t="str">
        <f ca="1" t="shared" si="803"/>
        <v>1900 - WEEK 00</v>
      </c>
      <c r="N820" s="66" t="str">
        <f ca="1" t="shared" si="804"/>
        <v>1900 - MONTH 01</v>
      </c>
      <c r="O820" s="83" t="str">
        <f ca="1" t="shared" ref="O820:P820" si="859">IFERROR(AVERAGEIF(M:M,M820,$K:$K)," ")</f>
        <v> </v>
      </c>
      <c r="P820" s="83" t="str">
        <f ca="1" t="shared" si="859"/>
        <v> </v>
      </c>
      <c r="Q820" s="66" t="str">
        <f ca="1">IF(ISBLANK(A820)," ",IF(O820&gt;MASTER!$B$3/100,"SB",IF(O820&gt;MASTER!$B$4/100,"B",IF(O820&gt;MASTER!$B$5/100,"C","K"))))</f>
        <v>SB</v>
      </c>
      <c r="R820" s="66" t="str">
        <f ca="1">IF(ISBLANK(B820)," ",IF(P820&gt;MASTER!$B$3/100,"SB",IF(P820&gt;MASTER!$B$4/100,"B",IF(P820&gt;MASTER!$B$5/100,"C","K"))))</f>
        <v>SB</v>
      </c>
    </row>
    <row r="821" customHeight="1" spans="1:18">
      <c r="A821" s="66">
        <f ca="1">INDIRECT(ADDRESS(2+QUOTIENT(ROW()-2,COUNTA('Form Responses 1'!$1:$1)-4),1,,TRUE,"Form Responses 1"))</f>
        <v>0</v>
      </c>
      <c r="B821" s="66">
        <f ca="1">INDIRECT(ADDRESS(2+QUOTIENT(ROW()-2,COUNTA('Form Responses 1'!$1:$1)-4),2,,TRUE,"Form Responses 1"))</f>
        <v>0</v>
      </c>
      <c r="C821" s="66">
        <f ca="1">INDIRECT(ADDRESS(2+QUOTIENT(ROW()-2,COUNTA('Form Responses 1'!$1:$1)-4),3,,TRUE,"Form Responses 1"))</f>
        <v>0</v>
      </c>
      <c r="D821" s="66">
        <f ca="1">INDIRECT(ADDRESS(2+QUOTIENT(ROW()-2,COUNTA('Form Responses 1'!$1:$1)-4),4,,TRUE,"Form Responses 1"))</f>
        <v>0</v>
      </c>
      <c r="E821" s="82">
        <f ca="1" t="shared" si="799"/>
        <v>6</v>
      </c>
      <c r="F821" s="66" t="str">
        <f ca="1">IF(ISBLANK(A821)," ",INDIRECT(ADDRESS(1,5+MOD(ROW()-2,COUNTA('Form Responses 1'!$1:$1)-4),,TRUE,"Form Responses 1")))</f>
        <v>Lantai 1 [Kamar Belakang]</v>
      </c>
      <c r="G821" s="66" t="e">
        <f ca="1">IF(ISBLANK(A821)," ",INDIRECT(ADDRESS(MATCH(A821,'Form Responses 1'!A:A,0),5+MOD(ROW()-2,COUNTA('Form Responses 1'!$1:$1)-4),,TRUE,"Form Responses 1")))</f>
        <v>#N/A</v>
      </c>
      <c r="H821" s="83" t="str">
        <f ca="1" t="shared" si="800"/>
        <v>Lantai 1</v>
      </c>
      <c r="I821" s="83" t="str">
        <f ca="1" t="shared" si="809"/>
        <v>Kamar Belakang</v>
      </c>
      <c r="J821" s="83" t="str">
        <f ca="1" t="shared" si="801"/>
        <v>CLEANING SERVICE</v>
      </c>
      <c r="K821" s="83" t="str">
        <f ca="1" t="array" ref="K821">IFERROR(INDEX(MASTER!B:B,MATCH(G821,MASTER!A:A,0))/100," ")</f>
        <v> </v>
      </c>
      <c r="L821" s="66">
        <f ca="1" t="shared" si="802"/>
        <v>0</v>
      </c>
      <c r="M821" s="66" t="str">
        <f ca="1" t="shared" si="803"/>
        <v>1900 - WEEK 00</v>
      </c>
      <c r="N821" s="66" t="str">
        <f ca="1" t="shared" si="804"/>
        <v>1900 - MONTH 01</v>
      </c>
      <c r="O821" s="83" t="str">
        <f ca="1" t="shared" ref="O821:P821" si="860">IFERROR(AVERAGEIF(M:M,M821,$K:$K)," ")</f>
        <v> </v>
      </c>
      <c r="P821" s="83" t="str">
        <f ca="1" t="shared" si="860"/>
        <v> </v>
      </c>
      <c r="Q821" s="66" t="str">
        <f ca="1">IF(ISBLANK(A821)," ",IF(O821&gt;MASTER!$B$3/100,"SB",IF(O821&gt;MASTER!$B$4/100,"B",IF(O821&gt;MASTER!$B$5/100,"C","K"))))</f>
        <v>SB</v>
      </c>
      <c r="R821" s="66" t="str">
        <f ca="1">IF(ISBLANK(B821)," ",IF(P821&gt;MASTER!$B$3/100,"SB",IF(P821&gt;MASTER!$B$4/100,"B",IF(P821&gt;MASTER!$B$5/100,"C","K"))))</f>
        <v>SB</v>
      </c>
    </row>
    <row r="822" customHeight="1" spans="1:18">
      <c r="A822" s="66">
        <f ca="1">INDIRECT(ADDRESS(2+QUOTIENT(ROW()-2,COUNTA('Form Responses 1'!$1:$1)-4),1,,TRUE,"Form Responses 1"))</f>
        <v>0</v>
      </c>
      <c r="B822" s="66">
        <f ca="1">INDIRECT(ADDRESS(2+QUOTIENT(ROW()-2,COUNTA('Form Responses 1'!$1:$1)-4),2,,TRUE,"Form Responses 1"))</f>
        <v>0</v>
      </c>
      <c r="C822" s="66">
        <f ca="1">INDIRECT(ADDRESS(2+QUOTIENT(ROW()-2,COUNTA('Form Responses 1'!$1:$1)-4),3,,TRUE,"Form Responses 1"))</f>
        <v>0</v>
      </c>
      <c r="D822" s="66">
        <f ca="1">INDIRECT(ADDRESS(2+QUOTIENT(ROW()-2,COUNTA('Form Responses 1'!$1:$1)-4),4,,TRUE,"Form Responses 1"))</f>
        <v>0</v>
      </c>
      <c r="E822" s="82">
        <f ca="1" t="shared" si="799"/>
        <v>6</v>
      </c>
      <c r="F822" s="66" t="str">
        <f ca="1">IF(ISBLANK(A822)," ",INDIRECT(ADDRESS(1,5+MOD(ROW()-2,COUNTA('Form Responses 1'!$1:$1)-4),,TRUE,"Form Responses 1")))</f>
        <v>Lantai 1 [Ruang Tamu]</v>
      </c>
      <c r="G822" s="66" t="e">
        <f ca="1">IF(ISBLANK(A822)," ",INDIRECT(ADDRESS(MATCH(A822,'Form Responses 1'!A:A,0),5+MOD(ROW()-2,COUNTA('Form Responses 1'!$1:$1)-4),,TRUE,"Form Responses 1")))</f>
        <v>#N/A</v>
      </c>
      <c r="H822" s="83" t="str">
        <f ca="1" t="shared" si="800"/>
        <v>Lantai 1</v>
      </c>
      <c r="I822" s="83" t="str">
        <f ca="1" t="shared" si="809"/>
        <v>Ruang Tamu</v>
      </c>
      <c r="J822" s="83" t="str">
        <f ca="1" t="shared" si="801"/>
        <v>CLEANING SERVICE</v>
      </c>
      <c r="K822" s="83" t="str">
        <f ca="1" t="array" ref="K822">IFERROR(INDEX(MASTER!B:B,MATCH(G822,MASTER!A:A,0))/100," ")</f>
        <v> </v>
      </c>
      <c r="L822" s="66">
        <f ca="1" t="shared" si="802"/>
        <v>0</v>
      </c>
      <c r="M822" s="66" t="str">
        <f ca="1" t="shared" si="803"/>
        <v>1900 - WEEK 00</v>
      </c>
      <c r="N822" s="66" t="str">
        <f ca="1" t="shared" si="804"/>
        <v>1900 - MONTH 01</v>
      </c>
      <c r="O822" s="83" t="str">
        <f ca="1" t="shared" ref="O822:P822" si="861">IFERROR(AVERAGEIF(M:M,M822,$K:$K)," ")</f>
        <v> </v>
      </c>
      <c r="P822" s="83" t="str">
        <f ca="1" t="shared" si="861"/>
        <v> </v>
      </c>
      <c r="Q822" s="66" t="str">
        <f ca="1">IF(ISBLANK(A822)," ",IF(O822&gt;MASTER!$B$3/100,"SB",IF(O822&gt;MASTER!$B$4/100,"B",IF(O822&gt;MASTER!$B$5/100,"C","K"))))</f>
        <v>SB</v>
      </c>
      <c r="R822" s="66" t="str">
        <f ca="1">IF(ISBLANK(B822)," ",IF(P822&gt;MASTER!$B$3/100,"SB",IF(P822&gt;MASTER!$B$4/100,"B",IF(P822&gt;MASTER!$B$5/100,"C","K"))))</f>
        <v>SB</v>
      </c>
    </row>
    <row r="823" customHeight="1" spans="1:18">
      <c r="A823" s="66">
        <f ca="1">INDIRECT(ADDRESS(2+QUOTIENT(ROW()-2,COUNTA('Form Responses 1'!$1:$1)-4),1,,TRUE,"Form Responses 1"))</f>
        <v>0</v>
      </c>
      <c r="B823" s="66">
        <f ca="1">INDIRECT(ADDRESS(2+QUOTIENT(ROW()-2,COUNTA('Form Responses 1'!$1:$1)-4),2,,TRUE,"Form Responses 1"))</f>
        <v>0</v>
      </c>
      <c r="C823" s="66">
        <f ca="1">INDIRECT(ADDRESS(2+QUOTIENT(ROW()-2,COUNTA('Form Responses 1'!$1:$1)-4),3,,TRUE,"Form Responses 1"))</f>
        <v>0</v>
      </c>
      <c r="D823" s="66">
        <f ca="1">INDIRECT(ADDRESS(2+QUOTIENT(ROW()-2,COUNTA('Form Responses 1'!$1:$1)-4),4,,TRUE,"Form Responses 1"))</f>
        <v>0</v>
      </c>
      <c r="E823" s="82">
        <f ca="1" t="shared" si="799"/>
        <v>6</v>
      </c>
      <c r="F823" s="66" t="str">
        <f ca="1">IF(ISBLANK(A823)," ",INDIRECT(ADDRESS(1,5+MOD(ROW()-2,COUNTA('Form Responses 1'!$1:$1)-4),,TRUE,"Form Responses 1")))</f>
        <v>Lantai 1 [Toilet Pria / Wanita]</v>
      </c>
      <c r="G823" s="66" t="e">
        <f ca="1">IF(ISBLANK(A823)," ",INDIRECT(ADDRESS(MATCH(A823,'Form Responses 1'!A:A,0),5+MOD(ROW()-2,COUNTA('Form Responses 1'!$1:$1)-4),,TRUE,"Form Responses 1")))</f>
        <v>#N/A</v>
      </c>
      <c r="H823" s="83" t="str">
        <f ca="1" t="shared" si="800"/>
        <v>Lantai 1</v>
      </c>
      <c r="I823" s="83" t="str">
        <f ca="1" t="shared" si="809"/>
        <v>Toilet Pria / Wanita</v>
      </c>
      <c r="J823" s="83" t="str">
        <f ca="1" t="shared" si="801"/>
        <v>CLEANING SERVICE</v>
      </c>
      <c r="K823" s="83" t="str">
        <f ca="1" t="array" ref="K823">IFERROR(INDEX(MASTER!B:B,MATCH(G823,MASTER!A:A,0))/100," ")</f>
        <v> </v>
      </c>
      <c r="L823" s="66">
        <f ca="1" t="shared" si="802"/>
        <v>0</v>
      </c>
      <c r="M823" s="66" t="str">
        <f ca="1" t="shared" si="803"/>
        <v>1900 - WEEK 00</v>
      </c>
      <c r="N823" s="66" t="str">
        <f ca="1" t="shared" si="804"/>
        <v>1900 - MONTH 01</v>
      </c>
      <c r="O823" s="83" t="str">
        <f ca="1" t="shared" ref="O823:P823" si="862">IFERROR(AVERAGEIF(M:M,M823,$K:$K)," ")</f>
        <v> </v>
      </c>
      <c r="P823" s="83" t="str">
        <f ca="1" t="shared" si="862"/>
        <v> </v>
      </c>
      <c r="Q823" s="66" t="str">
        <f ca="1">IF(ISBLANK(A823)," ",IF(O823&gt;MASTER!$B$3/100,"SB",IF(O823&gt;MASTER!$B$4/100,"B",IF(O823&gt;MASTER!$B$5/100,"C","K"))))</f>
        <v>SB</v>
      </c>
      <c r="R823" s="66" t="str">
        <f ca="1">IF(ISBLANK(B823)," ",IF(P823&gt;MASTER!$B$3/100,"SB",IF(P823&gt;MASTER!$B$4/100,"B",IF(P823&gt;MASTER!$B$5/100,"C","K"))))</f>
        <v>SB</v>
      </c>
    </row>
    <row r="824" customHeight="1" spans="1:18">
      <c r="A824" s="66">
        <f ca="1">INDIRECT(ADDRESS(2+QUOTIENT(ROW()-2,COUNTA('Form Responses 1'!$1:$1)-4),1,,TRUE,"Form Responses 1"))</f>
        <v>0</v>
      </c>
      <c r="B824" s="66">
        <f ca="1">INDIRECT(ADDRESS(2+QUOTIENT(ROW()-2,COUNTA('Form Responses 1'!$1:$1)-4),2,,TRUE,"Form Responses 1"))</f>
        <v>0</v>
      </c>
      <c r="C824" s="66">
        <f ca="1">INDIRECT(ADDRESS(2+QUOTIENT(ROW()-2,COUNTA('Form Responses 1'!$1:$1)-4),3,,TRUE,"Form Responses 1"))</f>
        <v>0</v>
      </c>
      <c r="D824" s="66">
        <f ca="1">INDIRECT(ADDRESS(2+QUOTIENT(ROW()-2,COUNTA('Form Responses 1'!$1:$1)-4),4,,TRUE,"Form Responses 1"))</f>
        <v>0</v>
      </c>
      <c r="E824" s="82">
        <f ca="1" t="shared" si="799"/>
        <v>6</v>
      </c>
      <c r="F824" s="66" t="str">
        <f ca="1">IF(ISBLANK(A824)," ",INDIRECT(ADDRESS(1,5+MOD(ROW()-2,COUNTA('Form Responses 1'!$1:$1)-4),,TRUE,"Form Responses 1")))</f>
        <v>Halaman [Taman ]</v>
      </c>
      <c r="G824" s="66" t="e">
        <f ca="1">IF(ISBLANK(A824)," ",INDIRECT(ADDRESS(MATCH(A824,'Form Responses 1'!A:A,0),5+MOD(ROW()-2,COUNTA('Form Responses 1'!$1:$1)-4),,TRUE,"Form Responses 1")))</f>
        <v>#N/A</v>
      </c>
      <c r="H824" s="83" t="str">
        <f ca="1" t="shared" si="800"/>
        <v>Halaman</v>
      </c>
      <c r="I824" s="83" t="str">
        <f ca="1" t="shared" si="809"/>
        <v>Taman </v>
      </c>
      <c r="J824" s="83" t="str">
        <f ca="1" t="shared" si="801"/>
        <v>CLEANING SERVICE</v>
      </c>
      <c r="K824" s="83" t="str">
        <f ca="1" t="array" ref="K824">IFERROR(INDEX(MASTER!B:B,MATCH(G824,MASTER!A:A,0))/100," ")</f>
        <v> </v>
      </c>
      <c r="L824" s="66">
        <f ca="1" t="shared" si="802"/>
        <v>0</v>
      </c>
      <c r="M824" s="66" t="str">
        <f ca="1" t="shared" si="803"/>
        <v>1900 - WEEK 00</v>
      </c>
      <c r="N824" s="66" t="str">
        <f ca="1" t="shared" si="804"/>
        <v>1900 - MONTH 01</v>
      </c>
      <c r="O824" s="83" t="str">
        <f ca="1" t="shared" ref="O824:P824" si="863">IFERROR(AVERAGEIF(M:M,M824,$K:$K)," ")</f>
        <v> </v>
      </c>
      <c r="P824" s="83" t="str">
        <f ca="1" t="shared" si="863"/>
        <v> </v>
      </c>
      <c r="Q824" s="66" t="str">
        <f ca="1">IF(ISBLANK(A824)," ",IF(O824&gt;MASTER!$B$3/100,"SB",IF(O824&gt;MASTER!$B$4/100,"B",IF(O824&gt;MASTER!$B$5/100,"C","K"))))</f>
        <v>SB</v>
      </c>
      <c r="R824" s="66" t="str">
        <f ca="1">IF(ISBLANK(B824)," ",IF(P824&gt;MASTER!$B$3/100,"SB",IF(P824&gt;MASTER!$B$4/100,"B",IF(P824&gt;MASTER!$B$5/100,"C","K"))))</f>
        <v>SB</v>
      </c>
    </row>
    <row r="825" customHeight="1" spans="1:18">
      <c r="A825" s="66">
        <f ca="1">INDIRECT(ADDRESS(2+QUOTIENT(ROW()-2,COUNTA('Form Responses 1'!$1:$1)-4),1,,TRUE,"Form Responses 1"))</f>
        <v>0</v>
      </c>
      <c r="B825" s="66">
        <f ca="1">INDIRECT(ADDRESS(2+QUOTIENT(ROW()-2,COUNTA('Form Responses 1'!$1:$1)-4),2,,TRUE,"Form Responses 1"))</f>
        <v>0</v>
      </c>
      <c r="C825" s="66">
        <f ca="1">INDIRECT(ADDRESS(2+QUOTIENT(ROW()-2,COUNTA('Form Responses 1'!$1:$1)-4),3,,TRUE,"Form Responses 1"))</f>
        <v>0</v>
      </c>
      <c r="D825" s="66">
        <f ca="1">INDIRECT(ADDRESS(2+QUOTIENT(ROW()-2,COUNTA('Form Responses 1'!$1:$1)-4),4,,TRUE,"Form Responses 1"))</f>
        <v>0</v>
      </c>
      <c r="E825" s="82">
        <f ca="1" t="shared" si="799"/>
        <v>6</v>
      </c>
      <c r="F825" s="66" t="str">
        <f ca="1">IF(ISBLANK(A825)," ",INDIRECT(ADDRESS(1,5+MOD(ROW()-2,COUNTA('Form Responses 1'!$1:$1)-4),,TRUE,"Form Responses 1")))</f>
        <v>Halaman [Halaman Utama Depan]</v>
      </c>
      <c r="G825" s="66" t="e">
        <f ca="1">IF(ISBLANK(A825)," ",INDIRECT(ADDRESS(MATCH(A825,'Form Responses 1'!A:A,0),5+MOD(ROW()-2,COUNTA('Form Responses 1'!$1:$1)-4),,TRUE,"Form Responses 1")))</f>
        <v>#N/A</v>
      </c>
      <c r="H825" s="83" t="str">
        <f ca="1" t="shared" si="800"/>
        <v>Halaman</v>
      </c>
      <c r="I825" s="83" t="str">
        <f ca="1" t="shared" si="809"/>
        <v>Halaman Utama Depan</v>
      </c>
      <c r="J825" s="83" t="str">
        <f ca="1" t="shared" si="801"/>
        <v>CLEANING SERVICE</v>
      </c>
      <c r="K825" s="83" t="str">
        <f ca="1" t="array" ref="K825">IFERROR(INDEX(MASTER!B:B,MATCH(G825,MASTER!A:A,0))/100," ")</f>
        <v> </v>
      </c>
      <c r="L825" s="66">
        <f ca="1" t="shared" si="802"/>
        <v>0</v>
      </c>
      <c r="M825" s="66" t="str">
        <f ca="1" t="shared" si="803"/>
        <v>1900 - WEEK 00</v>
      </c>
      <c r="N825" s="66" t="str">
        <f ca="1" t="shared" si="804"/>
        <v>1900 - MONTH 01</v>
      </c>
      <c r="O825" s="83" t="str">
        <f ca="1" t="shared" ref="O825:P825" si="864">IFERROR(AVERAGEIF(M:M,M825,$K:$K)," ")</f>
        <v> </v>
      </c>
      <c r="P825" s="83" t="str">
        <f ca="1" t="shared" si="864"/>
        <v> </v>
      </c>
      <c r="Q825" s="66" t="str">
        <f ca="1">IF(ISBLANK(A825)," ",IF(O825&gt;MASTER!$B$3/100,"SB",IF(O825&gt;MASTER!$B$4/100,"B",IF(O825&gt;MASTER!$B$5/100,"C","K"))))</f>
        <v>SB</v>
      </c>
      <c r="R825" s="66" t="str">
        <f ca="1">IF(ISBLANK(B825)," ",IF(P825&gt;MASTER!$B$3/100,"SB",IF(P825&gt;MASTER!$B$4/100,"B",IF(P825&gt;MASTER!$B$5/100,"C","K"))))</f>
        <v>SB</v>
      </c>
    </row>
    <row r="826" customHeight="1" spans="1:18">
      <c r="A826" s="66">
        <f ca="1">INDIRECT(ADDRESS(2+QUOTIENT(ROW()-2,COUNTA('Form Responses 1'!$1:$1)-4),1,,TRUE,"Form Responses 1"))</f>
        <v>0</v>
      </c>
      <c r="B826" s="66">
        <f ca="1">INDIRECT(ADDRESS(2+QUOTIENT(ROW()-2,COUNTA('Form Responses 1'!$1:$1)-4),2,,TRUE,"Form Responses 1"))</f>
        <v>0</v>
      </c>
      <c r="C826" s="66">
        <f ca="1">INDIRECT(ADDRESS(2+QUOTIENT(ROW()-2,COUNTA('Form Responses 1'!$1:$1)-4),3,,TRUE,"Form Responses 1"))</f>
        <v>0</v>
      </c>
      <c r="D826" s="66">
        <f ca="1">INDIRECT(ADDRESS(2+QUOTIENT(ROW()-2,COUNTA('Form Responses 1'!$1:$1)-4),4,,TRUE,"Form Responses 1"))</f>
        <v>0</v>
      </c>
      <c r="E826" s="82">
        <f ca="1" t="shared" si="799"/>
        <v>6</v>
      </c>
      <c r="F826" s="66" t="str">
        <f ca="1">IF(ISBLANK(A826)," ",INDIRECT(ADDRESS(1,5+MOD(ROW()-2,COUNTA('Form Responses 1'!$1:$1)-4),,TRUE,"Form Responses 1")))</f>
        <v>Halaman [Halaman Samping Dan Belakang]</v>
      </c>
      <c r="G826" s="66" t="e">
        <f ca="1">IF(ISBLANK(A826)," ",INDIRECT(ADDRESS(MATCH(A826,'Form Responses 1'!A:A,0),5+MOD(ROW()-2,COUNTA('Form Responses 1'!$1:$1)-4),,TRUE,"Form Responses 1")))</f>
        <v>#N/A</v>
      </c>
      <c r="H826" s="83" t="str">
        <f ca="1" t="shared" si="800"/>
        <v>Halaman</v>
      </c>
      <c r="I826" s="83" t="str">
        <f ca="1" t="shared" si="809"/>
        <v>Halaman Samping Dan Belakang</v>
      </c>
      <c r="J826" s="83" t="str">
        <f ca="1" t="shared" si="801"/>
        <v>CLEANING SERVICE</v>
      </c>
      <c r="K826" s="83" t="str">
        <f ca="1" t="array" ref="K826">IFERROR(INDEX(MASTER!B:B,MATCH(G826,MASTER!A:A,0))/100," ")</f>
        <v> </v>
      </c>
      <c r="L826" s="66">
        <f ca="1" t="shared" si="802"/>
        <v>0</v>
      </c>
      <c r="M826" s="66" t="str">
        <f ca="1" t="shared" si="803"/>
        <v>1900 - WEEK 00</v>
      </c>
      <c r="N826" s="66" t="str">
        <f ca="1" t="shared" si="804"/>
        <v>1900 - MONTH 01</v>
      </c>
      <c r="O826" s="83" t="str">
        <f ca="1" t="shared" ref="O826:P826" si="865">IFERROR(AVERAGEIF(M:M,M826,$K:$K)," ")</f>
        <v> </v>
      </c>
      <c r="P826" s="83" t="str">
        <f ca="1" t="shared" si="865"/>
        <v> </v>
      </c>
      <c r="Q826" s="66" t="str">
        <f ca="1">IF(ISBLANK(A826)," ",IF(O826&gt;MASTER!$B$3/100,"SB",IF(O826&gt;MASTER!$B$4/100,"B",IF(O826&gt;MASTER!$B$5/100,"C","K"))))</f>
        <v>SB</v>
      </c>
      <c r="R826" s="66" t="str">
        <f ca="1">IF(ISBLANK(B826)," ",IF(P826&gt;MASTER!$B$3/100,"SB",IF(P826&gt;MASTER!$B$4/100,"B",IF(P826&gt;MASTER!$B$5/100,"C","K"))))</f>
        <v>SB</v>
      </c>
    </row>
    <row r="827" customHeight="1" spans="1:18">
      <c r="A827" s="66">
        <f ca="1">INDIRECT(ADDRESS(2+QUOTIENT(ROW()-2,COUNTA('Form Responses 1'!$1:$1)-4),1,,TRUE,"Form Responses 1"))</f>
        <v>0</v>
      </c>
      <c r="B827" s="66">
        <f ca="1">INDIRECT(ADDRESS(2+QUOTIENT(ROW()-2,COUNTA('Form Responses 1'!$1:$1)-4),2,,TRUE,"Form Responses 1"))</f>
        <v>0</v>
      </c>
      <c r="C827" s="66">
        <f ca="1">INDIRECT(ADDRESS(2+QUOTIENT(ROW()-2,COUNTA('Form Responses 1'!$1:$1)-4),3,,TRUE,"Form Responses 1"))</f>
        <v>0</v>
      </c>
      <c r="D827" s="66">
        <f ca="1">INDIRECT(ADDRESS(2+QUOTIENT(ROW()-2,COUNTA('Form Responses 1'!$1:$1)-4),4,,TRUE,"Form Responses 1"))</f>
        <v>0</v>
      </c>
      <c r="E827" s="82">
        <f ca="1" t="shared" si="799"/>
        <v>6</v>
      </c>
      <c r="F827" s="66" t="str">
        <f ca="1">IF(ISBLANK(A827)," ",INDIRECT(ADDRESS(1,5+MOD(ROW()-2,COUNTA('Form Responses 1'!$1:$1)-4),,TRUE,"Form Responses 1")))</f>
        <v>Halaman [Tps]</v>
      </c>
      <c r="G827" s="66" t="e">
        <f ca="1">IF(ISBLANK(A827)," ",INDIRECT(ADDRESS(MATCH(A827,'Form Responses 1'!A:A,0),5+MOD(ROW()-2,COUNTA('Form Responses 1'!$1:$1)-4),,TRUE,"Form Responses 1")))</f>
        <v>#N/A</v>
      </c>
      <c r="H827" s="83" t="str">
        <f ca="1" t="shared" si="800"/>
        <v>Halaman</v>
      </c>
      <c r="I827" s="83" t="str">
        <f ca="1" t="shared" si="809"/>
        <v>Tps</v>
      </c>
      <c r="J827" s="83" t="str">
        <f ca="1" t="shared" si="801"/>
        <v>CLEANING SERVICE</v>
      </c>
      <c r="K827" s="83" t="str">
        <f ca="1" t="array" ref="K827">IFERROR(INDEX(MASTER!B:B,MATCH(G827,MASTER!A:A,0))/100," ")</f>
        <v> </v>
      </c>
      <c r="L827" s="66">
        <f ca="1" t="shared" si="802"/>
        <v>0</v>
      </c>
      <c r="M827" s="66" t="str">
        <f ca="1" t="shared" si="803"/>
        <v>1900 - WEEK 00</v>
      </c>
      <c r="N827" s="66" t="str">
        <f ca="1" t="shared" si="804"/>
        <v>1900 - MONTH 01</v>
      </c>
      <c r="O827" s="83" t="str">
        <f ca="1" t="shared" ref="O827:P827" si="866">IFERROR(AVERAGEIF(M:M,M827,$K:$K)," ")</f>
        <v> </v>
      </c>
      <c r="P827" s="83" t="str">
        <f ca="1" t="shared" si="866"/>
        <v> </v>
      </c>
      <c r="Q827" s="66" t="str">
        <f ca="1">IF(ISBLANK(A827)," ",IF(O827&gt;MASTER!$B$3/100,"SB",IF(O827&gt;MASTER!$B$4/100,"B",IF(O827&gt;MASTER!$B$5/100,"C","K"))))</f>
        <v>SB</v>
      </c>
      <c r="R827" s="66" t="str">
        <f ca="1">IF(ISBLANK(B827)," ",IF(P827&gt;MASTER!$B$3/100,"SB",IF(P827&gt;MASTER!$B$4/100,"B",IF(P827&gt;MASTER!$B$5/100,"C","K"))))</f>
        <v>SB</v>
      </c>
    </row>
    <row r="828" customHeight="1" spans="1:18">
      <c r="A828" s="66">
        <f ca="1">INDIRECT(ADDRESS(2+QUOTIENT(ROW()-2,COUNTA('Form Responses 1'!$1:$1)-4),1,,TRUE,"Form Responses 1"))</f>
        <v>0</v>
      </c>
      <c r="B828" s="66">
        <f ca="1">INDIRECT(ADDRESS(2+QUOTIENT(ROW()-2,COUNTA('Form Responses 1'!$1:$1)-4),2,,TRUE,"Form Responses 1"))</f>
        <v>0</v>
      </c>
      <c r="C828" s="66">
        <f ca="1">INDIRECT(ADDRESS(2+QUOTIENT(ROW()-2,COUNTA('Form Responses 1'!$1:$1)-4),3,,TRUE,"Form Responses 1"))</f>
        <v>0</v>
      </c>
      <c r="D828" s="66">
        <f ca="1">INDIRECT(ADDRESS(2+QUOTIENT(ROW()-2,COUNTA('Form Responses 1'!$1:$1)-4),4,,TRUE,"Form Responses 1"))</f>
        <v>0</v>
      </c>
      <c r="E828" s="82">
        <f ca="1" t="shared" si="799"/>
        <v>6</v>
      </c>
      <c r="F828" s="66" t="str">
        <f ca="1">IF(ISBLANK(A828)," ",INDIRECT(ADDRESS(1,5+MOD(ROW()-2,COUNTA('Form Responses 1'!$1:$1)-4),,TRUE,"Form Responses 1")))</f>
        <v>Wisma [Koridor ]</v>
      </c>
      <c r="G828" s="66" t="e">
        <f ca="1">IF(ISBLANK(A828)," ",INDIRECT(ADDRESS(MATCH(A828,'Form Responses 1'!A:A,0),5+MOD(ROW()-2,COUNTA('Form Responses 1'!$1:$1)-4),,TRUE,"Form Responses 1")))</f>
        <v>#N/A</v>
      </c>
      <c r="H828" s="83" t="str">
        <f ca="1" t="shared" si="800"/>
        <v>Wisma</v>
      </c>
      <c r="I828" s="83" t="str">
        <f ca="1" t="shared" si="809"/>
        <v>Koridor </v>
      </c>
      <c r="J828" s="83" t="str">
        <f ca="1" t="shared" si="801"/>
        <v>CLEANING SERVICE</v>
      </c>
      <c r="K828" s="83" t="str">
        <f ca="1" t="array" ref="K828">IFERROR(INDEX(MASTER!B:B,MATCH(G828,MASTER!A:A,0))/100," ")</f>
        <v> </v>
      </c>
      <c r="L828" s="66">
        <f ca="1" t="shared" si="802"/>
        <v>0</v>
      </c>
      <c r="M828" s="66" t="str">
        <f ca="1" t="shared" si="803"/>
        <v>1900 - WEEK 00</v>
      </c>
      <c r="N828" s="66" t="str">
        <f ca="1" t="shared" si="804"/>
        <v>1900 - MONTH 01</v>
      </c>
      <c r="O828" s="83" t="str">
        <f ca="1" t="shared" ref="O828:P828" si="867">IFERROR(AVERAGEIF(M:M,M828,$K:$K)," ")</f>
        <v> </v>
      </c>
      <c r="P828" s="83" t="str">
        <f ca="1" t="shared" si="867"/>
        <v> </v>
      </c>
      <c r="Q828" s="66" t="str">
        <f ca="1">IF(ISBLANK(A828)," ",IF(O828&gt;MASTER!$B$3/100,"SB",IF(O828&gt;MASTER!$B$4/100,"B",IF(O828&gt;MASTER!$B$5/100,"C","K"))))</f>
        <v>SB</v>
      </c>
      <c r="R828" s="66" t="str">
        <f ca="1">IF(ISBLANK(B828)," ",IF(P828&gt;MASTER!$B$3/100,"SB",IF(P828&gt;MASTER!$B$4/100,"B",IF(P828&gt;MASTER!$B$5/100,"C","K"))))</f>
        <v>SB</v>
      </c>
    </row>
    <row r="829" customHeight="1" spans="1:18">
      <c r="A829" s="66">
        <f ca="1">INDIRECT(ADDRESS(2+QUOTIENT(ROW()-2,COUNTA('Form Responses 1'!$1:$1)-4),1,,TRUE,"Form Responses 1"))</f>
        <v>0</v>
      </c>
      <c r="B829" s="66">
        <f ca="1">INDIRECT(ADDRESS(2+QUOTIENT(ROW()-2,COUNTA('Form Responses 1'!$1:$1)-4),2,,TRUE,"Form Responses 1"))</f>
        <v>0</v>
      </c>
      <c r="C829" s="66">
        <f ca="1">INDIRECT(ADDRESS(2+QUOTIENT(ROW()-2,COUNTA('Form Responses 1'!$1:$1)-4),3,,TRUE,"Form Responses 1"))</f>
        <v>0</v>
      </c>
      <c r="D829" s="66">
        <f ca="1">INDIRECT(ADDRESS(2+QUOTIENT(ROW()-2,COUNTA('Form Responses 1'!$1:$1)-4),4,,TRUE,"Form Responses 1"))</f>
        <v>0</v>
      </c>
      <c r="E829" s="82">
        <f ca="1" t="shared" si="799"/>
        <v>6</v>
      </c>
      <c r="F829" s="66" t="str">
        <f ca="1">IF(ISBLANK(A829)," ",INDIRECT(ADDRESS(1,5+MOD(ROW()-2,COUNTA('Form Responses 1'!$1:$1)-4),,TRUE,"Form Responses 1")))</f>
        <v>Wisma [Ruang Rapat/Pendopo]</v>
      </c>
      <c r="G829" s="66" t="e">
        <f ca="1">IF(ISBLANK(A829)," ",INDIRECT(ADDRESS(MATCH(A829,'Form Responses 1'!A:A,0),5+MOD(ROW()-2,COUNTA('Form Responses 1'!$1:$1)-4),,TRUE,"Form Responses 1")))</f>
        <v>#N/A</v>
      </c>
      <c r="H829" s="83" t="str">
        <f ca="1" t="shared" si="800"/>
        <v>Wisma</v>
      </c>
      <c r="I829" s="83" t="str">
        <f ca="1" t="shared" si="809"/>
        <v>Ruang Rapat/Pendopo</v>
      </c>
      <c r="J829" s="83" t="str">
        <f ca="1" t="shared" si="801"/>
        <v>CLEANING SERVICE</v>
      </c>
      <c r="K829" s="83" t="str">
        <f ca="1" t="array" ref="K829">IFERROR(INDEX(MASTER!B:B,MATCH(G829,MASTER!A:A,0))/100," ")</f>
        <v> </v>
      </c>
      <c r="L829" s="66">
        <f ca="1" t="shared" si="802"/>
        <v>0</v>
      </c>
      <c r="M829" s="66" t="str">
        <f ca="1" t="shared" si="803"/>
        <v>1900 - WEEK 00</v>
      </c>
      <c r="N829" s="66" t="str">
        <f ca="1" t="shared" si="804"/>
        <v>1900 - MONTH 01</v>
      </c>
      <c r="O829" s="83" t="str">
        <f ca="1" t="shared" ref="O829:P829" si="868">IFERROR(AVERAGEIF(M:M,M829,$K:$K)," ")</f>
        <v> </v>
      </c>
      <c r="P829" s="83" t="str">
        <f ca="1" t="shared" si="868"/>
        <v> </v>
      </c>
      <c r="Q829" s="66" t="str">
        <f ca="1">IF(ISBLANK(A829)," ",IF(O829&gt;MASTER!$B$3/100,"SB",IF(O829&gt;MASTER!$B$4/100,"B",IF(O829&gt;MASTER!$B$5/100,"C","K"))))</f>
        <v>SB</v>
      </c>
      <c r="R829" s="66" t="str">
        <f ca="1">IF(ISBLANK(B829)," ",IF(P829&gt;MASTER!$B$3/100,"SB",IF(P829&gt;MASTER!$B$4/100,"B",IF(P829&gt;MASTER!$B$5/100,"C","K"))))</f>
        <v>SB</v>
      </c>
    </row>
    <row r="830" customHeight="1" spans="1:18">
      <c r="A830" s="66">
        <f ca="1">INDIRECT(ADDRESS(2+QUOTIENT(ROW()-2,COUNTA('Form Responses 1'!$1:$1)-4),1,,TRUE,"Form Responses 1"))</f>
        <v>0</v>
      </c>
      <c r="B830" s="66">
        <f ca="1">INDIRECT(ADDRESS(2+QUOTIENT(ROW()-2,COUNTA('Form Responses 1'!$1:$1)-4),2,,TRUE,"Form Responses 1"))</f>
        <v>0</v>
      </c>
      <c r="C830" s="66">
        <f ca="1">INDIRECT(ADDRESS(2+QUOTIENT(ROW()-2,COUNTA('Form Responses 1'!$1:$1)-4),3,,TRUE,"Form Responses 1"))</f>
        <v>0</v>
      </c>
      <c r="D830" s="66">
        <f ca="1">INDIRECT(ADDRESS(2+QUOTIENT(ROW()-2,COUNTA('Form Responses 1'!$1:$1)-4),4,,TRUE,"Form Responses 1"))</f>
        <v>0</v>
      </c>
      <c r="E830" s="82">
        <f ca="1" t="shared" si="799"/>
        <v>6</v>
      </c>
      <c r="F830" s="66" t="str">
        <f ca="1">IF(ISBLANK(A830)," ",INDIRECT(ADDRESS(1,5+MOD(ROW()-2,COUNTA('Form Responses 1'!$1:$1)-4),,TRUE,"Form Responses 1")))</f>
        <v>Wisma [Gudang]</v>
      </c>
      <c r="G830" s="66" t="e">
        <f ca="1">IF(ISBLANK(A830)," ",INDIRECT(ADDRESS(MATCH(A830,'Form Responses 1'!A:A,0),5+MOD(ROW()-2,COUNTA('Form Responses 1'!$1:$1)-4),,TRUE,"Form Responses 1")))</f>
        <v>#N/A</v>
      </c>
      <c r="H830" s="83" t="str">
        <f ca="1" t="shared" si="800"/>
        <v>Wisma</v>
      </c>
      <c r="I830" s="83" t="str">
        <f ca="1" t="shared" si="809"/>
        <v>Gudang</v>
      </c>
      <c r="J830" s="83" t="str">
        <f ca="1" t="shared" si="801"/>
        <v>CLEANING SERVICE</v>
      </c>
      <c r="K830" s="83" t="str">
        <f ca="1" t="array" ref="K830">IFERROR(INDEX(MASTER!B:B,MATCH(G830,MASTER!A:A,0))/100," ")</f>
        <v> </v>
      </c>
      <c r="L830" s="66">
        <f ca="1" t="shared" si="802"/>
        <v>0</v>
      </c>
      <c r="M830" s="66" t="str">
        <f ca="1" t="shared" si="803"/>
        <v>1900 - WEEK 00</v>
      </c>
      <c r="N830" s="66" t="str">
        <f ca="1" t="shared" si="804"/>
        <v>1900 - MONTH 01</v>
      </c>
      <c r="O830" s="83" t="str">
        <f ca="1" t="shared" ref="O830:P830" si="869">IFERROR(AVERAGEIF(M:M,M830,$K:$K)," ")</f>
        <v> </v>
      </c>
      <c r="P830" s="83" t="str">
        <f ca="1" t="shared" si="869"/>
        <v> </v>
      </c>
      <c r="Q830" s="66" t="str">
        <f ca="1">IF(ISBLANK(A830)," ",IF(O830&gt;MASTER!$B$3/100,"SB",IF(O830&gt;MASTER!$B$4/100,"B",IF(O830&gt;MASTER!$B$5/100,"C","K"))))</f>
        <v>SB</v>
      </c>
      <c r="R830" s="66" t="str">
        <f ca="1">IF(ISBLANK(B830)," ",IF(P830&gt;MASTER!$B$3/100,"SB",IF(P830&gt;MASTER!$B$4/100,"B",IF(P830&gt;MASTER!$B$5/100,"C","K"))))</f>
        <v>SB</v>
      </c>
    </row>
    <row r="831" customHeight="1" spans="1:18">
      <c r="A831" s="66">
        <f ca="1">INDIRECT(ADDRESS(2+QUOTIENT(ROW()-2,COUNTA('Form Responses 1'!$1:$1)-4),1,,TRUE,"Form Responses 1"))</f>
        <v>0</v>
      </c>
      <c r="B831" s="66">
        <f ca="1">INDIRECT(ADDRESS(2+QUOTIENT(ROW()-2,COUNTA('Form Responses 1'!$1:$1)-4),2,,TRUE,"Form Responses 1"))</f>
        <v>0</v>
      </c>
      <c r="C831" s="66">
        <f ca="1">INDIRECT(ADDRESS(2+QUOTIENT(ROW()-2,COUNTA('Form Responses 1'!$1:$1)-4),3,,TRUE,"Form Responses 1"))</f>
        <v>0</v>
      </c>
      <c r="D831" s="66">
        <f ca="1">INDIRECT(ADDRESS(2+QUOTIENT(ROW()-2,COUNTA('Form Responses 1'!$1:$1)-4),4,,TRUE,"Form Responses 1"))</f>
        <v>0</v>
      </c>
      <c r="E831" s="82">
        <f ca="1" t="shared" si="799"/>
        <v>6</v>
      </c>
      <c r="F831" s="66" t="str">
        <f ca="1">IF(ISBLANK(A831)," ",INDIRECT(ADDRESS(1,5+MOD(ROW()-2,COUNTA('Form Responses 1'!$1:$1)-4),,TRUE,"Form Responses 1")))</f>
        <v>Wisma [Ruang Genset]</v>
      </c>
      <c r="G831" s="66" t="e">
        <f ca="1">IF(ISBLANK(A831)," ",INDIRECT(ADDRESS(MATCH(A831,'Form Responses 1'!A:A,0),5+MOD(ROW()-2,COUNTA('Form Responses 1'!$1:$1)-4),,TRUE,"Form Responses 1")))</f>
        <v>#N/A</v>
      </c>
      <c r="H831" s="83" t="str">
        <f ca="1" t="shared" si="800"/>
        <v>Wisma</v>
      </c>
      <c r="I831" s="83" t="str">
        <f ca="1" t="shared" si="809"/>
        <v>Ruang Genset</v>
      </c>
      <c r="J831" s="83" t="str">
        <f ca="1" t="shared" si="801"/>
        <v>CLEANING SERVICE</v>
      </c>
      <c r="K831" s="83" t="str">
        <f ca="1" t="array" ref="K831">IFERROR(INDEX(MASTER!B:B,MATCH(G831,MASTER!A:A,0))/100," ")</f>
        <v> </v>
      </c>
      <c r="L831" s="66">
        <f ca="1" t="shared" si="802"/>
        <v>0</v>
      </c>
      <c r="M831" s="66" t="str">
        <f ca="1" t="shared" si="803"/>
        <v>1900 - WEEK 00</v>
      </c>
      <c r="N831" s="66" t="str">
        <f ca="1" t="shared" si="804"/>
        <v>1900 - MONTH 01</v>
      </c>
      <c r="O831" s="83" t="str">
        <f ca="1" t="shared" ref="O831:P831" si="870">IFERROR(AVERAGEIF(M:M,M831,$K:$K)," ")</f>
        <v> </v>
      </c>
      <c r="P831" s="83" t="str">
        <f ca="1" t="shared" si="870"/>
        <v> </v>
      </c>
      <c r="Q831" s="66" t="str">
        <f ca="1">IF(ISBLANK(A831)," ",IF(O831&gt;MASTER!$B$3/100,"SB",IF(O831&gt;MASTER!$B$4/100,"B",IF(O831&gt;MASTER!$B$5/100,"C","K"))))</f>
        <v>SB</v>
      </c>
      <c r="R831" s="66" t="str">
        <f ca="1">IF(ISBLANK(B831)," ",IF(P831&gt;MASTER!$B$3/100,"SB",IF(P831&gt;MASTER!$B$4/100,"B",IF(P831&gt;MASTER!$B$5/100,"C","K"))))</f>
        <v>SB</v>
      </c>
    </row>
    <row r="832" customHeight="1" spans="1:18">
      <c r="A832" s="66">
        <f ca="1">INDIRECT(ADDRESS(2+QUOTIENT(ROW()-2,COUNTA('Form Responses 1'!$1:$1)-4),1,,TRUE,"Form Responses 1"))</f>
        <v>0</v>
      </c>
      <c r="B832" s="66">
        <f ca="1">INDIRECT(ADDRESS(2+QUOTIENT(ROW()-2,COUNTA('Form Responses 1'!$1:$1)-4),2,,TRUE,"Form Responses 1"))</f>
        <v>0</v>
      </c>
      <c r="C832" s="66">
        <f ca="1">INDIRECT(ADDRESS(2+QUOTIENT(ROW()-2,COUNTA('Form Responses 1'!$1:$1)-4),3,,TRUE,"Form Responses 1"))</f>
        <v>0</v>
      </c>
      <c r="D832" s="66">
        <f ca="1">INDIRECT(ADDRESS(2+QUOTIENT(ROW()-2,COUNTA('Form Responses 1'!$1:$1)-4),4,,TRUE,"Form Responses 1"))</f>
        <v>0</v>
      </c>
      <c r="E832" s="82">
        <f ca="1" t="shared" si="799"/>
        <v>6</v>
      </c>
      <c r="F832" s="66" t="str">
        <f ca="1">IF(ISBLANK(A832)," ",INDIRECT(ADDRESS(1,5+MOD(ROW()-2,COUNTA('Form Responses 1'!$1:$1)-4),,TRUE,"Form Responses 1")))</f>
        <v>Wisma [Ruang Alat Meteorologi]</v>
      </c>
      <c r="G832" s="66" t="e">
        <f ca="1">IF(ISBLANK(A832)," ",INDIRECT(ADDRESS(MATCH(A832,'Form Responses 1'!A:A,0),5+MOD(ROW()-2,COUNTA('Form Responses 1'!$1:$1)-4),,TRUE,"Form Responses 1")))</f>
        <v>#N/A</v>
      </c>
      <c r="H832" s="83" t="str">
        <f ca="1" t="shared" si="800"/>
        <v>Wisma</v>
      </c>
      <c r="I832" s="83" t="str">
        <f ca="1" t="shared" si="809"/>
        <v>Ruang Alat Meteorologi</v>
      </c>
      <c r="J832" s="83" t="str">
        <f ca="1" t="shared" si="801"/>
        <v>CLEANING SERVICE</v>
      </c>
      <c r="K832" s="83" t="str">
        <f ca="1" t="array" ref="K832">IFERROR(INDEX(MASTER!B:B,MATCH(G832,MASTER!A:A,0))/100," ")</f>
        <v> </v>
      </c>
      <c r="L832" s="66">
        <f ca="1" t="shared" si="802"/>
        <v>0</v>
      </c>
      <c r="M832" s="66" t="str">
        <f ca="1" t="shared" si="803"/>
        <v>1900 - WEEK 00</v>
      </c>
      <c r="N832" s="66" t="str">
        <f ca="1" t="shared" si="804"/>
        <v>1900 - MONTH 01</v>
      </c>
      <c r="O832" s="83" t="str">
        <f ca="1" t="shared" ref="O832:P832" si="871">IFERROR(AVERAGEIF(M:M,M832,$K:$K)," ")</f>
        <v> </v>
      </c>
      <c r="P832" s="83" t="str">
        <f ca="1" t="shared" si="871"/>
        <v> </v>
      </c>
      <c r="Q832" s="66" t="str">
        <f ca="1">IF(ISBLANK(A832)," ",IF(O832&gt;MASTER!$B$3/100,"SB",IF(O832&gt;MASTER!$B$4/100,"B",IF(O832&gt;MASTER!$B$5/100,"C","K"))))</f>
        <v>SB</v>
      </c>
      <c r="R832" s="66" t="str">
        <f ca="1">IF(ISBLANK(B832)," ",IF(P832&gt;MASTER!$B$3/100,"SB",IF(P832&gt;MASTER!$B$4/100,"B",IF(P832&gt;MASTER!$B$5/100,"C","K"))))</f>
        <v>SB</v>
      </c>
    </row>
    <row r="833" customHeight="1" spans="1:18">
      <c r="A833" s="66">
        <f ca="1">INDIRECT(ADDRESS(2+QUOTIENT(ROW()-2,COUNTA('Form Responses 1'!$1:$1)-4),1,,TRUE,"Form Responses 1"))</f>
        <v>0</v>
      </c>
      <c r="B833" s="66">
        <f ca="1">INDIRECT(ADDRESS(2+QUOTIENT(ROW()-2,COUNTA('Form Responses 1'!$1:$1)-4),2,,TRUE,"Form Responses 1"))</f>
        <v>0</v>
      </c>
      <c r="C833" s="66">
        <f ca="1">INDIRECT(ADDRESS(2+QUOTIENT(ROW()-2,COUNTA('Form Responses 1'!$1:$1)-4),3,,TRUE,"Form Responses 1"))</f>
        <v>0</v>
      </c>
      <c r="D833" s="66">
        <f ca="1">INDIRECT(ADDRESS(2+QUOTIENT(ROW()-2,COUNTA('Form Responses 1'!$1:$1)-4),4,,TRUE,"Form Responses 1"))</f>
        <v>0</v>
      </c>
      <c r="E833" s="82">
        <f ca="1" t="shared" si="799"/>
        <v>6</v>
      </c>
      <c r="F833" s="66" t="str">
        <f ca="1">IF(ISBLANK(A833)," ",INDIRECT(ADDRESS(1,5+MOD(ROW()-2,COUNTA('Form Responses 1'!$1:$1)-4),,TRUE,"Form Responses 1")))</f>
        <v>Wisma [Ruang Kerja]</v>
      </c>
      <c r="G833" s="66" t="e">
        <f ca="1">IF(ISBLANK(A833)," ",INDIRECT(ADDRESS(MATCH(A833,'Form Responses 1'!A:A,0),5+MOD(ROW()-2,COUNTA('Form Responses 1'!$1:$1)-4),,TRUE,"Form Responses 1")))</f>
        <v>#N/A</v>
      </c>
      <c r="H833" s="83" t="str">
        <f ca="1" t="shared" si="800"/>
        <v>Wisma</v>
      </c>
      <c r="I833" s="83" t="str">
        <f ca="1" t="shared" si="809"/>
        <v>Ruang Kerja</v>
      </c>
      <c r="J833" s="83" t="str">
        <f ca="1" t="shared" si="801"/>
        <v>CLEANING SERVICE</v>
      </c>
      <c r="K833" s="83" t="str">
        <f ca="1" t="array" ref="K833">IFERROR(INDEX(MASTER!B:B,MATCH(G833,MASTER!A:A,0))/100," ")</f>
        <v> </v>
      </c>
      <c r="L833" s="66">
        <f ca="1" t="shared" si="802"/>
        <v>0</v>
      </c>
      <c r="M833" s="66" t="str">
        <f ca="1" t="shared" si="803"/>
        <v>1900 - WEEK 00</v>
      </c>
      <c r="N833" s="66" t="str">
        <f ca="1" t="shared" si="804"/>
        <v>1900 - MONTH 01</v>
      </c>
      <c r="O833" s="83" t="str">
        <f ca="1" t="shared" ref="O833:P833" si="872">IFERROR(AVERAGEIF(M:M,M833,$K:$K)," ")</f>
        <v> </v>
      </c>
      <c r="P833" s="83" t="str">
        <f ca="1" t="shared" si="872"/>
        <v> </v>
      </c>
      <c r="Q833" s="66" t="str">
        <f ca="1">IF(ISBLANK(A833)," ",IF(O833&gt;MASTER!$B$3/100,"SB",IF(O833&gt;MASTER!$B$4/100,"B",IF(O833&gt;MASTER!$B$5/100,"C","K"))))</f>
        <v>SB</v>
      </c>
      <c r="R833" s="66" t="str">
        <f ca="1">IF(ISBLANK(B833)," ",IF(P833&gt;MASTER!$B$3/100,"SB",IF(P833&gt;MASTER!$B$4/100,"B",IF(P833&gt;MASTER!$B$5/100,"C","K"))))</f>
        <v>SB</v>
      </c>
    </row>
    <row r="834" customHeight="1" spans="1:18">
      <c r="A834" s="66">
        <f ca="1">INDIRECT(ADDRESS(2+QUOTIENT(ROW()-2,COUNTA('Form Responses 1'!$1:$1)-4),1,,TRUE,"Form Responses 1"))</f>
        <v>0</v>
      </c>
      <c r="B834" s="66">
        <f ca="1">INDIRECT(ADDRESS(2+QUOTIENT(ROW()-2,COUNTA('Form Responses 1'!$1:$1)-4),2,,TRUE,"Form Responses 1"))</f>
        <v>0</v>
      </c>
      <c r="C834" s="66">
        <f ca="1">INDIRECT(ADDRESS(2+QUOTIENT(ROW()-2,COUNTA('Form Responses 1'!$1:$1)-4),3,,TRUE,"Form Responses 1"))</f>
        <v>0</v>
      </c>
      <c r="D834" s="66">
        <f ca="1">INDIRECT(ADDRESS(2+QUOTIENT(ROW()-2,COUNTA('Form Responses 1'!$1:$1)-4),4,,TRUE,"Form Responses 1"))</f>
        <v>0</v>
      </c>
      <c r="E834" s="82">
        <f ca="1" t="shared" si="799"/>
        <v>6</v>
      </c>
      <c r="F834" s="66" t="str">
        <f ca="1">IF(ISBLANK(A834)," ",INDIRECT(ADDRESS(1,5+MOD(ROW()-2,COUNTA('Form Responses 1'!$1:$1)-4),,TRUE,"Form Responses 1")))</f>
        <v>Wisma [Pantry]</v>
      </c>
      <c r="G834" s="66" t="e">
        <f ca="1">IF(ISBLANK(A834)," ",INDIRECT(ADDRESS(MATCH(A834,'Form Responses 1'!A:A,0),5+MOD(ROW()-2,COUNTA('Form Responses 1'!$1:$1)-4),,TRUE,"Form Responses 1")))</f>
        <v>#N/A</v>
      </c>
      <c r="H834" s="83" t="str">
        <f ca="1" t="shared" si="800"/>
        <v>Wisma</v>
      </c>
      <c r="I834" s="83" t="str">
        <f ca="1" t="shared" si="809"/>
        <v>Pantry</v>
      </c>
      <c r="J834" s="83" t="str">
        <f ca="1" t="shared" si="801"/>
        <v>CLEANING SERVICE</v>
      </c>
      <c r="K834" s="83" t="str">
        <f ca="1" t="array" ref="K834">IFERROR(INDEX(MASTER!B:B,MATCH(G834,MASTER!A:A,0))/100," ")</f>
        <v> </v>
      </c>
      <c r="L834" s="66">
        <f ca="1" t="shared" si="802"/>
        <v>0</v>
      </c>
      <c r="M834" s="66" t="str">
        <f ca="1" t="shared" si="803"/>
        <v>1900 - WEEK 00</v>
      </c>
      <c r="N834" s="66" t="str">
        <f ca="1" t="shared" si="804"/>
        <v>1900 - MONTH 01</v>
      </c>
      <c r="O834" s="83" t="str">
        <f ca="1" t="shared" ref="O834:P834" si="873">IFERROR(AVERAGEIF(M:M,M834,$K:$K)," ")</f>
        <v> </v>
      </c>
      <c r="P834" s="83" t="str">
        <f ca="1" t="shared" si="873"/>
        <v> </v>
      </c>
      <c r="Q834" s="66" t="str">
        <f ca="1">IF(ISBLANK(A834)," ",IF(O834&gt;MASTER!$B$3/100,"SB",IF(O834&gt;MASTER!$B$4/100,"B",IF(O834&gt;MASTER!$B$5/100,"C","K"))))</f>
        <v>SB</v>
      </c>
      <c r="R834" s="66" t="str">
        <f ca="1">IF(ISBLANK(B834)," ",IF(P834&gt;MASTER!$B$3/100,"SB",IF(P834&gt;MASTER!$B$4/100,"B",IF(P834&gt;MASTER!$B$5/100,"C","K"))))</f>
        <v>SB</v>
      </c>
    </row>
    <row r="835" customHeight="1" spans="1:18">
      <c r="A835" s="66">
        <f ca="1">INDIRECT(ADDRESS(2+QUOTIENT(ROW()-2,COUNTA('Form Responses 1'!$1:$1)-4),1,,TRUE,"Form Responses 1"))</f>
        <v>0</v>
      </c>
      <c r="B835" s="66">
        <f ca="1">INDIRECT(ADDRESS(2+QUOTIENT(ROW()-2,COUNTA('Form Responses 1'!$1:$1)-4),2,,TRUE,"Form Responses 1"))</f>
        <v>0</v>
      </c>
      <c r="C835" s="66">
        <f ca="1">INDIRECT(ADDRESS(2+QUOTIENT(ROW()-2,COUNTA('Form Responses 1'!$1:$1)-4),3,,TRUE,"Form Responses 1"))</f>
        <v>0</v>
      </c>
      <c r="D835" s="66">
        <f ca="1">INDIRECT(ADDRESS(2+QUOTIENT(ROW()-2,COUNTA('Form Responses 1'!$1:$1)-4),4,,TRUE,"Form Responses 1"))</f>
        <v>0</v>
      </c>
      <c r="E835" s="82">
        <f ca="1" t="shared" si="799"/>
        <v>6</v>
      </c>
      <c r="F835" s="66" t="str">
        <f ca="1">IF(ISBLANK(A835)," ",INDIRECT(ADDRESS(1,5+MOD(ROW()-2,COUNTA('Form Responses 1'!$1:$1)-4),,TRUE,"Form Responses 1")))</f>
        <v>Wisma [Musholla]</v>
      </c>
      <c r="G835" s="66" t="e">
        <f ca="1">IF(ISBLANK(A835)," ",INDIRECT(ADDRESS(MATCH(A835,'Form Responses 1'!A:A,0),5+MOD(ROW()-2,COUNTA('Form Responses 1'!$1:$1)-4),,TRUE,"Form Responses 1")))</f>
        <v>#N/A</v>
      </c>
      <c r="H835" s="83" t="str">
        <f ca="1" t="shared" si="800"/>
        <v>Wisma</v>
      </c>
      <c r="I835" s="83" t="str">
        <f ca="1" t="shared" ref="I835:I898" si="874">MID(F835,FIND("[",F835)+1,LEN(F835)-FIND("[",F835)-1)</f>
        <v>Musholla</v>
      </c>
      <c r="J835" s="83" t="str">
        <f ca="1" t="shared" si="801"/>
        <v>CLEANING SERVICE</v>
      </c>
      <c r="K835" s="83" t="str">
        <f ca="1" t="array" ref="K835">IFERROR(INDEX(MASTER!B:B,MATCH(G835,MASTER!A:A,0))/100," ")</f>
        <v> </v>
      </c>
      <c r="L835" s="66">
        <f ca="1" t="shared" si="802"/>
        <v>0</v>
      </c>
      <c r="M835" s="66" t="str">
        <f ca="1" t="shared" si="803"/>
        <v>1900 - WEEK 00</v>
      </c>
      <c r="N835" s="66" t="str">
        <f ca="1" t="shared" si="804"/>
        <v>1900 - MONTH 01</v>
      </c>
      <c r="O835" s="83" t="str">
        <f ca="1" t="shared" ref="O835:P835" si="875">IFERROR(AVERAGEIF(M:M,M835,$K:$K)," ")</f>
        <v> </v>
      </c>
      <c r="P835" s="83" t="str">
        <f ca="1" t="shared" si="875"/>
        <v> </v>
      </c>
      <c r="Q835" s="66" t="str">
        <f ca="1">IF(ISBLANK(A835)," ",IF(O835&gt;MASTER!$B$3/100,"SB",IF(O835&gt;MASTER!$B$4/100,"B",IF(O835&gt;MASTER!$B$5/100,"C","K"))))</f>
        <v>SB</v>
      </c>
      <c r="R835" s="66" t="str">
        <f ca="1">IF(ISBLANK(B835)," ",IF(P835&gt;MASTER!$B$3/100,"SB",IF(P835&gt;MASTER!$B$4/100,"B",IF(P835&gt;MASTER!$B$5/100,"C","K"))))</f>
        <v>SB</v>
      </c>
    </row>
    <row r="836" customHeight="1" spans="1:18">
      <c r="A836" s="66">
        <f ca="1">INDIRECT(ADDRESS(2+QUOTIENT(ROW()-2,COUNTA('Form Responses 1'!$1:$1)-4),1,,TRUE,"Form Responses 1"))</f>
        <v>0</v>
      </c>
      <c r="B836" s="66">
        <f ca="1">INDIRECT(ADDRESS(2+QUOTIENT(ROW()-2,COUNTA('Form Responses 1'!$1:$1)-4),2,,TRUE,"Form Responses 1"))</f>
        <v>0</v>
      </c>
      <c r="C836" s="66">
        <f ca="1">INDIRECT(ADDRESS(2+QUOTIENT(ROW()-2,COUNTA('Form Responses 1'!$1:$1)-4),3,,TRUE,"Form Responses 1"))</f>
        <v>0</v>
      </c>
      <c r="D836" s="66">
        <f ca="1">INDIRECT(ADDRESS(2+QUOTIENT(ROW()-2,COUNTA('Form Responses 1'!$1:$1)-4),4,,TRUE,"Form Responses 1"))</f>
        <v>0</v>
      </c>
      <c r="E836" s="82">
        <f ca="1" t="shared" si="799"/>
        <v>6</v>
      </c>
      <c r="F836" s="66" t="str">
        <f ca="1">IF(ISBLANK(A836)," ",INDIRECT(ADDRESS(1,5+MOD(ROW()-2,COUNTA('Form Responses 1'!$1:$1)-4),,TRUE,"Form Responses 1")))</f>
        <v>Wisma [Toilet Pria / Wanita]</v>
      </c>
      <c r="G836" s="66" t="e">
        <f ca="1">IF(ISBLANK(A836)," ",INDIRECT(ADDRESS(MATCH(A836,'Form Responses 1'!A:A,0),5+MOD(ROW()-2,COUNTA('Form Responses 1'!$1:$1)-4),,TRUE,"Form Responses 1")))</f>
        <v>#N/A</v>
      </c>
      <c r="H836" s="83" t="str">
        <f ca="1" t="shared" si="800"/>
        <v>Wisma</v>
      </c>
      <c r="I836" s="83" t="str">
        <f ca="1" t="shared" si="874"/>
        <v>Toilet Pria / Wanita</v>
      </c>
      <c r="J836" s="83" t="str">
        <f ca="1" t="shared" si="801"/>
        <v>CLEANING SERVICE</v>
      </c>
      <c r="K836" s="83" t="str">
        <f ca="1" t="array" ref="K836">IFERROR(INDEX(MASTER!B:B,MATCH(G836,MASTER!A:A,0))/100," ")</f>
        <v> </v>
      </c>
      <c r="L836" s="66">
        <f ca="1" t="shared" si="802"/>
        <v>0</v>
      </c>
      <c r="M836" s="66" t="str">
        <f ca="1" t="shared" si="803"/>
        <v>1900 - WEEK 00</v>
      </c>
      <c r="N836" s="66" t="str">
        <f ca="1" t="shared" si="804"/>
        <v>1900 - MONTH 01</v>
      </c>
      <c r="O836" s="83" t="str">
        <f ca="1" t="shared" ref="O836:P836" si="876">IFERROR(AVERAGEIF(M:M,M836,$K:$K)," ")</f>
        <v> </v>
      </c>
      <c r="P836" s="83" t="str">
        <f ca="1" t="shared" si="876"/>
        <v> </v>
      </c>
      <c r="Q836" s="66" t="str">
        <f ca="1">IF(ISBLANK(A836)," ",IF(O836&gt;MASTER!$B$3/100,"SB",IF(O836&gt;MASTER!$B$4/100,"B",IF(O836&gt;MASTER!$B$5/100,"C","K"))))</f>
        <v>SB</v>
      </c>
      <c r="R836" s="66" t="str">
        <f ca="1">IF(ISBLANK(B836)," ",IF(P836&gt;MASTER!$B$3/100,"SB",IF(P836&gt;MASTER!$B$4/100,"B",IF(P836&gt;MASTER!$B$5/100,"C","K"))))</f>
        <v>SB</v>
      </c>
    </row>
    <row r="837" customHeight="1" spans="1:18">
      <c r="A837" s="66">
        <f ca="1">INDIRECT(ADDRESS(2+QUOTIENT(ROW()-2,COUNTA('Form Responses 1'!$1:$1)-4),1,,TRUE,"Form Responses 1"))</f>
        <v>0</v>
      </c>
      <c r="B837" s="66">
        <f ca="1">INDIRECT(ADDRESS(2+QUOTIENT(ROW()-2,COUNTA('Form Responses 1'!$1:$1)-4),2,,TRUE,"Form Responses 1"))</f>
        <v>0</v>
      </c>
      <c r="C837" s="66">
        <f ca="1">INDIRECT(ADDRESS(2+QUOTIENT(ROW()-2,COUNTA('Form Responses 1'!$1:$1)-4),3,,TRUE,"Form Responses 1"))</f>
        <v>0</v>
      </c>
      <c r="D837" s="66">
        <f ca="1">INDIRECT(ADDRESS(2+QUOTIENT(ROW()-2,COUNTA('Form Responses 1'!$1:$1)-4),4,,TRUE,"Form Responses 1"))</f>
        <v>0</v>
      </c>
      <c r="E837" s="82">
        <f ca="1" t="shared" si="799"/>
        <v>6</v>
      </c>
      <c r="F837" s="66" t="str">
        <f ca="1">IF(ISBLANK(A837)," ",INDIRECT(ADDRESS(1,5+MOD(ROW()-2,COUNTA('Form Responses 1'!$1:$1)-4),,TRUE,"Form Responses 1")))</f>
        <v>Halaman Wisma [Taman ]</v>
      </c>
      <c r="G837" s="66" t="e">
        <f ca="1">IF(ISBLANK(A837)," ",INDIRECT(ADDRESS(MATCH(A837,'Form Responses 1'!A:A,0),5+MOD(ROW()-2,COUNTA('Form Responses 1'!$1:$1)-4),,TRUE,"Form Responses 1")))</f>
        <v>#N/A</v>
      </c>
      <c r="H837" s="83" t="str">
        <f ca="1" t="shared" si="800"/>
        <v>Halaman Wisma</v>
      </c>
      <c r="I837" s="83" t="str">
        <f ca="1" t="shared" si="874"/>
        <v>Taman </v>
      </c>
      <c r="J837" s="83" t="str">
        <f ca="1" t="shared" si="801"/>
        <v>CLEANING SERVICE</v>
      </c>
      <c r="K837" s="83" t="str">
        <f ca="1" t="array" ref="K837">IFERROR(INDEX(MASTER!B:B,MATCH(G837,MASTER!A:A,0))/100," ")</f>
        <v> </v>
      </c>
      <c r="L837" s="66">
        <f ca="1" t="shared" si="802"/>
        <v>0</v>
      </c>
      <c r="M837" s="66" t="str">
        <f ca="1" t="shared" si="803"/>
        <v>1900 - WEEK 00</v>
      </c>
      <c r="N837" s="66" t="str">
        <f ca="1" t="shared" si="804"/>
        <v>1900 - MONTH 01</v>
      </c>
      <c r="O837" s="83" t="str">
        <f ca="1" t="shared" ref="O837:P837" si="877">IFERROR(AVERAGEIF(M:M,M837,$K:$K)," ")</f>
        <v> </v>
      </c>
      <c r="P837" s="83" t="str">
        <f ca="1" t="shared" si="877"/>
        <v> </v>
      </c>
      <c r="Q837" s="66" t="str">
        <f ca="1">IF(ISBLANK(A837)," ",IF(O837&gt;MASTER!$B$3/100,"SB",IF(O837&gt;MASTER!$B$4/100,"B",IF(O837&gt;MASTER!$B$5/100,"C","K"))))</f>
        <v>SB</v>
      </c>
      <c r="R837" s="66" t="str">
        <f ca="1">IF(ISBLANK(B837)," ",IF(P837&gt;MASTER!$B$3/100,"SB",IF(P837&gt;MASTER!$B$4/100,"B",IF(P837&gt;MASTER!$B$5/100,"C","K"))))</f>
        <v>SB</v>
      </c>
    </row>
    <row r="838" customHeight="1" spans="1:18">
      <c r="A838" s="66">
        <f ca="1">INDIRECT(ADDRESS(2+QUOTIENT(ROW()-2,COUNTA('Form Responses 1'!$1:$1)-4),1,,TRUE,"Form Responses 1"))</f>
        <v>0</v>
      </c>
      <c r="B838" s="66">
        <f ca="1">INDIRECT(ADDRESS(2+QUOTIENT(ROW()-2,COUNTA('Form Responses 1'!$1:$1)-4),2,,TRUE,"Form Responses 1"))</f>
        <v>0</v>
      </c>
      <c r="C838" s="66">
        <f ca="1">INDIRECT(ADDRESS(2+QUOTIENT(ROW()-2,COUNTA('Form Responses 1'!$1:$1)-4),3,,TRUE,"Form Responses 1"))</f>
        <v>0</v>
      </c>
      <c r="D838" s="66">
        <f ca="1">INDIRECT(ADDRESS(2+QUOTIENT(ROW()-2,COUNTA('Form Responses 1'!$1:$1)-4),4,,TRUE,"Form Responses 1"))</f>
        <v>0</v>
      </c>
      <c r="E838" s="82">
        <f ca="1" t="shared" si="799"/>
        <v>6</v>
      </c>
      <c r="F838" s="66" t="str">
        <f ca="1">IF(ISBLANK(A838)," ",INDIRECT(ADDRESS(1,5+MOD(ROW()-2,COUNTA('Form Responses 1'!$1:$1)-4),,TRUE,"Form Responses 1")))</f>
        <v>Halaman Wisma [Pos Satpam]</v>
      </c>
      <c r="G838" s="66" t="e">
        <f ca="1">IF(ISBLANK(A838)," ",INDIRECT(ADDRESS(MATCH(A838,'Form Responses 1'!A:A,0),5+MOD(ROW()-2,COUNTA('Form Responses 1'!$1:$1)-4),,TRUE,"Form Responses 1")))</f>
        <v>#N/A</v>
      </c>
      <c r="H838" s="83" t="str">
        <f ca="1" t="shared" si="800"/>
        <v>Halaman Wisma</v>
      </c>
      <c r="I838" s="83" t="str">
        <f ca="1" t="shared" si="874"/>
        <v>Pos Satpam</v>
      </c>
      <c r="J838" s="83" t="str">
        <f ca="1" t="shared" si="801"/>
        <v>CLEANING SERVICE</v>
      </c>
      <c r="K838" s="83" t="str">
        <f ca="1" t="array" ref="K838">IFERROR(INDEX(MASTER!B:B,MATCH(G838,MASTER!A:A,0))/100," ")</f>
        <v> </v>
      </c>
      <c r="L838" s="66">
        <f ca="1" t="shared" si="802"/>
        <v>0</v>
      </c>
      <c r="M838" s="66" t="str">
        <f ca="1" t="shared" si="803"/>
        <v>1900 - WEEK 00</v>
      </c>
      <c r="N838" s="66" t="str">
        <f ca="1" t="shared" si="804"/>
        <v>1900 - MONTH 01</v>
      </c>
      <c r="O838" s="83" t="str">
        <f ca="1" t="shared" ref="O838:P838" si="878">IFERROR(AVERAGEIF(M:M,M838,$K:$K)," ")</f>
        <v> </v>
      </c>
      <c r="P838" s="83" t="str">
        <f ca="1" t="shared" si="878"/>
        <v> </v>
      </c>
      <c r="Q838" s="66" t="str">
        <f ca="1">IF(ISBLANK(A838)," ",IF(O838&gt;MASTER!$B$3/100,"SB",IF(O838&gt;MASTER!$B$4/100,"B",IF(O838&gt;MASTER!$B$5/100,"C","K"))))</f>
        <v>SB</v>
      </c>
      <c r="R838" s="66" t="str">
        <f ca="1">IF(ISBLANK(B838)," ",IF(P838&gt;MASTER!$B$3/100,"SB",IF(P838&gt;MASTER!$B$4/100,"B",IF(P838&gt;MASTER!$B$5/100,"C","K"))))</f>
        <v>SB</v>
      </c>
    </row>
    <row r="839" customHeight="1" spans="1:18">
      <c r="A839" s="66">
        <f ca="1">INDIRECT(ADDRESS(2+QUOTIENT(ROW()-2,COUNTA('Form Responses 1'!$1:$1)-4),1,,TRUE,"Form Responses 1"))</f>
        <v>0</v>
      </c>
      <c r="B839" s="66">
        <f ca="1">INDIRECT(ADDRESS(2+QUOTIENT(ROW()-2,COUNTA('Form Responses 1'!$1:$1)-4),2,,TRUE,"Form Responses 1"))</f>
        <v>0</v>
      </c>
      <c r="C839" s="66">
        <f ca="1">INDIRECT(ADDRESS(2+QUOTIENT(ROW()-2,COUNTA('Form Responses 1'!$1:$1)-4),3,,TRUE,"Form Responses 1"))</f>
        <v>0</v>
      </c>
      <c r="D839" s="66">
        <f ca="1">INDIRECT(ADDRESS(2+QUOTIENT(ROW()-2,COUNTA('Form Responses 1'!$1:$1)-4),4,,TRUE,"Form Responses 1"))</f>
        <v>0</v>
      </c>
      <c r="E839" s="82">
        <f ca="1" t="shared" si="799"/>
        <v>6</v>
      </c>
      <c r="F839" s="66" t="str">
        <f ca="1">IF(ISBLANK(A839)," ",INDIRECT(ADDRESS(1,5+MOD(ROW()-2,COUNTA('Form Responses 1'!$1:$1)-4),,TRUE,"Form Responses 1")))</f>
        <v>Halaman Wisma [Halaman Utama Depan]</v>
      </c>
      <c r="G839" s="66" t="e">
        <f ca="1">IF(ISBLANK(A839)," ",INDIRECT(ADDRESS(MATCH(A839,'Form Responses 1'!A:A,0),5+MOD(ROW()-2,COUNTA('Form Responses 1'!$1:$1)-4),,TRUE,"Form Responses 1")))</f>
        <v>#N/A</v>
      </c>
      <c r="H839" s="83" t="str">
        <f ca="1" t="shared" si="800"/>
        <v>Halaman Wisma</v>
      </c>
      <c r="I839" s="83" t="str">
        <f ca="1" t="shared" si="874"/>
        <v>Halaman Utama Depan</v>
      </c>
      <c r="J839" s="83" t="str">
        <f ca="1" t="shared" si="801"/>
        <v>CLEANING SERVICE</v>
      </c>
      <c r="K839" s="83" t="str">
        <f ca="1" t="array" ref="K839">IFERROR(INDEX(MASTER!B:B,MATCH(G839,MASTER!A:A,0))/100," ")</f>
        <v> </v>
      </c>
      <c r="L839" s="66">
        <f ca="1" t="shared" si="802"/>
        <v>0</v>
      </c>
      <c r="M839" s="66" t="str">
        <f ca="1" t="shared" si="803"/>
        <v>1900 - WEEK 00</v>
      </c>
      <c r="N839" s="66" t="str">
        <f ca="1" t="shared" si="804"/>
        <v>1900 - MONTH 01</v>
      </c>
      <c r="O839" s="83" t="str">
        <f ca="1" t="shared" ref="O839:P839" si="879">IFERROR(AVERAGEIF(M:M,M839,$K:$K)," ")</f>
        <v> </v>
      </c>
      <c r="P839" s="83" t="str">
        <f ca="1" t="shared" si="879"/>
        <v> </v>
      </c>
      <c r="Q839" s="66" t="str">
        <f ca="1">IF(ISBLANK(A839)," ",IF(O839&gt;MASTER!$B$3/100,"SB",IF(O839&gt;MASTER!$B$4/100,"B",IF(O839&gt;MASTER!$B$5/100,"C","K"))))</f>
        <v>SB</v>
      </c>
      <c r="R839" s="66" t="str">
        <f ca="1">IF(ISBLANK(B839)," ",IF(P839&gt;MASTER!$B$3/100,"SB",IF(P839&gt;MASTER!$B$4/100,"B",IF(P839&gt;MASTER!$B$5/100,"C","K"))))</f>
        <v>SB</v>
      </c>
    </row>
    <row r="840" customHeight="1" spans="1:18">
      <c r="A840" s="66">
        <f ca="1">INDIRECT(ADDRESS(2+QUOTIENT(ROW()-2,COUNTA('Form Responses 1'!$1:$1)-4),1,,TRUE,"Form Responses 1"))</f>
        <v>0</v>
      </c>
      <c r="B840" s="66">
        <f ca="1">INDIRECT(ADDRESS(2+QUOTIENT(ROW()-2,COUNTA('Form Responses 1'!$1:$1)-4),2,,TRUE,"Form Responses 1"))</f>
        <v>0</v>
      </c>
      <c r="C840" s="66">
        <f ca="1">INDIRECT(ADDRESS(2+QUOTIENT(ROW()-2,COUNTA('Form Responses 1'!$1:$1)-4),3,,TRUE,"Form Responses 1"))</f>
        <v>0</v>
      </c>
      <c r="D840" s="66">
        <f ca="1">INDIRECT(ADDRESS(2+QUOTIENT(ROW()-2,COUNTA('Form Responses 1'!$1:$1)-4),4,,TRUE,"Form Responses 1"))</f>
        <v>0</v>
      </c>
      <c r="E840" s="82">
        <f ca="1" t="shared" si="799"/>
        <v>6</v>
      </c>
      <c r="F840" s="66" t="str">
        <f ca="1">IF(ISBLANK(A840)," ",INDIRECT(ADDRESS(1,5+MOD(ROW()-2,COUNTA('Form Responses 1'!$1:$1)-4),,TRUE,"Form Responses 1")))</f>
        <v>Halaman Wisma [Halaman Samping Dan Belakang]</v>
      </c>
      <c r="G840" s="66" t="e">
        <f ca="1">IF(ISBLANK(A840)," ",INDIRECT(ADDRESS(MATCH(A840,'Form Responses 1'!A:A,0),5+MOD(ROW()-2,COUNTA('Form Responses 1'!$1:$1)-4),,TRUE,"Form Responses 1")))</f>
        <v>#N/A</v>
      </c>
      <c r="H840" s="83" t="str">
        <f ca="1" t="shared" si="800"/>
        <v>Halaman Wisma</v>
      </c>
      <c r="I840" s="83" t="str">
        <f ca="1" t="shared" si="874"/>
        <v>Halaman Samping Dan Belakang</v>
      </c>
      <c r="J840" s="83" t="str">
        <f ca="1" t="shared" si="801"/>
        <v>CLEANING SERVICE</v>
      </c>
      <c r="K840" s="83" t="str">
        <f ca="1" t="array" ref="K840">IFERROR(INDEX(MASTER!B:B,MATCH(G840,MASTER!A:A,0))/100," ")</f>
        <v> </v>
      </c>
      <c r="L840" s="66">
        <f ca="1" t="shared" si="802"/>
        <v>0</v>
      </c>
      <c r="M840" s="66" t="str">
        <f ca="1" t="shared" si="803"/>
        <v>1900 - WEEK 00</v>
      </c>
      <c r="N840" s="66" t="str">
        <f ca="1" t="shared" si="804"/>
        <v>1900 - MONTH 01</v>
      </c>
      <c r="O840" s="83" t="str">
        <f ca="1" t="shared" ref="O840:P840" si="880">IFERROR(AVERAGEIF(M:M,M840,$K:$K)," ")</f>
        <v> </v>
      </c>
      <c r="P840" s="83" t="str">
        <f ca="1" t="shared" si="880"/>
        <v> </v>
      </c>
      <c r="Q840" s="66" t="str">
        <f ca="1">IF(ISBLANK(A840)," ",IF(O840&gt;MASTER!$B$3/100,"SB",IF(O840&gt;MASTER!$B$4/100,"B",IF(O840&gt;MASTER!$B$5/100,"C","K"))))</f>
        <v>SB</v>
      </c>
      <c r="R840" s="66" t="str">
        <f ca="1">IF(ISBLANK(B840)," ",IF(P840&gt;MASTER!$B$3/100,"SB",IF(P840&gt;MASTER!$B$4/100,"B",IF(P840&gt;MASTER!$B$5/100,"C","K"))))</f>
        <v>SB</v>
      </c>
    </row>
    <row r="841" customHeight="1" spans="1:18">
      <c r="A841" s="66">
        <f ca="1">INDIRECT(ADDRESS(2+QUOTIENT(ROW()-2,COUNTA('Form Responses 1'!$1:$1)-4),1,,TRUE,"Form Responses 1"))</f>
        <v>0</v>
      </c>
      <c r="B841" s="66">
        <f ca="1">INDIRECT(ADDRESS(2+QUOTIENT(ROW()-2,COUNTA('Form Responses 1'!$1:$1)-4),2,,TRUE,"Form Responses 1"))</f>
        <v>0</v>
      </c>
      <c r="C841" s="66">
        <f ca="1">INDIRECT(ADDRESS(2+QUOTIENT(ROW()-2,COUNTA('Form Responses 1'!$1:$1)-4),3,,TRUE,"Form Responses 1"))</f>
        <v>0</v>
      </c>
      <c r="D841" s="66">
        <f ca="1">INDIRECT(ADDRESS(2+QUOTIENT(ROW()-2,COUNTA('Form Responses 1'!$1:$1)-4),4,,TRUE,"Form Responses 1"))</f>
        <v>0</v>
      </c>
      <c r="E841" s="82">
        <f ca="1" t="shared" si="799"/>
        <v>6</v>
      </c>
      <c r="F841" s="66" t="str">
        <f ca="1">IF(ISBLANK(A841)," ",INDIRECT(ADDRESS(1,5+MOD(ROW()-2,COUNTA('Form Responses 1'!$1:$1)-4),,TRUE,"Form Responses 1")))</f>
        <v>Halaman Wisma [Tps]</v>
      </c>
      <c r="G841" s="66" t="e">
        <f ca="1">IF(ISBLANK(A841)," ",INDIRECT(ADDRESS(MATCH(A841,'Form Responses 1'!A:A,0),5+MOD(ROW()-2,COUNTA('Form Responses 1'!$1:$1)-4),,TRUE,"Form Responses 1")))</f>
        <v>#N/A</v>
      </c>
      <c r="H841" s="83" t="str">
        <f ca="1" t="shared" si="800"/>
        <v>Halaman Wisma</v>
      </c>
      <c r="I841" s="83" t="str">
        <f ca="1" t="shared" si="874"/>
        <v>Tps</v>
      </c>
      <c r="J841" s="83" t="str">
        <f ca="1" t="shared" si="801"/>
        <v>CLEANING SERVICE</v>
      </c>
      <c r="K841" s="83" t="str">
        <f ca="1" t="array" ref="K841">IFERROR(INDEX(MASTER!B:B,MATCH(G841,MASTER!A:A,0))/100," ")</f>
        <v> </v>
      </c>
      <c r="L841" s="66">
        <f ca="1" t="shared" si="802"/>
        <v>0</v>
      </c>
      <c r="M841" s="66" t="str">
        <f ca="1" t="shared" si="803"/>
        <v>1900 - WEEK 00</v>
      </c>
      <c r="N841" s="66" t="str">
        <f ca="1" t="shared" si="804"/>
        <v>1900 - MONTH 01</v>
      </c>
      <c r="O841" s="83" t="str">
        <f ca="1" t="shared" ref="O841:P841" si="881">IFERROR(AVERAGEIF(M:M,M841,$K:$K)," ")</f>
        <v> </v>
      </c>
      <c r="P841" s="83" t="str">
        <f ca="1" t="shared" si="881"/>
        <v> </v>
      </c>
      <c r="Q841" s="66" t="str">
        <f ca="1">IF(ISBLANK(A841)," ",IF(O841&gt;MASTER!$B$3/100,"SB",IF(O841&gt;MASTER!$B$4/100,"B",IF(O841&gt;MASTER!$B$5/100,"C","K"))))</f>
        <v>SB</v>
      </c>
      <c r="R841" s="66" t="str">
        <f ca="1">IF(ISBLANK(B841)," ",IF(P841&gt;MASTER!$B$3/100,"SB",IF(P841&gt;MASTER!$B$4/100,"B",IF(P841&gt;MASTER!$B$5/100,"C","K"))))</f>
        <v>SB</v>
      </c>
    </row>
    <row r="842" customHeight="1" spans="1:18">
      <c r="A842" s="66">
        <f ca="1">INDIRECT(ADDRESS(2+QUOTIENT(ROW()-2,COUNTA('Form Responses 1'!$1:$1)-4),1,,TRUE,"Form Responses 1"))</f>
        <v>0</v>
      </c>
      <c r="B842" s="66">
        <f ca="1">INDIRECT(ADDRESS(2+QUOTIENT(ROW()-2,COUNTA('Form Responses 1'!$1:$1)-4),2,,TRUE,"Form Responses 1"))</f>
        <v>0</v>
      </c>
      <c r="C842" s="66">
        <f ca="1">INDIRECT(ADDRESS(2+QUOTIENT(ROW()-2,COUNTA('Form Responses 1'!$1:$1)-4),3,,TRUE,"Form Responses 1"))</f>
        <v>0</v>
      </c>
      <c r="D842" s="66">
        <f ca="1">INDIRECT(ADDRESS(2+QUOTIENT(ROW()-2,COUNTA('Form Responses 1'!$1:$1)-4),4,,TRUE,"Form Responses 1"))</f>
        <v>0</v>
      </c>
      <c r="E842" s="82">
        <f ca="1" t="shared" si="799"/>
        <v>6</v>
      </c>
      <c r="F842" s="66" t="str">
        <f ca="1">IF(ISBLANK(A842)," ",INDIRECT(ADDRESS(1,5+MOD(ROW()-2,COUNTA('Form Responses 1'!$1:$1)-4),,TRUE,"Form Responses 1")))</f>
        <v>Security [Security Functions]</v>
      </c>
      <c r="G842" s="66" t="e">
        <f ca="1">IF(ISBLANK(A842)," ",INDIRECT(ADDRESS(MATCH(A842,'Form Responses 1'!A:A,0),5+MOD(ROW()-2,COUNTA('Form Responses 1'!$1:$1)-4),,TRUE,"Form Responses 1")))</f>
        <v>#N/A</v>
      </c>
      <c r="H842" s="83" t="str">
        <f ca="1" t="shared" si="800"/>
        <v>Security</v>
      </c>
      <c r="I842" s="83" t="str">
        <f ca="1" t="shared" si="874"/>
        <v>Security Functions</v>
      </c>
      <c r="J842" s="83" t="str">
        <f ca="1" t="shared" si="801"/>
        <v>SECURITY SERVICE</v>
      </c>
      <c r="K842" s="83" t="str">
        <f ca="1" t="array" ref="K842">IFERROR(INDEX(MASTER!B:B,MATCH(G842,MASTER!A:A,0))/100," ")</f>
        <v> </v>
      </c>
      <c r="L842" s="66">
        <f ca="1" t="shared" si="802"/>
        <v>0</v>
      </c>
      <c r="M842" s="66" t="str">
        <f ca="1" t="shared" si="803"/>
        <v>1900 - WEEK 00</v>
      </c>
      <c r="N842" s="66" t="str">
        <f ca="1" t="shared" si="804"/>
        <v>1900 - MONTH 01</v>
      </c>
      <c r="O842" s="83" t="str">
        <f ca="1" t="shared" ref="O842:P842" si="882">IFERROR(AVERAGEIF(M:M,M842,$K:$K)," ")</f>
        <v> </v>
      </c>
      <c r="P842" s="83" t="str">
        <f ca="1" t="shared" si="882"/>
        <v> </v>
      </c>
      <c r="Q842" s="66" t="str">
        <f ca="1">IF(ISBLANK(A842)," ",IF(O842&gt;MASTER!$B$3/100,"SB",IF(O842&gt;MASTER!$B$4/100,"B",IF(O842&gt;MASTER!$B$5/100,"C","K"))))</f>
        <v>SB</v>
      </c>
      <c r="R842" s="66" t="str">
        <f ca="1">IF(ISBLANK(B842)," ",IF(P842&gt;MASTER!$B$3/100,"SB",IF(P842&gt;MASTER!$B$4/100,"B",IF(P842&gt;MASTER!$B$5/100,"C","K"))))</f>
        <v>SB</v>
      </c>
    </row>
    <row r="843" customHeight="1" spans="1:18">
      <c r="A843" s="66">
        <f ca="1">INDIRECT(ADDRESS(2+QUOTIENT(ROW()-2,COUNTA('Form Responses 1'!$1:$1)-4),1,,TRUE,"Form Responses 1"))</f>
        <v>0</v>
      </c>
      <c r="B843" s="66">
        <f ca="1">INDIRECT(ADDRESS(2+QUOTIENT(ROW()-2,COUNTA('Form Responses 1'!$1:$1)-4),2,,TRUE,"Form Responses 1"))</f>
        <v>0</v>
      </c>
      <c r="C843" s="66">
        <f ca="1">INDIRECT(ADDRESS(2+QUOTIENT(ROW()-2,COUNTA('Form Responses 1'!$1:$1)-4),3,,TRUE,"Form Responses 1"))</f>
        <v>0</v>
      </c>
      <c r="D843" s="66">
        <f ca="1">INDIRECT(ADDRESS(2+QUOTIENT(ROW()-2,COUNTA('Form Responses 1'!$1:$1)-4),4,,TRUE,"Form Responses 1"))</f>
        <v>0</v>
      </c>
      <c r="E843" s="82">
        <f ca="1" t="shared" si="799"/>
        <v>6</v>
      </c>
      <c r="F843" s="66" t="str">
        <f ca="1">IF(ISBLANK(A843)," ",INDIRECT(ADDRESS(1,5+MOD(ROW()-2,COUNTA('Form Responses 1'!$1:$1)-4),,TRUE,"Form Responses 1")))</f>
        <v>Lantai 1 [Pantry ]</v>
      </c>
      <c r="G843" s="66" t="e">
        <f ca="1">IF(ISBLANK(A843)," ",INDIRECT(ADDRESS(MATCH(A843,'Form Responses 1'!A:A,0),5+MOD(ROW()-2,COUNTA('Form Responses 1'!$1:$1)-4),,TRUE,"Form Responses 1")))</f>
        <v>#N/A</v>
      </c>
      <c r="H843" s="83" t="str">
        <f ca="1" t="shared" si="800"/>
        <v>Lantai 1</v>
      </c>
      <c r="I843" s="83" t="str">
        <f ca="1" t="shared" si="874"/>
        <v>Pantry </v>
      </c>
      <c r="J843" s="83" t="str">
        <f ca="1" t="shared" si="801"/>
        <v>CLEANING SERVICE</v>
      </c>
      <c r="K843" s="83" t="str">
        <f ca="1" t="array" ref="K843">IFERROR(INDEX(MASTER!B:B,MATCH(G843,MASTER!A:A,0))/100," ")</f>
        <v> </v>
      </c>
      <c r="L843" s="66">
        <f ca="1" t="shared" si="802"/>
        <v>0</v>
      </c>
      <c r="M843" s="66" t="str">
        <f ca="1" t="shared" si="803"/>
        <v>1900 - WEEK 00</v>
      </c>
      <c r="N843" s="66" t="str">
        <f ca="1" t="shared" si="804"/>
        <v>1900 - MONTH 01</v>
      </c>
      <c r="O843" s="83" t="str">
        <f ca="1" t="shared" ref="O843:P843" si="883">IFERROR(AVERAGEIF(M:M,M843,$K:$K)," ")</f>
        <v> </v>
      </c>
      <c r="P843" s="83" t="str">
        <f ca="1" t="shared" si="883"/>
        <v> </v>
      </c>
      <c r="Q843" s="66" t="str">
        <f ca="1">IF(ISBLANK(A843)," ",IF(O843&gt;MASTER!$B$3/100,"SB",IF(O843&gt;MASTER!$B$4/100,"B",IF(O843&gt;MASTER!$B$5/100,"C","K"))))</f>
        <v>SB</v>
      </c>
      <c r="R843" s="66" t="str">
        <f ca="1">IF(ISBLANK(B843)," ",IF(P843&gt;MASTER!$B$3/100,"SB",IF(P843&gt;MASTER!$B$4/100,"B",IF(P843&gt;MASTER!$B$5/100,"C","K"))))</f>
        <v>SB</v>
      </c>
    </row>
    <row r="844" customHeight="1" spans="1:18">
      <c r="A844" s="66">
        <f ca="1">INDIRECT(ADDRESS(2+QUOTIENT(ROW()-2,COUNTA('Form Responses 1'!$1:$1)-4),1,,TRUE,"Form Responses 1"))</f>
        <v>0</v>
      </c>
      <c r="B844" s="66">
        <f ca="1">INDIRECT(ADDRESS(2+QUOTIENT(ROW()-2,COUNTA('Form Responses 1'!$1:$1)-4),2,,TRUE,"Form Responses 1"))</f>
        <v>0</v>
      </c>
      <c r="C844" s="66">
        <f ca="1">INDIRECT(ADDRESS(2+QUOTIENT(ROW()-2,COUNTA('Form Responses 1'!$1:$1)-4),3,,TRUE,"Form Responses 1"))</f>
        <v>0</v>
      </c>
      <c r="D844" s="66">
        <f ca="1">INDIRECT(ADDRESS(2+QUOTIENT(ROW()-2,COUNTA('Form Responses 1'!$1:$1)-4),4,,TRUE,"Form Responses 1"))</f>
        <v>0</v>
      </c>
      <c r="E844" s="82">
        <f ca="1" t="shared" si="799"/>
        <v>6</v>
      </c>
      <c r="F844" s="66" t="str">
        <f ca="1">IF(ISBLANK(A844)," ",INDIRECT(ADDRESS(1,5+MOD(ROW()-2,COUNTA('Form Responses 1'!$1:$1)-4),,TRUE,"Form Responses 1")))</f>
        <v>Lantai 1 [Kamar Depan]</v>
      </c>
      <c r="G844" s="66" t="e">
        <f ca="1">IF(ISBLANK(A844)," ",INDIRECT(ADDRESS(MATCH(A844,'Form Responses 1'!A:A,0),5+MOD(ROW()-2,COUNTA('Form Responses 1'!$1:$1)-4),,TRUE,"Form Responses 1")))</f>
        <v>#N/A</v>
      </c>
      <c r="H844" s="83" t="str">
        <f ca="1" t="shared" si="800"/>
        <v>Lantai 1</v>
      </c>
      <c r="I844" s="83" t="str">
        <f ca="1" t="shared" si="874"/>
        <v>Kamar Depan</v>
      </c>
      <c r="J844" s="83" t="str">
        <f ca="1" t="shared" si="801"/>
        <v>CLEANING SERVICE</v>
      </c>
      <c r="K844" s="83" t="str">
        <f ca="1" t="array" ref="K844">IFERROR(INDEX(MASTER!B:B,MATCH(G844,MASTER!A:A,0))/100," ")</f>
        <v> </v>
      </c>
      <c r="L844" s="66">
        <f ca="1" t="shared" si="802"/>
        <v>0</v>
      </c>
      <c r="M844" s="66" t="str">
        <f ca="1" t="shared" si="803"/>
        <v>1900 - WEEK 00</v>
      </c>
      <c r="N844" s="66" t="str">
        <f ca="1" t="shared" si="804"/>
        <v>1900 - MONTH 01</v>
      </c>
      <c r="O844" s="83" t="str">
        <f ca="1" t="shared" ref="O844:P844" si="884">IFERROR(AVERAGEIF(M:M,M844,$K:$K)," ")</f>
        <v> </v>
      </c>
      <c r="P844" s="83" t="str">
        <f ca="1" t="shared" si="884"/>
        <v> </v>
      </c>
      <c r="Q844" s="66" t="str">
        <f ca="1">IF(ISBLANK(A844)," ",IF(O844&gt;MASTER!$B$3/100,"SB",IF(O844&gt;MASTER!$B$4/100,"B",IF(O844&gt;MASTER!$B$5/100,"C","K"))))</f>
        <v>SB</v>
      </c>
      <c r="R844" s="66" t="str">
        <f ca="1">IF(ISBLANK(B844)," ",IF(P844&gt;MASTER!$B$3/100,"SB",IF(P844&gt;MASTER!$B$4/100,"B",IF(P844&gt;MASTER!$B$5/100,"C","K"))))</f>
        <v>SB</v>
      </c>
    </row>
    <row r="845" customHeight="1" spans="1:18">
      <c r="A845" s="66">
        <f ca="1">INDIRECT(ADDRESS(2+QUOTIENT(ROW()-2,COUNTA('Form Responses 1'!$1:$1)-4),1,,TRUE,"Form Responses 1"))</f>
        <v>0</v>
      </c>
      <c r="B845" s="66">
        <f ca="1">INDIRECT(ADDRESS(2+QUOTIENT(ROW()-2,COUNTA('Form Responses 1'!$1:$1)-4),2,,TRUE,"Form Responses 1"))</f>
        <v>0</v>
      </c>
      <c r="C845" s="66">
        <f ca="1">INDIRECT(ADDRESS(2+QUOTIENT(ROW()-2,COUNTA('Form Responses 1'!$1:$1)-4),3,,TRUE,"Form Responses 1"))</f>
        <v>0</v>
      </c>
      <c r="D845" s="66">
        <f ca="1">INDIRECT(ADDRESS(2+QUOTIENT(ROW()-2,COUNTA('Form Responses 1'!$1:$1)-4),4,,TRUE,"Form Responses 1"))</f>
        <v>0</v>
      </c>
      <c r="E845" s="82">
        <f ca="1" t="shared" si="799"/>
        <v>6</v>
      </c>
      <c r="F845" s="66" t="str">
        <f ca="1">IF(ISBLANK(A845)," ",INDIRECT(ADDRESS(1,5+MOD(ROW()-2,COUNTA('Form Responses 1'!$1:$1)-4),,TRUE,"Form Responses 1")))</f>
        <v>Lantai 1 [Kamar Belakang]</v>
      </c>
      <c r="G845" s="66" t="e">
        <f ca="1">IF(ISBLANK(A845)," ",INDIRECT(ADDRESS(MATCH(A845,'Form Responses 1'!A:A,0),5+MOD(ROW()-2,COUNTA('Form Responses 1'!$1:$1)-4),,TRUE,"Form Responses 1")))</f>
        <v>#N/A</v>
      </c>
      <c r="H845" s="83" t="str">
        <f ca="1" t="shared" si="800"/>
        <v>Lantai 1</v>
      </c>
      <c r="I845" s="83" t="str">
        <f ca="1" t="shared" si="874"/>
        <v>Kamar Belakang</v>
      </c>
      <c r="J845" s="83" t="str">
        <f ca="1" t="shared" si="801"/>
        <v>CLEANING SERVICE</v>
      </c>
      <c r="K845" s="83" t="str">
        <f ca="1" t="array" ref="K845">IFERROR(INDEX(MASTER!B:B,MATCH(G845,MASTER!A:A,0))/100," ")</f>
        <v> </v>
      </c>
      <c r="L845" s="66">
        <f ca="1" t="shared" si="802"/>
        <v>0</v>
      </c>
      <c r="M845" s="66" t="str">
        <f ca="1" t="shared" si="803"/>
        <v>1900 - WEEK 00</v>
      </c>
      <c r="N845" s="66" t="str">
        <f ca="1" t="shared" si="804"/>
        <v>1900 - MONTH 01</v>
      </c>
      <c r="O845" s="83" t="str">
        <f ca="1" t="shared" ref="O845:P845" si="885">IFERROR(AVERAGEIF(M:M,M845,$K:$K)," ")</f>
        <v> </v>
      </c>
      <c r="P845" s="83" t="str">
        <f ca="1" t="shared" si="885"/>
        <v> </v>
      </c>
      <c r="Q845" s="66" t="str">
        <f ca="1">IF(ISBLANK(A845)," ",IF(O845&gt;MASTER!$B$3/100,"SB",IF(O845&gt;MASTER!$B$4/100,"B",IF(O845&gt;MASTER!$B$5/100,"C","K"))))</f>
        <v>SB</v>
      </c>
      <c r="R845" s="66" t="str">
        <f ca="1">IF(ISBLANK(B845)," ",IF(P845&gt;MASTER!$B$3/100,"SB",IF(P845&gt;MASTER!$B$4/100,"B",IF(P845&gt;MASTER!$B$5/100,"C","K"))))</f>
        <v>SB</v>
      </c>
    </row>
    <row r="846" customHeight="1" spans="1:18">
      <c r="A846" s="66">
        <f ca="1">INDIRECT(ADDRESS(2+QUOTIENT(ROW()-2,COUNTA('Form Responses 1'!$1:$1)-4),1,,TRUE,"Form Responses 1"))</f>
        <v>0</v>
      </c>
      <c r="B846" s="66">
        <f ca="1">INDIRECT(ADDRESS(2+QUOTIENT(ROW()-2,COUNTA('Form Responses 1'!$1:$1)-4),2,,TRUE,"Form Responses 1"))</f>
        <v>0</v>
      </c>
      <c r="C846" s="66">
        <f ca="1">INDIRECT(ADDRESS(2+QUOTIENT(ROW()-2,COUNTA('Form Responses 1'!$1:$1)-4),3,,TRUE,"Form Responses 1"))</f>
        <v>0</v>
      </c>
      <c r="D846" s="66">
        <f ca="1">INDIRECT(ADDRESS(2+QUOTIENT(ROW()-2,COUNTA('Form Responses 1'!$1:$1)-4),4,,TRUE,"Form Responses 1"))</f>
        <v>0</v>
      </c>
      <c r="E846" s="82">
        <f ca="1" t="shared" si="799"/>
        <v>6</v>
      </c>
      <c r="F846" s="66" t="str">
        <f ca="1">IF(ISBLANK(A846)," ",INDIRECT(ADDRESS(1,5+MOD(ROW()-2,COUNTA('Form Responses 1'!$1:$1)-4),,TRUE,"Form Responses 1")))</f>
        <v>Lantai 1 [Ruang Tamu]</v>
      </c>
      <c r="G846" s="66" t="e">
        <f ca="1">IF(ISBLANK(A846)," ",INDIRECT(ADDRESS(MATCH(A846,'Form Responses 1'!A:A,0),5+MOD(ROW()-2,COUNTA('Form Responses 1'!$1:$1)-4),,TRUE,"Form Responses 1")))</f>
        <v>#N/A</v>
      </c>
      <c r="H846" s="83" t="str">
        <f ca="1" t="shared" si="800"/>
        <v>Lantai 1</v>
      </c>
      <c r="I846" s="83" t="str">
        <f ca="1" t="shared" si="874"/>
        <v>Ruang Tamu</v>
      </c>
      <c r="J846" s="83" t="str">
        <f ca="1" t="shared" si="801"/>
        <v>CLEANING SERVICE</v>
      </c>
      <c r="K846" s="83" t="str">
        <f ca="1" t="array" ref="K846">IFERROR(INDEX(MASTER!B:B,MATCH(G846,MASTER!A:A,0))/100," ")</f>
        <v> </v>
      </c>
      <c r="L846" s="66">
        <f ca="1" t="shared" si="802"/>
        <v>0</v>
      </c>
      <c r="M846" s="66" t="str">
        <f ca="1" t="shared" si="803"/>
        <v>1900 - WEEK 00</v>
      </c>
      <c r="N846" s="66" t="str">
        <f ca="1" t="shared" si="804"/>
        <v>1900 - MONTH 01</v>
      </c>
      <c r="O846" s="83" t="str">
        <f ca="1" t="shared" ref="O846:P846" si="886">IFERROR(AVERAGEIF(M:M,M846,$K:$K)," ")</f>
        <v> </v>
      </c>
      <c r="P846" s="83" t="str">
        <f ca="1" t="shared" si="886"/>
        <v> </v>
      </c>
      <c r="Q846" s="66" t="str">
        <f ca="1">IF(ISBLANK(A846)," ",IF(O846&gt;MASTER!$B$3/100,"SB",IF(O846&gt;MASTER!$B$4/100,"B",IF(O846&gt;MASTER!$B$5/100,"C","K"))))</f>
        <v>SB</v>
      </c>
      <c r="R846" s="66" t="str">
        <f ca="1">IF(ISBLANK(B846)," ",IF(P846&gt;MASTER!$B$3/100,"SB",IF(P846&gt;MASTER!$B$4/100,"B",IF(P846&gt;MASTER!$B$5/100,"C","K"))))</f>
        <v>SB</v>
      </c>
    </row>
    <row r="847" customHeight="1" spans="1:18">
      <c r="A847" s="66">
        <f ca="1">INDIRECT(ADDRESS(2+QUOTIENT(ROW()-2,COUNTA('Form Responses 1'!$1:$1)-4),1,,TRUE,"Form Responses 1"))</f>
        <v>0</v>
      </c>
      <c r="B847" s="66">
        <f ca="1">INDIRECT(ADDRESS(2+QUOTIENT(ROW()-2,COUNTA('Form Responses 1'!$1:$1)-4),2,,TRUE,"Form Responses 1"))</f>
        <v>0</v>
      </c>
      <c r="C847" s="66">
        <f ca="1">INDIRECT(ADDRESS(2+QUOTIENT(ROW()-2,COUNTA('Form Responses 1'!$1:$1)-4),3,,TRUE,"Form Responses 1"))</f>
        <v>0</v>
      </c>
      <c r="D847" s="66">
        <f ca="1">INDIRECT(ADDRESS(2+QUOTIENT(ROW()-2,COUNTA('Form Responses 1'!$1:$1)-4),4,,TRUE,"Form Responses 1"))</f>
        <v>0</v>
      </c>
      <c r="E847" s="82">
        <f ca="1" t="shared" si="799"/>
        <v>6</v>
      </c>
      <c r="F847" s="66" t="str">
        <f ca="1">IF(ISBLANK(A847)," ",INDIRECT(ADDRESS(1,5+MOD(ROW()-2,COUNTA('Form Responses 1'!$1:$1)-4),,TRUE,"Form Responses 1")))</f>
        <v>Lantai 1 [Toilet Pria / Wanita]</v>
      </c>
      <c r="G847" s="66" t="e">
        <f ca="1">IF(ISBLANK(A847)," ",INDIRECT(ADDRESS(MATCH(A847,'Form Responses 1'!A:A,0),5+MOD(ROW()-2,COUNTA('Form Responses 1'!$1:$1)-4),,TRUE,"Form Responses 1")))</f>
        <v>#N/A</v>
      </c>
      <c r="H847" s="83" t="str">
        <f ca="1" t="shared" si="800"/>
        <v>Lantai 1</v>
      </c>
      <c r="I847" s="83" t="str">
        <f ca="1" t="shared" si="874"/>
        <v>Toilet Pria / Wanita</v>
      </c>
      <c r="J847" s="83" t="str">
        <f ca="1" t="shared" si="801"/>
        <v>CLEANING SERVICE</v>
      </c>
      <c r="K847" s="83" t="str">
        <f ca="1" t="array" ref="K847">IFERROR(INDEX(MASTER!B:B,MATCH(G847,MASTER!A:A,0))/100," ")</f>
        <v> </v>
      </c>
      <c r="L847" s="66">
        <f ca="1" t="shared" si="802"/>
        <v>0</v>
      </c>
      <c r="M847" s="66" t="str">
        <f ca="1" t="shared" si="803"/>
        <v>1900 - WEEK 00</v>
      </c>
      <c r="N847" s="66" t="str">
        <f ca="1" t="shared" si="804"/>
        <v>1900 - MONTH 01</v>
      </c>
      <c r="O847" s="83" t="str">
        <f ca="1" t="shared" ref="O847:P847" si="887">IFERROR(AVERAGEIF(M:M,M847,$K:$K)," ")</f>
        <v> </v>
      </c>
      <c r="P847" s="83" t="str">
        <f ca="1" t="shared" si="887"/>
        <v> </v>
      </c>
      <c r="Q847" s="66" t="str">
        <f ca="1">IF(ISBLANK(A847)," ",IF(O847&gt;MASTER!$B$3/100,"SB",IF(O847&gt;MASTER!$B$4/100,"B",IF(O847&gt;MASTER!$B$5/100,"C","K"))))</f>
        <v>SB</v>
      </c>
      <c r="R847" s="66" t="str">
        <f ca="1">IF(ISBLANK(B847)," ",IF(P847&gt;MASTER!$B$3/100,"SB",IF(P847&gt;MASTER!$B$4/100,"B",IF(P847&gt;MASTER!$B$5/100,"C","K"))))</f>
        <v>SB</v>
      </c>
    </row>
    <row r="848" customHeight="1" spans="1:18">
      <c r="A848" s="66">
        <f ca="1">INDIRECT(ADDRESS(2+QUOTIENT(ROW()-2,COUNTA('Form Responses 1'!$1:$1)-4),1,,TRUE,"Form Responses 1"))</f>
        <v>0</v>
      </c>
      <c r="B848" s="66">
        <f ca="1">INDIRECT(ADDRESS(2+QUOTIENT(ROW()-2,COUNTA('Form Responses 1'!$1:$1)-4),2,,TRUE,"Form Responses 1"))</f>
        <v>0</v>
      </c>
      <c r="C848" s="66">
        <f ca="1">INDIRECT(ADDRESS(2+QUOTIENT(ROW()-2,COUNTA('Form Responses 1'!$1:$1)-4),3,,TRUE,"Form Responses 1"))</f>
        <v>0</v>
      </c>
      <c r="D848" s="66">
        <f ca="1">INDIRECT(ADDRESS(2+QUOTIENT(ROW()-2,COUNTA('Form Responses 1'!$1:$1)-4),4,,TRUE,"Form Responses 1"))</f>
        <v>0</v>
      </c>
      <c r="E848" s="82">
        <f ca="1" t="shared" si="799"/>
        <v>6</v>
      </c>
      <c r="F848" s="66" t="str">
        <f ca="1">IF(ISBLANK(A848)," ",INDIRECT(ADDRESS(1,5+MOD(ROW()-2,COUNTA('Form Responses 1'!$1:$1)-4),,TRUE,"Form Responses 1")))</f>
        <v>Halaman [Taman ]</v>
      </c>
      <c r="G848" s="66" t="e">
        <f ca="1">IF(ISBLANK(A848)," ",INDIRECT(ADDRESS(MATCH(A848,'Form Responses 1'!A:A,0),5+MOD(ROW()-2,COUNTA('Form Responses 1'!$1:$1)-4),,TRUE,"Form Responses 1")))</f>
        <v>#N/A</v>
      </c>
      <c r="H848" s="83" t="str">
        <f ca="1" t="shared" si="800"/>
        <v>Halaman</v>
      </c>
      <c r="I848" s="83" t="str">
        <f ca="1" t="shared" si="874"/>
        <v>Taman </v>
      </c>
      <c r="J848" s="83" t="str">
        <f ca="1" t="shared" si="801"/>
        <v>CLEANING SERVICE</v>
      </c>
      <c r="K848" s="83" t="str">
        <f ca="1" t="array" ref="K848">IFERROR(INDEX(MASTER!B:B,MATCH(G848,MASTER!A:A,0))/100," ")</f>
        <v> </v>
      </c>
      <c r="L848" s="66">
        <f ca="1" t="shared" si="802"/>
        <v>0</v>
      </c>
      <c r="M848" s="66" t="str">
        <f ca="1" t="shared" si="803"/>
        <v>1900 - WEEK 00</v>
      </c>
      <c r="N848" s="66" t="str">
        <f ca="1" t="shared" si="804"/>
        <v>1900 - MONTH 01</v>
      </c>
      <c r="O848" s="83" t="str">
        <f ca="1" t="shared" ref="O848:P848" si="888">IFERROR(AVERAGEIF(M:M,M848,$K:$K)," ")</f>
        <v> </v>
      </c>
      <c r="P848" s="83" t="str">
        <f ca="1" t="shared" si="888"/>
        <v> </v>
      </c>
      <c r="Q848" s="66" t="str">
        <f ca="1">IF(ISBLANK(A848)," ",IF(O848&gt;MASTER!$B$3/100,"SB",IF(O848&gt;MASTER!$B$4/100,"B",IF(O848&gt;MASTER!$B$5/100,"C","K"))))</f>
        <v>SB</v>
      </c>
      <c r="R848" s="66" t="str">
        <f ca="1">IF(ISBLANK(B848)," ",IF(P848&gt;MASTER!$B$3/100,"SB",IF(P848&gt;MASTER!$B$4/100,"B",IF(P848&gt;MASTER!$B$5/100,"C","K"))))</f>
        <v>SB</v>
      </c>
    </row>
    <row r="849" customHeight="1" spans="1:18">
      <c r="A849" s="66">
        <f ca="1">INDIRECT(ADDRESS(2+QUOTIENT(ROW()-2,COUNTA('Form Responses 1'!$1:$1)-4),1,,TRUE,"Form Responses 1"))</f>
        <v>0</v>
      </c>
      <c r="B849" s="66">
        <f ca="1">INDIRECT(ADDRESS(2+QUOTIENT(ROW()-2,COUNTA('Form Responses 1'!$1:$1)-4),2,,TRUE,"Form Responses 1"))</f>
        <v>0</v>
      </c>
      <c r="C849" s="66">
        <f ca="1">INDIRECT(ADDRESS(2+QUOTIENT(ROW()-2,COUNTA('Form Responses 1'!$1:$1)-4),3,,TRUE,"Form Responses 1"))</f>
        <v>0</v>
      </c>
      <c r="D849" s="66">
        <f ca="1">INDIRECT(ADDRESS(2+QUOTIENT(ROW()-2,COUNTA('Form Responses 1'!$1:$1)-4),4,,TRUE,"Form Responses 1"))</f>
        <v>0</v>
      </c>
      <c r="E849" s="82">
        <f ca="1" t="shared" si="799"/>
        <v>6</v>
      </c>
      <c r="F849" s="66" t="str">
        <f ca="1">IF(ISBLANK(A849)," ",INDIRECT(ADDRESS(1,5+MOD(ROW()-2,COUNTA('Form Responses 1'!$1:$1)-4),,TRUE,"Form Responses 1")))</f>
        <v>Halaman [Halaman Utama Depan]</v>
      </c>
      <c r="G849" s="66" t="e">
        <f ca="1">IF(ISBLANK(A849)," ",INDIRECT(ADDRESS(MATCH(A849,'Form Responses 1'!A:A,0),5+MOD(ROW()-2,COUNTA('Form Responses 1'!$1:$1)-4),,TRUE,"Form Responses 1")))</f>
        <v>#N/A</v>
      </c>
      <c r="H849" s="83" t="str">
        <f ca="1" t="shared" si="800"/>
        <v>Halaman</v>
      </c>
      <c r="I849" s="83" t="str">
        <f ca="1" t="shared" si="874"/>
        <v>Halaman Utama Depan</v>
      </c>
      <c r="J849" s="83" t="str">
        <f ca="1" t="shared" si="801"/>
        <v>CLEANING SERVICE</v>
      </c>
      <c r="K849" s="83" t="str">
        <f ca="1" t="array" ref="K849">IFERROR(INDEX(MASTER!B:B,MATCH(G849,MASTER!A:A,0))/100," ")</f>
        <v> </v>
      </c>
      <c r="L849" s="66">
        <f ca="1" t="shared" si="802"/>
        <v>0</v>
      </c>
      <c r="M849" s="66" t="str">
        <f ca="1" t="shared" si="803"/>
        <v>1900 - WEEK 00</v>
      </c>
      <c r="N849" s="66" t="str">
        <f ca="1" t="shared" si="804"/>
        <v>1900 - MONTH 01</v>
      </c>
      <c r="O849" s="83" t="str">
        <f ca="1" t="shared" ref="O849:P849" si="889">IFERROR(AVERAGEIF(M:M,M849,$K:$K)," ")</f>
        <v> </v>
      </c>
      <c r="P849" s="83" t="str">
        <f ca="1" t="shared" si="889"/>
        <v> </v>
      </c>
      <c r="Q849" s="66" t="str">
        <f ca="1">IF(ISBLANK(A849)," ",IF(O849&gt;MASTER!$B$3/100,"SB",IF(O849&gt;MASTER!$B$4/100,"B",IF(O849&gt;MASTER!$B$5/100,"C","K"))))</f>
        <v>SB</v>
      </c>
      <c r="R849" s="66" t="str">
        <f ca="1">IF(ISBLANK(B849)," ",IF(P849&gt;MASTER!$B$3/100,"SB",IF(P849&gt;MASTER!$B$4/100,"B",IF(P849&gt;MASTER!$B$5/100,"C","K"))))</f>
        <v>SB</v>
      </c>
    </row>
    <row r="850" customHeight="1" spans="1:18">
      <c r="A850" s="66">
        <f ca="1">INDIRECT(ADDRESS(2+QUOTIENT(ROW()-2,COUNTA('Form Responses 1'!$1:$1)-4),1,,TRUE,"Form Responses 1"))</f>
        <v>0</v>
      </c>
      <c r="B850" s="66">
        <f ca="1">INDIRECT(ADDRESS(2+QUOTIENT(ROW()-2,COUNTA('Form Responses 1'!$1:$1)-4),2,,TRUE,"Form Responses 1"))</f>
        <v>0</v>
      </c>
      <c r="C850" s="66">
        <f ca="1">INDIRECT(ADDRESS(2+QUOTIENT(ROW()-2,COUNTA('Form Responses 1'!$1:$1)-4),3,,TRUE,"Form Responses 1"))</f>
        <v>0</v>
      </c>
      <c r="D850" s="66">
        <f ca="1">INDIRECT(ADDRESS(2+QUOTIENT(ROW()-2,COUNTA('Form Responses 1'!$1:$1)-4),4,,TRUE,"Form Responses 1"))</f>
        <v>0</v>
      </c>
      <c r="E850" s="82">
        <f ca="1" t="shared" si="799"/>
        <v>6</v>
      </c>
      <c r="F850" s="66" t="str">
        <f ca="1">IF(ISBLANK(A850)," ",INDIRECT(ADDRESS(1,5+MOD(ROW()-2,COUNTA('Form Responses 1'!$1:$1)-4),,TRUE,"Form Responses 1")))</f>
        <v>Halaman [Halaman Samping Dan Belakang]</v>
      </c>
      <c r="G850" s="66" t="e">
        <f ca="1">IF(ISBLANK(A850)," ",INDIRECT(ADDRESS(MATCH(A850,'Form Responses 1'!A:A,0),5+MOD(ROW()-2,COUNTA('Form Responses 1'!$1:$1)-4),,TRUE,"Form Responses 1")))</f>
        <v>#N/A</v>
      </c>
      <c r="H850" s="83" t="str">
        <f ca="1" t="shared" si="800"/>
        <v>Halaman</v>
      </c>
      <c r="I850" s="83" t="str">
        <f ca="1" t="shared" si="874"/>
        <v>Halaman Samping Dan Belakang</v>
      </c>
      <c r="J850" s="83" t="str">
        <f ca="1" t="shared" si="801"/>
        <v>CLEANING SERVICE</v>
      </c>
      <c r="K850" s="83" t="str">
        <f ca="1" t="array" ref="K850">IFERROR(INDEX(MASTER!B:B,MATCH(G850,MASTER!A:A,0))/100," ")</f>
        <v> </v>
      </c>
      <c r="L850" s="66">
        <f ca="1" t="shared" si="802"/>
        <v>0</v>
      </c>
      <c r="M850" s="66" t="str">
        <f ca="1" t="shared" si="803"/>
        <v>1900 - WEEK 00</v>
      </c>
      <c r="N850" s="66" t="str">
        <f ca="1" t="shared" si="804"/>
        <v>1900 - MONTH 01</v>
      </c>
      <c r="O850" s="83" t="str">
        <f ca="1" t="shared" ref="O850:P850" si="890">IFERROR(AVERAGEIF(M:M,M850,$K:$K)," ")</f>
        <v> </v>
      </c>
      <c r="P850" s="83" t="str">
        <f ca="1" t="shared" si="890"/>
        <v> </v>
      </c>
      <c r="Q850" s="66" t="str">
        <f ca="1">IF(ISBLANK(A850)," ",IF(O850&gt;MASTER!$B$3/100,"SB",IF(O850&gt;MASTER!$B$4/100,"B",IF(O850&gt;MASTER!$B$5/100,"C","K"))))</f>
        <v>SB</v>
      </c>
      <c r="R850" s="66" t="str">
        <f ca="1">IF(ISBLANK(B850)," ",IF(P850&gt;MASTER!$B$3/100,"SB",IF(P850&gt;MASTER!$B$4/100,"B",IF(P850&gt;MASTER!$B$5/100,"C","K"))))</f>
        <v>SB</v>
      </c>
    </row>
    <row r="851" customHeight="1" spans="1:18">
      <c r="A851" s="66">
        <f ca="1">INDIRECT(ADDRESS(2+QUOTIENT(ROW()-2,COUNTA('Form Responses 1'!$1:$1)-4),1,,TRUE,"Form Responses 1"))</f>
        <v>0</v>
      </c>
      <c r="B851" s="66">
        <f ca="1">INDIRECT(ADDRESS(2+QUOTIENT(ROW()-2,COUNTA('Form Responses 1'!$1:$1)-4),2,,TRUE,"Form Responses 1"))</f>
        <v>0</v>
      </c>
      <c r="C851" s="66">
        <f ca="1">INDIRECT(ADDRESS(2+QUOTIENT(ROW()-2,COUNTA('Form Responses 1'!$1:$1)-4),3,,TRUE,"Form Responses 1"))</f>
        <v>0</v>
      </c>
      <c r="D851" s="66">
        <f ca="1">INDIRECT(ADDRESS(2+QUOTIENT(ROW()-2,COUNTA('Form Responses 1'!$1:$1)-4),4,,TRUE,"Form Responses 1"))</f>
        <v>0</v>
      </c>
      <c r="E851" s="82">
        <f ca="1" t="shared" si="799"/>
        <v>6</v>
      </c>
      <c r="F851" s="66" t="str">
        <f ca="1">IF(ISBLANK(A851)," ",INDIRECT(ADDRESS(1,5+MOD(ROW()-2,COUNTA('Form Responses 1'!$1:$1)-4),,TRUE,"Form Responses 1")))</f>
        <v>Halaman [Tps]</v>
      </c>
      <c r="G851" s="66" t="e">
        <f ca="1">IF(ISBLANK(A851)," ",INDIRECT(ADDRESS(MATCH(A851,'Form Responses 1'!A:A,0),5+MOD(ROW()-2,COUNTA('Form Responses 1'!$1:$1)-4),,TRUE,"Form Responses 1")))</f>
        <v>#N/A</v>
      </c>
      <c r="H851" s="83" t="str">
        <f ca="1" t="shared" si="800"/>
        <v>Halaman</v>
      </c>
      <c r="I851" s="83" t="str">
        <f ca="1" t="shared" si="874"/>
        <v>Tps</v>
      </c>
      <c r="J851" s="83" t="str">
        <f ca="1" t="shared" si="801"/>
        <v>CLEANING SERVICE</v>
      </c>
      <c r="K851" s="83" t="str">
        <f ca="1" t="array" ref="K851">IFERROR(INDEX(MASTER!B:B,MATCH(G851,MASTER!A:A,0))/100," ")</f>
        <v> </v>
      </c>
      <c r="L851" s="66">
        <f ca="1" t="shared" si="802"/>
        <v>0</v>
      </c>
      <c r="M851" s="66" t="str">
        <f ca="1" t="shared" si="803"/>
        <v>1900 - WEEK 00</v>
      </c>
      <c r="N851" s="66" t="str">
        <f ca="1" t="shared" si="804"/>
        <v>1900 - MONTH 01</v>
      </c>
      <c r="O851" s="83" t="str">
        <f ca="1" t="shared" ref="O851:P851" si="891">IFERROR(AVERAGEIF(M:M,M851,$K:$K)," ")</f>
        <v> </v>
      </c>
      <c r="P851" s="83" t="str">
        <f ca="1" t="shared" si="891"/>
        <v> </v>
      </c>
      <c r="Q851" s="66" t="str">
        <f ca="1">IF(ISBLANK(A851)," ",IF(O851&gt;MASTER!$B$3/100,"SB",IF(O851&gt;MASTER!$B$4/100,"B",IF(O851&gt;MASTER!$B$5/100,"C","K"))))</f>
        <v>SB</v>
      </c>
      <c r="R851" s="66" t="str">
        <f ca="1">IF(ISBLANK(B851)," ",IF(P851&gt;MASTER!$B$3/100,"SB",IF(P851&gt;MASTER!$B$4/100,"B",IF(P851&gt;MASTER!$B$5/100,"C","K"))))</f>
        <v>SB</v>
      </c>
    </row>
    <row r="852" customHeight="1" spans="1:18">
      <c r="A852" s="66">
        <f ca="1">INDIRECT(ADDRESS(2+QUOTIENT(ROW()-2,COUNTA('Form Responses 1'!$1:$1)-4),1,,TRUE,"Form Responses 1"))</f>
        <v>0</v>
      </c>
      <c r="B852" s="66">
        <f ca="1">INDIRECT(ADDRESS(2+QUOTIENT(ROW()-2,COUNTA('Form Responses 1'!$1:$1)-4),2,,TRUE,"Form Responses 1"))</f>
        <v>0</v>
      </c>
      <c r="C852" s="66">
        <f ca="1">INDIRECT(ADDRESS(2+QUOTIENT(ROW()-2,COUNTA('Form Responses 1'!$1:$1)-4),3,,TRUE,"Form Responses 1"))</f>
        <v>0</v>
      </c>
      <c r="D852" s="66">
        <f ca="1">INDIRECT(ADDRESS(2+QUOTIENT(ROW()-2,COUNTA('Form Responses 1'!$1:$1)-4),4,,TRUE,"Form Responses 1"))</f>
        <v>0</v>
      </c>
      <c r="E852" s="82">
        <f ca="1" t="shared" si="799"/>
        <v>6</v>
      </c>
      <c r="F852" s="66" t="str">
        <f ca="1">IF(ISBLANK(A852)," ",INDIRECT(ADDRESS(1,5+MOD(ROW()-2,COUNTA('Form Responses 1'!$1:$1)-4),,TRUE,"Form Responses 1")))</f>
        <v>Wisma [Koridor ]</v>
      </c>
      <c r="G852" s="66" t="e">
        <f ca="1">IF(ISBLANK(A852)," ",INDIRECT(ADDRESS(MATCH(A852,'Form Responses 1'!A:A,0),5+MOD(ROW()-2,COUNTA('Form Responses 1'!$1:$1)-4),,TRUE,"Form Responses 1")))</f>
        <v>#N/A</v>
      </c>
      <c r="H852" s="83" t="str">
        <f ca="1" t="shared" si="800"/>
        <v>Wisma</v>
      </c>
      <c r="I852" s="83" t="str">
        <f ca="1" t="shared" si="874"/>
        <v>Koridor </v>
      </c>
      <c r="J852" s="83" t="str">
        <f ca="1" t="shared" si="801"/>
        <v>CLEANING SERVICE</v>
      </c>
      <c r="K852" s="83" t="str">
        <f ca="1" t="array" ref="K852">IFERROR(INDEX(MASTER!B:B,MATCH(G852,MASTER!A:A,0))/100," ")</f>
        <v> </v>
      </c>
      <c r="L852" s="66">
        <f ca="1" t="shared" si="802"/>
        <v>0</v>
      </c>
      <c r="M852" s="66" t="str">
        <f ca="1" t="shared" si="803"/>
        <v>1900 - WEEK 00</v>
      </c>
      <c r="N852" s="66" t="str">
        <f ca="1" t="shared" si="804"/>
        <v>1900 - MONTH 01</v>
      </c>
      <c r="O852" s="83" t="str">
        <f ca="1" t="shared" ref="O852:P852" si="892">IFERROR(AVERAGEIF(M:M,M852,$K:$K)," ")</f>
        <v> </v>
      </c>
      <c r="P852" s="83" t="str">
        <f ca="1" t="shared" si="892"/>
        <v> </v>
      </c>
      <c r="Q852" s="66" t="str">
        <f ca="1">IF(ISBLANK(A852)," ",IF(O852&gt;MASTER!$B$3/100,"SB",IF(O852&gt;MASTER!$B$4/100,"B",IF(O852&gt;MASTER!$B$5/100,"C","K"))))</f>
        <v>SB</v>
      </c>
      <c r="R852" s="66" t="str">
        <f ca="1">IF(ISBLANK(B852)," ",IF(P852&gt;MASTER!$B$3/100,"SB",IF(P852&gt;MASTER!$B$4/100,"B",IF(P852&gt;MASTER!$B$5/100,"C","K"))))</f>
        <v>SB</v>
      </c>
    </row>
    <row r="853" customHeight="1" spans="1:18">
      <c r="A853" s="66">
        <f ca="1">INDIRECT(ADDRESS(2+QUOTIENT(ROW()-2,COUNTA('Form Responses 1'!$1:$1)-4),1,,TRUE,"Form Responses 1"))</f>
        <v>0</v>
      </c>
      <c r="B853" s="66">
        <f ca="1">INDIRECT(ADDRESS(2+QUOTIENT(ROW()-2,COUNTA('Form Responses 1'!$1:$1)-4),2,,TRUE,"Form Responses 1"))</f>
        <v>0</v>
      </c>
      <c r="C853" s="66">
        <f ca="1">INDIRECT(ADDRESS(2+QUOTIENT(ROW()-2,COUNTA('Form Responses 1'!$1:$1)-4),3,,TRUE,"Form Responses 1"))</f>
        <v>0</v>
      </c>
      <c r="D853" s="66">
        <f ca="1">INDIRECT(ADDRESS(2+QUOTIENT(ROW()-2,COUNTA('Form Responses 1'!$1:$1)-4),4,,TRUE,"Form Responses 1"))</f>
        <v>0</v>
      </c>
      <c r="E853" s="82">
        <f ca="1" t="shared" si="799"/>
        <v>6</v>
      </c>
      <c r="F853" s="66" t="str">
        <f ca="1">IF(ISBLANK(A853)," ",INDIRECT(ADDRESS(1,5+MOD(ROW()-2,COUNTA('Form Responses 1'!$1:$1)-4),,TRUE,"Form Responses 1")))</f>
        <v>Wisma [Ruang Rapat/Pendopo]</v>
      </c>
      <c r="G853" s="66" t="e">
        <f ca="1">IF(ISBLANK(A853)," ",INDIRECT(ADDRESS(MATCH(A853,'Form Responses 1'!A:A,0),5+MOD(ROW()-2,COUNTA('Form Responses 1'!$1:$1)-4),,TRUE,"Form Responses 1")))</f>
        <v>#N/A</v>
      </c>
      <c r="H853" s="83" t="str">
        <f ca="1" t="shared" si="800"/>
        <v>Wisma</v>
      </c>
      <c r="I853" s="83" t="str">
        <f ca="1" t="shared" si="874"/>
        <v>Ruang Rapat/Pendopo</v>
      </c>
      <c r="J853" s="83" t="str">
        <f ca="1" t="shared" si="801"/>
        <v>CLEANING SERVICE</v>
      </c>
      <c r="K853" s="83" t="str">
        <f ca="1" t="array" ref="K853">IFERROR(INDEX(MASTER!B:B,MATCH(G853,MASTER!A:A,0))/100," ")</f>
        <v> </v>
      </c>
      <c r="L853" s="66">
        <f ca="1" t="shared" si="802"/>
        <v>0</v>
      </c>
      <c r="M853" s="66" t="str">
        <f ca="1" t="shared" si="803"/>
        <v>1900 - WEEK 00</v>
      </c>
      <c r="N853" s="66" t="str">
        <f ca="1" t="shared" si="804"/>
        <v>1900 - MONTH 01</v>
      </c>
      <c r="O853" s="83" t="str">
        <f ca="1" t="shared" ref="O853:P853" si="893">IFERROR(AVERAGEIF(M:M,M853,$K:$K)," ")</f>
        <v> </v>
      </c>
      <c r="P853" s="83" t="str">
        <f ca="1" t="shared" si="893"/>
        <v> </v>
      </c>
      <c r="Q853" s="66" t="str">
        <f ca="1">IF(ISBLANK(A853)," ",IF(O853&gt;MASTER!$B$3/100,"SB",IF(O853&gt;MASTER!$B$4/100,"B",IF(O853&gt;MASTER!$B$5/100,"C","K"))))</f>
        <v>SB</v>
      </c>
      <c r="R853" s="66" t="str">
        <f ca="1">IF(ISBLANK(B853)," ",IF(P853&gt;MASTER!$B$3/100,"SB",IF(P853&gt;MASTER!$B$4/100,"B",IF(P853&gt;MASTER!$B$5/100,"C","K"))))</f>
        <v>SB</v>
      </c>
    </row>
    <row r="854" customHeight="1" spans="1:18">
      <c r="A854" s="66">
        <f ca="1">INDIRECT(ADDRESS(2+QUOTIENT(ROW()-2,COUNTA('Form Responses 1'!$1:$1)-4),1,,TRUE,"Form Responses 1"))</f>
        <v>0</v>
      </c>
      <c r="B854" s="66">
        <f ca="1">INDIRECT(ADDRESS(2+QUOTIENT(ROW()-2,COUNTA('Form Responses 1'!$1:$1)-4),2,,TRUE,"Form Responses 1"))</f>
        <v>0</v>
      </c>
      <c r="C854" s="66">
        <f ca="1">INDIRECT(ADDRESS(2+QUOTIENT(ROW()-2,COUNTA('Form Responses 1'!$1:$1)-4),3,,TRUE,"Form Responses 1"))</f>
        <v>0</v>
      </c>
      <c r="D854" s="66">
        <f ca="1">INDIRECT(ADDRESS(2+QUOTIENT(ROW()-2,COUNTA('Form Responses 1'!$1:$1)-4),4,,TRUE,"Form Responses 1"))</f>
        <v>0</v>
      </c>
      <c r="E854" s="82">
        <f ca="1" t="shared" si="799"/>
        <v>6</v>
      </c>
      <c r="F854" s="66" t="str">
        <f ca="1">IF(ISBLANK(A854)," ",INDIRECT(ADDRESS(1,5+MOD(ROW()-2,COUNTA('Form Responses 1'!$1:$1)-4),,TRUE,"Form Responses 1")))</f>
        <v>Wisma [Gudang]</v>
      </c>
      <c r="G854" s="66" t="e">
        <f ca="1">IF(ISBLANK(A854)," ",INDIRECT(ADDRESS(MATCH(A854,'Form Responses 1'!A:A,0),5+MOD(ROW()-2,COUNTA('Form Responses 1'!$1:$1)-4),,TRUE,"Form Responses 1")))</f>
        <v>#N/A</v>
      </c>
      <c r="H854" s="83" t="str">
        <f ca="1" t="shared" si="800"/>
        <v>Wisma</v>
      </c>
      <c r="I854" s="83" t="str">
        <f ca="1" t="shared" si="874"/>
        <v>Gudang</v>
      </c>
      <c r="J854" s="83" t="str">
        <f ca="1" t="shared" si="801"/>
        <v>CLEANING SERVICE</v>
      </c>
      <c r="K854" s="83" t="str">
        <f ca="1" t="array" ref="K854">IFERROR(INDEX(MASTER!B:B,MATCH(G854,MASTER!A:A,0))/100," ")</f>
        <v> </v>
      </c>
      <c r="L854" s="66">
        <f ca="1" t="shared" si="802"/>
        <v>0</v>
      </c>
      <c r="M854" s="66" t="str">
        <f ca="1" t="shared" si="803"/>
        <v>1900 - WEEK 00</v>
      </c>
      <c r="N854" s="66" t="str">
        <f ca="1" t="shared" si="804"/>
        <v>1900 - MONTH 01</v>
      </c>
      <c r="O854" s="83" t="str">
        <f ca="1" t="shared" ref="O854:P854" si="894">IFERROR(AVERAGEIF(M:M,M854,$K:$K)," ")</f>
        <v> </v>
      </c>
      <c r="P854" s="83" t="str">
        <f ca="1" t="shared" si="894"/>
        <v> </v>
      </c>
      <c r="Q854" s="66" t="str">
        <f ca="1">IF(ISBLANK(A854)," ",IF(O854&gt;MASTER!$B$3/100,"SB",IF(O854&gt;MASTER!$B$4/100,"B",IF(O854&gt;MASTER!$B$5/100,"C","K"))))</f>
        <v>SB</v>
      </c>
      <c r="R854" s="66" t="str">
        <f ca="1">IF(ISBLANK(B854)," ",IF(P854&gt;MASTER!$B$3/100,"SB",IF(P854&gt;MASTER!$B$4/100,"B",IF(P854&gt;MASTER!$B$5/100,"C","K"))))</f>
        <v>SB</v>
      </c>
    </row>
    <row r="855" customHeight="1" spans="1:18">
      <c r="A855" s="66">
        <f ca="1">INDIRECT(ADDRESS(2+QUOTIENT(ROW()-2,COUNTA('Form Responses 1'!$1:$1)-4),1,,TRUE,"Form Responses 1"))</f>
        <v>0</v>
      </c>
      <c r="B855" s="66">
        <f ca="1">INDIRECT(ADDRESS(2+QUOTIENT(ROW()-2,COUNTA('Form Responses 1'!$1:$1)-4),2,,TRUE,"Form Responses 1"))</f>
        <v>0</v>
      </c>
      <c r="C855" s="66">
        <f ca="1">INDIRECT(ADDRESS(2+QUOTIENT(ROW()-2,COUNTA('Form Responses 1'!$1:$1)-4),3,,TRUE,"Form Responses 1"))</f>
        <v>0</v>
      </c>
      <c r="D855" s="66">
        <f ca="1">INDIRECT(ADDRESS(2+QUOTIENT(ROW()-2,COUNTA('Form Responses 1'!$1:$1)-4),4,,TRUE,"Form Responses 1"))</f>
        <v>0</v>
      </c>
      <c r="E855" s="82">
        <f ca="1" t="shared" si="799"/>
        <v>6</v>
      </c>
      <c r="F855" s="66" t="str">
        <f ca="1">IF(ISBLANK(A855)," ",INDIRECT(ADDRESS(1,5+MOD(ROW()-2,COUNTA('Form Responses 1'!$1:$1)-4),,TRUE,"Form Responses 1")))</f>
        <v>Wisma [Ruang Genset]</v>
      </c>
      <c r="G855" s="66" t="e">
        <f ca="1">IF(ISBLANK(A855)," ",INDIRECT(ADDRESS(MATCH(A855,'Form Responses 1'!A:A,0),5+MOD(ROW()-2,COUNTA('Form Responses 1'!$1:$1)-4),,TRUE,"Form Responses 1")))</f>
        <v>#N/A</v>
      </c>
      <c r="H855" s="83" t="str">
        <f ca="1" t="shared" si="800"/>
        <v>Wisma</v>
      </c>
      <c r="I855" s="83" t="str">
        <f ca="1" t="shared" si="874"/>
        <v>Ruang Genset</v>
      </c>
      <c r="J855" s="83" t="str">
        <f ca="1" t="shared" si="801"/>
        <v>CLEANING SERVICE</v>
      </c>
      <c r="K855" s="83" t="str">
        <f ca="1" t="array" ref="K855">IFERROR(INDEX(MASTER!B:B,MATCH(G855,MASTER!A:A,0))/100," ")</f>
        <v> </v>
      </c>
      <c r="L855" s="66">
        <f ca="1" t="shared" si="802"/>
        <v>0</v>
      </c>
      <c r="M855" s="66" t="str">
        <f ca="1" t="shared" si="803"/>
        <v>1900 - WEEK 00</v>
      </c>
      <c r="N855" s="66" t="str">
        <f ca="1" t="shared" si="804"/>
        <v>1900 - MONTH 01</v>
      </c>
      <c r="O855" s="83" t="str">
        <f ca="1" t="shared" ref="O855:P855" si="895">IFERROR(AVERAGEIF(M:M,M855,$K:$K)," ")</f>
        <v> </v>
      </c>
      <c r="P855" s="83" t="str">
        <f ca="1" t="shared" si="895"/>
        <v> </v>
      </c>
      <c r="Q855" s="66" t="str">
        <f ca="1">IF(ISBLANK(A855)," ",IF(O855&gt;MASTER!$B$3/100,"SB",IF(O855&gt;MASTER!$B$4/100,"B",IF(O855&gt;MASTER!$B$5/100,"C","K"))))</f>
        <v>SB</v>
      </c>
      <c r="R855" s="66" t="str">
        <f ca="1">IF(ISBLANK(B855)," ",IF(P855&gt;MASTER!$B$3/100,"SB",IF(P855&gt;MASTER!$B$4/100,"B",IF(P855&gt;MASTER!$B$5/100,"C","K"))))</f>
        <v>SB</v>
      </c>
    </row>
    <row r="856" customHeight="1" spans="1:18">
      <c r="A856" s="66">
        <f ca="1">INDIRECT(ADDRESS(2+QUOTIENT(ROW()-2,COUNTA('Form Responses 1'!$1:$1)-4),1,,TRUE,"Form Responses 1"))</f>
        <v>0</v>
      </c>
      <c r="B856" s="66">
        <f ca="1">INDIRECT(ADDRESS(2+QUOTIENT(ROW()-2,COUNTA('Form Responses 1'!$1:$1)-4),2,,TRUE,"Form Responses 1"))</f>
        <v>0</v>
      </c>
      <c r="C856" s="66">
        <f ca="1">INDIRECT(ADDRESS(2+QUOTIENT(ROW()-2,COUNTA('Form Responses 1'!$1:$1)-4),3,,TRUE,"Form Responses 1"))</f>
        <v>0</v>
      </c>
      <c r="D856" s="66">
        <f ca="1">INDIRECT(ADDRESS(2+QUOTIENT(ROW()-2,COUNTA('Form Responses 1'!$1:$1)-4),4,,TRUE,"Form Responses 1"))</f>
        <v>0</v>
      </c>
      <c r="E856" s="82">
        <f ca="1" t="shared" si="799"/>
        <v>6</v>
      </c>
      <c r="F856" s="66" t="str">
        <f ca="1">IF(ISBLANK(A856)," ",INDIRECT(ADDRESS(1,5+MOD(ROW()-2,COUNTA('Form Responses 1'!$1:$1)-4),,TRUE,"Form Responses 1")))</f>
        <v>Wisma [Ruang Alat Meteorologi]</v>
      </c>
      <c r="G856" s="66" t="e">
        <f ca="1">IF(ISBLANK(A856)," ",INDIRECT(ADDRESS(MATCH(A856,'Form Responses 1'!A:A,0),5+MOD(ROW()-2,COUNTA('Form Responses 1'!$1:$1)-4),,TRUE,"Form Responses 1")))</f>
        <v>#N/A</v>
      </c>
      <c r="H856" s="83" t="str">
        <f ca="1" t="shared" si="800"/>
        <v>Wisma</v>
      </c>
      <c r="I856" s="83" t="str">
        <f ca="1" t="shared" si="874"/>
        <v>Ruang Alat Meteorologi</v>
      </c>
      <c r="J856" s="83" t="str">
        <f ca="1" t="shared" si="801"/>
        <v>CLEANING SERVICE</v>
      </c>
      <c r="K856" s="83" t="str">
        <f ca="1" t="array" ref="K856">IFERROR(INDEX(MASTER!B:B,MATCH(G856,MASTER!A:A,0))/100," ")</f>
        <v> </v>
      </c>
      <c r="L856" s="66">
        <f ca="1" t="shared" si="802"/>
        <v>0</v>
      </c>
      <c r="M856" s="66" t="str">
        <f ca="1" t="shared" si="803"/>
        <v>1900 - WEEK 00</v>
      </c>
      <c r="N856" s="66" t="str">
        <f ca="1" t="shared" si="804"/>
        <v>1900 - MONTH 01</v>
      </c>
      <c r="O856" s="83" t="str">
        <f ca="1" t="shared" ref="O856:P856" si="896">IFERROR(AVERAGEIF(M:M,M856,$K:$K)," ")</f>
        <v> </v>
      </c>
      <c r="P856" s="83" t="str">
        <f ca="1" t="shared" si="896"/>
        <v> </v>
      </c>
      <c r="Q856" s="66" t="str">
        <f ca="1">IF(ISBLANK(A856)," ",IF(O856&gt;MASTER!$B$3/100,"SB",IF(O856&gt;MASTER!$B$4/100,"B",IF(O856&gt;MASTER!$B$5/100,"C","K"))))</f>
        <v>SB</v>
      </c>
      <c r="R856" s="66" t="str">
        <f ca="1">IF(ISBLANK(B856)," ",IF(P856&gt;MASTER!$B$3/100,"SB",IF(P856&gt;MASTER!$B$4/100,"B",IF(P856&gt;MASTER!$B$5/100,"C","K"))))</f>
        <v>SB</v>
      </c>
    </row>
    <row r="857" customHeight="1" spans="1:18">
      <c r="A857" s="66">
        <f ca="1">INDIRECT(ADDRESS(2+QUOTIENT(ROW()-2,COUNTA('Form Responses 1'!$1:$1)-4),1,,TRUE,"Form Responses 1"))</f>
        <v>0</v>
      </c>
      <c r="B857" s="66">
        <f ca="1">INDIRECT(ADDRESS(2+QUOTIENT(ROW()-2,COUNTA('Form Responses 1'!$1:$1)-4),2,,TRUE,"Form Responses 1"))</f>
        <v>0</v>
      </c>
      <c r="C857" s="66">
        <f ca="1">INDIRECT(ADDRESS(2+QUOTIENT(ROW()-2,COUNTA('Form Responses 1'!$1:$1)-4),3,,TRUE,"Form Responses 1"))</f>
        <v>0</v>
      </c>
      <c r="D857" s="66">
        <f ca="1">INDIRECT(ADDRESS(2+QUOTIENT(ROW()-2,COUNTA('Form Responses 1'!$1:$1)-4),4,,TRUE,"Form Responses 1"))</f>
        <v>0</v>
      </c>
      <c r="E857" s="82">
        <f ca="1" t="shared" si="799"/>
        <v>6</v>
      </c>
      <c r="F857" s="66" t="str">
        <f ca="1">IF(ISBLANK(A857)," ",INDIRECT(ADDRESS(1,5+MOD(ROW()-2,COUNTA('Form Responses 1'!$1:$1)-4),,TRUE,"Form Responses 1")))</f>
        <v>Wisma [Ruang Kerja]</v>
      </c>
      <c r="G857" s="66" t="e">
        <f ca="1">IF(ISBLANK(A857)," ",INDIRECT(ADDRESS(MATCH(A857,'Form Responses 1'!A:A,0),5+MOD(ROW()-2,COUNTA('Form Responses 1'!$1:$1)-4),,TRUE,"Form Responses 1")))</f>
        <v>#N/A</v>
      </c>
      <c r="H857" s="83" t="str">
        <f ca="1" t="shared" si="800"/>
        <v>Wisma</v>
      </c>
      <c r="I857" s="83" t="str">
        <f ca="1" t="shared" si="874"/>
        <v>Ruang Kerja</v>
      </c>
      <c r="J857" s="83" t="str">
        <f ca="1" t="shared" si="801"/>
        <v>CLEANING SERVICE</v>
      </c>
      <c r="K857" s="83" t="str">
        <f ca="1" t="array" ref="K857">IFERROR(INDEX(MASTER!B:B,MATCH(G857,MASTER!A:A,0))/100," ")</f>
        <v> </v>
      </c>
      <c r="L857" s="66">
        <f ca="1" t="shared" si="802"/>
        <v>0</v>
      </c>
      <c r="M857" s="66" t="str">
        <f ca="1" t="shared" si="803"/>
        <v>1900 - WEEK 00</v>
      </c>
      <c r="N857" s="66" t="str">
        <f ca="1" t="shared" si="804"/>
        <v>1900 - MONTH 01</v>
      </c>
      <c r="O857" s="83" t="str">
        <f ca="1" t="shared" ref="O857:P857" si="897">IFERROR(AVERAGEIF(M:M,M857,$K:$K)," ")</f>
        <v> </v>
      </c>
      <c r="P857" s="83" t="str">
        <f ca="1" t="shared" si="897"/>
        <v> </v>
      </c>
      <c r="Q857" s="66" t="str">
        <f ca="1">IF(ISBLANK(A857)," ",IF(O857&gt;MASTER!$B$3/100,"SB",IF(O857&gt;MASTER!$B$4/100,"B",IF(O857&gt;MASTER!$B$5/100,"C","K"))))</f>
        <v>SB</v>
      </c>
      <c r="R857" s="66" t="str">
        <f ca="1">IF(ISBLANK(B857)," ",IF(P857&gt;MASTER!$B$3/100,"SB",IF(P857&gt;MASTER!$B$4/100,"B",IF(P857&gt;MASTER!$B$5/100,"C","K"))))</f>
        <v>SB</v>
      </c>
    </row>
    <row r="858" customHeight="1" spans="1:18">
      <c r="A858" s="66">
        <f ca="1">INDIRECT(ADDRESS(2+QUOTIENT(ROW()-2,COUNTA('Form Responses 1'!$1:$1)-4),1,,TRUE,"Form Responses 1"))</f>
        <v>0</v>
      </c>
      <c r="B858" s="66">
        <f ca="1">INDIRECT(ADDRESS(2+QUOTIENT(ROW()-2,COUNTA('Form Responses 1'!$1:$1)-4),2,,TRUE,"Form Responses 1"))</f>
        <v>0</v>
      </c>
      <c r="C858" s="66">
        <f ca="1">INDIRECT(ADDRESS(2+QUOTIENT(ROW()-2,COUNTA('Form Responses 1'!$1:$1)-4),3,,TRUE,"Form Responses 1"))</f>
        <v>0</v>
      </c>
      <c r="D858" s="66">
        <f ca="1">INDIRECT(ADDRESS(2+QUOTIENT(ROW()-2,COUNTA('Form Responses 1'!$1:$1)-4),4,,TRUE,"Form Responses 1"))</f>
        <v>0</v>
      </c>
      <c r="E858" s="82">
        <f ca="1" t="shared" si="799"/>
        <v>6</v>
      </c>
      <c r="F858" s="66" t="str">
        <f ca="1">IF(ISBLANK(A858)," ",INDIRECT(ADDRESS(1,5+MOD(ROW()-2,COUNTA('Form Responses 1'!$1:$1)-4),,TRUE,"Form Responses 1")))</f>
        <v>Wisma [Pantry]</v>
      </c>
      <c r="G858" s="66" t="e">
        <f ca="1">IF(ISBLANK(A858)," ",INDIRECT(ADDRESS(MATCH(A858,'Form Responses 1'!A:A,0),5+MOD(ROW()-2,COUNTA('Form Responses 1'!$1:$1)-4),,TRUE,"Form Responses 1")))</f>
        <v>#N/A</v>
      </c>
      <c r="H858" s="83" t="str">
        <f ca="1" t="shared" si="800"/>
        <v>Wisma</v>
      </c>
      <c r="I858" s="83" t="str">
        <f ca="1" t="shared" si="874"/>
        <v>Pantry</v>
      </c>
      <c r="J858" s="83" t="str">
        <f ca="1" t="shared" si="801"/>
        <v>CLEANING SERVICE</v>
      </c>
      <c r="K858" s="83" t="str">
        <f ca="1" t="array" ref="K858">IFERROR(INDEX(MASTER!B:B,MATCH(G858,MASTER!A:A,0))/100," ")</f>
        <v> </v>
      </c>
      <c r="L858" s="66">
        <f ca="1" t="shared" si="802"/>
        <v>0</v>
      </c>
      <c r="M858" s="66" t="str">
        <f ca="1" t="shared" si="803"/>
        <v>1900 - WEEK 00</v>
      </c>
      <c r="N858" s="66" t="str">
        <f ca="1" t="shared" si="804"/>
        <v>1900 - MONTH 01</v>
      </c>
      <c r="O858" s="83" t="str">
        <f ca="1" t="shared" ref="O858:P858" si="898">IFERROR(AVERAGEIF(M:M,M858,$K:$K)," ")</f>
        <v> </v>
      </c>
      <c r="P858" s="83" t="str">
        <f ca="1" t="shared" si="898"/>
        <v> </v>
      </c>
      <c r="Q858" s="66" t="str">
        <f ca="1">IF(ISBLANK(A858)," ",IF(O858&gt;MASTER!$B$3/100,"SB",IF(O858&gt;MASTER!$B$4/100,"B",IF(O858&gt;MASTER!$B$5/100,"C","K"))))</f>
        <v>SB</v>
      </c>
      <c r="R858" s="66" t="str">
        <f ca="1">IF(ISBLANK(B858)," ",IF(P858&gt;MASTER!$B$3/100,"SB",IF(P858&gt;MASTER!$B$4/100,"B",IF(P858&gt;MASTER!$B$5/100,"C","K"))))</f>
        <v>SB</v>
      </c>
    </row>
    <row r="859" customHeight="1" spans="1:18">
      <c r="A859" s="66">
        <f ca="1">INDIRECT(ADDRESS(2+QUOTIENT(ROW()-2,COUNTA('Form Responses 1'!$1:$1)-4),1,,TRUE,"Form Responses 1"))</f>
        <v>0</v>
      </c>
      <c r="B859" s="66">
        <f ca="1">INDIRECT(ADDRESS(2+QUOTIENT(ROW()-2,COUNTA('Form Responses 1'!$1:$1)-4),2,,TRUE,"Form Responses 1"))</f>
        <v>0</v>
      </c>
      <c r="C859" s="66">
        <f ca="1">INDIRECT(ADDRESS(2+QUOTIENT(ROW()-2,COUNTA('Form Responses 1'!$1:$1)-4),3,,TRUE,"Form Responses 1"))</f>
        <v>0</v>
      </c>
      <c r="D859" s="66">
        <f ca="1">INDIRECT(ADDRESS(2+QUOTIENT(ROW()-2,COUNTA('Form Responses 1'!$1:$1)-4),4,,TRUE,"Form Responses 1"))</f>
        <v>0</v>
      </c>
      <c r="E859" s="82">
        <f ca="1" t="shared" si="799"/>
        <v>6</v>
      </c>
      <c r="F859" s="66" t="str">
        <f ca="1">IF(ISBLANK(A859)," ",INDIRECT(ADDRESS(1,5+MOD(ROW()-2,COUNTA('Form Responses 1'!$1:$1)-4),,TRUE,"Form Responses 1")))</f>
        <v>Wisma [Musholla]</v>
      </c>
      <c r="G859" s="66" t="e">
        <f ca="1">IF(ISBLANK(A859)," ",INDIRECT(ADDRESS(MATCH(A859,'Form Responses 1'!A:A,0),5+MOD(ROW()-2,COUNTA('Form Responses 1'!$1:$1)-4),,TRUE,"Form Responses 1")))</f>
        <v>#N/A</v>
      </c>
      <c r="H859" s="83" t="str">
        <f ca="1" t="shared" si="800"/>
        <v>Wisma</v>
      </c>
      <c r="I859" s="83" t="str">
        <f ca="1" t="shared" si="874"/>
        <v>Musholla</v>
      </c>
      <c r="J859" s="83" t="str">
        <f ca="1" t="shared" si="801"/>
        <v>CLEANING SERVICE</v>
      </c>
      <c r="K859" s="83" t="str">
        <f ca="1" t="array" ref="K859">IFERROR(INDEX(MASTER!B:B,MATCH(G859,MASTER!A:A,0))/100," ")</f>
        <v> </v>
      </c>
      <c r="L859" s="66">
        <f ca="1" t="shared" si="802"/>
        <v>0</v>
      </c>
      <c r="M859" s="66" t="str">
        <f ca="1" t="shared" si="803"/>
        <v>1900 - WEEK 00</v>
      </c>
      <c r="N859" s="66" t="str">
        <f ca="1" t="shared" si="804"/>
        <v>1900 - MONTH 01</v>
      </c>
      <c r="O859" s="83" t="str">
        <f ca="1" t="shared" ref="O859:P859" si="899">IFERROR(AVERAGEIF(M:M,M859,$K:$K)," ")</f>
        <v> </v>
      </c>
      <c r="P859" s="83" t="str">
        <f ca="1" t="shared" si="899"/>
        <v> </v>
      </c>
      <c r="Q859" s="66" t="str">
        <f ca="1">IF(ISBLANK(A859)," ",IF(O859&gt;MASTER!$B$3/100,"SB",IF(O859&gt;MASTER!$B$4/100,"B",IF(O859&gt;MASTER!$B$5/100,"C","K"))))</f>
        <v>SB</v>
      </c>
      <c r="R859" s="66" t="str">
        <f ca="1">IF(ISBLANK(B859)," ",IF(P859&gt;MASTER!$B$3/100,"SB",IF(P859&gt;MASTER!$B$4/100,"B",IF(P859&gt;MASTER!$B$5/100,"C","K"))))</f>
        <v>SB</v>
      </c>
    </row>
    <row r="860" customHeight="1" spans="1:18">
      <c r="A860" s="66">
        <f ca="1">INDIRECT(ADDRESS(2+QUOTIENT(ROW()-2,COUNTA('Form Responses 1'!$1:$1)-4),1,,TRUE,"Form Responses 1"))</f>
        <v>0</v>
      </c>
      <c r="B860" s="66">
        <f ca="1">INDIRECT(ADDRESS(2+QUOTIENT(ROW()-2,COUNTA('Form Responses 1'!$1:$1)-4),2,,TRUE,"Form Responses 1"))</f>
        <v>0</v>
      </c>
      <c r="C860" s="66">
        <f ca="1">INDIRECT(ADDRESS(2+QUOTIENT(ROW()-2,COUNTA('Form Responses 1'!$1:$1)-4),3,,TRUE,"Form Responses 1"))</f>
        <v>0</v>
      </c>
      <c r="D860" s="66">
        <f ca="1">INDIRECT(ADDRESS(2+QUOTIENT(ROW()-2,COUNTA('Form Responses 1'!$1:$1)-4),4,,TRUE,"Form Responses 1"))</f>
        <v>0</v>
      </c>
      <c r="E860" s="82">
        <f ca="1" t="shared" si="799"/>
        <v>6</v>
      </c>
      <c r="F860" s="66" t="str">
        <f ca="1">IF(ISBLANK(A860)," ",INDIRECT(ADDRESS(1,5+MOD(ROW()-2,COUNTA('Form Responses 1'!$1:$1)-4),,TRUE,"Form Responses 1")))</f>
        <v>Wisma [Toilet Pria / Wanita]</v>
      </c>
      <c r="G860" s="66" t="e">
        <f ca="1">IF(ISBLANK(A860)," ",INDIRECT(ADDRESS(MATCH(A860,'Form Responses 1'!A:A,0),5+MOD(ROW()-2,COUNTA('Form Responses 1'!$1:$1)-4),,TRUE,"Form Responses 1")))</f>
        <v>#N/A</v>
      </c>
      <c r="H860" s="83" t="str">
        <f ca="1" t="shared" si="800"/>
        <v>Wisma</v>
      </c>
      <c r="I860" s="83" t="str">
        <f ca="1" t="shared" si="874"/>
        <v>Toilet Pria / Wanita</v>
      </c>
      <c r="J860" s="83" t="str">
        <f ca="1" t="shared" si="801"/>
        <v>CLEANING SERVICE</v>
      </c>
      <c r="K860" s="83" t="str">
        <f ca="1" t="array" ref="K860">IFERROR(INDEX(MASTER!B:B,MATCH(G860,MASTER!A:A,0))/100," ")</f>
        <v> </v>
      </c>
      <c r="L860" s="66">
        <f ca="1" t="shared" si="802"/>
        <v>0</v>
      </c>
      <c r="M860" s="66" t="str">
        <f ca="1" t="shared" si="803"/>
        <v>1900 - WEEK 00</v>
      </c>
      <c r="N860" s="66" t="str">
        <f ca="1" t="shared" si="804"/>
        <v>1900 - MONTH 01</v>
      </c>
      <c r="O860" s="83" t="str">
        <f ca="1" t="shared" ref="O860:P860" si="900">IFERROR(AVERAGEIF(M:M,M860,$K:$K)," ")</f>
        <v> </v>
      </c>
      <c r="P860" s="83" t="str">
        <f ca="1" t="shared" si="900"/>
        <v> </v>
      </c>
      <c r="Q860" s="66" t="str">
        <f ca="1">IF(ISBLANK(A860)," ",IF(O860&gt;MASTER!$B$3/100,"SB",IF(O860&gt;MASTER!$B$4/100,"B",IF(O860&gt;MASTER!$B$5/100,"C","K"))))</f>
        <v>SB</v>
      </c>
      <c r="R860" s="66" t="str">
        <f ca="1">IF(ISBLANK(B860)," ",IF(P860&gt;MASTER!$B$3/100,"SB",IF(P860&gt;MASTER!$B$4/100,"B",IF(P860&gt;MASTER!$B$5/100,"C","K"))))</f>
        <v>SB</v>
      </c>
    </row>
    <row r="861" customHeight="1" spans="1:18">
      <c r="A861" s="66">
        <f ca="1">INDIRECT(ADDRESS(2+QUOTIENT(ROW()-2,COUNTA('Form Responses 1'!$1:$1)-4),1,,TRUE,"Form Responses 1"))</f>
        <v>0</v>
      </c>
      <c r="B861" s="66">
        <f ca="1">INDIRECT(ADDRESS(2+QUOTIENT(ROW()-2,COUNTA('Form Responses 1'!$1:$1)-4),2,,TRUE,"Form Responses 1"))</f>
        <v>0</v>
      </c>
      <c r="C861" s="66">
        <f ca="1">INDIRECT(ADDRESS(2+QUOTIENT(ROW()-2,COUNTA('Form Responses 1'!$1:$1)-4),3,,TRUE,"Form Responses 1"))</f>
        <v>0</v>
      </c>
      <c r="D861" s="66">
        <f ca="1">INDIRECT(ADDRESS(2+QUOTIENT(ROW()-2,COUNTA('Form Responses 1'!$1:$1)-4),4,,TRUE,"Form Responses 1"))</f>
        <v>0</v>
      </c>
      <c r="E861" s="82">
        <f ca="1" t="shared" si="799"/>
        <v>6</v>
      </c>
      <c r="F861" s="66" t="str">
        <f ca="1">IF(ISBLANK(A861)," ",INDIRECT(ADDRESS(1,5+MOD(ROW()-2,COUNTA('Form Responses 1'!$1:$1)-4),,TRUE,"Form Responses 1")))</f>
        <v>Halaman Wisma [Taman ]</v>
      </c>
      <c r="G861" s="66" t="e">
        <f ca="1">IF(ISBLANK(A861)," ",INDIRECT(ADDRESS(MATCH(A861,'Form Responses 1'!A:A,0),5+MOD(ROW()-2,COUNTA('Form Responses 1'!$1:$1)-4),,TRUE,"Form Responses 1")))</f>
        <v>#N/A</v>
      </c>
      <c r="H861" s="83" t="str">
        <f ca="1" t="shared" si="800"/>
        <v>Halaman Wisma</v>
      </c>
      <c r="I861" s="83" t="str">
        <f ca="1" t="shared" si="874"/>
        <v>Taman </v>
      </c>
      <c r="J861" s="83" t="str">
        <f ca="1" t="shared" si="801"/>
        <v>CLEANING SERVICE</v>
      </c>
      <c r="K861" s="83" t="str">
        <f ca="1" t="array" ref="K861">IFERROR(INDEX(MASTER!B:B,MATCH(G861,MASTER!A:A,0))/100," ")</f>
        <v> </v>
      </c>
      <c r="L861" s="66">
        <f ca="1" t="shared" si="802"/>
        <v>0</v>
      </c>
      <c r="M861" s="66" t="str">
        <f ca="1" t="shared" si="803"/>
        <v>1900 - WEEK 00</v>
      </c>
      <c r="N861" s="66" t="str">
        <f ca="1" t="shared" si="804"/>
        <v>1900 - MONTH 01</v>
      </c>
      <c r="O861" s="83" t="str">
        <f ca="1" t="shared" ref="O861:P861" si="901">IFERROR(AVERAGEIF(M:M,M861,$K:$K)," ")</f>
        <v> </v>
      </c>
      <c r="P861" s="83" t="str">
        <f ca="1" t="shared" si="901"/>
        <v> </v>
      </c>
      <c r="Q861" s="66" t="str">
        <f ca="1">IF(ISBLANK(A861)," ",IF(O861&gt;MASTER!$B$3/100,"SB",IF(O861&gt;MASTER!$B$4/100,"B",IF(O861&gt;MASTER!$B$5/100,"C","K"))))</f>
        <v>SB</v>
      </c>
      <c r="R861" s="66" t="str">
        <f ca="1">IF(ISBLANK(B861)," ",IF(P861&gt;MASTER!$B$3/100,"SB",IF(P861&gt;MASTER!$B$4/100,"B",IF(P861&gt;MASTER!$B$5/100,"C","K"))))</f>
        <v>SB</v>
      </c>
    </row>
    <row r="862" customHeight="1" spans="1:18">
      <c r="A862" s="66">
        <f ca="1">INDIRECT(ADDRESS(2+QUOTIENT(ROW()-2,COUNTA('Form Responses 1'!$1:$1)-4),1,,TRUE,"Form Responses 1"))</f>
        <v>0</v>
      </c>
      <c r="B862" s="66">
        <f ca="1">INDIRECT(ADDRESS(2+QUOTIENT(ROW()-2,COUNTA('Form Responses 1'!$1:$1)-4),2,,TRUE,"Form Responses 1"))</f>
        <v>0</v>
      </c>
      <c r="C862" s="66">
        <f ca="1">INDIRECT(ADDRESS(2+QUOTIENT(ROW()-2,COUNTA('Form Responses 1'!$1:$1)-4),3,,TRUE,"Form Responses 1"))</f>
        <v>0</v>
      </c>
      <c r="D862" s="66">
        <f ca="1">INDIRECT(ADDRESS(2+QUOTIENT(ROW()-2,COUNTA('Form Responses 1'!$1:$1)-4),4,,TRUE,"Form Responses 1"))</f>
        <v>0</v>
      </c>
      <c r="E862" s="82">
        <f ca="1" t="shared" si="799"/>
        <v>6</v>
      </c>
      <c r="F862" s="66" t="str">
        <f ca="1">IF(ISBLANK(A862)," ",INDIRECT(ADDRESS(1,5+MOD(ROW()-2,COUNTA('Form Responses 1'!$1:$1)-4),,TRUE,"Form Responses 1")))</f>
        <v>Halaman Wisma [Pos Satpam]</v>
      </c>
      <c r="G862" s="66" t="e">
        <f ca="1">IF(ISBLANK(A862)," ",INDIRECT(ADDRESS(MATCH(A862,'Form Responses 1'!A:A,0),5+MOD(ROW()-2,COUNTA('Form Responses 1'!$1:$1)-4),,TRUE,"Form Responses 1")))</f>
        <v>#N/A</v>
      </c>
      <c r="H862" s="83" t="str">
        <f ca="1" t="shared" si="800"/>
        <v>Halaman Wisma</v>
      </c>
      <c r="I862" s="83" t="str">
        <f ca="1" t="shared" si="874"/>
        <v>Pos Satpam</v>
      </c>
      <c r="J862" s="83" t="str">
        <f ca="1" t="shared" si="801"/>
        <v>CLEANING SERVICE</v>
      </c>
      <c r="K862" s="83" t="str">
        <f ca="1" t="array" ref="K862">IFERROR(INDEX(MASTER!B:B,MATCH(G862,MASTER!A:A,0))/100," ")</f>
        <v> </v>
      </c>
      <c r="L862" s="66">
        <f ca="1" t="shared" si="802"/>
        <v>0</v>
      </c>
      <c r="M862" s="66" t="str">
        <f ca="1" t="shared" si="803"/>
        <v>1900 - WEEK 00</v>
      </c>
      <c r="N862" s="66" t="str">
        <f ca="1" t="shared" si="804"/>
        <v>1900 - MONTH 01</v>
      </c>
      <c r="O862" s="83" t="str">
        <f ca="1" t="shared" ref="O862:P862" si="902">IFERROR(AVERAGEIF(M:M,M862,$K:$K)," ")</f>
        <v> </v>
      </c>
      <c r="P862" s="83" t="str">
        <f ca="1" t="shared" si="902"/>
        <v> </v>
      </c>
      <c r="Q862" s="66" t="str">
        <f ca="1">IF(ISBLANK(A862)," ",IF(O862&gt;MASTER!$B$3/100,"SB",IF(O862&gt;MASTER!$B$4/100,"B",IF(O862&gt;MASTER!$B$5/100,"C","K"))))</f>
        <v>SB</v>
      </c>
      <c r="R862" s="66" t="str">
        <f ca="1">IF(ISBLANK(B862)," ",IF(P862&gt;MASTER!$B$3/100,"SB",IF(P862&gt;MASTER!$B$4/100,"B",IF(P862&gt;MASTER!$B$5/100,"C","K"))))</f>
        <v>SB</v>
      </c>
    </row>
    <row r="863" customHeight="1" spans="1:18">
      <c r="A863" s="66">
        <f ca="1">INDIRECT(ADDRESS(2+QUOTIENT(ROW()-2,COUNTA('Form Responses 1'!$1:$1)-4),1,,TRUE,"Form Responses 1"))</f>
        <v>0</v>
      </c>
      <c r="B863" s="66">
        <f ca="1">INDIRECT(ADDRESS(2+QUOTIENT(ROW()-2,COUNTA('Form Responses 1'!$1:$1)-4),2,,TRUE,"Form Responses 1"))</f>
        <v>0</v>
      </c>
      <c r="C863" s="66">
        <f ca="1">INDIRECT(ADDRESS(2+QUOTIENT(ROW()-2,COUNTA('Form Responses 1'!$1:$1)-4),3,,TRUE,"Form Responses 1"))</f>
        <v>0</v>
      </c>
      <c r="D863" s="66">
        <f ca="1">INDIRECT(ADDRESS(2+QUOTIENT(ROW()-2,COUNTA('Form Responses 1'!$1:$1)-4),4,,TRUE,"Form Responses 1"))</f>
        <v>0</v>
      </c>
      <c r="E863" s="82">
        <f ca="1" t="shared" si="799"/>
        <v>6</v>
      </c>
      <c r="F863" s="66" t="str">
        <f ca="1">IF(ISBLANK(A863)," ",INDIRECT(ADDRESS(1,5+MOD(ROW()-2,COUNTA('Form Responses 1'!$1:$1)-4),,TRUE,"Form Responses 1")))</f>
        <v>Halaman Wisma [Halaman Utama Depan]</v>
      </c>
      <c r="G863" s="66" t="e">
        <f ca="1">IF(ISBLANK(A863)," ",INDIRECT(ADDRESS(MATCH(A863,'Form Responses 1'!A:A,0),5+MOD(ROW()-2,COUNTA('Form Responses 1'!$1:$1)-4),,TRUE,"Form Responses 1")))</f>
        <v>#N/A</v>
      </c>
      <c r="H863" s="83" t="str">
        <f ca="1" t="shared" si="800"/>
        <v>Halaman Wisma</v>
      </c>
      <c r="I863" s="83" t="str">
        <f ca="1" t="shared" si="874"/>
        <v>Halaman Utama Depan</v>
      </c>
      <c r="J863" s="83" t="str">
        <f ca="1" t="shared" si="801"/>
        <v>CLEANING SERVICE</v>
      </c>
      <c r="K863" s="83" t="str">
        <f ca="1" t="array" ref="K863">IFERROR(INDEX(MASTER!B:B,MATCH(G863,MASTER!A:A,0))/100," ")</f>
        <v> </v>
      </c>
      <c r="L863" s="66">
        <f ca="1" t="shared" si="802"/>
        <v>0</v>
      </c>
      <c r="M863" s="66" t="str">
        <f ca="1" t="shared" si="803"/>
        <v>1900 - WEEK 00</v>
      </c>
      <c r="N863" s="66" t="str">
        <f ca="1" t="shared" si="804"/>
        <v>1900 - MONTH 01</v>
      </c>
      <c r="O863" s="83" t="str">
        <f ca="1" t="shared" ref="O863:P863" si="903">IFERROR(AVERAGEIF(M:M,M863,$K:$K)," ")</f>
        <v> </v>
      </c>
      <c r="P863" s="83" t="str">
        <f ca="1" t="shared" si="903"/>
        <v> </v>
      </c>
      <c r="Q863" s="66" t="str">
        <f ca="1">IF(ISBLANK(A863)," ",IF(O863&gt;MASTER!$B$3/100,"SB",IF(O863&gt;MASTER!$B$4/100,"B",IF(O863&gt;MASTER!$B$5/100,"C","K"))))</f>
        <v>SB</v>
      </c>
      <c r="R863" s="66" t="str">
        <f ca="1">IF(ISBLANK(B863)," ",IF(P863&gt;MASTER!$B$3/100,"SB",IF(P863&gt;MASTER!$B$4/100,"B",IF(P863&gt;MASTER!$B$5/100,"C","K"))))</f>
        <v>SB</v>
      </c>
    </row>
    <row r="864" customHeight="1" spans="1:18">
      <c r="A864" s="66">
        <f ca="1">INDIRECT(ADDRESS(2+QUOTIENT(ROW()-2,COUNTA('Form Responses 1'!$1:$1)-4),1,,TRUE,"Form Responses 1"))</f>
        <v>0</v>
      </c>
      <c r="B864" s="66">
        <f ca="1">INDIRECT(ADDRESS(2+QUOTIENT(ROW()-2,COUNTA('Form Responses 1'!$1:$1)-4),2,,TRUE,"Form Responses 1"))</f>
        <v>0</v>
      </c>
      <c r="C864" s="66">
        <f ca="1">INDIRECT(ADDRESS(2+QUOTIENT(ROW()-2,COUNTA('Form Responses 1'!$1:$1)-4),3,,TRUE,"Form Responses 1"))</f>
        <v>0</v>
      </c>
      <c r="D864" s="66">
        <f ca="1">INDIRECT(ADDRESS(2+QUOTIENT(ROW()-2,COUNTA('Form Responses 1'!$1:$1)-4),4,,TRUE,"Form Responses 1"))</f>
        <v>0</v>
      </c>
      <c r="E864" s="82">
        <f ca="1" t="shared" si="799"/>
        <v>6</v>
      </c>
      <c r="F864" s="66" t="str">
        <f ca="1">IF(ISBLANK(A864)," ",INDIRECT(ADDRESS(1,5+MOD(ROW()-2,COUNTA('Form Responses 1'!$1:$1)-4),,TRUE,"Form Responses 1")))</f>
        <v>Halaman Wisma [Halaman Samping Dan Belakang]</v>
      </c>
      <c r="G864" s="66" t="e">
        <f ca="1">IF(ISBLANK(A864)," ",INDIRECT(ADDRESS(MATCH(A864,'Form Responses 1'!A:A,0),5+MOD(ROW()-2,COUNTA('Form Responses 1'!$1:$1)-4),,TRUE,"Form Responses 1")))</f>
        <v>#N/A</v>
      </c>
      <c r="H864" s="83" t="str">
        <f ca="1" t="shared" si="800"/>
        <v>Halaman Wisma</v>
      </c>
      <c r="I864" s="83" t="str">
        <f ca="1" t="shared" si="874"/>
        <v>Halaman Samping Dan Belakang</v>
      </c>
      <c r="J864" s="83" t="str">
        <f ca="1" t="shared" si="801"/>
        <v>CLEANING SERVICE</v>
      </c>
      <c r="K864" s="83" t="str">
        <f ca="1" t="array" ref="K864">IFERROR(INDEX(MASTER!B:B,MATCH(G864,MASTER!A:A,0))/100," ")</f>
        <v> </v>
      </c>
      <c r="L864" s="66">
        <f ca="1" t="shared" si="802"/>
        <v>0</v>
      </c>
      <c r="M864" s="66" t="str">
        <f ca="1" t="shared" si="803"/>
        <v>1900 - WEEK 00</v>
      </c>
      <c r="N864" s="66" t="str">
        <f ca="1" t="shared" si="804"/>
        <v>1900 - MONTH 01</v>
      </c>
      <c r="O864" s="83" t="str">
        <f ca="1" t="shared" ref="O864:P864" si="904">IFERROR(AVERAGEIF(M:M,M864,$K:$K)," ")</f>
        <v> </v>
      </c>
      <c r="P864" s="83" t="str">
        <f ca="1" t="shared" si="904"/>
        <v> </v>
      </c>
      <c r="Q864" s="66" t="str">
        <f ca="1">IF(ISBLANK(A864)," ",IF(O864&gt;MASTER!$B$3/100,"SB",IF(O864&gt;MASTER!$B$4/100,"B",IF(O864&gt;MASTER!$B$5/100,"C","K"))))</f>
        <v>SB</v>
      </c>
      <c r="R864" s="66" t="str">
        <f ca="1">IF(ISBLANK(B864)," ",IF(P864&gt;MASTER!$B$3/100,"SB",IF(P864&gt;MASTER!$B$4/100,"B",IF(P864&gt;MASTER!$B$5/100,"C","K"))))</f>
        <v>SB</v>
      </c>
    </row>
    <row r="865" customHeight="1" spans="1:18">
      <c r="A865" s="66">
        <f ca="1">INDIRECT(ADDRESS(2+QUOTIENT(ROW()-2,COUNTA('Form Responses 1'!$1:$1)-4),1,,TRUE,"Form Responses 1"))</f>
        <v>0</v>
      </c>
      <c r="B865" s="66">
        <f ca="1">INDIRECT(ADDRESS(2+QUOTIENT(ROW()-2,COUNTA('Form Responses 1'!$1:$1)-4),2,,TRUE,"Form Responses 1"))</f>
        <v>0</v>
      </c>
      <c r="C865" s="66">
        <f ca="1">INDIRECT(ADDRESS(2+QUOTIENT(ROW()-2,COUNTA('Form Responses 1'!$1:$1)-4),3,,TRUE,"Form Responses 1"))</f>
        <v>0</v>
      </c>
      <c r="D865" s="66">
        <f ca="1">INDIRECT(ADDRESS(2+QUOTIENT(ROW()-2,COUNTA('Form Responses 1'!$1:$1)-4),4,,TRUE,"Form Responses 1"))</f>
        <v>0</v>
      </c>
      <c r="E865" s="82">
        <f ca="1" t="shared" si="799"/>
        <v>6</v>
      </c>
      <c r="F865" s="66" t="str">
        <f ca="1">IF(ISBLANK(A865)," ",INDIRECT(ADDRESS(1,5+MOD(ROW()-2,COUNTA('Form Responses 1'!$1:$1)-4),,TRUE,"Form Responses 1")))</f>
        <v>Halaman Wisma [Tps]</v>
      </c>
      <c r="G865" s="66" t="e">
        <f ca="1">IF(ISBLANK(A865)," ",INDIRECT(ADDRESS(MATCH(A865,'Form Responses 1'!A:A,0),5+MOD(ROW()-2,COUNTA('Form Responses 1'!$1:$1)-4),,TRUE,"Form Responses 1")))</f>
        <v>#N/A</v>
      </c>
      <c r="H865" s="83" t="str">
        <f ca="1" t="shared" si="800"/>
        <v>Halaman Wisma</v>
      </c>
      <c r="I865" s="83" t="str">
        <f ca="1" t="shared" si="874"/>
        <v>Tps</v>
      </c>
      <c r="J865" s="83" t="str">
        <f ca="1" t="shared" si="801"/>
        <v>CLEANING SERVICE</v>
      </c>
      <c r="K865" s="83" t="str">
        <f ca="1" t="array" ref="K865">IFERROR(INDEX(MASTER!B:B,MATCH(G865,MASTER!A:A,0))/100," ")</f>
        <v> </v>
      </c>
      <c r="L865" s="66">
        <f ca="1" t="shared" si="802"/>
        <v>0</v>
      </c>
      <c r="M865" s="66" t="str">
        <f ca="1" t="shared" si="803"/>
        <v>1900 - WEEK 00</v>
      </c>
      <c r="N865" s="66" t="str">
        <f ca="1" t="shared" si="804"/>
        <v>1900 - MONTH 01</v>
      </c>
      <c r="O865" s="83" t="str">
        <f ca="1" t="shared" ref="O865:P865" si="905">IFERROR(AVERAGEIF(M:M,M865,$K:$K)," ")</f>
        <v> </v>
      </c>
      <c r="P865" s="83" t="str">
        <f ca="1" t="shared" si="905"/>
        <v> </v>
      </c>
      <c r="Q865" s="66" t="str">
        <f ca="1">IF(ISBLANK(A865)," ",IF(O865&gt;MASTER!$B$3/100,"SB",IF(O865&gt;MASTER!$B$4/100,"B",IF(O865&gt;MASTER!$B$5/100,"C","K"))))</f>
        <v>SB</v>
      </c>
      <c r="R865" s="66" t="str">
        <f ca="1">IF(ISBLANK(B865)," ",IF(P865&gt;MASTER!$B$3/100,"SB",IF(P865&gt;MASTER!$B$4/100,"B",IF(P865&gt;MASTER!$B$5/100,"C","K"))))</f>
        <v>SB</v>
      </c>
    </row>
    <row r="866" customHeight="1" spans="1:18">
      <c r="A866" s="66">
        <f ca="1">INDIRECT(ADDRESS(2+QUOTIENT(ROW()-2,COUNTA('Form Responses 1'!$1:$1)-4),1,,TRUE,"Form Responses 1"))</f>
        <v>0</v>
      </c>
      <c r="B866" s="66">
        <f ca="1">INDIRECT(ADDRESS(2+QUOTIENT(ROW()-2,COUNTA('Form Responses 1'!$1:$1)-4),2,,TRUE,"Form Responses 1"))</f>
        <v>0</v>
      </c>
      <c r="C866" s="66">
        <f ca="1">INDIRECT(ADDRESS(2+QUOTIENT(ROW()-2,COUNTA('Form Responses 1'!$1:$1)-4),3,,TRUE,"Form Responses 1"))</f>
        <v>0</v>
      </c>
      <c r="D866" s="66">
        <f ca="1">INDIRECT(ADDRESS(2+QUOTIENT(ROW()-2,COUNTA('Form Responses 1'!$1:$1)-4),4,,TRUE,"Form Responses 1"))</f>
        <v>0</v>
      </c>
      <c r="E866" s="82">
        <f ca="1" t="shared" si="799"/>
        <v>6</v>
      </c>
      <c r="F866" s="66" t="str">
        <f ca="1">IF(ISBLANK(A866)," ",INDIRECT(ADDRESS(1,5+MOD(ROW()-2,COUNTA('Form Responses 1'!$1:$1)-4),,TRUE,"Form Responses 1")))</f>
        <v>Security [Security Functions]</v>
      </c>
      <c r="G866" s="66" t="e">
        <f ca="1">IF(ISBLANK(A866)," ",INDIRECT(ADDRESS(MATCH(A866,'Form Responses 1'!A:A,0),5+MOD(ROW()-2,COUNTA('Form Responses 1'!$1:$1)-4),,TRUE,"Form Responses 1")))</f>
        <v>#N/A</v>
      </c>
      <c r="H866" s="83" t="str">
        <f ca="1" t="shared" si="800"/>
        <v>Security</v>
      </c>
      <c r="I866" s="83" t="str">
        <f ca="1" t="shared" si="874"/>
        <v>Security Functions</v>
      </c>
      <c r="J866" s="83" t="str">
        <f ca="1" t="shared" si="801"/>
        <v>SECURITY SERVICE</v>
      </c>
      <c r="K866" s="83" t="str">
        <f ca="1" t="array" ref="K866">IFERROR(INDEX(MASTER!B:B,MATCH(G866,MASTER!A:A,0))/100," ")</f>
        <v> </v>
      </c>
      <c r="L866" s="66">
        <f ca="1" t="shared" si="802"/>
        <v>0</v>
      </c>
      <c r="M866" s="66" t="str">
        <f ca="1" t="shared" si="803"/>
        <v>1900 - WEEK 00</v>
      </c>
      <c r="N866" s="66" t="str">
        <f ca="1" t="shared" si="804"/>
        <v>1900 - MONTH 01</v>
      </c>
      <c r="O866" s="83" t="str">
        <f ca="1" t="shared" ref="O866:P866" si="906">IFERROR(AVERAGEIF(M:M,M866,$K:$K)," ")</f>
        <v> </v>
      </c>
      <c r="P866" s="83" t="str">
        <f ca="1" t="shared" si="906"/>
        <v> </v>
      </c>
      <c r="Q866" s="66" t="str">
        <f ca="1">IF(ISBLANK(A866)," ",IF(O866&gt;MASTER!$B$3/100,"SB",IF(O866&gt;MASTER!$B$4/100,"B",IF(O866&gt;MASTER!$B$5/100,"C","K"))))</f>
        <v>SB</v>
      </c>
      <c r="R866" s="66" t="str">
        <f ca="1">IF(ISBLANK(B866)," ",IF(P866&gt;MASTER!$B$3/100,"SB",IF(P866&gt;MASTER!$B$4/100,"B",IF(P866&gt;MASTER!$B$5/100,"C","K"))))</f>
        <v>SB</v>
      </c>
    </row>
    <row r="867" customHeight="1" spans="1:18">
      <c r="A867" s="66">
        <f ca="1">INDIRECT(ADDRESS(2+QUOTIENT(ROW()-2,COUNTA('Form Responses 1'!$1:$1)-4),1,,TRUE,"Form Responses 1"))</f>
        <v>0</v>
      </c>
      <c r="B867" s="66">
        <f ca="1">INDIRECT(ADDRESS(2+QUOTIENT(ROW()-2,COUNTA('Form Responses 1'!$1:$1)-4),2,,TRUE,"Form Responses 1"))</f>
        <v>0</v>
      </c>
      <c r="C867" s="66">
        <f ca="1">INDIRECT(ADDRESS(2+QUOTIENT(ROW()-2,COUNTA('Form Responses 1'!$1:$1)-4),3,,TRUE,"Form Responses 1"))</f>
        <v>0</v>
      </c>
      <c r="D867" s="66">
        <f ca="1">INDIRECT(ADDRESS(2+QUOTIENT(ROW()-2,COUNTA('Form Responses 1'!$1:$1)-4),4,,TRUE,"Form Responses 1"))</f>
        <v>0</v>
      </c>
      <c r="E867" s="82">
        <f ca="1" t="shared" si="799"/>
        <v>6</v>
      </c>
      <c r="F867" s="66" t="str">
        <f ca="1">IF(ISBLANK(A867)," ",INDIRECT(ADDRESS(1,5+MOD(ROW()-2,COUNTA('Form Responses 1'!$1:$1)-4),,TRUE,"Form Responses 1")))</f>
        <v>Lantai 1 [Pantry ]</v>
      </c>
      <c r="G867" s="66" t="e">
        <f ca="1">IF(ISBLANK(A867)," ",INDIRECT(ADDRESS(MATCH(A867,'Form Responses 1'!A:A,0),5+MOD(ROW()-2,COUNTA('Form Responses 1'!$1:$1)-4),,TRUE,"Form Responses 1")))</f>
        <v>#N/A</v>
      </c>
      <c r="H867" s="83" t="str">
        <f ca="1" t="shared" si="800"/>
        <v>Lantai 1</v>
      </c>
      <c r="I867" s="83" t="str">
        <f ca="1" t="shared" si="874"/>
        <v>Pantry </v>
      </c>
      <c r="J867" s="83" t="str">
        <f ca="1" t="shared" si="801"/>
        <v>CLEANING SERVICE</v>
      </c>
      <c r="K867" s="83" t="str">
        <f ca="1" t="array" ref="K867">IFERROR(INDEX(MASTER!B:B,MATCH(G867,MASTER!A:A,0))/100," ")</f>
        <v> </v>
      </c>
      <c r="L867" s="66">
        <f ca="1" t="shared" si="802"/>
        <v>0</v>
      </c>
      <c r="M867" s="66" t="str">
        <f ca="1" t="shared" si="803"/>
        <v>1900 - WEEK 00</v>
      </c>
      <c r="N867" s="66" t="str">
        <f ca="1" t="shared" si="804"/>
        <v>1900 - MONTH 01</v>
      </c>
      <c r="O867" s="83" t="str">
        <f ca="1" t="shared" ref="O867:P867" si="907">IFERROR(AVERAGEIF(M:M,M867,$K:$K)," ")</f>
        <v> </v>
      </c>
      <c r="P867" s="83" t="str">
        <f ca="1" t="shared" si="907"/>
        <v> </v>
      </c>
      <c r="Q867" s="66" t="str">
        <f ca="1">IF(ISBLANK(A867)," ",IF(O867&gt;MASTER!$B$3/100,"SB",IF(O867&gt;MASTER!$B$4/100,"B",IF(O867&gt;MASTER!$B$5/100,"C","K"))))</f>
        <v>SB</v>
      </c>
      <c r="R867" s="66" t="str">
        <f ca="1">IF(ISBLANK(B867)," ",IF(P867&gt;MASTER!$B$3/100,"SB",IF(P867&gt;MASTER!$B$4/100,"B",IF(P867&gt;MASTER!$B$5/100,"C","K"))))</f>
        <v>SB</v>
      </c>
    </row>
    <row r="868" customHeight="1" spans="1:18">
      <c r="A868" s="66">
        <f ca="1">INDIRECT(ADDRESS(2+QUOTIENT(ROW()-2,COUNTA('Form Responses 1'!$1:$1)-4),1,,TRUE,"Form Responses 1"))</f>
        <v>0</v>
      </c>
      <c r="B868" s="66">
        <f ca="1">INDIRECT(ADDRESS(2+QUOTIENT(ROW()-2,COUNTA('Form Responses 1'!$1:$1)-4),2,,TRUE,"Form Responses 1"))</f>
        <v>0</v>
      </c>
      <c r="C868" s="66">
        <f ca="1">INDIRECT(ADDRESS(2+QUOTIENT(ROW()-2,COUNTA('Form Responses 1'!$1:$1)-4),3,,TRUE,"Form Responses 1"))</f>
        <v>0</v>
      </c>
      <c r="D868" s="66">
        <f ca="1">INDIRECT(ADDRESS(2+QUOTIENT(ROW()-2,COUNTA('Form Responses 1'!$1:$1)-4),4,,TRUE,"Form Responses 1"))</f>
        <v>0</v>
      </c>
      <c r="E868" s="82">
        <f ca="1" t="shared" si="799"/>
        <v>6</v>
      </c>
      <c r="F868" s="66" t="str">
        <f ca="1">IF(ISBLANK(A868)," ",INDIRECT(ADDRESS(1,5+MOD(ROW()-2,COUNTA('Form Responses 1'!$1:$1)-4),,TRUE,"Form Responses 1")))</f>
        <v>Lantai 1 [Kamar Depan]</v>
      </c>
      <c r="G868" s="66" t="e">
        <f ca="1">IF(ISBLANK(A868)," ",INDIRECT(ADDRESS(MATCH(A868,'Form Responses 1'!A:A,0),5+MOD(ROW()-2,COUNTA('Form Responses 1'!$1:$1)-4),,TRUE,"Form Responses 1")))</f>
        <v>#N/A</v>
      </c>
      <c r="H868" s="83" t="str">
        <f ca="1" t="shared" si="800"/>
        <v>Lantai 1</v>
      </c>
      <c r="I868" s="83" t="str">
        <f ca="1" t="shared" si="874"/>
        <v>Kamar Depan</v>
      </c>
      <c r="J868" s="83" t="str">
        <f ca="1" t="shared" si="801"/>
        <v>CLEANING SERVICE</v>
      </c>
      <c r="K868" s="83" t="str">
        <f ca="1" t="array" ref="K868">IFERROR(INDEX(MASTER!B:B,MATCH(G868,MASTER!A:A,0))/100," ")</f>
        <v> </v>
      </c>
      <c r="L868" s="66">
        <f ca="1" t="shared" si="802"/>
        <v>0</v>
      </c>
      <c r="M868" s="66" t="str">
        <f ca="1" t="shared" si="803"/>
        <v>1900 - WEEK 00</v>
      </c>
      <c r="N868" s="66" t="str">
        <f ca="1" t="shared" si="804"/>
        <v>1900 - MONTH 01</v>
      </c>
      <c r="O868" s="83" t="str">
        <f ca="1" t="shared" ref="O868:P868" si="908">IFERROR(AVERAGEIF(M:M,M868,$K:$K)," ")</f>
        <v> </v>
      </c>
      <c r="P868" s="83" t="str">
        <f ca="1" t="shared" si="908"/>
        <v> </v>
      </c>
      <c r="Q868" s="66" t="str">
        <f ca="1">IF(ISBLANK(A868)," ",IF(O868&gt;MASTER!$B$3/100,"SB",IF(O868&gt;MASTER!$B$4/100,"B",IF(O868&gt;MASTER!$B$5/100,"C","K"))))</f>
        <v>SB</v>
      </c>
      <c r="R868" s="66" t="str">
        <f ca="1">IF(ISBLANK(B868)," ",IF(P868&gt;MASTER!$B$3/100,"SB",IF(P868&gt;MASTER!$B$4/100,"B",IF(P868&gt;MASTER!$B$5/100,"C","K"))))</f>
        <v>SB</v>
      </c>
    </row>
    <row r="869" customHeight="1" spans="1:18">
      <c r="A869" s="66">
        <f ca="1">INDIRECT(ADDRESS(2+QUOTIENT(ROW()-2,COUNTA('Form Responses 1'!$1:$1)-4),1,,TRUE,"Form Responses 1"))</f>
        <v>0</v>
      </c>
      <c r="B869" s="66">
        <f ca="1">INDIRECT(ADDRESS(2+QUOTIENT(ROW()-2,COUNTA('Form Responses 1'!$1:$1)-4),2,,TRUE,"Form Responses 1"))</f>
        <v>0</v>
      </c>
      <c r="C869" s="66">
        <f ca="1">INDIRECT(ADDRESS(2+QUOTIENT(ROW()-2,COUNTA('Form Responses 1'!$1:$1)-4),3,,TRUE,"Form Responses 1"))</f>
        <v>0</v>
      </c>
      <c r="D869" s="66">
        <f ca="1">INDIRECT(ADDRESS(2+QUOTIENT(ROW()-2,COUNTA('Form Responses 1'!$1:$1)-4),4,,TRUE,"Form Responses 1"))</f>
        <v>0</v>
      </c>
      <c r="E869" s="82">
        <f ca="1" t="shared" si="799"/>
        <v>6</v>
      </c>
      <c r="F869" s="66" t="str">
        <f ca="1">IF(ISBLANK(A869)," ",INDIRECT(ADDRESS(1,5+MOD(ROW()-2,COUNTA('Form Responses 1'!$1:$1)-4),,TRUE,"Form Responses 1")))</f>
        <v>Lantai 1 [Kamar Belakang]</v>
      </c>
      <c r="G869" s="66" t="e">
        <f ca="1">IF(ISBLANK(A869)," ",INDIRECT(ADDRESS(MATCH(A869,'Form Responses 1'!A:A,0),5+MOD(ROW()-2,COUNTA('Form Responses 1'!$1:$1)-4),,TRUE,"Form Responses 1")))</f>
        <v>#N/A</v>
      </c>
      <c r="H869" s="83" t="str">
        <f ca="1" t="shared" si="800"/>
        <v>Lantai 1</v>
      </c>
      <c r="I869" s="83" t="str">
        <f ca="1" t="shared" si="874"/>
        <v>Kamar Belakang</v>
      </c>
      <c r="J869" s="83" t="str">
        <f ca="1" t="shared" si="801"/>
        <v>CLEANING SERVICE</v>
      </c>
      <c r="K869" s="83" t="str">
        <f ca="1" t="array" ref="K869">IFERROR(INDEX(MASTER!B:B,MATCH(G869,MASTER!A:A,0))/100," ")</f>
        <v> </v>
      </c>
      <c r="L869" s="66">
        <f ca="1" t="shared" si="802"/>
        <v>0</v>
      </c>
      <c r="M869" s="66" t="str">
        <f ca="1" t="shared" si="803"/>
        <v>1900 - WEEK 00</v>
      </c>
      <c r="N869" s="66" t="str">
        <f ca="1" t="shared" si="804"/>
        <v>1900 - MONTH 01</v>
      </c>
      <c r="O869" s="83" t="str">
        <f ca="1" t="shared" ref="O869:P869" si="909">IFERROR(AVERAGEIF(M:M,M869,$K:$K)," ")</f>
        <v> </v>
      </c>
      <c r="P869" s="83" t="str">
        <f ca="1" t="shared" si="909"/>
        <v> </v>
      </c>
      <c r="Q869" s="66" t="str">
        <f ca="1">IF(ISBLANK(A869)," ",IF(O869&gt;MASTER!$B$3/100,"SB",IF(O869&gt;MASTER!$B$4/100,"B",IF(O869&gt;MASTER!$B$5/100,"C","K"))))</f>
        <v>SB</v>
      </c>
      <c r="R869" s="66" t="str">
        <f ca="1">IF(ISBLANK(B869)," ",IF(P869&gt;MASTER!$B$3/100,"SB",IF(P869&gt;MASTER!$B$4/100,"B",IF(P869&gt;MASTER!$B$5/100,"C","K"))))</f>
        <v>SB</v>
      </c>
    </row>
    <row r="870" customHeight="1" spans="1:18">
      <c r="A870" s="66">
        <f ca="1">INDIRECT(ADDRESS(2+QUOTIENT(ROW()-2,COUNTA('Form Responses 1'!$1:$1)-4),1,,TRUE,"Form Responses 1"))</f>
        <v>0</v>
      </c>
      <c r="B870" s="66">
        <f ca="1">INDIRECT(ADDRESS(2+QUOTIENT(ROW()-2,COUNTA('Form Responses 1'!$1:$1)-4),2,,TRUE,"Form Responses 1"))</f>
        <v>0</v>
      </c>
      <c r="C870" s="66">
        <f ca="1">INDIRECT(ADDRESS(2+QUOTIENT(ROW()-2,COUNTA('Form Responses 1'!$1:$1)-4),3,,TRUE,"Form Responses 1"))</f>
        <v>0</v>
      </c>
      <c r="D870" s="66">
        <f ca="1">INDIRECT(ADDRESS(2+QUOTIENT(ROW()-2,COUNTA('Form Responses 1'!$1:$1)-4),4,,TRUE,"Form Responses 1"))</f>
        <v>0</v>
      </c>
      <c r="E870" s="82">
        <f ca="1" t="shared" si="799"/>
        <v>6</v>
      </c>
      <c r="F870" s="66" t="str">
        <f ca="1">IF(ISBLANK(A870)," ",INDIRECT(ADDRESS(1,5+MOD(ROW()-2,COUNTA('Form Responses 1'!$1:$1)-4),,TRUE,"Form Responses 1")))</f>
        <v>Lantai 1 [Ruang Tamu]</v>
      </c>
      <c r="G870" s="66" t="e">
        <f ca="1">IF(ISBLANK(A870)," ",INDIRECT(ADDRESS(MATCH(A870,'Form Responses 1'!A:A,0),5+MOD(ROW()-2,COUNTA('Form Responses 1'!$1:$1)-4),,TRUE,"Form Responses 1")))</f>
        <v>#N/A</v>
      </c>
      <c r="H870" s="83" t="str">
        <f ca="1" t="shared" si="800"/>
        <v>Lantai 1</v>
      </c>
      <c r="I870" s="83" t="str">
        <f ca="1" t="shared" si="874"/>
        <v>Ruang Tamu</v>
      </c>
      <c r="J870" s="83" t="str">
        <f ca="1" t="shared" si="801"/>
        <v>CLEANING SERVICE</v>
      </c>
      <c r="K870" s="83" t="str">
        <f ca="1" t="array" ref="K870">IFERROR(INDEX(MASTER!B:B,MATCH(G870,MASTER!A:A,0))/100," ")</f>
        <v> </v>
      </c>
      <c r="L870" s="66">
        <f ca="1" t="shared" si="802"/>
        <v>0</v>
      </c>
      <c r="M870" s="66" t="str">
        <f ca="1" t="shared" si="803"/>
        <v>1900 - WEEK 00</v>
      </c>
      <c r="N870" s="66" t="str">
        <f ca="1" t="shared" si="804"/>
        <v>1900 - MONTH 01</v>
      </c>
      <c r="O870" s="83" t="str">
        <f ca="1" t="shared" ref="O870:P870" si="910">IFERROR(AVERAGEIF(M:M,M870,$K:$K)," ")</f>
        <v> </v>
      </c>
      <c r="P870" s="83" t="str">
        <f ca="1" t="shared" si="910"/>
        <v> </v>
      </c>
      <c r="Q870" s="66" t="str">
        <f ca="1">IF(ISBLANK(A870)," ",IF(O870&gt;MASTER!$B$3/100,"SB",IF(O870&gt;MASTER!$B$4/100,"B",IF(O870&gt;MASTER!$B$5/100,"C","K"))))</f>
        <v>SB</v>
      </c>
      <c r="R870" s="66" t="str">
        <f ca="1">IF(ISBLANK(B870)," ",IF(P870&gt;MASTER!$B$3/100,"SB",IF(P870&gt;MASTER!$B$4/100,"B",IF(P870&gt;MASTER!$B$5/100,"C","K"))))</f>
        <v>SB</v>
      </c>
    </row>
    <row r="871" customHeight="1" spans="1:18">
      <c r="A871" s="66">
        <f ca="1">INDIRECT(ADDRESS(2+QUOTIENT(ROW()-2,COUNTA('Form Responses 1'!$1:$1)-4),1,,TRUE,"Form Responses 1"))</f>
        <v>0</v>
      </c>
      <c r="B871" s="66">
        <f ca="1">INDIRECT(ADDRESS(2+QUOTIENT(ROW()-2,COUNTA('Form Responses 1'!$1:$1)-4),2,,TRUE,"Form Responses 1"))</f>
        <v>0</v>
      </c>
      <c r="C871" s="66">
        <f ca="1">INDIRECT(ADDRESS(2+QUOTIENT(ROW()-2,COUNTA('Form Responses 1'!$1:$1)-4),3,,TRUE,"Form Responses 1"))</f>
        <v>0</v>
      </c>
      <c r="D871" s="66">
        <f ca="1">INDIRECT(ADDRESS(2+QUOTIENT(ROW()-2,COUNTA('Form Responses 1'!$1:$1)-4),4,,TRUE,"Form Responses 1"))</f>
        <v>0</v>
      </c>
      <c r="E871" s="82">
        <f ca="1" t="shared" si="799"/>
        <v>6</v>
      </c>
      <c r="F871" s="66" t="str">
        <f ca="1">IF(ISBLANK(A871)," ",INDIRECT(ADDRESS(1,5+MOD(ROW()-2,COUNTA('Form Responses 1'!$1:$1)-4),,TRUE,"Form Responses 1")))</f>
        <v>Lantai 1 [Toilet Pria / Wanita]</v>
      </c>
      <c r="G871" s="66" t="e">
        <f ca="1">IF(ISBLANK(A871)," ",INDIRECT(ADDRESS(MATCH(A871,'Form Responses 1'!A:A,0),5+MOD(ROW()-2,COUNTA('Form Responses 1'!$1:$1)-4),,TRUE,"Form Responses 1")))</f>
        <v>#N/A</v>
      </c>
      <c r="H871" s="83" t="str">
        <f ca="1" t="shared" si="800"/>
        <v>Lantai 1</v>
      </c>
      <c r="I871" s="83" t="str">
        <f ca="1" t="shared" si="874"/>
        <v>Toilet Pria / Wanita</v>
      </c>
      <c r="J871" s="83" t="str">
        <f ca="1" t="shared" si="801"/>
        <v>CLEANING SERVICE</v>
      </c>
      <c r="K871" s="83" t="str">
        <f ca="1" t="array" ref="K871">IFERROR(INDEX(MASTER!B:B,MATCH(G871,MASTER!A:A,0))/100," ")</f>
        <v> </v>
      </c>
      <c r="L871" s="66">
        <f ca="1" t="shared" si="802"/>
        <v>0</v>
      </c>
      <c r="M871" s="66" t="str">
        <f ca="1" t="shared" si="803"/>
        <v>1900 - WEEK 00</v>
      </c>
      <c r="N871" s="66" t="str">
        <f ca="1" t="shared" si="804"/>
        <v>1900 - MONTH 01</v>
      </c>
      <c r="O871" s="83" t="str">
        <f ca="1" t="shared" ref="O871:P871" si="911">IFERROR(AVERAGEIF(M:M,M871,$K:$K)," ")</f>
        <v> </v>
      </c>
      <c r="P871" s="83" t="str">
        <f ca="1" t="shared" si="911"/>
        <v> </v>
      </c>
      <c r="Q871" s="66" t="str">
        <f ca="1">IF(ISBLANK(A871)," ",IF(O871&gt;MASTER!$B$3/100,"SB",IF(O871&gt;MASTER!$B$4/100,"B",IF(O871&gt;MASTER!$B$5/100,"C","K"))))</f>
        <v>SB</v>
      </c>
      <c r="R871" s="66" t="str">
        <f ca="1">IF(ISBLANK(B871)," ",IF(P871&gt;MASTER!$B$3/100,"SB",IF(P871&gt;MASTER!$B$4/100,"B",IF(P871&gt;MASTER!$B$5/100,"C","K"))))</f>
        <v>SB</v>
      </c>
    </row>
    <row r="872" customHeight="1" spans="1:18">
      <c r="A872" s="66">
        <f ca="1">INDIRECT(ADDRESS(2+QUOTIENT(ROW()-2,COUNTA('Form Responses 1'!$1:$1)-4),1,,TRUE,"Form Responses 1"))</f>
        <v>0</v>
      </c>
      <c r="B872" s="66">
        <f ca="1">INDIRECT(ADDRESS(2+QUOTIENT(ROW()-2,COUNTA('Form Responses 1'!$1:$1)-4),2,,TRUE,"Form Responses 1"))</f>
        <v>0</v>
      </c>
      <c r="C872" s="66">
        <f ca="1">INDIRECT(ADDRESS(2+QUOTIENT(ROW()-2,COUNTA('Form Responses 1'!$1:$1)-4),3,,TRUE,"Form Responses 1"))</f>
        <v>0</v>
      </c>
      <c r="D872" s="66">
        <f ca="1">INDIRECT(ADDRESS(2+QUOTIENT(ROW()-2,COUNTA('Form Responses 1'!$1:$1)-4),4,,TRUE,"Form Responses 1"))</f>
        <v>0</v>
      </c>
      <c r="E872" s="82">
        <f ca="1" t="shared" si="799"/>
        <v>6</v>
      </c>
      <c r="F872" s="66" t="str">
        <f ca="1">IF(ISBLANK(A872)," ",INDIRECT(ADDRESS(1,5+MOD(ROW()-2,COUNTA('Form Responses 1'!$1:$1)-4),,TRUE,"Form Responses 1")))</f>
        <v>Halaman [Taman ]</v>
      </c>
      <c r="G872" s="66" t="e">
        <f ca="1">IF(ISBLANK(A872)," ",INDIRECT(ADDRESS(MATCH(A872,'Form Responses 1'!A:A,0),5+MOD(ROW()-2,COUNTA('Form Responses 1'!$1:$1)-4),,TRUE,"Form Responses 1")))</f>
        <v>#N/A</v>
      </c>
      <c r="H872" s="83" t="str">
        <f ca="1" t="shared" si="800"/>
        <v>Halaman</v>
      </c>
      <c r="I872" s="83" t="str">
        <f ca="1" t="shared" si="874"/>
        <v>Taman </v>
      </c>
      <c r="J872" s="83" t="str">
        <f ca="1" t="shared" si="801"/>
        <v>CLEANING SERVICE</v>
      </c>
      <c r="K872" s="83" t="str">
        <f ca="1" t="array" ref="K872">IFERROR(INDEX(MASTER!B:B,MATCH(G872,MASTER!A:A,0))/100," ")</f>
        <v> </v>
      </c>
      <c r="L872" s="66">
        <f ca="1" t="shared" si="802"/>
        <v>0</v>
      </c>
      <c r="M872" s="66" t="str">
        <f ca="1" t="shared" si="803"/>
        <v>1900 - WEEK 00</v>
      </c>
      <c r="N872" s="66" t="str">
        <f ca="1" t="shared" si="804"/>
        <v>1900 - MONTH 01</v>
      </c>
      <c r="O872" s="83" t="str">
        <f ca="1" t="shared" ref="O872:P872" si="912">IFERROR(AVERAGEIF(M:M,M872,$K:$K)," ")</f>
        <v> </v>
      </c>
      <c r="P872" s="83" t="str">
        <f ca="1" t="shared" si="912"/>
        <v> </v>
      </c>
      <c r="Q872" s="66" t="str">
        <f ca="1">IF(ISBLANK(A872)," ",IF(O872&gt;MASTER!$B$3/100,"SB",IF(O872&gt;MASTER!$B$4/100,"B",IF(O872&gt;MASTER!$B$5/100,"C","K"))))</f>
        <v>SB</v>
      </c>
      <c r="R872" s="66" t="str">
        <f ca="1">IF(ISBLANK(B872)," ",IF(P872&gt;MASTER!$B$3/100,"SB",IF(P872&gt;MASTER!$B$4/100,"B",IF(P872&gt;MASTER!$B$5/100,"C","K"))))</f>
        <v>SB</v>
      </c>
    </row>
    <row r="873" customHeight="1" spans="1:18">
      <c r="A873" s="66">
        <f ca="1">INDIRECT(ADDRESS(2+QUOTIENT(ROW()-2,COUNTA('Form Responses 1'!$1:$1)-4),1,,TRUE,"Form Responses 1"))</f>
        <v>0</v>
      </c>
      <c r="B873" s="66">
        <f ca="1">INDIRECT(ADDRESS(2+QUOTIENT(ROW()-2,COUNTA('Form Responses 1'!$1:$1)-4),2,,TRUE,"Form Responses 1"))</f>
        <v>0</v>
      </c>
      <c r="C873" s="66">
        <f ca="1">INDIRECT(ADDRESS(2+QUOTIENT(ROW()-2,COUNTA('Form Responses 1'!$1:$1)-4),3,,TRUE,"Form Responses 1"))</f>
        <v>0</v>
      </c>
      <c r="D873" s="66">
        <f ca="1">INDIRECT(ADDRESS(2+QUOTIENT(ROW()-2,COUNTA('Form Responses 1'!$1:$1)-4),4,,TRUE,"Form Responses 1"))</f>
        <v>0</v>
      </c>
      <c r="E873" s="82">
        <f ca="1" t="shared" si="799"/>
        <v>6</v>
      </c>
      <c r="F873" s="66" t="str">
        <f ca="1">IF(ISBLANK(A873)," ",INDIRECT(ADDRESS(1,5+MOD(ROW()-2,COUNTA('Form Responses 1'!$1:$1)-4),,TRUE,"Form Responses 1")))</f>
        <v>Halaman [Halaman Utama Depan]</v>
      </c>
      <c r="G873" s="66" t="e">
        <f ca="1">IF(ISBLANK(A873)," ",INDIRECT(ADDRESS(MATCH(A873,'Form Responses 1'!A:A,0),5+MOD(ROW()-2,COUNTA('Form Responses 1'!$1:$1)-4),,TRUE,"Form Responses 1")))</f>
        <v>#N/A</v>
      </c>
      <c r="H873" s="83" t="str">
        <f ca="1" t="shared" si="800"/>
        <v>Halaman</v>
      </c>
      <c r="I873" s="83" t="str">
        <f ca="1" t="shared" si="874"/>
        <v>Halaman Utama Depan</v>
      </c>
      <c r="J873" s="83" t="str">
        <f ca="1" t="shared" si="801"/>
        <v>CLEANING SERVICE</v>
      </c>
      <c r="K873" s="83" t="str">
        <f ca="1" t="array" ref="K873">IFERROR(INDEX(MASTER!B:B,MATCH(G873,MASTER!A:A,0))/100," ")</f>
        <v> </v>
      </c>
      <c r="L873" s="66">
        <f ca="1" t="shared" si="802"/>
        <v>0</v>
      </c>
      <c r="M873" s="66" t="str">
        <f ca="1" t="shared" si="803"/>
        <v>1900 - WEEK 00</v>
      </c>
      <c r="N873" s="66" t="str">
        <f ca="1" t="shared" si="804"/>
        <v>1900 - MONTH 01</v>
      </c>
      <c r="O873" s="83" t="str">
        <f ca="1" t="shared" ref="O873:P873" si="913">IFERROR(AVERAGEIF(M:M,M873,$K:$K)," ")</f>
        <v> </v>
      </c>
      <c r="P873" s="83" t="str">
        <f ca="1" t="shared" si="913"/>
        <v> </v>
      </c>
      <c r="Q873" s="66" t="str">
        <f ca="1">IF(ISBLANK(A873)," ",IF(O873&gt;MASTER!$B$3/100,"SB",IF(O873&gt;MASTER!$B$4/100,"B",IF(O873&gt;MASTER!$B$5/100,"C","K"))))</f>
        <v>SB</v>
      </c>
      <c r="R873" s="66" t="str">
        <f ca="1">IF(ISBLANK(B873)," ",IF(P873&gt;MASTER!$B$3/100,"SB",IF(P873&gt;MASTER!$B$4/100,"B",IF(P873&gt;MASTER!$B$5/100,"C","K"))))</f>
        <v>SB</v>
      </c>
    </row>
    <row r="874" customHeight="1" spans="1:18">
      <c r="A874" s="66">
        <f ca="1">INDIRECT(ADDRESS(2+QUOTIENT(ROW()-2,COUNTA('Form Responses 1'!$1:$1)-4),1,,TRUE,"Form Responses 1"))</f>
        <v>0</v>
      </c>
      <c r="B874" s="66">
        <f ca="1">INDIRECT(ADDRESS(2+QUOTIENT(ROW()-2,COUNTA('Form Responses 1'!$1:$1)-4),2,,TRUE,"Form Responses 1"))</f>
        <v>0</v>
      </c>
      <c r="C874" s="66">
        <f ca="1">INDIRECT(ADDRESS(2+QUOTIENT(ROW()-2,COUNTA('Form Responses 1'!$1:$1)-4),3,,TRUE,"Form Responses 1"))</f>
        <v>0</v>
      </c>
      <c r="D874" s="66">
        <f ca="1">INDIRECT(ADDRESS(2+QUOTIENT(ROW()-2,COUNTA('Form Responses 1'!$1:$1)-4),4,,TRUE,"Form Responses 1"))</f>
        <v>0</v>
      </c>
      <c r="E874" s="82">
        <f ca="1" t="shared" si="799"/>
        <v>6</v>
      </c>
      <c r="F874" s="66" t="str">
        <f ca="1">IF(ISBLANK(A874)," ",INDIRECT(ADDRESS(1,5+MOD(ROW()-2,COUNTA('Form Responses 1'!$1:$1)-4),,TRUE,"Form Responses 1")))</f>
        <v>Halaman [Halaman Samping Dan Belakang]</v>
      </c>
      <c r="G874" s="66" t="e">
        <f ca="1">IF(ISBLANK(A874)," ",INDIRECT(ADDRESS(MATCH(A874,'Form Responses 1'!A:A,0),5+MOD(ROW()-2,COUNTA('Form Responses 1'!$1:$1)-4),,TRUE,"Form Responses 1")))</f>
        <v>#N/A</v>
      </c>
      <c r="H874" s="83" t="str">
        <f ca="1" t="shared" si="800"/>
        <v>Halaman</v>
      </c>
      <c r="I874" s="83" t="str">
        <f ca="1" t="shared" si="874"/>
        <v>Halaman Samping Dan Belakang</v>
      </c>
      <c r="J874" s="83" t="str">
        <f ca="1" t="shared" si="801"/>
        <v>CLEANING SERVICE</v>
      </c>
      <c r="K874" s="83" t="str">
        <f ca="1" t="array" ref="K874">IFERROR(INDEX(MASTER!B:B,MATCH(G874,MASTER!A:A,0))/100," ")</f>
        <v> </v>
      </c>
      <c r="L874" s="66">
        <f ca="1" t="shared" si="802"/>
        <v>0</v>
      </c>
      <c r="M874" s="66" t="str">
        <f ca="1" t="shared" si="803"/>
        <v>1900 - WEEK 00</v>
      </c>
      <c r="N874" s="66" t="str">
        <f ca="1" t="shared" si="804"/>
        <v>1900 - MONTH 01</v>
      </c>
      <c r="O874" s="83" t="str">
        <f ca="1" t="shared" ref="O874:P874" si="914">IFERROR(AVERAGEIF(M:M,M874,$K:$K)," ")</f>
        <v> </v>
      </c>
      <c r="P874" s="83" t="str">
        <f ca="1" t="shared" si="914"/>
        <v> </v>
      </c>
      <c r="Q874" s="66" t="str">
        <f ca="1">IF(ISBLANK(A874)," ",IF(O874&gt;MASTER!$B$3/100,"SB",IF(O874&gt;MASTER!$B$4/100,"B",IF(O874&gt;MASTER!$B$5/100,"C","K"))))</f>
        <v>SB</v>
      </c>
      <c r="R874" s="66" t="str">
        <f ca="1">IF(ISBLANK(B874)," ",IF(P874&gt;MASTER!$B$3/100,"SB",IF(P874&gt;MASTER!$B$4/100,"B",IF(P874&gt;MASTER!$B$5/100,"C","K"))))</f>
        <v>SB</v>
      </c>
    </row>
    <row r="875" customHeight="1" spans="1:18">
      <c r="A875" s="66">
        <f ca="1">INDIRECT(ADDRESS(2+QUOTIENT(ROW()-2,COUNTA('Form Responses 1'!$1:$1)-4),1,,TRUE,"Form Responses 1"))</f>
        <v>0</v>
      </c>
      <c r="B875" s="66">
        <f ca="1">INDIRECT(ADDRESS(2+QUOTIENT(ROW()-2,COUNTA('Form Responses 1'!$1:$1)-4),2,,TRUE,"Form Responses 1"))</f>
        <v>0</v>
      </c>
      <c r="C875" s="66">
        <f ca="1">INDIRECT(ADDRESS(2+QUOTIENT(ROW()-2,COUNTA('Form Responses 1'!$1:$1)-4),3,,TRUE,"Form Responses 1"))</f>
        <v>0</v>
      </c>
      <c r="D875" s="66">
        <f ca="1">INDIRECT(ADDRESS(2+QUOTIENT(ROW()-2,COUNTA('Form Responses 1'!$1:$1)-4),4,,TRUE,"Form Responses 1"))</f>
        <v>0</v>
      </c>
      <c r="E875" s="82">
        <f ca="1" t="shared" si="799"/>
        <v>6</v>
      </c>
      <c r="F875" s="66" t="str">
        <f ca="1">IF(ISBLANK(A875)," ",INDIRECT(ADDRESS(1,5+MOD(ROW()-2,COUNTA('Form Responses 1'!$1:$1)-4),,TRUE,"Form Responses 1")))</f>
        <v>Halaman [Tps]</v>
      </c>
      <c r="G875" s="66" t="e">
        <f ca="1">IF(ISBLANK(A875)," ",INDIRECT(ADDRESS(MATCH(A875,'Form Responses 1'!A:A,0),5+MOD(ROW()-2,COUNTA('Form Responses 1'!$1:$1)-4),,TRUE,"Form Responses 1")))</f>
        <v>#N/A</v>
      </c>
      <c r="H875" s="83" t="str">
        <f ca="1" t="shared" si="800"/>
        <v>Halaman</v>
      </c>
      <c r="I875" s="83" t="str">
        <f ca="1" t="shared" si="874"/>
        <v>Tps</v>
      </c>
      <c r="J875" s="83" t="str">
        <f ca="1" t="shared" si="801"/>
        <v>CLEANING SERVICE</v>
      </c>
      <c r="K875" s="83" t="str">
        <f ca="1" t="array" ref="K875">IFERROR(INDEX(MASTER!B:B,MATCH(G875,MASTER!A:A,0))/100," ")</f>
        <v> </v>
      </c>
      <c r="L875" s="66">
        <f ca="1" t="shared" si="802"/>
        <v>0</v>
      </c>
      <c r="M875" s="66" t="str">
        <f ca="1" t="shared" si="803"/>
        <v>1900 - WEEK 00</v>
      </c>
      <c r="N875" s="66" t="str">
        <f ca="1" t="shared" si="804"/>
        <v>1900 - MONTH 01</v>
      </c>
      <c r="O875" s="83" t="str">
        <f ca="1" t="shared" ref="O875:P875" si="915">IFERROR(AVERAGEIF(M:M,M875,$K:$K)," ")</f>
        <v> </v>
      </c>
      <c r="P875" s="83" t="str">
        <f ca="1" t="shared" si="915"/>
        <v> </v>
      </c>
      <c r="Q875" s="66" t="str">
        <f ca="1">IF(ISBLANK(A875)," ",IF(O875&gt;MASTER!$B$3/100,"SB",IF(O875&gt;MASTER!$B$4/100,"B",IF(O875&gt;MASTER!$B$5/100,"C","K"))))</f>
        <v>SB</v>
      </c>
      <c r="R875" s="66" t="str">
        <f ca="1">IF(ISBLANK(B875)," ",IF(P875&gt;MASTER!$B$3/100,"SB",IF(P875&gt;MASTER!$B$4/100,"B",IF(P875&gt;MASTER!$B$5/100,"C","K"))))</f>
        <v>SB</v>
      </c>
    </row>
    <row r="876" customHeight="1" spans="1:18">
      <c r="A876" s="66">
        <f ca="1">INDIRECT(ADDRESS(2+QUOTIENT(ROW()-2,COUNTA('Form Responses 1'!$1:$1)-4),1,,TRUE,"Form Responses 1"))</f>
        <v>0</v>
      </c>
      <c r="B876" s="66">
        <f ca="1">INDIRECT(ADDRESS(2+QUOTIENT(ROW()-2,COUNTA('Form Responses 1'!$1:$1)-4),2,,TRUE,"Form Responses 1"))</f>
        <v>0</v>
      </c>
      <c r="C876" s="66">
        <f ca="1">INDIRECT(ADDRESS(2+QUOTIENT(ROW()-2,COUNTA('Form Responses 1'!$1:$1)-4),3,,TRUE,"Form Responses 1"))</f>
        <v>0</v>
      </c>
      <c r="D876" s="66">
        <f ca="1">INDIRECT(ADDRESS(2+QUOTIENT(ROW()-2,COUNTA('Form Responses 1'!$1:$1)-4),4,,TRUE,"Form Responses 1"))</f>
        <v>0</v>
      </c>
      <c r="E876" s="82">
        <f ca="1" t="shared" si="799"/>
        <v>6</v>
      </c>
      <c r="F876" s="66" t="str">
        <f ca="1">IF(ISBLANK(A876)," ",INDIRECT(ADDRESS(1,5+MOD(ROW()-2,COUNTA('Form Responses 1'!$1:$1)-4),,TRUE,"Form Responses 1")))</f>
        <v>Wisma [Koridor ]</v>
      </c>
      <c r="G876" s="66" t="e">
        <f ca="1">IF(ISBLANK(A876)," ",INDIRECT(ADDRESS(MATCH(A876,'Form Responses 1'!A:A,0),5+MOD(ROW()-2,COUNTA('Form Responses 1'!$1:$1)-4),,TRUE,"Form Responses 1")))</f>
        <v>#N/A</v>
      </c>
      <c r="H876" s="83" t="str">
        <f ca="1" t="shared" si="800"/>
        <v>Wisma</v>
      </c>
      <c r="I876" s="83" t="str">
        <f ca="1" t="shared" si="874"/>
        <v>Koridor </v>
      </c>
      <c r="J876" s="83" t="str">
        <f ca="1" t="shared" si="801"/>
        <v>CLEANING SERVICE</v>
      </c>
      <c r="K876" s="83" t="str">
        <f ca="1" t="array" ref="K876">IFERROR(INDEX(MASTER!B:B,MATCH(G876,MASTER!A:A,0))/100," ")</f>
        <v> </v>
      </c>
      <c r="L876" s="66">
        <f ca="1" t="shared" si="802"/>
        <v>0</v>
      </c>
      <c r="M876" s="66" t="str">
        <f ca="1" t="shared" si="803"/>
        <v>1900 - WEEK 00</v>
      </c>
      <c r="N876" s="66" t="str">
        <f ca="1" t="shared" si="804"/>
        <v>1900 - MONTH 01</v>
      </c>
      <c r="O876" s="83" t="str">
        <f ca="1" t="shared" ref="O876:P876" si="916">IFERROR(AVERAGEIF(M:M,M876,$K:$K)," ")</f>
        <v> </v>
      </c>
      <c r="P876" s="83" t="str">
        <f ca="1" t="shared" si="916"/>
        <v> </v>
      </c>
      <c r="Q876" s="66" t="str">
        <f ca="1">IF(ISBLANK(A876)," ",IF(O876&gt;MASTER!$B$3/100,"SB",IF(O876&gt;MASTER!$B$4/100,"B",IF(O876&gt;MASTER!$B$5/100,"C","K"))))</f>
        <v>SB</v>
      </c>
      <c r="R876" s="66" t="str">
        <f ca="1">IF(ISBLANK(B876)," ",IF(P876&gt;MASTER!$B$3/100,"SB",IF(P876&gt;MASTER!$B$4/100,"B",IF(P876&gt;MASTER!$B$5/100,"C","K"))))</f>
        <v>SB</v>
      </c>
    </row>
    <row r="877" customHeight="1" spans="1:18">
      <c r="A877" s="66">
        <f ca="1">INDIRECT(ADDRESS(2+QUOTIENT(ROW()-2,COUNTA('Form Responses 1'!$1:$1)-4),1,,TRUE,"Form Responses 1"))</f>
        <v>0</v>
      </c>
      <c r="B877" s="66">
        <f ca="1">INDIRECT(ADDRESS(2+QUOTIENT(ROW()-2,COUNTA('Form Responses 1'!$1:$1)-4),2,,TRUE,"Form Responses 1"))</f>
        <v>0</v>
      </c>
      <c r="C877" s="66">
        <f ca="1">INDIRECT(ADDRESS(2+QUOTIENT(ROW()-2,COUNTA('Form Responses 1'!$1:$1)-4),3,,TRUE,"Form Responses 1"))</f>
        <v>0</v>
      </c>
      <c r="D877" s="66">
        <f ca="1">INDIRECT(ADDRESS(2+QUOTIENT(ROW()-2,COUNTA('Form Responses 1'!$1:$1)-4),4,,TRUE,"Form Responses 1"))</f>
        <v>0</v>
      </c>
      <c r="E877" s="82">
        <f ca="1" t="shared" si="799"/>
        <v>6</v>
      </c>
      <c r="F877" s="66" t="str">
        <f ca="1">IF(ISBLANK(A877)," ",INDIRECT(ADDRESS(1,5+MOD(ROW()-2,COUNTA('Form Responses 1'!$1:$1)-4),,TRUE,"Form Responses 1")))</f>
        <v>Wisma [Ruang Rapat/Pendopo]</v>
      </c>
      <c r="G877" s="66" t="e">
        <f ca="1">IF(ISBLANK(A877)," ",INDIRECT(ADDRESS(MATCH(A877,'Form Responses 1'!A:A,0),5+MOD(ROW()-2,COUNTA('Form Responses 1'!$1:$1)-4),,TRUE,"Form Responses 1")))</f>
        <v>#N/A</v>
      </c>
      <c r="H877" s="83" t="str">
        <f ca="1" t="shared" si="800"/>
        <v>Wisma</v>
      </c>
      <c r="I877" s="83" t="str">
        <f ca="1" t="shared" si="874"/>
        <v>Ruang Rapat/Pendopo</v>
      </c>
      <c r="J877" s="83" t="str">
        <f ca="1" t="shared" si="801"/>
        <v>CLEANING SERVICE</v>
      </c>
      <c r="K877" s="83" t="str">
        <f ca="1" t="array" ref="K877">IFERROR(INDEX(MASTER!B:B,MATCH(G877,MASTER!A:A,0))/100," ")</f>
        <v> </v>
      </c>
      <c r="L877" s="66">
        <f ca="1" t="shared" si="802"/>
        <v>0</v>
      </c>
      <c r="M877" s="66" t="str">
        <f ca="1" t="shared" si="803"/>
        <v>1900 - WEEK 00</v>
      </c>
      <c r="N877" s="66" t="str">
        <f ca="1" t="shared" si="804"/>
        <v>1900 - MONTH 01</v>
      </c>
      <c r="O877" s="83" t="str">
        <f ca="1" t="shared" ref="O877:P877" si="917">IFERROR(AVERAGEIF(M:M,M877,$K:$K)," ")</f>
        <v> </v>
      </c>
      <c r="P877" s="83" t="str">
        <f ca="1" t="shared" si="917"/>
        <v> </v>
      </c>
      <c r="Q877" s="66" t="str">
        <f ca="1">IF(ISBLANK(A877)," ",IF(O877&gt;MASTER!$B$3/100,"SB",IF(O877&gt;MASTER!$B$4/100,"B",IF(O877&gt;MASTER!$B$5/100,"C","K"))))</f>
        <v>SB</v>
      </c>
      <c r="R877" s="66" t="str">
        <f ca="1">IF(ISBLANK(B877)," ",IF(P877&gt;MASTER!$B$3/100,"SB",IF(P877&gt;MASTER!$B$4/100,"B",IF(P877&gt;MASTER!$B$5/100,"C","K"))))</f>
        <v>SB</v>
      </c>
    </row>
    <row r="878" customHeight="1" spans="1:18">
      <c r="A878" s="66">
        <f ca="1">INDIRECT(ADDRESS(2+QUOTIENT(ROW()-2,COUNTA('Form Responses 1'!$1:$1)-4),1,,TRUE,"Form Responses 1"))</f>
        <v>0</v>
      </c>
      <c r="B878" s="66">
        <f ca="1">INDIRECT(ADDRESS(2+QUOTIENT(ROW()-2,COUNTA('Form Responses 1'!$1:$1)-4),2,,TRUE,"Form Responses 1"))</f>
        <v>0</v>
      </c>
      <c r="C878" s="66">
        <f ca="1">INDIRECT(ADDRESS(2+QUOTIENT(ROW()-2,COUNTA('Form Responses 1'!$1:$1)-4),3,,TRUE,"Form Responses 1"))</f>
        <v>0</v>
      </c>
      <c r="D878" s="66">
        <f ca="1">INDIRECT(ADDRESS(2+QUOTIENT(ROW()-2,COUNTA('Form Responses 1'!$1:$1)-4),4,,TRUE,"Form Responses 1"))</f>
        <v>0</v>
      </c>
      <c r="E878" s="82">
        <f ca="1" t="shared" si="799"/>
        <v>6</v>
      </c>
      <c r="F878" s="66" t="str">
        <f ca="1">IF(ISBLANK(A878)," ",INDIRECT(ADDRESS(1,5+MOD(ROW()-2,COUNTA('Form Responses 1'!$1:$1)-4),,TRUE,"Form Responses 1")))</f>
        <v>Wisma [Gudang]</v>
      </c>
      <c r="G878" s="66" t="e">
        <f ca="1">IF(ISBLANK(A878)," ",INDIRECT(ADDRESS(MATCH(A878,'Form Responses 1'!A:A,0),5+MOD(ROW()-2,COUNTA('Form Responses 1'!$1:$1)-4),,TRUE,"Form Responses 1")))</f>
        <v>#N/A</v>
      </c>
      <c r="H878" s="83" t="str">
        <f ca="1" t="shared" si="800"/>
        <v>Wisma</v>
      </c>
      <c r="I878" s="83" t="str">
        <f ca="1" t="shared" si="874"/>
        <v>Gudang</v>
      </c>
      <c r="J878" s="83" t="str">
        <f ca="1" t="shared" si="801"/>
        <v>CLEANING SERVICE</v>
      </c>
      <c r="K878" s="83" t="str">
        <f ca="1" t="array" ref="K878">IFERROR(INDEX(MASTER!B:B,MATCH(G878,MASTER!A:A,0))/100," ")</f>
        <v> </v>
      </c>
      <c r="L878" s="66">
        <f ca="1" t="shared" si="802"/>
        <v>0</v>
      </c>
      <c r="M878" s="66" t="str">
        <f ca="1" t="shared" si="803"/>
        <v>1900 - WEEK 00</v>
      </c>
      <c r="N878" s="66" t="str">
        <f ca="1" t="shared" si="804"/>
        <v>1900 - MONTH 01</v>
      </c>
      <c r="O878" s="83" t="str">
        <f ca="1" t="shared" ref="O878:P878" si="918">IFERROR(AVERAGEIF(M:M,M878,$K:$K)," ")</f>
        <v> </v>
      </c>
      <c r="P878" s="83" t="str">
        <f ca="1" t="shared" si="918"/>
        <v> </v>
      </c>
      <c r="Q878" s="66" t="str">
        <f ca="1">IF(ISBLANK(A878)," ",IF(O878&gt;MASTER!$B$3/100,"SB",IF(O878&gt;MASTER!$B$4/100,"B",IF(O878&gt;MASTER!$B$5/100,"C","K"))))</f>
        <v>SB</v>
      </c>
      <c r="R878" s="66" t="str">
        <f ca="1">IF(ISBLANK(B878)," ",IF(P878&gt;MASTER!$B$3/100,"SB",IF(P878&gt;MASTER!$B$4/100,"B",IF(P878&gt;MASTER!$B$5/100,"C","K"))))</f>
        <v>SB</v>
      </c>
    </row>
    <row r="879" customHeight="1" spans="1:18">
      <c r="A879" s="66">
        <f ca="1">INDIRECT(ADDRESS(2+QUOTIENT(ROW()-2,COUNTA('Form Responses 1'!$1:$1)-4),1,,TRUE,"Form Responses 1"))</f>
        <v>0</v>
      </c>
      <c r="B879" s="66">
        <f ca="1">INDIRECT(ADDRESS(2+QUOTIENT(ROW()-2,COUNTA('Form Responses 1'!$1:$1)-4),2,,TRUE,"Form Responses 1"))</f>
        <v>0</v>
      </c>
      <c r="C879" s="66">
        <f ca="1">INDIRECT(ADDRESS(2+QUOTIENT(ROW()-2,COUNTA('Form Responses 1'!$1:$1)-4),3,,TRUE,"Form Responses 1"))</f>
        <v>0</v>
      </c>
      <c r="D879" s="66">
        <f ca="1">INDIRECT(ADDRESS(2+QUOTIENT(ROW()-2,COUNTA('Form Responses 1'!$1:$1)-4),4,,TRUE,"Form Responses 1"))</f>
        <v>0</v>
      </c>
      <c r="E879" s="82">
        <f ca="1" t="shared" si="799"/>
        <v>6</v>
      </c>
      <c r="F879" s="66" t="str">
        <f ca="1">IF(ISBLANK(A879)," ",INDIRECT(ADDRESS(1,5+MOD(ROW()-2,COUNTA('Form Responses 1'!$1:$1)-4),,TRUE,"Form Responses 1")))</f>
        <v>Wisma [Ruang Genset]</v>
      </c>
      <c r="G879" s="66" t="e">
        <f ca="1">IF(ISBLANK(A879)," ",INDIRECT(ADDRESS(MATCH(A879,'Form Responses 1'!A:A,0),5+MOD(ROW()-2,COUNTA('Form Responses 1'!$1:$1)-4),,TRUE,"Form Responses 1")))</f>
        <v>#N/A</v>
      </c>
      <c r="H879" s="83" t="str">
        <f ca="1" t="shared" si="800"/>
        <v>Wisma</v>
      </c>
      <c r="I879" s="83" t="str">
        <f ca="1" t="shared" si="874"/>
        <v>Ruang Genset</v>
      </c>
      <c r="J879" s="83" t="str">
        <f ca="1" t="shared" si="801"/>
        <v>CLEANING SERVICE</v>
      </c>
      <c r="K879" s="83" t="str">
        <f ca="1" t="array" ref="K879">IFERROR(INDEX(MASTER!B:B,MATCH(G879,MASTER!A:A,0))/100," ")</f>
        <v> </v>
      </c>
      <c r="L879" s="66">
        <f ca="1" t="shared" si="802"/>
        <v>0</v>
      </c>
      <c r="M879" s="66" t="str">
        <f ca="1" t="shared" si="803"/>
        <v>1900 - WEEK 00</v>
      </c>
      <c r="N879" s="66" t="str">
        <f ca="1" t="shared" si="804"/>
        <v>1900 - MONTH 01</v>
      </c>
      <c r="O879" s="83" t="str">
        <f ca="1" t="shared" ref="O879:P879" si="919">IFERROR(AVERAGEIF(M:M,M879,$K:$K)," ")</f>
        <v> </v>
      </c>
      <c r="P879" s="83" t="str">
        <f ca="1" t="shared" si="919"/>
        <v> </v>
      </c>
      <c r="Q879" s="66" t="str">
        <f ca="1">IF(ISBLANK(A879)," ",IF(O879&gt;MASTER!$B$3/100,"SB",IF(O879&gt;MASTER!$B$4/100,"B",IF(O879&gt;MASTER!$B$5/100,"C","K"))))</f>
        <v>SB</v>
      </c>
      <c r="R879" s="66" t="str">
        <f ca="1">IF(ISBLANK(B879)," ",IF(P879&gt;MASTER!$B$3/100,"SB",IF(P879&gt;MASTER!$B$4/100,"B",IF(P879&gt;MASTER!$B$5/100,"C","K"))))</f>
        <v>SB</v>
      </c>
    </row>
    <row r="880" customHeight="1" spans="1:18">
      <c r="A880" s="66">
        <f ca="1">INDIRECT(ADDRESS(2+QUOTIENT(ROW()-2,COUNTA('Form Responses 1'!$1:$1)-4),1,,TRUE,"Form Responses 1"))</f>
        <v>0</v>
      </c>
      <c r="B880" s="66">
        <f ca="1">INDIRECT(ADDRESS(2+QUOTIENT(ROW()-2,COUNTA('Form Responses 1'!$1:$1)-4),2,,TRUE,"Form Responses 1"))</f>
        <v>0</v>
      </c>
      <c r="C880" s="66">
        <f ca="1">INDIRECT(ADDRESS(2+QUOTIENT(ROW()-2,COUNTA('Form Responses 1'!$1:$1)-4),3,,TRUE,"Form Responses 1"))</f>
        <v>0</v>
      </c>
      <c r="D880" s="66">
        <f ca="1">INDIRECT(ADDRESS(2+QUOTIENT(ROW()-2,COUNTA('Form Responses 1'!$1:$1)-4),4,,TRUE,"Form Responses 1"))</f>
        <v>0</v>
      </c>
      <c r="E880" s="82">
        <f ca="1" t="shared" si="799"/>
        <v>6</v>
      </c>
      <c r="F880" s="66" t="str">
        <f ca="1">IF(ISBLANK(A880)," ",INDIRECT(ADDRESS(1,5+MOD(ROW()-2,COUNTA('Form Responses 1'!$1:$1)-4),,TRUE,"Form Responses 1")))</f>
        <v>Wisma [Ruang Alat Meteorologi]</v>
      </c>
      <c r="G880" s="66" t="e">
        <f ca="1">IF(ISBLANK(A880)," ",INDIRECT(ADDRESS(MATCH(A880,'Form Responses 1'!A:A,0),5+MOD(ROW()-2,COUNTA('Form Responses 1'!$1:$1)-4),,TRUE,"Form Responses 1")))</f>
        <v>#N/A</v>
      </c>
      <c r="H880" s="83" t="str">
        <f ca="1" t="shared" si="800"/>
        <v>Wisma</v>
      </c>
      <c r="I880" s="83" t="str">
        <f ca="1" t="shared" si="874"/>
        <v>Ruang Alat Meteorologi</v>
      </c>
      <c r="J880" s="83" t="str">
        <f ca="1" t="shared" si="801"/>
        <v>CLEANING SERVICE</v>
      </c>
      <c r="K880" s="83" t="str">
        <f ca="1" t="array" ref="K880">IFERROR(INDEX(MASTER!B:B,MATCH(G880,MASTER!A:A,0))/100," ")</f>
        <v> </v>
      </c>
      <c r="L880" s="66">
        <f ca="1" t="shared" si="802"/>
        <v>0</v>
      </c>
      <c r="M880" s="66" t="str">
        <f ca="1" t="shared" si="803"/>
        <v>1900 - WEEK 00</v>
      </c>
      <c r="N880" s="66" t="str">
        <f ca="1" t="shared" si="804"/>
        <v>1900 - MONTH 01</v>
      </c>
      <c r="O880" s="83" t="str">
        <f ca="1" t="shared" ref="O880:P880" si="920">IFERROR(AVERAGEIF(M:M,M880,$K:$K)," ")</f>
        <v> </v>
      </c>
      <c r="P880" s="83" t="str">
        <f ca="1" t="shared" si="920"/>
        <v> </v>
      </c>
      <c r="Q880" s="66" t="str">
        <f ca="1">IF(ISBLANK(A880)," ",IF(O880&gt;MASTER!$B$3/100,"SB",IF(O880&gt;MASTER!$B$4/100,"B",IF(O880&gt;MASTER!$B$5/100,"C","K"))))</f>
        <v>SB</v>
      </c>
      <c r="R880" s="66" t="str">
        <f ca="1">IF(ISBLANK(B880)," ",IF(P880&gt;MASTER!$B$3/100,"SB",IF(P880&gt;MASTER!$B$4/100,"B",IF(P880&gt;MASTER!$B$5/100,"C","K"))))</f>
        <v>SB</v>
      </c>
    </row>
    <row r="881" customHeight="1" spans="1:18">
      <c r="A881" s="66">
        <f ca="1">INDIRECT(ADDRESS(2+QUOTIENT(ROW()-2,COUNTA('Form Responses 1'!$1:$1)-4),1,,TRUE,"Form Responses 1"))</f>
        <v>0</v>
      </c>
      <c r="B881" s="66">
        <f ca="1">INDIRECT(ADDRESS(2+QUOTIENT(ROW()-2,COUNTA('Form Responses 1'!$1:$1)-4),2,,TRUE,"Form Responses 1"))</f>
        <v>0</v>
      </c>
      <c r="C881" s="66">
        <f ca="1">INDIRECT(ADDRESS(2+QUOTIENT(ROW()-2,COUNTA('Form Responses 1'!$1:$1)-4),3,,TRUE,"Form Responses 1"))</f>
        <v>0</v>
      </c>
      <c r="D881" s="66">
        <f ca="1">INDIRECT(ADDRESS(2+QUOTIENT(ROW()-2,COUNTA('Form Responses 1'!$1:$1)-4),4,,TRUE,"Form Responses 1"))</f>
        <v>0</v>
      </c>
      <c r="E881" s="82">
        <f ca="1" t="shared" si="799"/>
        <v>6</v>
      </c>
      <c r="F881" s="66" t="str">
        <f ca="1">IF(ISBLANK(A881)," ",INDIRECT(ADDRESS(1,5+MOD(ROW()-2,COUNTA('Form Responses 1'!$1:$1)-4),,TRUE,"Form Responses 1")))</f>
        <v>Wisma [Ruang Kerja]</v>
      </c>
      <c r="G881" s="66" t="e">
        <f ca="1">IF(ISBLANK(A881)," ",INDIRECT(ADDRESS(MATCH(A881,'Form Responses 1'!A:A,0),5+MOD(ROW()-2,COUNTA('Form Responses 1'!$1:$1)-4),,TRUE,"Form Responses 1")))</f>
        <v>#N/A</v>
      </c>
      <c r="H881" s="83" t="str">
        <f ca="1" t="shared" si="800"/>
        <v>Wisma</v>
      </c>
      <c r="I881" s="83" t="str">
        <f ca="1" t="shared" si="874"/>
        <v>Ruang Kerja</v>
      </c>
      <c r="J881" s="83" t="str">
        <f ca="1" t="shared" si="801"/>
        <v>CLEANING SERVICE</v>
      </c>
      <c r="K881" s="83" t="str">
        <f ca="1" t="array" ref="K881">IFERROR(INDEX(MASTER!B:B,MATCH(G881,MASTER!A:A,0))/100," ")</f>
        <v> </v>
      </c>
      <c r="L881" s="66">
        <f ca="1" t="shared" si="802"/>
        <v>0</v>
      </c>
      <c r="M881" s="66" t="str">
        <f ca="1" t="shared" si="803"/>
        <v>1900 - WEEK 00</v>
      </c>
      <c r="N881" s="66" t="str">
        <f ca="1" t="shared" si="804"/>
        <v>1900 - MONTH 01</v>
      </c>
      <c r="O881" s="83" t="str">
        <f ca="1" t="shared" ref="O881:P881" si="921">IFERROR(AVERAGEIF(M:M,M881,$K:$K)," ")</f>
        <v> </v>
      </c>
      <c r="P881" s="83" t="str">
        <f ca="1" t="shared" si="921"/>
        <v> </v>
      </c>
      <c r="Q881" s="66" t="str">
        <f ca="1">IF(ISBLANK(A881)," ",IF(O881&gt;MASTER!$B$3/100,"SB",IF(O881&gt;MASTER!$B$4/100,"B",IF(O881&gt;MASTER!$B$5/100,"C","K"))))</f>
        <v>SB</v>
      </c>
      <c r="R881" s="66" t="str">
        <f ca="1">IF(ISBLANK(B881)," ",IF(P881&gt;MASTER!$B$3/100,"SB",IF(P881&gt;MASTER!$B$4/100,"B",IF(P881&gt;MASTER!$B$5/100,"C","K"))))</f>
        <v>SB</v>
      </c>
    </row>
    <row r="882" customHeight="1" spans="1:18">
      <c r="A882" s="66">
        <f ca="1">INDIRECT(ADDRESS(2+QUOTIENT(ROW()-2,COUNTA('Form Responses 1'!$1:$1)-4),1,,TRUE,"Form Responses 1"))</f>
        <v>0</v>
      </c>
      <c r="B882" s="66">
        <f ca="1">INDIRECT(ADDRESS(2+QUOTIENT(ROW()-2,COUNTA('Form Responses 1'!$1:$1)-4),2,,TRUE,"Form Responses 1"))</f>
        <v>0</v>
      </c>
      <c r="C882" s="66">
        <f ca="1">INDIRECT(ADDRESS(2+QUOTIENT(ROW()-2,COUNTA('Form Responses 1'!$1:$1)-4),3,,TRUE,"Form Responses 1"))</f>
        <v>0</v>
      </c>
      <c r="D882" s="66">
        <f ca="1">INDIRECT(ADDRESS(2+QUOTIENT(ROW()-2,COUNTA('Form Responses 1'!$1:$1)-4),4,,TRUE,"Form Responses 1"))</f>
        <v>0</v>
      </c>
      <c r="E882" s="82">
        <f ca="1" t="shared" si="799"/>
        <v>6</v>
      </c>
      <c r="F882" s="66" t="str">
        <f ca="1">IF(ISBLANK(A882)," ",INDIRECT(ADDRESS(1,5+MOD(ROW()-2,COUNTA('Form Responses 1'!$1:$1)-4),,TRUE,"Form Responses 1")))</f>
        <v>Wisma [Pantry]</v>
      </c>
      <c r="G882" s="66" t="e">
        <f ca="1">IF(ISBLANK(A882)," ",INDIRECT(ADDRESS(MATCH(A882,'Form Responses 1'!A:A,0),5+MOD(ROW()-2,COUNTA('Form Responses 1'!$1:$1)-4),,TRUE,"Form Responses 1")))</f>
        <v>#N/A</v>
      </c>
      <c r="H882" s="83" t="str">
        <f ca="1" t="shared" si="800"/>
        <v>Wisma</v>
      </c>
      <c r="I882" s="83" t="str">
        <f ca="1" t="shared" si="874"/>
        <v>Pantry</v>
      </c>
      <c r="J882" s="83" t="str">
        <f ca="1" t="shared" si="801"/>
        <v>CLEANING SERVICE</v>
      </c>
      <c r="K882" s="83" t="str">
        <f ca="1" t="array" ref="K882">IFERROR(INDEX(MASTER!B:B,MATCH(G882,MASTER!A:A,0))/100," ")</f>
        <v> </v>
      </c>
      <c r="L882" s="66">
        <f ca="1" t="shared" si="802"/>
        <v>0</v>
      </c>
      <c r="M882" s="66" t="str">
        <f ca="1" t="shared" si="803"/>
        <v>1900 - WEEK 00</v>
      </c>
      <c r="N882" s="66" t="str">
        <f ca="1" t="shared" si="804"/>
        <v>1900 - MONTH 01</v>
      </c>
      <c r="O882" s="83" t="str">
        <f ca="1" t="shared" ref="O882:P882" si="922">IFERROR(AVERAGEIF(M:M,M882,$K:$K)," ")</f>
        <v> </v>
      </c>
      <c r="P882" s="83" t="str">
        <f ca="1" t="shared" si="922"/>
        <v> </v>
      </c>
      <c r="Q882" s="66" t="str">
        <f ca="1">IF(ISBLANK(A882)," ",IF(O882&gt;MASTER!$B$3/100,"SB",IF(O882&gt;MASTER!$B$4/100,"B",IF(O882&gt;MASTER!$B$5/100,"C","K"))))</f>
        <v>SB</v>
      </c>
      <c r="R882" s="66" t="str">
        <f ca="1">IF(ISBLANK(B882)," ",IF(P882&gt;MASTER!$B$3/100,"SB",IF(P882&gt;MASTER!$B$4/100,"B",IF(P882&gt;MASTER!$B$5/100,"C","K"))))</f>
        <v>SB</v>
      </c>
    </row>
    <row r="883" customHeight="1" spans="1:18">
      <c r="A883" s="66">
        <f ca="1">INDIRECT(ADDRESS(2+QUOTIENT(ROW()-2,COUNTA('Form Responses 1'!$1:$1)-4),1,,TRUE,"Form Responses 1"))</f>
        <v>0</v>
      </c>
      <c r="B883" s="66">
        <f ca="1">INDIRECT(ADDRESS(2+QUOTIENT(ROW()-2,COUNTA('Form Responses 1'!$1:$1)-4),2,,TRUE,"Form Responses 1"))</f>
        <v>0</v>
      </c>
      <c r="C883" s="66">
        <f ca="1">INDIRECT(ADDRESS(2+QUOTIENT(ROW()-2,COUNTA('Form Responses 1'!$1:$1)-4),3,,TRUE,"Form Responses 1"))</f>
        <v>0</v>
      </c>
      <c r="D883" s="66">
        <f ca="1">INDIRECT(ADDRESS(2+QUOTIENT(ROW()-2,COUNTA('Form Responses 1'!$1:$1)-4),4,,TRUE,"Form Responses 1"))</f>
        <v>0</v>
      </c>
      <c r="E883" s="82">
        <f ca="1" t="shared" si="799"/>
        <v>6</v>
      </c>
      <c r="F883" s="66" t="str">
        <f ca="1">IF(ISBLANK(A883)," ",INDIRECT(ADDRESS(1,5+MOD(ROW()-2,COUNTA('Form Responses 1'!$1:$1)-4),,TRUE,"Form Responses 1")))</f>
        <v>Wisma [Musholla]</v>
      </c>
      <c r="G883" s="66" t="e">
        <f ca="1">IF(ISBLANK(A883)," ",INDIRECT(ADDRESS(MATCH(A883,'Form Responses 1'!A:A,0),5+MOD(ROW()-2,COUNTA('Form Responses 1'!$1:$1)-4),,TRUE,"Form Responses 1")))</f>
        <v>#N/A</v>
      </c>
      <c r="H883" s="83" t="str">
        <f ca="1" t="shared" si="800"/>
        <v>Wisma</v>
      </c>
      <c r="I883" s="83" t="str">
        <f ca="1" t="shared" si="874"/>
        <v>Musholla</v>
      </c>
      <c r="J883" s="83" t="str">
        <f ca="1" t="shared" si="801"/>
        <v>CLEANING SERVICE</v>
      </c>
      <c r="K883" s="83" t="str">
        <f ca="1" t="array" ref="K883">IFERROR(INDEX(MASTER!B:B,MATCH(G883,MASTER!A:A,0))/100," ")</f>
        <v> </v>
      </c>
      <c r="L883" s="66">
        <f ca="1" t="shared" si="802"/>
        <v>0</v>
      </c>
      <c r="M883" s="66" t="str">
        <f ca="1" t="shared" si="803"/>
        <v>1900 - WEEK 00</v>
      </c>
      <c r="N883" s="66" t="str">
        <f ca="1" t="shared" si="804"/>
        <v>1900 - MONTH 01</v>
      </c>
      <c r="O883" s="83" t="str">
        <f ca="1" t="shared" ref="O883:P883" si="923">IFERROR(AVERAGEIF(M:M,M883,$K:$K)," ")</f>
        <v> </v>
      </c>
      <c r="P883" s="83" t="str">
        <f ca="1" t="shared" si="923"/>
        <v> </v>
      </c>
      <c r="Q883" s="66" t="str">
        <f ca="1">IF(ISBLANK(A883)," ",IF(O883&gt;MASTER!$B$3/100,"SB",IF(O883&gt;MASTER!$B$4/100,"B",IF(O883&gt;MASTER!$B$5/100,"C","K"))))</f>
        <v>SB</v>
      </c>
      <c r="R883" s="66" t="str">
        <f ca="1">IF(ISBLANK(B883)," ",IF(P883&gt;MASTER!$B$3/100,"SB",IF(P883&gt;MASTER!$B$4/100,"B",IF(P883&gt;MASTER!$B$5/100,"C","K"))))</f>
        <v>SB</v>
      </c>
    </row>
    <row r="884" customHeight="1" spans="1:18">
      <c r="A884" s="66">
        <f ca="1">INDIRECT(ADDRESS(2+QUOTIENT(ROW()-2,COUNTA('Form Responses 1'!$1:$1)-4),1,,TRUE,"Form Responses 1"))</f>
        <v>0</v>
      </c>
      <c r="B884" s="66">
        <f ca="1">INDIRECT(ADDRESS(2+QUOTIENT(ROW()-2,COUNTA('Form Responses 1'!$1:$1)-4),2,,TRUE,"Form Responses 1"))</f>
        <v>0</v>
      </c>
      <c r="C884" s="66">
        <f ca="1">INDIRECT(ADDRESS(2+QUOTIENT(ROW()-2,COUNTA('Form Responses 1'!$1:$1)-4),3,,TRUE,"Form Responses 1"))</f>
        <v>0</v>
      </c>
      <c r="D884" s="66">
        <f ca="1">INDIRECT(ADDRESS(2+QUOTIENT(ROW()-2,COUNTA('Form Responses 1'!$1:$1)-4),4,,TRUE,"Form Responses 1"))</f>
        <v>0</v>
      </c>
      <c r="E884" s="82">
        <f ca="1" t="shared" si="799"/>
        <v>6</v>
      </c>
      <c r="F884" s="66" t="str">
        <f ca="1">IF(ISBLANK(A884)," ",INDIRECT(ADDRESS(1,5+MOD(ROW()-2,COUNTA('Form Responses 1'!$1:$1)-4),,TRUE,"Form Responses 1")))</f>
        <v>Wisma [Toilet Pria / Wanita]</v>
      </c>
      <c r="G884" s="66" t="e">
        <f ca="1">IF(ISBLANK(A884)," ",INDIRECT(ADDRESS(MATCH(A884,'Form Responses 1'!A:A,0),5+MOD(ROW()-2,COUNTA('Form Responses 1'!$1:$1)-4),,TRUE,"Form Responses 1")))</f>
        <v>#N/A</v>
      </c>
      <c r="H884" s="83" t="str">
        <f ca="1" t="shared" si="800"/>
        <v>Wisma</v>
      </c>
      <c r="I884" s="83" t="str">
        <f ca="1" t="shared" si="874"/>
        <v>Toilet Pria / Wanita</v>
      </c>
      <c r="J884" s="83" t="str">
        <f ca="1" t="shared" si="801"/>
        <v>CLEANING SERVICE</v>
      </c>
      <c r="K884" s="83" t="str">
        <f ca="1" t="array" ref="K884">IFERROR(INDEX(MASTER!B:B,MATCH(G884,MASTER!A:A,0))/100," ")</f>
        <v> </v>
      </c>
      <c r="L884" s="66">
        <f ca="1" t="shared" si="802"/>
        <v>0</v>
      </c>
      <c r="M884" s="66" t="str">
        <f ca="1" t="shared" si="803"/>
        <v>1900 - WEEK 00</v>
      </c>
      <c r="N884" s="66" t="str">
        <f ca="1" t="shared" si="804"/>
        <v>1900 - MONTH 01</v>
      </c>
      <c r="O884" s="83" t="str">
        <f ca="1" t="shared" ref="O884:P884" si="924">IFERROR(AVERAGEIF(M:M,M884,$K:$K)," ")</f>
        <v> </v>
      </c>
      <c r="P884" s="83" t="str">
        <f ca="1" t="shared" si="924"/>
        <v> </v>
      </c>
      <c r="Q884" s="66" t="str">
        <f ca="1">IF(ISBLANK(A884)," ",IF(O884&gt;MASTER!$B$3/100,"SB",IF(O884&gt;MASTER!$B$4/100,"B",IF(O884&gt;MASTER!$B$5/100,"C","K"))))</f>
        <v>SB</v>
      </c>
      <c r="R884" s="66" t="str">
        <f ca="1">IF(ISBLANK(B884)," ",IF(P884&gt;MASTER!$B$3/100,"SB",IF(P884&gt;MASTER!$B$4/100,"B",IF(P884&gt;MASTER!$B$5/100,"C","K"))))</f>
        <v>SB</v>
      </c>
    </row>
    <row r="885" customHeight="1" spans="1:18">
      <c r="A885" s="66">
        <f ca="1">INDIRECT(ADDRESS(2+QUOTIENT(ROW()-2,COUNTA('Form Responses 1'!$1:$1)-4),1,,TRUE,"Form Responses 1"))</f>
        <v>0</v>
      </c>
      <c r="B885" s="66">
        <f ca="1">INDIRECT(ADDRESS(2+QUOTIENT(ROW()-2,COUNTA('Form Responses 1'!$1:$1)-4),2,,TRUE,"Form Responses 1"))</f>
        <v>0</v>
      </c>
      <c r="C885" s="66">
        <f ca="1">INDIRECT(ADDRESS(2+QUOTIENT(ROW()-2,COUNTA('Form Responses 1'!$1:$1)-4),3,,TRUE,"Form Responses 1"))</f>
        <v>0</v>
      </c>
      <c r="D885" s="66">
        <f ca="1">INDIRECT(ADDRESS(2+QUOTIENT(ROW()-2,COUNTA('Form Responses 1'!$1:$1)-4),4,,TRUE,"Form Responses 1"))</f>
        <v>0</v>
      </c>
      <c r="E885" s="82">
        <f ca="1" t="shared" si="799"/>
        <v>6</v>
      </c>
      <c r="F885" s="66" t="str">
        <f ca="1">IF(ISBLANK(A885)," ",INDIRECT(ADDRESS(1,5+MOD(ROW()-2,COUNTA('Form Responses 1'!$1:$1)-4),,TRUE,"Form Responses 1")))</f>
        <v>Halaman Wisma [Taman ]</v>
      </c>
      <c r="G885" s="66" t="e">
        <f ca="1">IF(ISBLANK(A885)," ",INDIRECT(ADDRESS(MATCH(A885,'Form Responses 1'!A:A,0),5+MOD(ROW()-2,COUNTA('Form Responses 1'!$1:$1)-4),,TRUE,"Form Responses 1")))</f>
        <v>#N/A</v>
      </c>
      <c r="H885" s="83" t="str">
        <f ca="1" t="shared" si="800"/>
        <v>Halaman Wisma</v>
      </c>
      <c r="I885" s="83" t="str">
        <f ca="1" t="shared" si="874"/>
        <v>Taman </v>
      </c>
      <c r="J885" s="83" t="str">
        <f ca="1" t="shared" si="801"/>
        <v>CLEANING SERVICE</v>
      </c>
      <c r="K885" s="83" t="str">
        <f ca="1" t="array" ref="K885">IFERROR(INDEX(MASTER!B:B,MATCH(G885,MASTER!A:A,0))/100," ")</f>
        <v> </v>
      </c>
      <c r="L885" s="66">
        <f ca="1" t="shared" si="802"/>
        <v>0</v>
      </c>
      <c r="M885" s="66" t="str">
        <f ca="1" t="shared" si="803"/>
        <v>1900 - WEEK 00</v>
      </c>
      <c r="N885" s="66" t="str">
        <f ca="1" t="shared" si="804"/>
        <v>1900 - MONTH 01</v>
      </c>
      <c r="O885" s="83" t="str">
        <f ca="1" t="shared" ref="O885:P885" si="925">IFERROR(AVERAGEIF(M:M,M885,$K:$K)," ")</f>
        <v> </v>
      </c>
      <c r="P885" s="83" t="str">
        <f ca="1" t="shared" si="925"/>
        <v> </v>
      </c>
      <c r="Q885" s="66" t="str">
        <f ca="1">IF(ISBLANK(A885)," ",IF(O885&gt;MASTER!$B$3/100,"SB",IF(O885&gt;MASTER!$B$4/100,"B",IF(O885&gt;MASTER!$B$5/100,"C","K"))))</f>
        <v>SB</v>
      </c>
      <c r="R885" s="66" t="str">
        <f ca="1">IF(ISBLANK(B885)," ",IF(P885&gt;MASTER!$B$3/100,"SB",IF(P885&gt;MASTER!$B$4/100,"B",IF(P885&gt;MASTER!$B$5/100,"C","K"))))</f>
        <v>SB</v>
      </c>
    </row>
    <row r="886" customHeight="1" spans="1:18">
      <c r="A886" s="66">
        <f ca="1">INDIRECT(ADDRESS(2+QUOTIENT(ROW()-2,COUNTA('Form Responses 1'!$1:$1)-4),1,,TRUE,"Form Responses 1"))</f>
        <v>0</v>
      </c>
      <c r="B886" s="66">
        <f ca="1">INDIRECT(ADDRESS(2+QUOTIENT(ROW()-2,COUNTA('Form Responses 1'!$1:$1)-4),2,,TRUE,"Form Responses 1"))</f>
        <v>0</v>
      </c>
      <c r="C886" s="66">
        <f ca="1">INDIRECT(ADDRESS(2+QUOTIENT(ROW()-2,COUNTA('Form Responses 1'!$1:$1)-4),3,,TRUE,"Form Responses 1"))</f>
        <v>0</v>
      </c>
      <c r="D886" s="66">
        <f ca="1">INDIRECT(ADDRESS(2+QUOTIENT(ROW()-2,COUNTA('Form Responses 1'!$1:$1)-4),4,,TRUE,"Form Responses 1"))</f>
        <v>0</v>
      </c>
      <c r="E886" s="82">
        <f ca="1" t="shared" si="799"/>
        <v>6</v>
      </c>
      <c r="F886" s="66" t="str">
        <f ca="1">IF(ISBLANK(A886)," ",INDIRECT(ADDRESS(1,5+MOD(ROW()-2,COUNTA('Form Responses 1'!$1:$1)-4),,TRUE,"Form Responses 1")))</f>
        <v>Halaman Wisma [Pos Satpam]</v>
      </c>
      <c r="G886" s="66" t="e">
        <f ca="1">IF(ISBLANK(A886)," ",INDIRECT(ADDRESS(MATCH(A886,'Form Responses 1'!A:A,0),5+MOD(ROW()-2,COUNTA('Form Responses 1'!$1:$1)-4),,TRUE,"Form Responses 1")))</f>
        <v>#N/A</v>
      </c>
      <c r="H886" s="83" t="str">
        <f ca="1" t="shared" si="800"/>
        <v>Halaman Wisma</v>
      </c>
      <c r="I886" s="83" t="str">
        <f ca="1" t="shared" si="874"/>
        <v>Pos Satpam</v>
      </c>
      <c r="J886" s="83" t="str">
        <f ca="1" t="shared" si="801"/>
        <v>CLEANING SERVICE</v>
      </c>
      <c r="K886" s="83" t="str">
        <f ca="1" t="array" ref="K886">IFERROR(INDEX(MASTER!B:B,MATCH(G886,MASTER!A:A,0))/100," ")</f>
        <v> </v>
      </c>
      <c r="L886" s="66">
        <f ca="1" t="shared" si="802"/>
        <v>0</v>
      </c>
      <c r="M886" s="66" t="str">
        <f ca="1" t="shared" si="803"/>
        <v>1900 - WEEK 00</v>
      </c>
      <c r="N886" s="66" t="str">
        <f ca="1" t="shared" si="804"/>
        <v>1900 - MONTH 01</v>
      </c>
      <c r="O886" s="83" t="str">
        <f ca="1" t="shared" ref="O886:P886" si="926">IFERROR(AVERAGEIF(M:M,M886,$K:$K)," ")</f>
        <v> </v>
      </c>
      <c r="P886" s="83" t="str">
        <f ca="1" t="shared" si="926"/>
        <v> </v>
      </c>
      <c r="Q886" s="66" t="str">
        <f ca="1">IF(ISBLANK(A886)," ",IF(O886&gt;MASTER!$B$3/100,"SB",IF(O886&gt;MASTER!$B$4/100,"B",IF(O886&gt;MASTER!$B$5/100,"C","K"))))</f>
        <v>SB</v>
      </c>
      <c r="R886" s="66" t="str">
        <f ca="1">IF(ISBLANK(B886)," ",IF(P886&gt;MASTER!$B$3/100,"SB",IF(P886&gt;MASTER!$B$4/100,"B",IF(P886&gt;MASTER!$B$5/100,"C","K"))))</f>
        <v>SB</v>
      </c>
    </row>
    <row r="887" customHeight="1" spans="1:18">
      <c r="A887" s="66">
        <f ca="1">INDIRECT(ADDRESS(2+QUOTIENT(ROW()-2,COUNTA('Form Responses 1'!$1:$1)-4),1,,TRUE,"Form Responses 1"))</f>
        <v>0</v>
      </c>
      <c r="B887" s="66">
        <f ca="1">INDIRECT(ADDRESS(2+QUOTIENT(ROW()-2,COUNTA('Form Responses 1'!$1:$1)-4),2,,TRUE,"Form Responses 1"))</f>
        <v>0</v>
      </c>
      <c r="C887" s="66">
        <f ca="1">INDIRECT(ADDRESS(2+QUOTIENT(ROW()-2,COUNTA('Form Responses 1'!$1:$1)-4),3,,TRUE,"Form Responses 1"))</f>
        <v>0</v>
      </c>
      <c r="D887" s="66">
        <f ca="1">INDIRECT(ADDRESS(2+QUOTIENT(ROW()-2,COUNTA('Form Responses 1'!$1:$1)-4),4,,TRUE,"Form Responses 1"))</f>
        <v>0</v>
      </c>
      <c r="E887" s="82">
        <f ca="1" t="shared" si="799"/>
        <v>6</v>
      </c>
      <c r="F887" s="66" t="str">
        <f ca="1">IF(ISBLANK(A887)," ",INDIRECT(ADDRESS(1,5+MOD(ROW()-2,COUNTA('Form Responses 1'!$1:$1)-4),,TRUE,"Form Responses 1")))</f>
        <v>Halaman Wisma [Halaman Utama Depan]</v>
      </c>
      <c r="G887" s="66" t="e">
        <f ca="1">IF(ISBLANK(A887)," ",INDIRECT(ADDRESS(MATCH(A887,'Form Responses 1'!A:A,0),5+MOD(ROW()-2,COUNTA('Form Responses 1'!$1:$1)-4),,TRUE,"Form Responses 1")))</f>
        <v>#N/A</v>
      </c>
      <c r="H887" s="83" t="str">
        <f ca="1" t="shared" si="800"/>
        <v>Halaman Wisma</v>
      </c>
      <c r="I887" s="83" t="str">
        <f ca="1" t="shared" si="874"/>
        <v>Halaman Utama Depan</v>
      </c>
      <c r="J887" s="83" t="str">
        <f ca="1" t="shared" si="801"/>
        <v>CLEANING SERVICE</v>
      </c>
      <c r="K887" s="83" t="str">
        <f ca="1" t="array" ref="K887">IFERROR(INDEX(MASTER!B:B,MATCH(G887,MASTER!A:A,0))/100," ")</f>
        <v> </v>
      </c>
      <c r="L887" s="66">
        <f ca="1" t="shared" si="802"/>
        <v>0</v>
      </c>
      <c r="M887" s="66" t="str">
        <f ca="1" t="shared" si="803"/>
        <v>1900 - WEEK 00</v>
      </c>
      <c r="N887" s="66" t="str">
        <f ca="1" t="shared" si="804"/>
        <v>1900 - MONTH 01</v>
      </c>
      <c r="O887" s="83" t="str">
        <f ca="1" t="shared" ref="O887:P887" si="927">IFERROR(AVERAGEIF(M:M,M887,$K:$K)," ")</f>
        <v> </v>
      </c>
      <c r="P887" s="83" t="str">
        <f ca="1" t="shared" si="927"/>
        <v> </v>
      </c>
      <c r="Q887" s="66" t="str">
        <f ca="1">IF(ISBLANK(A887)," ",IF(O887&gt;MASTER!$B$3/100,"SB",IF(O887&gt;MASTER!$B$4/100,"B",IF(O887&gt;MASTER!$B$5/100,"C","K"))))</f>
        <v>SB</v>
      </c>
      <c r="R887" s="66" t="str">
        <f ca="1">IF(ISBLANK(B887)," ",IF(P887&gt;MASTER!$B$3/100,"SB",IF(P887&gt;MASTER!$B$4/100,"B",IF(P887&gt;MASTER!$B$5/100,"C","K"))))</f>
        <v>SB</v>
      </c>
    </row>
    <row r="888" customHeight="1" spans="1:18">
      <c r="A888" s="66">
        <f ca="1">INDIRECT(ADDRESS(2+QUOTIENT(ROW()-2,COUNTA('Form Responses 1'!$1:$1)-4),1,,TRUE,"Form Responses 1"))</f>
        <v>0</v>
      </c>
      <c r="B888" s="66">
        <f ca="1">INDIRECT(ADDRESS(2+QUOTIENT(ROW()-2,COUNTA('Form Responses 1'!$1:$1)-4),2,,TRUE,"Form Responses 1"))</f>
        <v>0</v>
      </c>
      <c r="C888" s="66">
        <f ca="1">INDIRECT(ADDRESS(2+QUOTIENT(ROW()-2,COUNTA('Form Responses 1'!$1:$1)-4),3,,TRUE,"Form Responses 1"))</f>
        <v>0</v>
      </c>
      <c r="D888" s="66">
        <f ca="1">INDIRECT(ADDRESS(2+QUOTIENT(ROW()-2,COUNTA('Form Responses 1'!$1:$1)-4),4,,TRUE,"Form Responses 1"))</f>
        <v>0</v>
      </c>
      <c r="E888" s="82">
        <f ca="1" t="shared" si="799"/>
        <v>6</v>
      </c>
      <c r="F888" s="66" t="str">
        <f ca="1">IF(ISBLANK(A888)," ",INDIRECT(ADDRESS(1,5+MOD(ROW()-2,COUNTA('Form Responses 1'!$1:$1)-4),,TRUE,"Form Responses 1")))</f>
        <v>Halaman Wisma [Halaman Samping Dan Belakang]</v>
      </c>
      <c r="G888" s="66" t="e">
        <f ca="1">IF(ISBLANK(A888)," ",INDIRECT(ADDRESS(MATCH(A888,'Form Responses 1'!A:A,0),5+MOD(ROW()-2,COUNTA('Form Responses 1'!$1:$1)-4),,TRUE,"Form Responses 1")))</f>
        <v>#N/A</v>
      </c>
      <c r="H888" s="83" t="str">
        <f ca="1" t="shared" si="800"/>
        <v>Halaman Wisma</v>
      </c>
      <c r="I888" s="83" t="str">
        <f ca="1" t="shared" si="874"/>
        <v>Halaman Samping Dan Belakang</v>
      </c>
      <c r="J888" s="83" t="str">
        <f ca="1" t="shared" si="801"/>
        <v>CLEANING SERVICE</v>
      </c>
      <c r="K888" s="83" t="str">
        <f ca="1" t="array" ref="K888">IFERROR(INDEX(MASTER!B:B,MATCH(G888,MASTER!A:A,0))/100," ")</f>
        <v> </v>
      </c>
      <c r="L888" s="66">
        <f ca="1" t="shared" si="802"/>
        <v>0</v>
      </c>
      <c r="M888" s="66" t="str">
        <f ca="1" t="shared" si="803"/>
        <v>1900 - WEEK 00</v>
      </c>
      <c r="N888" s="66" t="str">
        <f ca="1" t="shared" si="804"/>
        <v>1900 - MONTH 01</v>
      </c>
      <c r="O888" s="83" t="str">
        <f ca="1" t="shared" ref="O888:P888" si="928">IFERROR(AVERAGEIF(M:M,M888,$K:$K)," ")</f>
        <v> </v>
      </c>
      <c r="P888" s="83" t="str">
        <f ca="1" t="shared" si="928"/>
        <v> </v>
      </c>
      <c r="Q888" s="66" t="str">
        <f ca="1">IF(ISBLANK(A888)," ",IF(O888&gt;MASTER!$B$3/100,"SB",IF(O888&gt;MASTER!$B$4/100,"B",IF(O888&gt;MASTER!$B$5/100,"C","K"))))</f>
        <v>SB</v>
      </c>
      <c r="R888" s="66" t="str">
        <f ca="1">IF(ISBLANK(B888)," ",IF(P888&gt;MASTER!$B$3/100,"SB",IF(P888&gt;MASTER!$B$4/100,"B",IF(P888&gt;MASTER!$B$5/100,"C","K"))))</f>
        <v>SB</v>
      </c>
    </row>
    <row r="889" customHeight="1" spans="1:18">
      <c r="A889" s="66">
        <f ca="1">INDIRECT(ADDRESS(2+QUOTIENT(ROW()-2,COUNTA('Form Responses 1'!$1:$1)-4),1,,TRUE,"Form Responses 1"))</f>
        <v>0</v>
      </c>
      <c r="B889" s="66">
        <f ca="1">INDIRECT(ADDRESS(2+QUOTIENT(ROW()-2,COUNTA('Form Responses 1'!$1:$1)-4),2,,TRUE,"Form Responses 1"))</f>
        <v>0</v>
      </c>
      <c r="C889" s="66">
        <f ca="1">INDIRECT(ADDRESS(2+QUOTIENT(ROW()-2,COUNTA('Form Responses 1'!$1:$1)-4),3,,TRUE,"Form Responses 1"))</f>
        <v>0</v>
      </c>
      <c r="D889" s="66">
        <f ca="1">INDIRECT(ADDRESS(2+QUOTIENT(ROW()-2,COUNTA('Form Responses 1'!$1:$1)-4),4,,TRUE,"Form Responses 1"))</f>
        <v>0</v>
      </c>
      <c r="E889" s="82">
        <f ca="1" t="shared" si="799"/>
        <v>6</v>
      </c>
      <c r="F889" s="66" t="str">
        <f ca="1">IF(ISBLANK(A889)," ",INDIRECT(ADDRESS(1,5+MOD(ROW()-2,COUNTA('Form Responses 1'!$1:$1)-4),,TRUE,"Form Responses 1")))</f>
        <v>Halaman Wisma [Tps]</v>
      </c>
      <c r="G889" s="66" t="e">
        <f ca="1">IF(ISBLANK(A889)," ",INDIRECT(ADDRESS(MATCH(A889,'Form Responses 1'!A:A,0),5+MOD(ROW()-2,COUNTA('Form Responses 1'!$1:$1)-4),,TRUE,"Form Responses 1")))</f>
        <v>#N/A</v>
      </c>
      <c r="H889" s="83" t="str">
        <f ca="1" t="shared" si="800"/>
        <v>Halaman Wisma</v>
      </c>
      <c r="I889" s="83" t="str">
        <f ca="1" t="shared" si="874"/>
        <v>Tps</v>
      </c>
      <c r="J889" s="83" t="str">
        <f ca="1" t="shared" si="801"/>
        <v>CLEANING SERVICE</v>
      </c>
      <c r="K889" s="83" t="str">
        <f ca="1" t="array" ref="K889">IFERROR(INDEX(MASTER!B:B,MATCH(G889,MASTER!A:A,0))/100," ")</f>
        <v> </v>
      </c>
      <c r="L889" s="66">
        <f ca="1" t="shared" si="802"/>
        <v>0</v>
      </c>
      <c r="M889" s="66" t="str">
        <f ca="1" t="shared" si="803"/>
        <v>1900 - WEEK 00</v>
      </c>
      <c r="N889" s="66" t="str">
        <f ca="1" t="shared" si="804"/>
        <v>1900 - MONTH 01</v>
      </c>
      <c r="O889" s="83" t="str">
        <f ca="1" t="shared" ref="O889:P889" si="929">IFERROR(AVERAGEIF(M:M,M889,$K:$K)," ")</f>
        <v> </v>
      </c>
      <c r="P889" s="83" t="str">
        <f ca="1" t="shared" si="929"/>
        <v> </v>
      </c>
      <c r="Q889" s="66" t="str">
        <f ca="1">IF(ISBLANK(A889)," ",IF(O889&gt;MASTER!$B$3/100,"SB",IF(O889&gt;MASTER!$B$4/100,"B",IF(O889&gt;MASTER!$B$5/100,"C","K"))))</f>
        <v>SB</v>
      </c>
      <c r="R889" s="66" t="str">
        <f ca="1">IF(ISBLANK(B889)," ",IF(P889&gt;MASTER!$B$3/100,"SB",IF(P889&gt;MASTER!$B$4/100,"B",IF(P889&gt;MASTER!$B$5/100,"C","K"))))</f>
        <v>SB</v>
      </c>
    </row>
    <row r="890" customHeight="1" spans="1:18">
      <c r="A890" s="66">
        <f ca="1">INDIRECT(ADDRESS(2+QUOTIENT(ROW()-2,COUNTA('Form Responses 1'!$1:$1)-4),1,,TRUE,"Form Responses 1"))</f>
        <v>0</v>
      </c>
      <c r="B890" s="66">
        <f ca="1">INDIRECT(ADDRESS(2+QUOTIENT(ROW()-2,COUNTA('Form Responses 1'!$1:$1)-4),2,,TRUE,"Form Responses 1"))</f>
        <v>0</v>
      </c>
      <c r="C890" s="66">
        <f ca="1">INDIRECT(ADDRESS(2+QUOTIENT(ROW()-2,COUNTA('Form Responses 1'!$1:$1)-4),3,,TRUE,"Form Responses 1"))</f>
        <v>0</v>
      </c>
      <c r="D890" s="66">
        <f ca="1">INDIRECT(ADDRESS(2+QUOTIENT(ROW()-2,COUNTA('Form Responses 1'!$1:$1)-4),4,,TRUE,"Form Responses 1"))</f>
        <v>0</v>
      </c>
      <c r="E890" s="82">
        <f ca="1" t="shared" si="799"/>
        <v>6</v>
      </c>
      <c r="F890" s="66" t="str">
        <f ca="1">IF(ISBLANK(A890)," ",INDIRECT(ADDRESS(1,5+MOD(ROW()-2,COUNTA('Form Responses 1'!$1:$1)-4),,TRUE,"Form Responses 1")))</f>
        <v>Security [Security Functions]</v>
      </c>
      <c r="G890" s="66" t="e">
        <f ca="1">IF(ISBLANK(A890)," ",INDIRECT(ADDRESS(MATCH(A890,'Form Responses 1'!A:A,0),5+MOD(ROW()-2,COUNTA('Form Responses 1'!$1:$1)-4),,TRUE,"Form Responses 1")))</f>
        <v>#N/A</v>
      </c>
      <c r="H890" s="83" t="str">
        <f ca="1" t="shared" si="800"/>
        <v>Security</v>
      </c>
      <c r="I890" s="83" t="str">
        <f ca="1" t="shared" si="874"/>
        <v>Security Functions</v>
      </c>
      <c r="J890" s="83" t="str">
        <f ca="1" t="shared" si="801"/>
        <v>SECURITY SERVICE</v>
      </c>
      <c r="K890" s="83" t="str">
        <f ca="1" t="array" ref="K890">IFERROR(INDEX(MASTER!B:B,MATCH(G890,MASTER!A:A,0))/100," ")</f>
        <v> </v>
      </c>
      <c r="L890" s="66">
        <f ca="1" t="shared" si="802"/>
        <v>0</v>
      </c>
      <c r="M890" s="66" t="str">
        <f ca="1" t="shared" si="803"/>
        <v>1900 - WEEK 00</v>
      </c>
      <c r="N890" s="66" t="str">
        <f ca="1" t="shared" si="804"/>
        <v>1900 - MONTH 01</v>
      </c>
      <c r="O890" s="83" t="str">
        <f ca="1" t="shared" ref="O890:P890" si="930">IFERROR(AVERAGEIF(M:M,M890,$K:$K)," ")</f>
        <v> </v>
      </c>
      <c r="P890" s="83" t="str">
        <f ca="1" t="shared" si="930"/>
        <v> </v>
      </c>
      <c r="Q890" s="66" t="str">
        <f ca="1">IF(ISBLANK(A890)," ",IF(O890&gt;MASTER!$B$3/100,"SB",IF(O890&gt;MASTER!$B$4/100,"B",IF(O890&gt;MASTER!$B$5/100,"C","K"))))</f>
        <v>SB</v>
      </c>
      <c r="R890" s="66" t="str">
        <f ca="1">IF(ISBLANK(B890)," ",IF(P890&gt;MASTER!$B$3/100,"SB",IF(P890&gt;MASTER!$B$4/100,"B",IF(P890&gt;MASTER!$B$5/100,"C","K"))))</f>
        <v>SB</v>
      </c>
    </row>
    <row r="891" customHeight="1" spans="1:18">
      <c r="A891" s="66">
        <f ca="1">INDIRECT(ADDRESS(2+QUOTIENT(ROW()-2,COUNTA('Form Responses 1'!$1:$1)-4),1,,TRUE,"Form Responses 1"))</f>
        <v>0</v>
      </c>
      <c r="B891" s="66">
        <f ca="1">INDIRECT(ADDRESS(2+QUOTIENT(ROW()-2,COUNTA('Form Responses 1'!$1:$1)-4),2,,TRUE,"Form Responses 1"))</f>
        <v>0</v>
      </c>
      <c r="C891" s="66">
        <f ca="1">INDIRECT(ADDRESS(2+QUOTIENT(ROW()-2,COUNTA('Form Responses 1'!$1:$1)-4),3,,TRUE,"Form Responses 1"))</f>
        <v>0</v>
      </c>
      <c r="D891" s="66">
        <f ca="1">INDIRECT(ADDRESS(2+QUOTIENT(ROW()-2,COUNTA('Form Responses 1'!$1:$1)-4),4,,TRUE,"Form Responses 1"))</f>
        <v>0</v>
      </c>
      <c r="E891" s="82">
        <f ca="1" t="shared" si="799"/>
        <v>6</v>
      </c>
      <c r="F891" s="66" t="str">
        <f ca="1">IF(ISBLANK(A891)," ",INDIRECT(ADDRESS(1,5+MOD(ROW()-2,COUNTA('Form Responses 1'!$1:$1)-4),,TRUE,"Form Responses 1")))</f>
        <v>Lantai 1 [Pantry ]</v>
      </c>
      <c r="G891" s="66" t="e">
        <f ca="1">IF(ISBLANK(A891)," ",INDIRECT(ADDRESS(MATCH(A891,'Form Responses 1'!A:A,0),5+MOD(ROW()-2,COUNTA('Form Responses 1'!$1:$1)-4),,TRUE,"Form Responses 1")))</f>
        <v>#N/A</v>
      </c>
      <c r="H891" s="83" t="str">
        <f ca="1" t="shared" si="800"/>
        <v>Lantai 1</v>
      </c>
      <c r="I891" s="83" t="str">
        <f ca="1" t="shared" si="874"/>
        <v>Pantry </v>
      </c>
      <c r="J891" s="83" t="str">
        <f ca="1" t="shared" si="801"/>
        <v>CLEANING SERVICE</v>
      </c>
      <c r="K891" s="83" t="str">
        <f ca="1" t="array" ref="K891">IFERROR(INDEX(MASTER!B:B,MATCH(G891,MASTER!A:A,0))/100," ")</f>
        <v> </v>
      </c>
      <c r="L891" s="66">
        <f ca="1" t="shared" si="802"/>
        <v>0</v>
      </c>
      <c r="M891" s="66" t="str">
        <f ca="1" t="shared" si="803"/>
        <v>1900 - WEEK 00</v>
      </c>
      <c r="N891" s="66" t="str">
        <f ca="1" t="shared" si="804"/>
        <v>1900 - MONTH 01</v>
      </c>
      <c r="O891" s="83" t="str">
        <f ca="1" t="shared" ref="O891:P891" si="931">IFERROR(AVERAGEIF(M:M,M891,$K:$K)," ")</f>
        <v> </v>
      </c>
      <c r="P891" s="83" t="str">
        <f ca="1" t="shared" si="931"/>
        <v> </v>
      </c>
      <c r="Q891" s="66" t="str">
        <f ca="1">IF(ISBLANK(A891)," ",IF(O891&gt;MASTER!$B$3/100,"SB",IF(O891&gt;MASTER!$B$4/100,"B",IF(O891&gt;MASTER!$B$5/100,"C","K"))))</f>
        <v>SB</v>
      </c>
      <c r="R891" s="66" t="str">
        <f ca="1">IF(ISBLANK(B891)," ",IF(P891&gt;MASTER!$B$3/100,"SB",IF(P891&gt;MASTER!$B$4/100,"B",IF(P891&gt;MASTER!$B$5/100,"C","K"))))</f>
        <v>SB</v>
      </c>
    </row>
    <row r="892" customHeight="1" spans="1:18">
      <c r="A892" s="66">
        <f ca="1">INDIRECT(ADDRESS(2+QUOTIENT(ROW()-2,COUNTA('Form Responses 1'!$1:$1)-4),1,,TRUE,"Form Responses 1"))</f>
        <v>0</v>
      </c>
      <c r="B892" s="66">
        <f ca="1">INDIRECT(ADDRESS(2+QUOTIENT(ROW()-2,COUNTA('Form Responses 1'!$1:$1)-4),2,,TRUE,"Form Responses 1"))</f>
        <v>0</v>
      </c>
      <c r="C892" s="66">
        <f ca="1">INDIRECT(ADDRESS(2+QUOTIENT(ROW()-2,COUNTA('Form Responses 1'!$1:$1)-4),3,,TRUE,"Form Responses 1"))</f>
        <v>0</v>
      </c>
      <c r="D892" s="66">
        <f ca="1">INDIRECT(ADDRESS(2+QUOTIENT(ROW()-2,COUNTA('Form Responses 1'!$1:$1)-4),4,,TRUE,"Form Responses 1"))</f>
        <v>0</v>
      </c>
      <c r="E892" s="82">
        <f ca="1" t="shared" si="799"/>
        <v>6</v>
      </c>
      <c r="F892" s="66" t="str">
        <f ca="1">IF(ISBLANK(A892)," ",INDIRECT(ADDRESS(1,5+MOD(ROW()-2,COUNTA('Form Responses 1'!$1:$1)-4),,TRUE,"Form Responses 1")))</f>
        <v>Lantai 1 [Kamar Depan]</v>
      </c>
      <c r="G892" s="66" t="e">
        <f ca="1">IF(ISBLANK(A892)," ",INDIRECT(ADDRESS(MATCH(A892,'Form Responses 1'!A:A,0),5+MOD(ROW()-2,COUNTA('Form Responses 1'!$1:$1)-4),,TRUE,"Form Responses 1")))</f>
        <v>#N/A</v>
      </c>
      <c r="H892" s="83" t="str">
        <f ca="1" t="shared" si="800"/>
        <v>Lantai 1</v>
      </c>
      <c r="I892" s="83" t="str">
        <f ca="1" t="shared" si="874"/>
        <v>Kamar Depan</v>
      </c>
      <c r="J892" s="83" t="str">
        <f ca="1" t="shared" si="801"/>
        <v>CLEANING SERVICE</v>
      </c>
      <c r="K892" s="83" t="str">
        <f ca="1" t="array" ref="K892">IFERROR(INDEX(MASTER!B:B,MATCH(G892,MASTER!A:A,0))/100," ")</f>
        <v> </v>
      </c>
      <c r="L892" s="66">
        <f ca="1" t="shared" si="802"/>
        <v>0</v>
      </c>
      <c r="M892" s="66" t="str">
        <f ca="1" t="shared" si="803"/>
        <v>1900 - WEEK 00</v>
      </c>
      <c r="N892" s="66" t="str">
        <f ca="1" t="shared" si="804"/>
        <v>1900 - MONTH 01</v>
      </c>
      <c r="O892" s="83" t="str">
        <f ca="1" t="shared" ref="O892:P892" si="932">IFERROR(AVERAGEIF(M:M,M892,$K:$K)," ")</f>
        <v> </v>
      </c>
      <c r="P892" s="83" t="str">
        <f ca="1" t="shared" si="932"/>
        <v> </v>
      </c>
      <c r="Q892" s="66" t="str">
        <f ca="1">IF(ISBLANK(A892)," ",IF(O892&gt;MASTER!$B$3/100,"SB",IF(O892&gt;MASTER!$B$4/100,"B",IF(O892&gt;MASTER!$B$5/100,"C","K"))))</f>
        <v>SB</v>
      </c>
      <c r="R892" s="66" t="str">
        <f ca="1">IF(ISBLANK(B892)," ",IF(P892&gt;MASTER!$B$3/100,"SB",IF(P892&gt;MASTER!$B$4/100,"B",IF(P892&gt;MASTER!$B$5/100,"C","K"))))</f>
        <v>SB</v>
      </c>
    </row>
    <row r="893" customHeight="1" spans="1:18">
      <c r="A893" s="66">
        <f ca="1">INDIRECT(ADDRESS(2+QUOTIENT(ROW()-2,COUNTA('Form Responses 1'!$1:$1)-4),1,,TRUE,"Form Responses 1"))</f>
        <v>0</v>
      </c>
      <c r="B893" s="66">
        <f ca="1">INDIRECT(ADDRESS(2+QUOTIENT(ROW()-2,COUNTA('Form Responses 1'!$1:$1)-4),2,,TRUE,"Form Responses 1"))</f>
        <v>0</v>
      </c>
      <c r="C893" s="66">
        <f ca="1">INDIRECT(ADDRESS(2+QUOTIENT(ROW()-2,COUNTA('Form Responses 1'!$1:$1)-4),3,,TRUE,"Form Responses 1"))</f>
        <v>0</v>
      </c>
      <c r="D893" s="66">
        <f ca="1">INDIRECT(ADDRESS(2+QUOTIENT(ROW()-2,COUNTA('Form Responses 1'!$1:$1)-4),4,,TRUE,"Form Responses 1"))</f>
        <v>0</v>
      </c>
      <c r="E893" s="82">
        <f ca="1" t="shared" si="799"/>
        <v>6</v>
      </c>
      <c r="F893" s="66" t="str">
        <f ca="1">IF(ISBLANK(A893)," ",INDIRECT(ADDRESS(1,5+MOD(ROW()-2,COUNTA('Form Responses 1'!$1:$1)-4),,TRUE,"Form Responses 1")))</f>
        <v>Lantai 1 [Kamar Belakang]</v>
      </c>
      <c r="G893" s="66" t="e">
        <f ca="1">IF(ISBLANK(A893)," ",INDIRECT(ADDRESS(MATCH(A893,'Form Responses 1'!A:A,0),5+MOD(ROW()-2,COUNTA('Form Responses 1'!$1:$1)-4),,TRUE,"Form Responses 1")))</f>
        <v>#N/A</v>
      </c>
      <c r="H893" s="83" t="str">
        <f ca="1" t="shared" si="800"/>
        <v>Lantai 1</v>
      </c>
      <c r="I893" s="83" t="str">
        <f ca="1" t="shared" si="874"/>
        <v>Kamar Belakang</v>
      </c>
      <c r="J893" s="83" t="str">
        <f ca="1" t="shared" si="801"/>
        <v>CLEANING SERVICE</v>
      </c>
      <c r="K893" s="83" t="str">
        <f ca="1" t="array" ref="K893">IFERROR(INDEX(MASTER!B:B,MATCH(G893,MASTER!A:A,0))/100," ")</f>
        <v> </v>
      </c>
      <c r="L893" s="66">
        <f ca="1" t="shared" si="802"/>
        <v>0</v>
      </c>
      <c r="M893" s="66" t="str">
        <f ca="1" t="shared" si="803"/>
        <v>1900 - WEEK 00</v>
      </c>
      <c r="N893" s="66" t="str">
        <f ca="1" t="shared" si="804"/>
        <v>1900 - MONTH 01</v>
      </c>
      <c r="O893" s="83" t="str">
        <f ca="1" t="shared" ref="O893:P893" si="933">IFERROR(AVERAGEIF(M:M,M893,$K:$K)," ")</f>
        <v> </v>
      </c>
      <c r="P893" s="83" t="str">
        <f ca="1" t="shared" si="933"/>
        <v> </v>
      </c>
      <c r="Q893" s="66" t="str">
        <f ca="1">IF(ISBLANK(A893)," ",IF(O893&gt;MASTER!$B$3/100,"SB",IF(O893&gt;MASTER!$B$4/100,"B",IF(O893&gt;MASTER!$B$5/100,"C","K"))))</f>
        <v>SB</v>
      </c>
      <c r="R893" s="66" t="str">
        <f ca="1">IF(ISBLANK(B893)," ",IF(P893&gt;MASTER!$B$3/100,"SB",IF(P893&gt;MASTER!$B$4/100,"B",IF(P893&gt;MASTER!$B$5/100,"C","K"))))</f>
        <v>SB</v>
      </c>
    </row>
    <row r="894" customHeight="1" spans="1:18">
      <c r="A894" s="66">
        <f ca="1">INDIRECT(ADDRESS(2+QUOTIENT(ROW()-2,COUNTA('Form Responses 1'!$1:$1)-4),1,,TRUE,"Form Responses 1"))</f>
        <v>0</v>
      </c>
      <c r="B894" s="66">
        <f ca="1">INDIRECT(ADDRESS(2+QUOTIENT(ROW()-2,COUNTA('Form Responses 1'!$1:$1)-4),2,,TRUE,"Form Responses 1"))</f>
        <v>0</v>
      </c>
      <c r="C894" s="66">
        <f ca="1">INDIRECT(ADDRESS(2+QUOTIENT(ROW()-2,COUNTA('Form Responses 1'!$1:$1)-4),3,,TRUE,"Form Responses 1"))</f>
        <v>0</v>
      </c>
      <c r="D894" s="66">
        <f ca="1">INDIRECT(ADDRESS(2+QUOTIENT(ROW()-2,COUNTA('Form Responses 1'!$1:$1)-4),4,,TRUE,"Form Responses 1"))</f>
        <v>0</v>
      </c>
      <c r="E894" s="82">
        <f ca="1" t="shared" si="799"/>
        <v>6</v>
      </c>
      <c r="F894" s="66" t="str">
        <f ca="1">IF(ISBLANK(A894)," ",INDIRECT(ADDRESS(1,5+MOD(ROW()-2,COUNTA('Form Responses 1'!$1:$1)-4),,TRUE,"Form Responses 1")))</f>
        <v>Lantai 1 [Ruang Tamu]</v>
      </c>
      <c r="G894" s="66" t="e">
        <f ca="1">IF(ISBLANK(A894)," ",INDIRECT(ADDRESS(MATCH(A894,'Form Responses 1'!A:A,0),5+MOD(ROW()-2,COUNTA('Form Responses 1'!$1:$1)-4),,TRUE,"Form Responses 1")))</f>
        <v>#N/A</v>
      </c>
      <c r="H894" s="83" t="str">
        <f ca="1" t="shared" si="800"/>
        <v>Lantai 1</v>
      </c>
      <c r="I894" s="83" t="str">
        <f ca="1" t="shared" si="874"/>
        <v>Ruang Tamu</v>
      </c>
      <c r="J894" s="83" t="str">
        <f ca="1" t="shared" si="801"/>
        <v>CLEANING SERVICE</v>
      </c>
      <c r="K894" s="83" t="str">
        <f ca="1" t="array" ref="K894">IFERROR(INDEX(MASTER!B:B,MATCH(G894,MASTER!A:A,0))/100," ")</f>
        <v> </v>
      </c>
      <c r="L894" s="66">
        <f ca="1" t="shared" si="802"/>
        <v>0</v>
      </c>
      <c r="M894" s="66" t="str">
        <f ca="1" t="shared" si="803"/>
        <v>1900 - WEEK 00</v>
      </c>
      <c r="N894" s="66" t="str">
        <f ca="1" t="shared" si="804"/>
        <v>1900 - MONTH 01</v>
      </c>
      <c r="O894" s="83" t="str">
        <f ca="1" t="shared" ref="O894:P894" si="934">IFERROR(AVERAGEIF(M:M,M894,$K:$K)," ")</f>
        <v> </v>
      </c>
      <c r="P894" s="83" t="str">
        <f ca="1" t="shared" si="934"/>
        <v> </v>
      </c>
      <c r="Q894" s="66" t="str">
        <f ca="1">IF(ISBLANK(A894)," ",IF(O894&gt;MASTER!$B$3/100,"SB",IF(O894&gt;MASTER!$B$4/100,"B",IF(O894&gt;MASTER!$B$5/100,"C","K"))))</f>
        <v>SB</v>
      </c>
      <c r="R894" s="66" t="str">
        <f ca="1">IF(ISBLANK(B894)," ",IF(P894&gt;MASTER!$B$3/100,"SB",IF(P894&gt;MASTER!$B$4/100,"B",IF(P894&gt;MASTER!$B$5/100,"C","K"))))</f>
        <v>SB</v>
      </c>
    </row>
    <row r="895" customHeight="1" spans="1:18">
      <c r="A895" s="66">
        <f ca="1">INDIRECT(ADDRESS(2+QUOTIENT(ROW()-2,COUNTA('Form Responses 1'!$1:$1)-4),1,,TRUE,"Form Responses 1"))</f>
        <v>0</v>
      </c>
      <c r="B895" s="66">
        <f ca="1">INDIRECT(ADDRESS(2+QUOTIENT(ROW()-2,COUNTA('Form Responses 1'!$1:$1)-4),2,,TRUE,"Form Responses 1"))</f>
        <v>0</v>
      </c>
      <c r="C895" s="66">
        <f ca="1">INDIRECT(ADDRESS(2+QUOTIENT(ROW()-2,COUNTA('Form Responses 1'!$1:$1)-4),3,,TRUE,"Form Responses 1"))</f>
        <v>0</v>
      </c>
      <c r="D895" s="66">
        <f ca="1">INDIRECT(ADDRESS(2+QUOTIENT(ROW()-2,COUNTA('Form Responses 1'!$1:$1)-4),4,,TRUE,"Form Responses 1"))</f>
        <v>0</v>
      </c>
      <c r="E895" s="82">
        <f ca="1" t="shared" si="799"/>
        <v>6</v>
      </c>
      <c r="F895" s="66" t="str">
        <f ca="1">IF(ISBLANK(A895)," ",INDIRECT(ADDRESS(1,5+MOD(ROW()-2,COUNTA('Form Responses 1'!$1:$1)-4),,TRUE,"Form Responses 1")))</f>
        <v>Lantai 1 [Toilet Pria / Wanita]</v>
      </c>
      <c r="G895" s="66" t="e">
        <f ca="1">IF(ISBLANK(A895)," ",INDIRECT(ADDRESS(MATCH(A895,'Form Responses 1'!A:A,0),5+MOD(ROW()-2,COUNTA('Form Responses 1'!$1:$1)-4),,TRUE,"Form Responses 1")))</f>
        <v>#N/A</v>
      </c>
      <c r="H895" s="83" t="str">
        <f ca="1" t="shared" si="800"/>
        <v>Lantai 1</v>
      </c>
      <c r="I895" s="83" t="str">
        <f ca="1" t="shared" si="874"/>
        <v>Toilet Pria / Wanita</v>
      </c>
      <c r="J895" s="83" t="str">
        <f ca="1" t="shared" si="801"/>
        <v>CLEANING SERVICE</v>
      </c>
      <c r="K895" s="83" t="str">
        <f ca="1" t="array" ref="K895">IFERROR(INDEX(MASTER!B:B,MATCH(G895,MASTER!A:A,0))/100," ")</f>
        <v> </v>
      </c>
      <c r="L895" s="66">
        <f ca="1" t="shared" si="802"/>
        <v>0</v>
      </c>
      <c r="M895" s="66" t="str">
        <f ca="1" t="shared" si="803"/>
        <v>1900 - WEEK 00</v>
      </c>
      <c r="N895" s="66" t="str">
        <f ca="1" t="shared" si="804"/>
        <v>1900 - MONTH 01</v>
      </c>
      <c r="O895" s="83" t="str">
        <f ca="1" t="shared" ref="O895:P895" si="935">IFERROR(AVERAGEIF(M:M,M895,$K:$K)," ")</f>
        <v> </v>
      </c>
      <c r="P895" s="83" t="str">
        <f ca="1" t="shared" si="935"/>
        <v> </v>
      </c>
      <c r="Q895" s="66" t="str">
        <f ca="1">IF(ISBLANK(A895)," ",IF(O895&gt;MASTER!$B$3/100,"SB",IF(O895&gt;MASTER!$B$4/100,"B",IF(O895&gt;MASTER!$B$5/100,"C","K"))))</f>
        <v>SB</v>
      </c>
      <c r="R895" s="66" t="str">
        <f ca="1">IF(ISBLANK(B895)," ",IF(P895&gt;MASTER!$B$3/100,"SB",IF(P895&gt;MASTER!$B$4/100,"B",IF(P895&gt;MASTER!$B$5/100,"C","K"))))</f>
        <v>SB</v>
      </c>
    </row>
    <row r="896" customHeight="1" spans="1:18">
      <c r="A896" s="66">
        <f ca="1">INDIRECT(ADDRESS(2+QUOTIENT(ROW()-2,COUNTA('Form Responses 1'!$1:$1)-4),1,,TRUE,"Form Responses 1"))</f>
        <v>0</v>
      </c>
      <c r="B896" s="66">
        <f ca="1">INDIRECT(ADDRESS(2+QUOTIENT(ROW()-2,COUNTA('Form Responses 1'!$1:$1)-4),2,,TRUE,"Form Responses 1"))</f>
        <v>0</v>
      </c>
      <c r="C896" s="66">
        <f ca="1">INDIRECT(ADDRESS(2+QUOTIENT(ROW()-2,COUNTA('Form Responses 1'!$1:$1)-4),3,,TRUE,"Form Responses 1"))</f>
        <v>0</v>
      </c>
      <c r="D896" s="66">
        <f ca="1">INDIRECT(ADDRESS(2+QUOTIENT(ROW()-2,COUNTA('Form Responses 1'!$1:$1)-4),4,,TRUE,"Form Responses 1"))</f>
        <v>0</v>
      </c>
      <c r="E896" s="82">
        <f ca="1" t="shared" si="799"/>
        <v>6</v>
      </c>
      <c r="F896" s="66" t="str">
        <f ca="1">IF(ISBLANK(A896)," ",INDIRECT(ADDRESS(1,5+MOD(ROW()-2,COUNTA('Form Responses 1'!$1:$1)-4),,TRUE,"Form Responses 1")))</f>
        <v>Halaman [Taman ]</v>
      </c>
      <c r="G896" s="66" t="e">
        <f ca="1">IF(ISBLANK(A896)," ",INDIRECT(ADDRESS(MATCH(A896,'Form Responses 1'!A:A,0),5+MOD(ROW()-2,COUNTA('Form Responses 1'!$1:$1)-4),,TRUE,"Form Responses 1")))</f>
        <v>#N/A</v>
      </c>
      <c r="H896" s="83" t="str">
        <f ca="1" t="shared" si="800"/>
        <v>Halaman</v>
      </c>
      <c r="I896" s="83" t="str">
        <f ca="1" t="shared" si="874"/>
        <v>Taman </v>
      </c>
      <c r="J896" s="83" t="str">
        <f ca="1" t="shared" si="801"/>
        <v>CLEANING SERVICE</v>
      </c>
      <c r="K896" s="83" t="str">
        <f ca="1" t="array" ref="K896">IFERROR(INDEX(MASTER!B:B,MATCH(G896,MASTER!A:A,0))/100," ")</f>
        <v> </v>
      </c>
      <c r="L896" s="66">
        <f ca="1" t="shared" si="802"/>
        <v>0</v>
      </c>
      <c r="M896" s="66" t="str">
        <f ca="1" t="shared" si="803"/>
        <v>1900 - WEEK 00</v>
      </c>
      <c r="N896" s="66" t="str">
        <f ca="1" t="shared" si="804"/>
        <v>1900 - MONTH 01</v>
      </c>
      <c r="O896" s="83" t="str">
        <f ca="1" t="shared" ref="O896:P896" si="936">IFERROR(AVERAGEIF(M:M,M896,$K:$K)," ")</f>
        <v> </v>
      </c>
      <c r="P896" s="83" t="str">
        <f ca="1" t="shared" si="936"/>
        <v> </v>
      </c>
      <c r="Q896" s="66" t="str">
        <f ca="1">IF(ISBLANK(A896)," ",IF(O896&gt;MASTER!$B$3/100,"SB",IF(O896&gt;MASTER!$B$4/100,"B",IF(O896&gt;MASTER!$B$5/100,"C","K"))))</f>
        <v>SB</v>
      </c>
      <c r="R896" s="66" t="str">
        <f ca="1">IF(ISBLANK(B896)," ",IF(P896&gt;MASTER!$B$3/100,"SB",IF(P896&gt;MASTER!$B$4/100,"B",IF(P896&gt;MASTER!$B$5/100,"C","K"))))</f>
        <v>SB</v>
      </c>
    </row>
    <row r="897" customHeight="1" spans="1:18">
      <c r="A897" s="66">
        <f ca="1">INDIRECT(ADDRESS(2+QUOTIENT(ROW()-2,COUNTA('Form Responses 1'!$1:$1)-4),1,,TRUE,"Form Responses 1"))</f>
        <v>0</v>
      </c>
      <c r="B897" s="66">
        <f ca="1">INDIRECT(ADDRESS(2+QUOTIENT(ROW()-2,COUNTA('Form Responses 1'!$1:$1)-4),2,,TRUE,"Form Responses 1"))</f>
        <v>0</v>
      </c>
      <c r="C897" s="66">
        <f ca="1">INDIRECT(ADDRESS(2+QUOTIENT(ROW()-2,COUNTA('Form Responses 1'!$1:$1)-4),3,,TRUE,"Form Responses 1"))</f>
        <v>0</v>
      </c>
      <c r="D897" s="66">
        <f ca="1">INDIRECT(ADDRESS(2+QUOTIENT(ROW()-2,COUNTA('Form Responses 1'!$1:$1)-4),4,,TRUE,"Form Responses 1"))</f>
        <v>0</v>
      </c>
      <c r="E897" s="82">
        <f ca="1" t="shared" si="799"/>
        <v>6</v>
      </c>
      <c r="F897" s="66" t="str">
        <f ca="1">IF(ISBLANK(A897)," ",INDIRECT(ADDRESS(1,5+MOD(ROW()-2,COUNTA('Form Responses 1'!$1:$1)-4),,TRUE,"Form Responses 1")))</f>
        <v>Halaman [Halaman Utama Depan]</v>
      </c>
      <c r="G897" s="66" t="e">
        <f ca="1">IF(ISBLANK(A897)," ",INDIRECT(ADDRESS(MATCH(A897,'Form Responses 1'!A:A,0),5+MOD(ROW()-2,COUNTA('Form Responses 1'!$1:$1)-4),,TRUE,"Form Responses 1")))</f>
        <v>#N/A</v>
      </c>
      <c r="H897" s="83" t="str">
        <f ca="1" t="shared" si="800"/>
        <v>Halaman</v>
      </c>
      <c r="I897" s="83" t="str">
        <f ca="1" t="shared" si="874"/>
        <v>Halaman Utama Depan</v>
      </c>
      <c r="J897" s="83" t="str">
        <f ca="1" t="shared" si="801"/>
        <v>CLEANING SERVICE</v>
      </c>
      <c r="K897" s="83" t="str">
        <f ca="1" t="array" ref="K897">IFERROR(INDEX(MASTER!B:B,MATCH(G897,MASTER!A:A,0))/100," ")</f>
        <v> </v>
      </c>
      <c r="L897" s="66">
        <f ca="1" t="shared" si="802"/>
        <v>0</v>
      </c>
      <c r="M897" s="66" t="str">
        <f ca="1" t="shared" si="803"/>
        <v>1900 - WEEK 00</v>
      </c>
      <c r="N897" s="66" t="str">
        <f ca="1" t="shared" si="804"/>
        <v>1900 - MONTH 01</v>
      </c>
      <c r="O897" s="83" t="str">
        <f ca="1" t="shared" ref="O897:P897" si="937">IFERROR(AVERAGEIF(M:M,M897,$K:$K)," ")</f>
        <v> </v>
      </c>
      <c r="P897" s="83" t="str">
        <f ca="1" t="shared" si="937"/>
        <v> </v>
      </c>
      <c r="Q897" s="66" t="str">
        <f ca="1">IF(ISBLANK(A897)," ",IF(O897&gt;MASTER!$B$3/100,"SB",IF(O897&gt;MASTER!$B$4/100,"B",IF(O897&gt;MASTER!$B$5/100,"C","K"))))</f>
        <v>SB</v>
      </c>
      <c r="R897" s="66" t="str">
        <f ca="1">IF(ISBLANK(B897)," ",IF(P897&gt;MASTER!$B$3/100,"SB",IF(P897&gt;MASTER!$B$4/100,"B",IF(P897&gt;MASTER!$B$5/100,"C","K"))))</f>
        <v>SB</v>
      </c>
    </row>
    <row r="898" customHeight="1" spans="1:18">
      <c r="A898" s="66">
        <f ca="1">INDIRECT(ADDRESS(2+QUOTIENT(ROW()-2,COUNTA('Form Responses 1'!$1:$1)-4),1,,TRUE,"Form Responses 1"))</f>
        <v>0</v>
      </c>
      <c r="B898" s="66">
        <f ca="1">INDIRECT(ADDRESS(2+QUOTIENT(ROW()-2,COUNTA('Form Responses 1'!$1:$1)-4),2,,TRUE,"Form Responses 1"))</f>
        <v>0</v>
      </c>
      <c r="C898" s="66">
        <f ca="1">INDIRECT(ADDRESS(2+QUOTIENT(ROW()-2,COUNTA('Form Responses 1'!$1:$1)-4),3,,TRUE,"Form Responses 1"))</f>
        <v>0</v>
      </c>
      <c r="D898" s="66">
        <f ca="1">INDIRECT(ADDRESS(2+QUOTIENT(ROW()-2,COUNTA('Form Responses 1'!$1:$1)-4),4,,TRUE,"Form Responses 1"))</f>
        <v>0</v>
      </c>
      <c r="E898" s="82">
        <f ca="1" t="shared" si="799"/>
        <v>6</v>
      </c>
      <c r="F898" s="66" t="str">
        <f ca="1">IF(ISBLANK(A898)," ",INDIRECT(ADDRESS(1,5+MOD(ROW()-2,COUNTA('Form Responses 1'!$1:$1)-4),,TRUE,"Form Responses 1")))</f>
        <v>Halaman [Halaman Samping Dan Belakang]</v>
      </c>
      <c r="G898" s="66" t="e">
        <f ca="1">IF(ISBLANK(A898)," ",INDIRECT(ADDRESS(MATCH(A898,'Form Responses 1'!A:A,0),5+MOD(ROW()-2,COUNTA('Form Responses 1'!$1:$1)-4),,TRUE,"Form Responses 1")))</f>
        <v>#N/A</v>
      </c>
      <c r="H898" s="83" t="str">
        <f ca="1" t="shared" si="800"/>
        <v>Halaman</v>
      </c>
      <c r="I898" s="83" t="str">
        <f ca="1" t="shared" si="874"/>
        <v>Halaman Samping Dan Belakang</v>
      </c>
      <c r="J898" s="83" t="str">
        <f ca="1" t="shared" si="801"/>
        <v>CLEANING SERVICE</v>
      </c>
      <c r="K898" s="83" t="str">
        <f ca="1" t="array" ref="K898">IFERROR(INDEX(MASTER!B:B,MATCH(G898,MASTER!A:A,0))/100," ")</f>
        <v> </v>
      </c>
      <c r="L898" s="66">
        <f ca="1" t="shared" si="802"/>
        <v>0</v>
      </c>
      <c r="M898" s="66" t="str">
        <f ca="1" t="shared" si="803"/>
        <v>1900 - WEEK 00</v>
      </c>
      <c r="N898" s="66" t="str">
        <f ca="1" t="shared" si="804"/>
        <v>1900 - MONTH 01</v>
      </c>
      <c r="O898" s="83" t="str">
        <f ca="1" t="shared" ref="O898:P898" si="938">IFERROR(AVERAGEIF(M:M,M898,$K:$K)," ")</f>
        <v> </v>
      </c>
      <c r="P898" s="83" t="str">
        <f ca="1" t="shared" si="938"/>
        <v> </v>
      </c>
      <c r="Q898" s="66" t="str">
        <f ca="1">IF(ISBLANK(A898)," ",IF(O898&gt;MASTER!$B$3/100,"SB",IF(O898&gt;MASTER!$B$4/100,"B",IF(O898&gt;MASTER!$B$5/100,"C","K"))))</f>
        <v>SB</v>
      </c>
      <c r="R898" s="66" t="str">
        <f ca="1">IF(ISBLANK(B898)," ",IF(P898&gt;MASTER!$B$3/100,"SB",IF(P898&gt;MASTER!$B$4/100,"B",IF(P898&gt;MASTER!$B$5/100,"C","K"))))</f>
        <v>SB</v>
      </c>
    </row>
    <row r="899" customHeight="1" spans="1:18">
      <c r="A899" s="66">
        <f ca="1">INDIRECT(ADDRESS(2+QUOTIENT(ROW()-2,COUNTA('Form Responses 1'!$1:$1)-4),1,,TRUE,"Form Responses 1"))</f>
        <v>0</v>
      </c>
      <c r="B899" s="66">
        <f ca="1">INDIRECT(ADDRESS(2+QUOTIENT(ROW()-2,COUNTA('Form Responses 1'!$1:$1)-4),2,,TRUE,"Form Responses 1"))</f>
        <v>0</v>
      </c>
      <c r="C899" s="66">
        <f ca="1">INDIRECT(ADDRESS(2+QUOTIENT(ROW()-2,COUNTA('Form Responses 1'!$1:$1)-4),3,,TRUE,"Form Responses 1"))</f>
        <v>0</v>
      </c>
      <c r="D899" s="66">
        <f ca="1">INDIRECT(ADDRESS(2+QUOTIENT(ROW()-2,COUNTA('Form Responses 1'!$1:$1)-4),4,,TRUE,"Form Responses 1"))</f>
        <v>0</v>
      </c>
      <c r="E899" s="82">
        <f ca="1" t="shared" si="799"/>
        <v>6</v>
      </c>
      <c r="F899" s="66" t="str">
        <f ca="1">IF(ISBLANK(A899)," ",INDIRECT(ADDRESS(1,5+MOD(ROW()-2,COUNTA('Form Responses 1'!$1:$1)-4),,TRUE,"Form Responses 1")))</f>
        <v>Halaman [Tps]</v>
      </c>
      <c r="G899" s="66" t="e">
        <f ca="1">IF(ISBLANK(A899)," ",INDIRECT(ADDRESS(MATCH(A899,'Form Responses 1'!A:A,0),5+MOD(ROW()-2,COUNTA('Form Responses 1'!$1:$1)-4),,TRUE,"Form Responses 1")))</f>
        <v>#N/A</v>
      </c>
      <c r="H899" s="83" t="str">
        <f ca="1" t="shared" si="800"/>
        <v>Halaman</v>
      </c>
      <c r="I899" s="83" t="str">
        <f ca="1" t="shared" ref="I899:I962" si="939">MID(F899,FIND("[",F899)+1,LEN(F899)-FIND("[",F899)-1)</f>
        <v>Tps</v>
      </c>
      <c r="J899" s="83" t="str">
        <f ca="1" t="shared" si="801"/>
        <v>CLEANING SERVICE</v>
      </c>
      <c r="K899" s="83" t="str">
        <f ca="1" t="array" ref="K899">IFERROR(INDEX(MASTER!B:B,MATCH(G899,MASTER!A:A,0))/100," ")</f>
        <v> </v>
      </c>
      <c r="L899" s="66">
        <f ca="1" t="shared" si="802"/>
        <v>0</v>
      </c>
      <c r="M899" s="66" t="str">
        <f ca="1" t="shared" si="803"/>
        <v>1900 - WEEK 00</v>
      </c>
      <c r="N899" s="66" t="str">
        <f ca="1" t="shared" si="804"/>
        <v>1900 - MONTH 01</v>
      </c>
      <c r="O899" s="83" t="str">
        <f ca="1" t="shared" ref="O899:P899" si="940">IFERROR(AVERAGEIF(M:M,M899,$K:$K)," ")</f>
        <v> </v>
      </c>
      <c r="P899" s="83" t="str">
        <f ca="1" t="shared" si="940"/>
        <v> </v>
      </c>
      <c r="Q899" s="66" t="str">
        <f ca="1">IF(ISBLANK(A899)," ",IF(O899&gt;MASTER!$B$3/100,"SB",IF(O899&gt;MASTER!$B$4/100,"B",IF(O899&gt;MASTER!$B$5/100,"C","K"))))</f>
        <v>SB</v>
      </c>
      <c r="R899" s="66" t="str">
        <f ca="1">IF(ISBLANK(B899)," ",IF(P899&gt;MASTER!$B$3/100,"SB",IF(P899&gt;MASTER!$B$4/100,"B",IF(P899&gt;MASTER!$B$5/100,"C","K"))))</f>
        <v>SB</v>
      </c>
    </row>
    <row r="900" customHeight="1" spans="1:18">
      <c r="A900" s="66">
        <f ca="1">INDIRECT(ADDRESS(2+QUOTIENT(ROW()-2,COUNTA('Form Responses 1'!$1:$1)-4),1,,TRUE,"Form Responses 1"))</f>
        <v>0</v>
      </c>
      <c r="B900" s="66">
        <f ca="1">INDIRECT(ADDRESS(2+QUOTIENT(ROW()-2,COUNTA('Form Responses 1'!$1:$1)-4),2,,TRUE,"Form Responses 1"))</f>
        <v>0</v>
      </c>
      <c r="C900" s="66">
        <f ca="1">INDIRECT(ADDRESS(2+QUOTIENT(ROW()-2,COUNTA('Form Responses 1'!$1:$1)-4),3,,TRUE,"Form Responses 1"))</f>
        <v>0</v>
      </c>
      <c r="D900" s="66">
        <f ca="1">INDIRECT(ADDRESS(2+QUOTIENT(ROW()-2,COUNTA('Form Responses 1'!$1:$1)-4),4,,TRUE,"Form Responses 1"))</f>
        <v>0</v>
      </c>
      <c r="E900" s="82">
        <f ca="1" t="shared" si="799"/>
        <v>6</v>
      </c>
      <c r="F900" s="66" t="str">
        <f ca="1">IF(ISBLANK(A900)," ",INDIRECT(ADDRESS(1,5+MOD(ROW()-2,COUNTA('Form Responses 1'!$1:$1)-4),,TRUE,"Form Responses 1")))</f>
        <v>Wisma [Koridor ]</v>
      </c>
      <c r="G900" s="66" t="e">
        <f ca="1">IF(ISBLANK(A900)," ",INDIRECT(ADDRESS(MATCH(A900,'Form Responses 1'!A:A,0),5+MOD(ROW()-2,COUNTA('Form Responses 1'!$1:$1)-4),,TRUE,"Form Responses 1")))</f>
        <v>#N/A</v>
      </c>
      <c r="H900" s="83" t="str">
        <f ca="1" t="shared" si="800"/>
        <v>Wisma</v>
      </c>
      <c r="I900" s="83" t="str">
        <f ca="1" t="shared" si="939"/>
        <v>Koridor </v>
      </c>
      <c r="J900" s="83" t="str">
        <f ca="1" t="shared" si="801"/>
        <v>CLEANING SERVICE</v>
      </c>
      <c r="K900" s="83" t="str">
        <f ca="1" t="array" ref="K900">IFERROR(INDEX(MASTER!B:B,MATCH(G900,MASTER!A:A,0))/100," ")</f>
        <v> </v>
      </c>
      <c r="L900" s="66">
        <f ca="1" t="shared" si="802"/>
        <v>0</v>
      </c>
      <c r="M900" s="66" t="str">
        <f ca="1" t="shared" si="803"/>
        <v>1900 - WEEK 00</v>
      </c>
      <c r="N900" s="66" t="str">
        <f ca="1" t="shared" si="804"/>
        <v>1900 - MONTH 01</v>
      </c>
      <c r="O900" s="83" t="str">
        <f ca="1" t="shared" ref="O900:P900" si="941">IFERROR(AVERAGEIF(M:M,M900,$K:$K)," ")</f>
        <v> </v>
      </c>
      <c r="P900" s="83" t="str">
        <f ca="1" t="shared" si="941"/>
        <v> </v>
      </c>
      <c r="Q900" s="66" t="str">
        <f ca="1">IF(ISBLANK(A900)," ",IF(O900&gt;MASTER!$B$3/100,"SB",IF(O900&gt;MASTER!$B$4/100,"B",IF(O900&gt;MASTER!$B$5/100,"C","K"))))</f>
        <v>SB</v>
      </c>
      <c r="R900" s="66" t="str">
        <f ca="1">IF(ISBLANK(B900)," ",IF(P900&gt;MASTER!$B$3/100,"SB",IF(P900&gt;MASTER!$B$4/100,"B",IF(P900&gt;MASTER!$B$5/100,"C","K"))))</f>
        <v>SB</v>
      </c>
    </row>
    <row r="901" customHeight="1" spans="1:18">
      <c r="A901" s="66">
        <f ca="1">INDIRECT(ADDRESS(2+QUOTIENT(ROW()-2,COUNTA('Form Responses 1'!$1:$1)-4),1,,TRUE,"Form Responses 1"))</f>
        <v>0</v>
      </c>
      <c r="B901" s="66">
        <f ca="1">INDIRECT(ADDRESS(2+QUOTIENT(ROW()-2,COUNTA('Form Responses 1'!$1:$1)-4),2,,TRUE,"Form Responses 1"))</f>
        <v>0</v>
      </c>
      <c r="C901" s="66">
        <f ca="1">INDIRECT(ADDRESS(2+QUOTIENT(ROW()-2,COUNTA('Form Responses 1'!$1:$1)-4),3,,TRUE,"Form Responses 1"))</f>
        <v>0</v>
      </c>
      <c r="D901" s="66">
        <f ca="1">INDIRECT(ADDRESS(2+QUOTIENT(ROW()-2,COUNTA('Form Responses 1'!$1:$1)-4),4,,TRUE,"Form Responses 1"))</f>
        <v>0</v>
      </c>
      <c r="E901" s="82">
        <f ca="1" t="shared" si="799"/>
        <v>6</v>
      </c>
      <c r="F901" s="66" t="str">
        <f ca="1">IF(ISBLANK(A901)," ",INDIRECT(ADDRESS(1,5+MOD(ROW()-2,COUNTA('Form Responses 1'!$1:$1)-4),,TRUE,"Form Responses 1")))</f>
        <v>Wisma [Ruang Rapat/Pendopo]</v>
      </c>
      <c r="G901" s="66" t="e">
        <f ca="1">IF(ISBLANK(A901)," ",INDIRECT(ADDRESS(MATCH(A901,'Form Responses 1'!A:A,0),5+MOD(ROW()-2,COUNTA('Form Responses 1'!$1:$1)-4),,TRUE,"Form Responses 1")))</f>
        <v>#N/A</v>
      </c>
      <c r="H901" s="83" t="str">
        <f ca="1" t="shared" si="800"/>
        <v>Wisma</v>
      </c>
      <c r="I901" s="83" t="str">
        <f ca="1" t="shared" si="939"/>
        <v>Ruang Rapat/Pendopo</v>
      </c>
      <c r="J901" s="83" t="str">
        <f ca="1" t="shared" si="801"/>
        <v>CLEANING SERVICE</v>
      </c>
      <c r="K901" s="83" t="str">
        <f ca="1" t="array" ref="K901">IFERROR(INDEX(MASTER!B:B,MATCH(G901,MASTER!A:A,0))/100," ")</f>
        <v> </v>
      </c>
      <c r="L901" s="66">
        <f ca="1" t="shared" si="802"/>
        <v>0</v>
      </c>
      <c r="M901" s="66" t="str">
        <f ca="1" t="shared" si="803"/>
        <v>1900 - WEEK 00</v>
      </c>
      <c r="N901" s="66" t="str">
        <f ca="1" t="shared" si="804"/>
        <v>1900 - MONTH 01</v>
      </c>
      <c r="O901" s="83" t="str">
        <f ca="1" t="shared" ref="O901:P901" si="942">IFERROR(AVERAGEIF(M:M,M901,$K:$K)," ")</f>
        <v> </v>
      </c>
      <c r="P901" s="83" t="str">
        <f ca="1" t="shared" si="942"/>
        <v> </v>
      </c>
      <c r="Q901" s="66" t="str">
        <f ca="1">IF(ISBLANK(A901)," ",IF(O901&gt;MASTER!$B$3/100,"SB",IF(O901&gt;MASTER!$B$4/100,"B",IF(O901&gt;MASTER!$B$5/100,"C","K"))))</f>
        <v>SB</v>
      </c>
      <c r="R901" s="66" t="str">
        <f ca="1">IF(ISBLANK(B901)," ",IF(P901&gt;MASTER!$B$3/100,"SB",IF(P901&gt;MASTER!$B$4/100,"B",IF(P901&gt;MASTER!$B$5/100,"C","K"))))</f>
        <v>SB</v>
      </c>
    </row>
    <row r="902" customHeight="1" spans="1:18">
      <c r="A902" s="66">
        <f ca="1">INDIRECT(ADDRESS(2+QUOTIENT(ROW()-2,COUNTA('Form Responses 1'!$1:$1)-4),1,,TRUE,"Form Responses 1"))</f>
        <v>0</v>
      </c>
      <c r="B902" s="66">
        <f ca="1">INDIRECT(ADDRESS(2+QUOTIENT(ROW()-2,COUNTA('Form Responses 1'!$1:$1)-4),2,,TRUE,"Form Responses 1"))</f>
        <v>0</v>
      </c>
      <c r="C902" s="66">
        <f ca="1">INDIRECT(ADDRESS(2+QUOTIENT(ROW()-2,COUNTA('Form Responses 1'!$1:$1)-4),3,,TRUE,"Form Responses 1"))</f>
        <v>0</v>
      </c>
      <c r="D902" s="66">
        <f ca="1">INDIRECT(ADDRESS(2+QUOTIENT(ROW()-2,COUNTA('Form Responses 1'!$1:$1)-4),4,,TRUE,"Form Responses 1"))</f>
        <v>0</v>
      </c>
      <c r="E902" s="82">
        <f ca="1" t="shared" si="799"/>
        <v>6</v>
      </c>
      <c r="F902" s="66" t="str">
        <f ca="1">IF(ISBLANK(A902)," ",INDIRECT(ADDRESS(1,5+MOD(ROW()-2,COUNTA('Form Responses 1'!$1:$1)-4),,TRUE,"Form Responses 1")))</f>
        <v>Wisma [Gudang]</v>
      </c>
      <c r="G902" s="66" t="e">
        <f ca="1">IF(ISBLANK(A902)," ",INDIRECT(ADDRESS(MATCH(A902,'Form Responses 1'!A:A,0),5+MOD(ROW()-2,COUNTA('Form Responses 1'!$1:$1)-4),,TRUE,"Form Responses 1")))</f>
        <v>#N/A</v>
      </c>
      <c r="H902" s="83" t="str">
        <f ca="1" t="shared" si="800"/>
        <v>Wisma</v>
      </c>
      <c r="I902" s="83" t="str">
        <f ca="1" t="shared" si="939"/>
        <v>Gudang</v>
      </c>
      <c r="J902" s="83" t="str">
        <f ca="1" t="shared" si="801"/>
        <v>CLEANING SERVICE</v>
      </c>
      <c r="K902" s="83" t="str">
        <f ca="1" t="array" ref="K902">IFERROR(INDEX(MASTER!B:B,MATCH(G902,MASTER!A:A,0))/100," ")</f>
        <v> </v>
      </c>
      <c r="L902" s="66">
        <f ca="1" t="shared" si="802"/>
        <v>0</v>
      </c>
      <c r="M902" s="66" t="str">
        <f ca="1" t="shared" si="803"/>
        <v>1900 - WEEK 00</v>
      </c>
      <c r="N902" s="66" t="str">
        <f ca="1" t="shared" si="804"/>
        <v>1900 - MONTH 01</v>
      </c>
      <c r="O902" s="83" t="str">
        <f ca="1" t="shared" ref="O902:P902" si="943">IFERROR(AVERAGEIF(M:M,M902,$K:$K)," ")</f>
        <v> </v>
      </c>
      <c r="P902" s="83" t="str">
        <f ca="1" t="shared" si="943"/>
        <v> </v>
      </c>
      <c r="Q902" s="66" t="str">
        <f ca="1">IF(ISBLANK(A902)," ",IF(O902&gt;MASTER!$B$3/100,"SB",IF(O902&gt;MASTER!$B$4/100,"B",IF(O902&gt;MASTER!$B$5/100,"C","K"))))</f>
        <v>SB</v>
      </c>
      <c r="R902" s="66" t="str">
        <f ca="1">IF(ISBLANK(B902)," ",IF(P902&gt;MASTER!$B$3/100,"SB",IF(P902&gt;MASTER!$B$4/100,"B",IF(P902&gt;MASTER!$B$5/100,"C","K"))))</f>
        <v>SB</v>
      </c>
    </row>
    <row r="903" customHeight="1" spans="1:18">
      <c r="A903" s="66">
        <f ca="1">INDIRECT(ADDRESS(2+QUOTIENT(ROW()-2,COUNTA('Form Responses 1'!$1:$1)-4),1,,TRUE,"Form Responses 1"))</f>
        <v>0</v>
      </c>
      <c r="B903" s="66">
        <f ca="1">INDIRECT(ADDRESS(2+QUOTIENT(ROW()-2,COUNTA('Form Responses 1'!$1:$1)-4),2,,TRUE,"Form Responses 1"))</f>
        <v>0</v>
      </c>
      <c r="C903" s="66">
        <f ca="1">INDIRECT(ADDRESS(2+QUOTIENT(ROW()-2,COUNTA('Form Responses 1'!$1:$1)-4),3,,TRUE,"Form Responses 1"))</f>
        <v>0</v>
      </c>
      <c r="D903" s="66">
        <f ca="1">INDIRECT(ADDRESS(2+QUOTIENT(ROW()-2,COUNTA('Form Responses 1'!$1:$1)-4),4,,TRUE,"Form Responses 1"))</f>
        <v>0</v>
      </c>
      <c r="E903" s="82">
        <f ca="1" t="shared" si="799"/>
        <v>6</v>
      </c>
      <c r="F903" s="66" t="str">
        <f ca="1">IF(ISBLANK(A903)," ",INDIRECT(ADDRESS(1,5+MOD(ROW()-2,COUNTA('Form Responses 1'!$1:$1)-4),,TRUE,"Form Responses 1")))</f>
        <v>Wisma [Ruang Genset]</v>
      </c>
      <c r="G903" s="66" t="e">
        <f ca="1">IF(ISBLANK(A903)," ",INDIRECT(ADDRESS(MATCH(A903,'Form Responses 1'!A:A,0),5+MOD(ROW()-2,COUNTA('Form Responses 1'!$1:$1)-4),,TRUE,"Form Responses 1")))</f>
        <v>#N/A</v>
      </c>
      <c r="H903" s="83" t="str">
        <f ca="1" t="shared" si="800"/>
        <v>Wisma</v>
      </c>
      <c r="I903" s="83" t="str">
        <f ca="1" t="shared" si="939"/>
        <v>Ruang Genset</v>
      </c>
      <c r="J903" s="83" t="str">
        <f ca="1" t="shared" si="801"/>
        <v>CLEANING SERVICE</v>
      </c>
      <c r="K903" s="83" t="str">
        <f ca="1" t="array" ref="K903">IFERROR(INDEX(MASTER!B:B,MATCH(G903,MASTER!A:A,0))/100," ")</f>
        <v> </v>
      </c>
      <c r="L903" s="66">
        <f ca="1" t="shared" si="802"/>
        <v>0</v>
      </c>
      <c r="M903" s="66" t="str">
        <f ca="1" t="shared" si="803"/>
        <v>1900 - WEEK 00</v>
      </c>
      <c r="N903" s="66" t="str">
        <f ca="1" t="shared" si="804"/>
        <v>1900 - MONTH 01</v>
      </c>
      <c r="O903" s="83" t="str">
        <f ca="1" t="shared" ref="O903:P903" si="944">IFERROR(AVERAGEIF(M:M,M903,$K:$K)," ")</f>
        <v> </v>
      </c>
      <c r="P903" s="83" t="str">
        <f ca="1" t="shared" si="944"/>
        <v> </v>
      </c>
      <c r="Q903" s="66" t="str">
        <f ca="1">IF(ISBLANK(A903)," ",IF(O903&gt;MASTER!$B$3/100,"SB",IF(O903&gt;MASTER!$B$4/100,"B",IF(O903&gt;MASTER!$B$5/100,"C","K"))))</f>
        <v>SB</v>
      </c>
      <c r="R903" s="66" t="str">
        <f ca="1">IF(ISBLANK(B903)," ",IF(P903&gt;MASTER!$B$3/100,"SB",IF(P903&gt;MASTER!$B$4/100,"B",IF(P903&gt;MASTER!$B$5/100,"C","K"))))</f>
        <v>SB</v>
      </c>
    </row>
    <row r="904" customHeight="1" spans="1:18">
      <c r="A904" s="66">
        <f ca="1">INDIRECT(ADDRESS(2+QUOTIENT(ROW()-2,COUNTA('Form Responses 1'!$1:$1)-4),1,,TRUE,"Form Responses 1"))</f>
        <v>0</v>
      </c>
      <c r="B904" s="66">
        <f ca="1">INDIRECT(ADDRESS(2+QUOTIENT(ROW()-2,COUNTA('Form Responses 1'!$1:$1)-4),2,,TRUE,"Form Responses 1"))</f>
        <v>0</v>
      </c>
      <c r="C904" s="66">
        <f ca="1">INDIRECT(ADDRESS(2+QUOTIENT(ROW()-2,COUNTA('Form Responses 1'!$1:$1)-4),3,,TRUE,"Form Responses 1"))</f>
        <v>0</v>
      </c>
      <c r="D904" s="66">
        <f ca="1">INDIRECT(ADDRESS(2+QUOTIENT(ROW()-2,COUNTA('Form Responses 1'!$1:$1)-4),4,,TRUE,"Form Responses 1"))</f>
        <v>0</v>
      </c>
      <c r="E904" s="82">
        <f ca="1" t="shared" si="799"/>
        <v>6</v>
      </c>
      <c r="F904" s="66" t="str">
        <f ca="1">IF(ISBLANK(A904)," ",INDIRECT(ADDRESS(1,5+MOD(ROW()-2,COUNTA('Form Responses 1'!$1:$1)-4),,TRUE,"Form Responses 1")))</f>
        <v>Wisma [Ruang Alat Meteorologi]</v>
      </c>
      <c r="G904" s="66" t="e">
        <f ca="1">IF(ISBLANK(A904)," ",INDIRECT(ADDRESS(MATCH(A904,'Form Responses 1'!A:A,0),5+MOD(ROW()-2,COUNTA('Form Responses 1'!$1:$1)-4),,TRUE,"Form Responses 1")))</f>
        <v>#N/A</v>
      </c>
      <c r="H904" s="83" t="str">
        <f ca="1" t="shared" si="800"/>
        <v>Wisma</v>
      </c>
      <c r="I904" s="83" t="str">
        <f ca="1" t="shared" si="939"/>
        <v>Ruang Alat Meteorologi</v>
      </c>
      <c r="J904" s="83" t="str">
        <f ca="1" t="shared" si="801"/>
        <v>CLEANING SERVICE</v>
      </c>
      <c r="K904" s="83" t="str">
        <f ca="1" t="array" ref="K904">IFERROR(INDEX(MASTER!B:B,MATCH(G904,MASTER!A:A,0))/100," ")</f>
        <v> </v>
      </c>
      <c r="L904" s="66">
        <f ca="1" t="shared" si="802"/>
        <v>0</v>
      </c>
      <c r="M904" s="66" t="str">
        <f ca="1" t="shared" si="803"/>
        <v>1900 - WEEK 00</v>
      </c>
      <c r="N904" s="66" t="str">
        <f ca="1" t="shared" si="804"/>
        <v>1900 - MONTH 01</v>
      </c>
      <c r="O904" s="83" t="str">
        <f ca="1" t="shared" ref="O904:P904" si="945">IFERROR(AVERAGEIF(M:M,M904,$K:$K)," ")</f>
        <v> </v>
      </c>
      <c r="P904" s="83" t="str">
        <f ca="1" t="shared" si="945"/>
        <v> </v>
      </c>
      <c r="Q904" s="66" t="str">
        <f ca="1">IF(ISBLANK(A904)," ",IF(O904&gt;MASTER!$B$3/100,"SB",IF(O904&gt;MASTER!$B$4/100,"B",IF(O904&gt;MASTER!$B$5/100,"C","K"))))</f>
        <v>SB</v>
      </c>
      <c r="R904" s="66" t="str">
        <f ca="1">IF(ISBLANK(B904)," ",IF(P904&gt;MASTER!$B$3/100,"SB",IF(P904&gt;MASTER!$B$4/100,"B",IF(P904&gt;MASTER!$B$5/100,"C","K"))))</f>
        <v>SB</v>
      </c>
    </row>
    <row r="905" customHeight="1" spans="1:18">
      <c r="A905" s="66">
        <f ca="1">INDIRECT(ADDRESS(2+QUOTIENT(ROW()-2,COUNTA('Form Responses 1'!$1:$1)-4),1,,TRUE,"Form Responses 1"))</f>
        <v>0</v>
      </c>
      <c r="B905" s="66">
        <f ca="1">INDIRECT(ADDRESS(2+QUOTIENT(ROW()-2,COUNTA('Form Responses 1'!$1:$1)-4),2,,TRUE,"Form Responses 1"))</f>
        <v>0</v>
      </c>
      <c r="C905" s="66">
        <f ca="1">INDIRECT(ADDRESS(2+QUOTIENT(ROW()-2,COUNTA('Form Responses 1'!$1:$1)-4),3,,TRUE,"Form Responses 1"))</f>
        <v>0</v>
      </c>
      <c r="D905" s="66">
        <f ca="1">INDIRECT(ADDRESS(2+QUOTIENT(ROW()-2,COUNTA('Form Responses 1'!$1:$1)-4),4,,TRUE,"Form Responses 1"))</f>
        <v>0</v>
      </c>
      <c r="E905" s="82">
        <f ca="1" t="shared" si="799"/>
        <v>6</v>
      </c>
      <c r="F905" s="66" t="str">
        <f ca="1">IF(ISBLANK(A905)," ",INDIRECT(ADDRESS(1,5+MOD(ROW()-2,COUNTA('Form Responses 1'!$1:$1)-4),,TRUE,"Form Responses 1")))</f>
        <v>Wisma [Ruang Kerja]</v>
      </c>
      <c r="G905" s="66" t="e">
        <f ca="1">IF(ISBLANK(A905)," ",INDIRECT(ADDRESS(MATCH(A905,'Form Responses 1'!A:A,0),5+MOD(ROW()-2,COUNTA('Form Responses 1'!$1:$1)-4),,TRUE,"Form Responses 1")))</f>
        <v>#N/A</v>
      </c>
      <c r="H905" s="83" t="str">
        <f ca="1" t="shared" si="800"/>
        <v>Wisma</v>
      </c>
      <c r="I905" s="83" t="str">
        <f ca="1" t="shared" si="939"/>
        <v>Ruang Kerja</v>
      </c>
      <c r="J905" s="83" t="str">
        <f ca="1" t="shared" si="801"/>
        <v>CLEANING SERVICE</v>
      </c>
      <c r="K905" s="83" t="str">
        <f ca="1" t="array" ref="K905">IFERROR(INDEX(MASTER!B:B,MATCH(G905,MASTER!A:A,0))/100," ")</f>
        <v> </v>
      </c>
      <c r="L905" s="66">
        <f ca="1" t="shared" si="802"/>
        <v>0</v>
      </c>
      <c r="M905" s="66" t="str">
        <f ca="1" t="shared" si="803"/>
        <v>1900 - WEEK 00</v>
      </c>
      <c r="N905" s="66" t="str">
        <f ca="1" t="shared" si="804"/>
        <v>1900 - MONTH 01</v>
      </c>
      <c r="O905" s="83" t="str">
        <f ca="1" t="shared" ref="O905:P905" si="946">IFERROR(AVERAGEIF(M:M,M905,$K:$K)," ")</f>
        <v> </v>
      </c>
      <c r="P905" s="83" t="str">
        <f ca="1" t="shared" si="946"/>
        <v> </v>
      </c>
      <c r="Q905" s="66" t="str">
        <f ca="1">IF(ISBLANK(A905)," ",IF(O905&gt;MASTER!$B$3/100,"SB",IF(O905&gt;MASTER!$B$4/100,"B",IF(O905&gt;MASTER!$B$5/100,"C","K"))))</f>
        <v>SB</v>
      </c>
      <c r="R905" s="66" t="str">
        <f ca="1">IF(ISBLANK(B905)," ",IF(P905&gt;MASTER!$B$3/100,"SB",IF(P905&gt;MASTER!$B$4/100,"B",IF(P905&gt;MASTER!$B$5/100,"C","K"))))</f>
        <v>SB</v>
      </c>
    </row>
    <row r="906" customHeight="1" spans="1:18">
      <c r="A906" s="66">
        <f ca="1">INDIRECT(ADDRESS(2+QUOTIENT(ROW()-2,COUNTA('Form Responses 1'!$1:$1)-4),1,,TRUE,"Form Responses 1"))</f>
        <v>0</v>
      </c>
      <c r="B906" s="66">
        <f ca="1">INDIRECT(ADDRESS(2+QUOTIENT(ROW()-2,COUNTA('Form Responses 1'!$1:$1)-4),2,,TRUE,"Form Responses 1"))</f>
        <v>0</v>
      </c>
      <c r="C906" s="66">
        <f ca="1">INDIRECT(ADDRESS(2+QUOTIENT(ROW()-2,COUNTA('Form Responses 1'!$1:$1)-4),3,,TRUE,"Form Responses 1"))</f>
        <v>0</v>
      </c>
      <c r="D906" s="66">
        <f ca="1">INDIRECT(ADDRESS(2+QUOTIENT(ROW()-2,COUNTA('Form Responses 1'!$1:$1)-4),4,,TRUE,"Form Responses 1"))</f>
        <v>0</v>
      </c>
      <c r="E906" s="82">
        <f ca="1" t="shared" si="799"/>
        <v>6</v>
      </c>
      <c r="F906" s="66" t="str">
        <f ca="1">IF(ISBLANK(A906)," ",INDIRECT(ADDRESS(1,5+MOD(ROW()-2,COUNTA('Form Responses 1'!$1:$1)-4),,TRUE,"Form Responses 1")))</f>
        <v>Wisma [Pantry]</v>
      </c>
      <c r="G906" s="66" t="e">
        <f ca="1">IF(ISBLANK(A906)," ",INDIRECT(ADDRESS(MATCH(A906,'Form Responses 1'!A:A,0),5+MOD(ROW()-2,COUNTA('Form Responses 1'!$1:$1)-4),,TRUE,"Form Responses 1")))</f>
        <v>#N/A</v>
      </c>
      <c r="H906" s="83" t="str">
        <f ca="1" t="shared" si="800"/>
        <v>Wisma</v>
      </c>
      <c r="I906" s="83" t="str">
        <f ca="1" t="shared" si="939"/>
        <v>Pantry</v>
      </c>
      <c r="J906" s="83" t="str">
        <f ca="1" t="shared" si="801"/>
        <v>CLEANING SERVICE</v>
      </c>
      <c r="K906" s="83" t="str">
        <f ca="1" t="array" ref="K906">IFERROR(INDEX(MASTER!B:B,MATCH(G906,MASTER!A:A,0))/100," ")</f>
        <v> </v>
      </c>
      <c r="L906" s="66">
        <f ca="1" t="shared" si="802"/>
        <v>0</v>
      </c>
      <c r="M906" s="66" t="str">
        <f ca="1" t="shared" si="803"/>
        <v>1900 - WEEK 00</v>
      </c>
      <c r="N906" s="66" t="str">
        <f ca="1" t="shared" si="804"/>
        <v>1900 - MONTH 01</v>
      </c>
      <c r="O906" s="83" t="str">
        <f ca="1" t="shared" ref="O906:P906" si="947">IFERROR(AVERAGEIF(M:M,M906,$K:$K)," ")</f>
        <v> </v>
      </c>
      <c r="P906" s="83" t="str">
        <f ca="1" t="shared" si="947"/>
        <v> </v>
      </c>
      <c r="Q906" s="66" t="str">
        <f ca="1">IF(ISBLANK(A906)," ",IF(O906&gt;MASTER!$B$3/100,"SB",IF(O906&gt;MASTER!$B$4/100,"B",IF(O906&gt;MASTER!$B$5/100,"C","K"))))</f>
        <v>SB</v>
      </c>
      <c r="R906" s="66" t="str">
        <f ca="1">IF(ISBLANK(B906)," ",IF(P906&gt;MASTER!$B$3/100,"SB",IF(P906&gt;MASTER!$B$4/100,"B",IF(P906&gt;MASTER!$B$5/100,"C","K"))))</f>
        <v>SB</v>
      </c>
    </row>
    <row r="907" customHeight="1" spans="1:18">
      <c r="A907" s="66">
        <f ca="1">INDIRECT(ADDRESS(2+QUOTIENT(ROW()-2,COUNTA('Form Responses 1'!$1:$1)-4),1,,TRUE,"Form Responses 1"))</f>
        <v>0</v>
      </c>
      <c r="B907" s="66">
        <f ca="1">INDIRECT(ADDRESS(2+QUOTIENT(ROW()-2,COUNTA('Form Responses 1'!$1:$1)-4),2,,TRUE,"Form Responses 1"))</f>
        <v>0</v>
      </c>
      <c r="C907" s="66">
        <f ca="1">INDIRECT(ADDRESS(2+QUOTIENT(ROW()-2,COUNTA('Form Responses 1'!$1:$1)-4),3,,TRUE,"Form Responses 1"))</f>
        <v>0</v>
      </c>
      <c r="D907" s="66">
        <f ca="1">INDIRECT(ADDRESS(2+QUOTIENT(ROW()-2,COUNTA('Form Responses 1'!$1:$1)-4),4,,TRUE,"Form Responses 1"))</f>
        <v>0</v>
      </c>
      <c r="E907" s="82">
        <f ca="1" t="shared" si="799"/>
        <v>6</v>
      </c>
      <c r="F907" s="66" t="str">
        <f ca="1">IF(ISBLANK(A907)," ",INDIRECT(ADDRESS(1,5+MOD(ROW()-2,COUNTA('Form Responses 1'!$1:$1)-4),,TRUE,"Form Responses 1")))</f>
        <v>Wisma [Musholla]</v>
      </c>
      <c r="G907" s="66" t="e">
        <f ca="1">IF(ISBLANK(A907)," ",INDIRECT(ADDRESS(MATCH(A907,'Form Responses 1'!A:A,0),5+MOD(ROW()-2,COUNTA('Form Responses 1'!$1:$1)-4),,TRUE,"Form Responses 1")))</f>
        <v>#N/A</v>
      </c>
      <c r="H907" s="83" t="str">
        <f ca="1" t="shared" si="800"/>
        <v>Wisma</v>
      </c>
      <c r="I907" s="83" t="str">
        <f ca="1" t="shared" si="939"/>
        <v>Musholla</v>
      </c>
      <c r="J907" s="83" t="str">
        <f ca="1" t="shared" si="801"/>
        <v>CLEANING SERVICE</v>
      </c>
      <c r="K907" s="83" t="str">
        <f ca="1" t="array" ref="K907">IFERROR(INDEX(MASTER!B:B,MATCH(G907,MASTER!A:A,0))/100," ")</f>
        <v> </v>
      </c>
      <c r="L907" s="66">
        <f ca="1" t="shared" si="802"/>
        <v>0</v>
      </c>
      <c r="M907" s="66" t="str">
        <f ca="1" t="shared" si="803"/>
        <v>1900 - WEEK 00</v>
      </c>
      <c r="N907" s="66" t="str">
        <f ca="1" t="shared" si="804"/>
        <v>1900 - MONTH 01</v>
      </c>
      <c r="O907" s="83" t="str">
        <f ca="1" t="shared" ref="O907:P907" si="948">IFERROR(AVERAGEIF(M:M,M907,$K:$K)," ")</f>
        <v> </v>
      </c>
      <c r="P907" s="83" t="str">
        <f ca="1" t="shared" si="948"/>
        <v> </v>
      </c>
      <c r="Q907" s="66" t="str">
        <f ca="1">IF(ISBLANK(A907)," ",IF(O907&gt;MASTER!$B$3/100,"SB",IF(O907&gt;MASTER!$B$4/100,"B",IF(O907&gt;MASTER!$B$5/100,"C","K"))))</f>
        <v>SB</v>
      </c>
      <c r="R907" s="66" t="str">
        <f ca="1">IF(ISBLANK(B907)," ",IF(P907&gt;MASTER!$B$3/100,"SB",IF(P907&gt;MASTER!$B$4/100,"B",IF(P907&gt;MASTER!$B$5/100,"C","K"))))</f>
        <v>SB</v>
      </c>
    </row>
    <row r="908" customHeight="1" spans="1:18">
      <c r="A908" s="66">
        <f ca="1">INDIRECT(ADDRESS(2+QUOTIENT(ROW()-2,COUNTA('Form Responses 1'!$1:$1)-4),1,,TRUE,"Form Responses 1"))</f>
        <v>0</v>
      </c>
      <c r="B908" s="66">
        <f ca="1">INDIRECT(ADDRESS(2+QUOTIENT(ROW()-2,COUNTA('Form Responses 1'!$1:$1)-4),2,,TRUE,"Form Responses 1"))</f>
        <v>0</v>
      </c>
      <c r="C908" s="66">
        <f ca="1">INDIRECT(ADDRESS(2+QUOTIENT(ROW()-2,COUNTA('Form Responses 1'!$1:$1)-4),3,,TRUE,"Form Responses 1"))</f>
        <v>0</v>
      </c>
      <c r="D908" s="66">
        <f ca="1">INDIRECT(ADDRESS(2+QUOTIENT(ROW()-2,COUNTA('Form Responses 1'!$1:$1)-4),4,,TRUE,"Form Responses 1"))</f>
        <v>0</v>
      </c>
      <c r="E908" s="82">
        <f ca="1" t="shared" si="799"/>
        <v>6</v>
      </c>
      <c r="F908" s="66" t="str">
        <f ca="1">IF(ISBLANK(A908)," ",INDIRECT(ADDRESS(1,5+MOD(ROW()-2,COUNTA('Form Responses 1'!$1:$1)-4),,TRUE,"Form Responses 1")))</f>
        <v>Wisma [Toilet Pria / Wanita]</v>
      </c>
      <c r="G908" s="66" t="e">
        <f ca="1">IF(ISBLANK(A908)," ",INDIRECT(ADDRESS(MATCH(A908,'Form Responses 1'!A:A,0),5+MOD(ROW()-2,COUNTA('Form Responses 1'!$1:$1)-4),,TRUE,"Form Responses 1")))</f>
        <v>#N/A</v>
      </c>
      <c r="H908" s="83" t="str">
        <f ca="1" t="shared" si="800"/>
        <v>Wisma</v>
      </c>
      <c r="I908" s="83" t="str">
        <f ca="1" t="shared" si="939"/>
        <v>Toilet Pria / Wanita</v>
      </c>
      <c r="J908" s="83" t="str">
        <f ca="1" t="shared" si="801"/>
        <v>CLEANING SERVICE</v>
      </c>
      <c r="K908" s="83" t="str">
        <f ca="1" t="array" ref="K908">IFERROR(INDEX(MASTER!B:B,MATCH(G908,MASTER!A:A,0))/100," ")</f>
        <v> </v>
      </c>
      <c r="L908" s="66">
        <f ca="1" t="shared" si="802"/>
        <v>0</v>
      </c>
      <c r="M908" s="66" t="str">
        <f ca="1" t="shared" si="803"/>
        <v>1900 - WEEK 00</v>
      </c>
      <c r="N908" s="66" t="str">
        <f ca="1" t="shared" si="804"/>
        <v>1900 - MONTH 01</v>
      </c>
      <c r="O908" s="83" t="str">
        <f ca="1" t="shared" ref="O908:P908" si="949">IFERROR(AVERAGEIF(M:M,M908,$K:$K)," ")</f>
        <v> </v>
      </c>
      <c r="P908" s="83" t="str">
        <f ca="1" t="shared" si="949"/>
        <v> </v>
      </c>
      <c r="Q908" s="66" t="str">
        <f ca="1">IF(ISBLANK(A908)," ",IF(O908&gt;MASTER!$B$3/100,"SB",IF(O908&gt;MASTER!$B$4/100,"B",IF(O908&gt;MASTER!$B$5/100,"C","K"))))</f>
        <v>SB</v>
      </c>
      <c r="R908" s="66" t="str">
        <f ca="1">IF(ISBLANK(B908)," ",IF(P908&gt;MASTER!$B$3/100,"SB",IF(P908&gt;MASTER!$B$4/100,"B",IF(P908&gt;MASTER!$B$5/100,"C","K"))))</f>
        <v>SB</v>
      </c>
    </row>
    <row r="909" customHeight="1" spans="1:18">
      <c r="A909" s="66">
        <f ca="1">INDIRECT(ADDRESS(2+QUOTIENT(ROW()-2,COUNTA('Form Responses 1'!$1:$1)-4),1,,TRUE,"Form Responses 1"))</f>
        <v>0</v>
      </c>
      <c r="B909" s="66">
        <f ca="1">INDIRECT(ADDRESS(2+QUOTIENT(ROW()-2,COUNTA('Form Responses 1'!$1:$1)-4),2,,TRUE,"Form Responses 1"))</f>
        <v>0</v>
      </c>
      <c r="C909" s="66">
        <f ca="1">INDIRECT(ADDRESS(2+QUOTIENT(ROW()-2,COUNTA('Form Responses 1'!$1:$1)-4),3,,TRUE,"Form Responses 1"))</f>
        <v>0</v>
      </c>
      <c r="D909" s="66">
        <f ca="1">INDIRECT(ADDRESS(2+QUOTIENT(ROW()-2,COUNTA('Form Responses 1'!$1:$1)-4),4,,TRUE,"Form Responses 1"))</f>
        <v>0</v>
      </c>
      <c r="E909" s="82">
        <f ca="1" t="shared" si="799"/>
        <v>6</v>
      </c>
      <c r="F909" s="66" t="str">
        <f ca="1">IF(ISBLANK(A909)," ",INDIRECT(ADDRESS(1,5+MOD(ROW()-2,COUNTA('Form Responses 1'!$1:$1)-4),,TRUE,"Form Responses 1")))</f>
        <v>Halaman Wisma [Taman ]</v>
      </c>
      <c r="G909" s="66" t="e">
        <f ca="1">IF(ISBLANK(A909)," ",INDIRECT(ADDRESS(MATCH(A909,'Form Responses 1'!A:A,0),5+MOD(ROW()-2,COUNTA('Form Responses 1'!$1:$1)-4),,TRUE,"Form Responses 1")))</f>
        <v>#N/A</v>
      </c>
      <c r="H909" s="83" t="str">
        <f ca="1" t="shared" si="800"/>
        <v>Halaman Wisma</v>
      </c>
      <c r="I909" s="83" t="str">
        <f ca="1" t="shared" si="939"/>
        <v>Taman </v>
      </c>
      <c r="J909" s="83" t="str">
        <f ca="1" t="shared" si="801"/>
        <v>CLEANING SERVICE</v>
      </c>
      <c r="K909" s="83" t="str">
        <f ca="1" t="array" ref="K909">IFERROR(INDEX(MASTER!B:B,MATCH(G909,MASTER!A:A,0))/100," ")</f>
        <v> </v>
      </c>
      <c r="L909" s="66">
        <f ca="1" t="shared" si="802"/>
        <v>0</v>
      </c>
      <c r="M909" s="66" t="str">
        <f ca="1" t="shared" si="803"/>
        <v>1900 - WEEK 00</v>
      </c>
      <c r="N909" s="66" t="str">
        <f ca="1" t="shared" si="804"/>
        <v>1900 - MONTH 01</v>
      </c>
      <c r="O909" s="83" t="str">
        <f ca="1" t="shared" ref="O909:P909" si="950">IFERROR(AVERAGEIF(M:M,M909,$K:$K)," ")</f>
        <v> </v>
      </c>
      <c r="P909" s="83" t="str">
        <f ca="1" t="shared" si="950"/>
        <v> </v>
      </c>
      <c r="Q909" s="66" t="str">
        <f ca="1">IF(ISBLANK(A909)," ",IF(O909&gt;MASTER!$B$3/100,"SB",IF(O909&gt;MASTER!$B$4/100,"B",IF(O909&gt;MASTER!$B$5/100,"C","K"))))</f>
        <v>SB</v>
      </c>
      <c r="R909" s="66" t="str">
        <f ca="1">IF(ISBLANK(B909)," ",IF(P909&gt;MASTER!$B$3/100,"SB",IF(P909&gt;MASTER!$B$4/100,"B",IF(P909&gt;MASTER!$B$5/100,"C","K"))))</f>
        <v>SB</v>
      </c>
    </row>
    <row r="910" customHeight="1" spans="1:18">
      <c r="A910" s="66">
        <f ca="1">INDIRECT(ADDRESS(2+QUOTIENT(ROW()-2,COUNTA('Form Responses 1'!$1:$1)-4),1,,TRUE,"Form Responses 1"))</f>
        <v>0</v>
      </c>
      <c r="B910" s="66">
        <f ca="1">INDIRECT(ADDRESS(2+QUOTIENT(ROW()-2,COUNTA('Form Responses 1'!$1:$1)-4),2,,TRUE,"Form Responses 1"))</f>
        <v>0</v>
      </c>
      <c r="C910" s="66">
        <f ca="1">INDIRECT(ADDRESS(2+QUOTIENT(ROW()-2,COUNTA('Form Responses 1'!$1:$1)-4),3,,TRUE,"Form Responses 1"))</f>
        <v>0</v>
      </c>
      <c r="D910" s="66">
        <f ca="1">INDIRECT(ADDRESS(2+QUOTIENT(ROW()-2,COUNTA('Form Responses 1'!$1:$1)-4),4,,TRUE,"Form Responses 1"))</f>
        <v>0</v>
      </c>
      <c r="E910" s="82">
        <f ca="1" t="shared" si="799"/>
        <v>6</v>
      </c>
      <c r="F910" s="66" t="str">
        <f ca="1">IF(ISBLANK(A910)," ",INDIRECT(ADDRESS(1,5+MOD(ROW()-2,COUNTA('Form Responses 1'!$1:$1)-4),,TRUE,"Form Responses 1")))</f>
        <v>Halaman Wisma [Pos Satpam]</v>
      </c>
      <c r="G910" s="66" t="e">
        <f ca="1">IF(ISBLANK(A910)," ",INDIRECT(ADDRESS(MATCH(A910,'Form Responses 1'!A:A,0),5+MOD(ROW()-2,COUNTA('Form Responses 1'!$1:$1)-4),,TRUE,"Form Responses 1")))</f>
        <v>#N/A</v>
      </c>
      <c r="H910" s="83" t="str">
        <f ca="1" t="shared" si="800"/>
        <v>Halaman Wisma</v>
      </c>
      <c r="I910" s="83" t="str">
        <f ca="1" t="shared" si="939"/>
        <v>Pos Satpam</v>
      </c>
      <c r="J910" s="83" t="str">
        <f ca="1" t="shared" si="801"/>
        <v>CLEANING SERVICE</v>
      </c>
      <c r="K910" s="83" t="str">
        <f ca="1" t="array" ref="K910">IFERROR(INDEX(MASTER!B:B,MATCH(G910,MASTER!A:A,0))/100," ")</f>
        <v> </v>
      </c>
      <c r="L910" s="66">
        <f ca="1" t="shared" si="802"/>
        <v>0</v>
      </c>
      <c r="M910" s="66" t="str">
        <f ca="1" t="shared" si="803"/>
        <v>1900 - WEEK 00</v>
      </c>
      <c r="N910" s="66" t="str">
        <f ca="1" t="shared" si="804"/>
        <v>1900 - MONTH 01</v>
      </c>
      <c r="O910" s="83" t="str">
        <f ca="1" t="shared" ref="O910:P910" si="951">IFERROR(AVERAGEIF(M:M,M910,$K:$K)," ")</f>
        <v> </v>
      </c>
      <c r="P910" s="83" t="str">
        <f ca="1" t="shared" si="951"/>
        <v> </v>
      </c>
      <c r="Q910" s="66" t="str">
        <f ca="1">IF(ISBLANK(A910)," ",IF(O910&gt;MASTER!$B$3/100,"SB",IF(O910&gt;MASTER!$B$4/100,"B",IF(O910&gt;MASTER!$B$5/100,"C","K"))))</f>
        <v>SB</v>
      </c>
      <c r="R910" s="66" t="str">
        <f ca="1">IF(ISBLANK(B910)," ",IF(P910&gt;MASTER!$B$3/100,"SB",IF(P910&gt;MASTER!$B$4/100,"B",IF(P910&gt;MASTER!$B$5/100,"C","K"))))</f>
        <v>SB</v>
      </c>
    </row>
    <row r="911" customHeight="1" spans="1:18">
      <c r="A911" s="66">
        <f ca="1">INDIRECT(ADDRESS(2+QUOTIENT(ROW()-2,COUNTA('Form Responses 1'!$1:$1)-4),1,,TRUE,"Form Responses 1"))</f>
        <v>0</v>
      </c>
      <c r="B911" s="66">
        <f ca="1">INDIRECT(ADDRESS(2+QUOTIENT(ROW()-2,COUNTA('Form Responses 1'!$1:$1)-4),2,,TRUE,"Form Responses 1"))</f>
        <v>0</v>
      </c>
      <c r="C911" s="66">
        <f ca="1">INDIRECT(ADDRESS(2+QUOTIENT(ROW()-2,COUNTA('Form Responses 1'!$1:$1)-4),3,,TRUE,"Form Responses 1"))</f>
        <v>0</v>
      </c>
      <c r="D911" s="66">
        <f ca="1">INDIRECT(ADDRESS(2+QUOTIENT(ROW()-2,COUNTA('Form Responses 1'!$1:$1)-4),4,,TRUE,"Form Responses 1"))</f>
        <v>0</v>
      </c>
      <c r="E911" s="82">
        <f ca="1" t="shared" si="799"/>
        <v>6</v>
      </c>
      <c r="F911" s="66" t="str">
        <f ca="1">IF(ISBLANK(A911)," ",INDIRECT(ADDRESS(1,5+MOD(ROW()-2,COUNTA('Form Responses 1'!$1:$1)-4),,TRUE,"Form Responses 1")))</f>
        <v>Halaman Wisma [Halaman Utama Depan]</v>
      </c>
      <c r="G911" s="66" t="e">
        <f ca="1">IF(ISBLANK(A911)," ",INDIRECT(ADDRESS(MATCH(A911,'Form Responses 1'!A:A,0),5+MOD(ROW()-2,COUNTA('Form Responses 1'!$1:$1)-4),,TRUE,"Form Responses 1")))</f>
        <v>#N/A</v>
      </c>
      <c r="H911" s="83" t="str">
        <f ca="1" t="shared" si="800"/>
        <v>Halaman Wisma</v>
      </c>
      <c r="I911" s="83" t="str">
        <f ca="1" t="shared" si="939"/>
        <v>Halaman Utama Depan</v>
      </c>
      <c r="J911" s="83" t="str">
        <f ca="1" t="shared" si="801"/>
        <v>CLEANING SERVICE</v>
      </c>
      <c r="K911" s="83" t="str">
        <f ca="1" t="array" ref="K911">IFERROR(INDEX(MASTER!B:B,MATCH(G911,MASTER!A:A,0))/100," ")</f>
        <v> </v>
      </c>
      <c r="L911" s="66">
        <f ca="1" t="shared" si="802"/>
        <v>0</v>
      </c>
      <c r="M911" s="66" t="str">
        <f ca="1" t="shared" si="803"/>
        <v>1900 - WEEK 00</v>
      </c>
      <c r="N911" s="66" t="str">
        <f ca="1" t="shared" si="804"/>
        <v>1900 - MONTH 01</v>
      </c>
      <c r="O911" s="83" t="str">
        <f ca="1" t="shared" ref="O911:P911" si="952">IFERROR(AVERAGEIF(M:M,M911,$K:$K)," ")</f>
        <v> </v>
      </c>
      <c r="P911" s="83" t="str">
        <f ca="1" t="shared" si="952"/>
        <v> </v>
      </c>
      <c r="Q911" s="66" t="str">
        <f ca="1">IF(ISBLANK(A911)," ",IF(O911&gt;MASTER!$B$3/100,"SB",IF(O911&gt;MASTER!$B$4/100,"B",IF(O911&gt;MASTER!$B$5/100,"C","K"))))</f>
        <v>SB</v>
      </c>
      <c r="R911" s="66" t="str">
        <f ca="1">IF(ISBLANK(B911)," ",IF(P911&gt;MASTER!$B$3/100,"SB",IF(P911&gt;MASTER!$B$4/100,"B",IF(P911&gt;MASTER!$B$5/100,"C","K"))))</f>
        <v>SB</v>
      </c>
    </row>
    <row r="912" customHeight="1" spans="1:18">
      <c r="A912" s="66">
        <f ca="1">INDIRECT(ADDRESS(2+QUOTIENT(ROW()-2,COUNTA('Form Responses 1'!$1:$1)-4),1,,TRUE,"Form Responses 1"))</f>
        <v>0</v>
      </c>
      <c r="B912" s="66">
        <f ca="1">INDIRECT(ADDRESS(2+QUOTIENT(ROW()-2,COUNTA('Form Responses 1'!$1:$1)-4),2,,TRUE,"Form Responses 1"))</f>
        <v>0</v>
      </c>
      <c r="C912" s="66">
        <f ca="1">INDIRECT(ADDRESS(2+QUOTIENT(ROW()-2,COUNTA('Form Responses 1'!$1:$1)-4),3,,TRUE,"Form Responses 1"))</f>
        <v>0</v>
      </c>
      <c r="D912" s="66">
        <f ca="1">INDIRECT(ADDRESS(2+QUOTIENT(ROW()-2,COUNTA('Form Responses 1'!$1:$1)-4),4,,TRUE,"Form Responses 1"))</f>
        <v>0</v>
      </c>
      <c r="E912" s="82">
        <f ca="1" t="shared" si="799"/>
        <v>6</v>
      </c>
      <c r="F912" s="66" t="str">
        <f ca="1">IF(ISBLANK(A912)," ",INDIRECT(ADDRESS(1,5+MOD(ROW()-2,COUNTA('Form Responses 1'!$1:$1)-4),,TRUE,"Form Responses 1")))</f>
        <v>Halaman Wisma [Halaman Samping Dan Belakang]</v>
      </c>
      <c r="G912" s="66" t="e">
        <f ca="1">IF(ISBLANK(A912)," ",INDIRECT(ADDRESS(MATCH(A912,'Form Responses 1'!A:A,0),5+MOD(ROW()-2,COUNTA('Form Responses 1'!$1:$1)-4),,TRUE,"Form Responses 1")))</f>
        <v>#N/A</v>
      </c>
      <c r="H912" s="83" t="str">
        <f ca="1" t="shared" si="800"/>
        <v>Halaman Wisma</v>
      </c>
      <c r="I912" s="83" t="str">
        <f ca="1" t="shared" si="939"/>
        <v>Halaman Samping Dan Belakang</v>
      </c>
      <c r="J912" s="83" t="str">
        <f ca="1" t="shared" si="801"/>
        <v>CLEANING SERVICE</v>
      </c>
      <c r="K912" s="83" t="str">
        <f ca="1" t="array" ref="K912">IFERROR(INDEX(MASTER!B:B,MATCH(G912,MASTER!A:A,0))/100," ")</f>
        <v> </v>
      </c>
      <c r="L912" s="66">
        <f ca="1" t="shared" si="802"/>
        <v>0</v>
      </c>
      <c r="M912" s="66" t="str">
        <f ca="1" t="shared" si="803"/>
        <v>1900 - WEEK 00</v>
      </c>
      <c r="N912" s="66" t="str">
        <f ca="1" t="shared" si="804"/>
        <v>1900 - MONTH 01</v>
      </c>
      <c r="O912" s="83" t="str">
        <f ca="1" t="shared" ref="O912:P912" si="953">IFERROR(AVERAGEIF(M:M,M912,$K:$K)," ")</f>
        <v> </v>
      </c>
      <c r="P912" s="83" t="str">
        <f ca="1" t="shared" si="953"/>
        <v> </v>
      </c>
      <c r="Q912" s="66" t="str">
        <f ca="1">IF(ISBLANK(A912)," ",IF(O912&gt;MASTER!$B$3/100,"SB",IF(O912&gt;MASTER!$B$4/100,"B",IF(O912&gt;MASTER!$B$5/100,"C","K"))))</f>
        <v>SB</v>
      </c>
      <c r="R912" s="66" t="str">
        <f ca="1">IF(ISBLANK(B912)," ",IF(P912&gt;MASTER!$B$3/100,"SB",IF(P912&gt;MASTER!$B$4/100,"B",IF(P912&gt;MASTER!$B$5/100,"C","K"))))</f>
        <v>SB</v>
      </c>
    </row>
    <row r="913" customHeight="1" spans="1:18">
      <c r="A913" s="66">
        <f ca="1">INDIRECT(ADDRESS(2+QUOTIENT(ROW()-2,COUNTA('Form Responses 1'!$1:$1)-4),1,,TRUE,"Form Responses 1"))</f>
        <v>0</v>
      </c>
      <c r="B913" s="66">
        <f ca="1">INDIRECT(ADDRESS(2+QUOTIENT(ROW()-2,COUNTA('Form Responses 1'!$1:$1)-4),2,,TRUE,"Form Responses 1"))</f>
        <v>0</v>
      </c>
      <c r="C913" s="66">
        <f ca="1">INDIRECT(ADDRESS(2+QUOTIENT(ROW()-2,COUNTA('Form Responses 1'!$1:$1)-4),3,,TRUE,"Form Responses 1"))</f>
        <v>0</v>
      </c>
      <c r="D913" s="66">
        <f ca="1">INDIRECT(ADDRESS(2+QUOTIENT(ROW()-2,COUNTA('Form Responses 1'!$1:$1)-4),4,,TRUE,"Form Responses 1"))</f>
        <v>0</v>
      </c>
      <c r="E913" s="82">
        <f ca="1" t="shared" si="799"/>
        <v>6</v>
      </c>
      <c r="F913" s="66" t="str">
        <f ca="1">IF(ISBLANK(A913)," ",INDIRECT(ADDRESS(1,5+MOD(ROW()-2,COUNTA('Form Responses 1'!$1:$1)-4),,TRUE,"Form Responses 1")))</f>
        <v>Halaman Wisma [Tps]</v>
      </c>
      <c r="G913" s="66" t="e">
        <f ca="1">IF(ISBLANK(A913)," ",INDIRECT(ADDRESS(MATCH(A913,'Form Responses 1'!A:A,0),5+MOD(ROW()-2,COUNTA('Form Responses 1'!$1:$1)-4),,TRUE,"Form Responses 1")))</f>
        <v>#N/A</v>
      </c>
      <c r="H913" s="83" t="str">
        <f ca="1" t="shared" si="800"/>
        <v>Halaman Wisma</v>
      </c>
      <c r="I913" s="83" t="str">
        <f ca="1" t="shared" si="939"/>
        <v>Tps</v>
      </c>
      <c r="J913" s="83" t="str">
        <f ca="1" t="shared" si="801"/>
        <v>CLEANING SERVICE</v>
      </c>
      <c r="K913" s="83" t="str">
        <f ca="1" t="array" ref="K913">IFERROR(INDEX(MASTER!B:B,MATCH(G913,MASTER!A:A,0))/100," ")</f>
        <v> </v>
      </c>
      <c r="L913" s="66">
        <f ca="1" t="shared" si="802"/>
        <v>0</v>
      </c>
      <c r="M913" s="66" t="str">
        <f ca="1" t="shared" si="803"/>
        <v>1900 - WEEK 00</v>
      </c>
      <c r="N913" s="66" t="str">
        <f ca="1" t="shared" si="804"/>
        <v>1900 - MONTH 01</v>
      </c>
      <c r="O913" s="83" t="str">
        <f ca="1" t="shared" ref="O913:P913" si="954">IFERROR(AVERAGEIF(M:M,M913,$K:$K)," ")</f>
        <v> </v>
      </c>
      <c r="P913" s="83" t="str">
        <f ca="1" t="shared" si="954"/>
        <v> </v>
      </c>
      <c r="Q913" s="66" t="str">
        <f ca="1">IF(ISBLANK(A913)," ",IF(O913&gt;MASTER!$B$3/100,"SB",IF(O913&gt;MASTER!$B$4/100,"B",IF(O913&gt;MASTER!$B$5/100,"C","K"))))</f>
        <v>SB</v>
      </c>
      <c r="R913" s="66" t="str">
        <f ca="1">IF(ISBLANK(B913)," ",IF(P913&gt;MASTER!$B$3/100,"SB",IF(P913&gt;MASTER!$B$4/100,"B",IF(P913&gt;MASTER!$B$5/100,"C","K"))))</f>
        <v>SB</v>
      </c>
    </row>
    <row r="914" customHeight="1" spans="1:18">
      <c r="A914" s="66">
        <f ca="1">INDIRECT(ADDRESS(2+QUOTIENT(ROW()-2,COUNTA('Form Responses 1'!$1:$1)-4),1,,TRUE,"Form Responses 1"))</f>
        <v>0</v>
      </c>
      <c r="B914" s="66">
        <f ca="1">INDIRECT(ADDRESS(2+QUOTIENT(ROW()-2,COUNTA('Form Responses 1'!$1:$1)-4),2,,TRUE,"Form Responses 1"))</f>
        <v>0</v>
      </c>
      <c r="C914" s="66">
        <f ca="1">INDIRECT(ADDRESS(2+QUOTIENT(ROW()-2,COUNTA('Form Responses 1'!$1:$1)-4),3,,TRUE,"Form Responses 1"))</f>
        <v>0</v>
      </c>
      <c r="D914" s="66">
        <f ca="1">INDIRECT(ADDRESS(2+QUOTIENT(ROW()-2,COUNTA('Form Responses 1'!$1:$1)-4),4,,TRUE,"Form Responses 1"))</f>
        <v>0</v>
      </c>
      <c r="E914" s="82">
        <f ca="1" t="shared" si="799"/>
        <v>6</v>
      </c>
      <c r="F914" s="66" t="str">
        <f ca="1">IF(ISBLANK(A914)," ",INDIRECT(ADDRESS(1,5+MOD(ROW()-2,COUNTA('Form Responses 1'!$1:$1)-4),,TRUE,"Form Responses 1")))</f>
        <v>Security [Security Functions]</v>
      </c>
      <c r="G914" s="66" t="e">
        <f ca="1">IF(ISBLANK(A914)," ",INDIRECT(ADDRESS(MATCH(A914,'Form Responses 1'!A:A,0),5+MOD(ROW()-2,COUNTA('Form Responses 1'!$1:$1)-4),,TRUE,"Form Responses 1")))</f>
        <v>#N/A</v>
      </c>
      <c r="H914" s="83" t="str">
        <f ca="1" t="shared" si="800"/>
        <v>Security</v>
      </c>
      <c r="I914" s="83" t="str">
        <f ca="1" t="shared" si="939"/>
        <v>Security Functions</v>
      </c>
      <c r="J914" s="83" t="str">
        <f ca="1" t="shared" si="801"/>
        <v>SECURITY SERVICE</v>
      </c>
      <c r="K914" s="83" t="str">
        <f ca="1" t="array" ref="K914">IFERROR(INDEX(MASTER!B:B,MATCH(G914,MASTER!A:A,0))/100," ")</f>
        <v> </v>
      </c>
      <c r="L914" s="66">
        <f ca="1" t="shared" si="802"/>
        <v>0</v>
      </c>
      <c r="M914" s="66" t="str">
        <f ca="1" t="shared" si="803"/>
        <v>1900 - WEEK 00</v>
      </c>
      <c r="N914" s="66" t="str">
        <f ca="1" t="shared" si="804"/>
        <v>1900 - MONTH 01</v>
      </c>
      <c r="O914" s="83" t="str">
        <f ca="1" t="shared" ref="O914:P914" si="955">IFERROR(AVERAGEIF(M:M,M914,$K:$K)," ")</f>
        <v> </v>
      </c>
      <c r="P914" s="83" t="str">
        <f ca="1" t="shared" si="955"/>
        <v> </v>
      </c>
      <c r="Q914" s="66" t="str">
        <f ca="1">IF(ISBLANK(A914)," ",IF(O914&gt;MASTER!$B$3/100,"SB",IF(O914&gt;MASTER!$B$4/100,"B",IF(O914&gt;MASTER!$B$5/100,"C","K"))))</f>
        <v>SB</v>
      </c>
      <c r="R914" s="66" t="str">
        <f ca="1">IF(ISBLANK(B914)," ",IF(P914&gt;MASTER!$B$3/100,"SB",IF(P914&gt;MASTER!$B$4/100,"B",IF(P914&gt;MASTER!$B$5/100,"C","K"))))</f>
        <v>SB</v>
      </c>
    </row>
    <row r="915" customHeight="1" spans="1:18">
      <c r="A915" s="66">
        <f ca="1">INDIRECT(ADDRESS(2+QUOTIENT(ROW()-2,COUNTA('Form Responses 1'!$1:$1)-4),1,,TRUE,"Form Responses 1"))</f>
        <v>0</v>
      </c>
      <c r="B915" s="66">
        <f ca="1">INDIRECT(ADDRESS(2+QUOTIENT(ROW()-2,COUNTA('Form Responses 1'!$1:$1)-4),2,,TRUE,"Form Responses 1"))</f>
        <v>0</v>
      </c>
      <c r="C915" s="66">
        <f ca="1">INDIRECT(ADDRESS(2+QUOTIENT(ROW()-2,COUNTA('Form Responses 1'!$1:$1)-4),3,,TRUE,"Form Responses 1"))</f>
        <v>0</v>
      </c>
      <c r="D915" s="66">
        <f ca="1">INDIRECT(ADDRESS(2+QUOTIENT(ROW()-2,COUNTA('Form Responses 1'!$1:$1)-4),4,,TRUE,"Form Responses 1"))</f>
        <v>0</v>
      </c>
      <c r="E915" s="82">
        <f ca="1" t="shared" si="799"/>
        <v>6</v>
      </c>
      <c r="F915" s="66" t="str">
        <f ca="1">IF(ISBLANK(A915)," ",INDIRECT(ADDRESS(1,5+MOD(ROW()-2,COUNTA('Form Responses 1'!$1:$1)-4),,TRUE,"Form Responses 1")))</f>
        <v>Lantai 1 [Pantry ]</v>
      </c>
      <c r="G915" s="66" t="e">
        <f ca="1">IF(ISBLANK(A915)," ",INDIRECT(ADDRESS(MATCH(A915,'Form Responses 1'!A:A,0),5+MOD(ROW()-2,COUNTA('Form Responses 1'!$1:$1)-4),,TRUE,"Form Responses 1")))</f>
        <v>#N/A</v>
      </c>
      <c r="H915" s="83" t="str">
        <f ca="1" t="shared" si="800"/>
        <v>Lantai 1</v>
      </c>
      <c r="I915" s="83" t="str">
        <f ca="1" t="shared" si="939"/>
        <v>Pantry </v>
      </c>
      <c r="J915" s="83" t="str">
        <f ca="1" t="shared" si="801"/>
        <v>CLEANING SERVICE</v>
      </c>
      <c r="K915" s="83" t="str">
        <f ca="1" t="array" ref="K915">IFERROR(INDEX(MASTER!B:B,MATCH(G915,MASTER!A:A,0))/100," ")</f>
        <v> </v>
      </c>
      <c r="L915" s="66">
        <f ca="1" t="shared" si="802"/>
        <v>0</v>
      </c>
      <c r="M915" s="66" t="str">
        <f ca="1" t="shared" si="803"/>
        <v>1900 - WEEK 00</v>
      </c>
      <c r="N915" s="66" t="str">
        <f ca="1" t="shared" si="804"/>
        <v>1900 - MONTH 01</v>
      </c>
      <c r="O915" s="83" t="str">
        <f ca="1" t="shared" ref="O915:P915" si="956">IFERROR(AVERAGEIF(M:M,M915,$K:$K)," ")</f>
        <v> </v>
      </c>
      <c r="P915" s="83" t="str">
        <f ca="1" t="shared" si="956"/>
        <v> </v>
      </c>
      <c r="Q915" s="66" t="str">
        <f ca="1">IF(ISBLANK(A915)," ",IF(O915&gt;MASTER!$B$3/100,"SB",IF(O915&gt;MASTER!$B$4/100,"B",IF(O915&gt;MASTER!$B$5/100,"C","K"))))</f>
        <v>SB</v>
      </c>
      <c r="R915" s="66" t="str">
        <f ca="1">IF(ISBLANK(B915)," ",IF(P915&gt;MASTER!$B$3/100,"SB",IF(P915&gt;MASTER!$B$4/100,"B",IF(P915&gt;MASTER!$B$5/100,"C","K"))))</f>
        <v>SB</v>
      </c>
    </row>
    <row r="916" customHeight="1" spans="1:18">
      <c r="A916" s="66">
        <f ca="1">INDIRECT(ADDRESS(2+QUOTIENT(ROW()-2,COUNTA('Form Responses 1'!$1:$1)-4),1,,TRUE,"Form Responses 1"))</f>
        <v>0</v>
      </c>
      <c r="B916" s="66">
        <f ca="1">INDIRECT(ADDRESS(2+QUOTIENT(ROW()-2,COUNTA('Form Responses 1'!$1:$1)-4),2,,TRUE,"Form Responses 1"))</f>
        <v>0</v>
      </c>
      <c r="C916" s="66">
        <f ca="1">INDIRECT(ADDRESS(2+QUOTIENT(ROW()-2,COUNTA('Form Responses 1'!$1:$1)-4),3,,TRUE,"Form Responses 1"))</f>
        <v>0</v>
      </c>
      <c r="D916" s="66">
        <f ca="1">INDIRECT(ADDRESS(2+QUOTIENT(ROW()-2,COUNTA('Form Responses 1'!$1:$1)-4),4,,TRUE,"Form Responses 1"))</f>
        <v>0</v>
      </c>
      <c r="E916" s="82">
        <f ca="1" t="shared" si="799"/>
        <v>6</v>
      </c>
      <c r="F916" s="66" t="str">
        <f ca="1">IF(ISBLANK(A916)," ",INDIRECT(ADDRESS(1,5+MOD(ROW()-2,COUNTA('Form Responses 1'!$1:$1)-4),,TRUE,"Form Responses 1")))</f>
        <v>Lantai 1 [Kamar Depan]</v>
      </c>
      <c r="G916" s="66" t="e">
        <f ca="1">IF(ISBLANK(A916)," ",INDIRECT(ADDRESS(MATCH(A916,'Form Responses 1'!A:A,0),5+MOD(ROW()-2,COUNTA('Form Responses 1'!$1:$1)-4),,TRUE,"Form Responses 1")))</f>
        <v>#N/A</v>
      </c>
      <c r="H916" s="83" t="str">
        <f ca="1" t="shared" si="800"/>
        <v>Lantai 1</v>
      </c>
      <c r="I916" s="83" t="str">
        <f ca="1" t="shared" si="939"/>
        <v>Kamar Depan</v>
      </c>
      <c r="J916" s="83" t="str">
        <f ca="1" t="shared" si="801"/>
        <v>CLEANING SERVICE</v>
      </c>
      <c r="K916" s="83" t="str">
        <f ca="1" t="array" ref="K916">IFERROR(INDEX(MASTER!B:B,MATCH(G916,MASTER!A:A,0))/100," ")</f>
        <v> </v>
      </c>
      <c r="L916" s="66">
        <f ca="1" t="shared" si="802"/>
        <v>0</v>
      </c>
      <c r="M916" s="66" t="str">
        <f ca="1" t="shared" si="803"/>
        <v>1900 - WEEK 00</v>
      </c>
      <c r="N916" s="66" t="str">
        <f ca="1" t="shared" si="804"/>
        <v>1900 - MONTH 01</v>
      </c>
      <c r="O916" s="83" t="str">
        <f ca="1" t="shared" ref="O916:P916" si="957">IFERROR(AVERAGEIF(M:M,M916,$K:$K)," ")</f>
        <v> </v>
      </c>
      <c r="P916" s="83" t="str">
        <f ca="1" t="shared" si="957"/>
        <v> </v>
      </c>
      <c r="Q916" s="66" t="str">
        <f ca="1">IF(ISBLANK(A916)," ",IF(O916&gt;MASTER!$B$3/100,"SB",IF(O916&gt;MASTER!$B$4/100,"B",IF(O916&gt;MASTER!$B$5/100,"C","K"))))</f>
        <v>SB</v>
      </c>
      <c r="R916" s="66" t="str">
        <f ca="1">IF(ISBLANK(B916)," ",IF(P916&gt;MASTER!$B$3/100,"SB",IF(P916&gt;MASTER!$B$4/100,"B",IF(P916&gt;MASTER!$B$5/100,"C","K"))))</f>
        <v>SB</v>
      </c>
    </row>
    <row r="917" customHeight="1" spans="1:18">
      <c r="A917" s="66">
        <f ca="1">INDIRECT(ADDRESS(2+QUOTIENT(ROW()-2,COUNTA('Form Responses 1'!$1:$1)-4),1,,TRUE,"Form Responses 1"))</f>
        <v>0</v>
      </c>
      <c r="B917" s="66">
        <f ca="1">INDIRECT(ADDRESS(2+QUOTIENT(ROW()-2,COUNTA('Form Responses 1'!$1:$1)-4),2,,TRUE,"Form Responses 1"))</f>
        <v>0</v>
      </c>
      <c r="C917" s="66">
        <f ca="1">INDIRECT(ADDRESS(2+QUOTIENT(ROW()-2,COUNTA('Form Responses 1'!$1:$1)-4),3,,TRUE,"Form Responses 1"))</f>
        <v>0</v>
      </c>
      <c r="D917" s="66">
        <f ca="1">INDIRECT(ADDRESS(2+QUOTIENT(ROW()-2,COUNTA('Form Responses 1'!$1:$1)-4),4,,TRUE,"Form Responses 1"))</f>
        <v>0</v>
      </c>
      <c r="E917" s="82">
        <f ca="1" t="shared" si="799"/>
        <v>6</v>
      </c>
      <c r="F917" s="66" t="str">
        <f ca="1">IF(ISBLANK(A917)," ",INDIRECT(ADDRESS(1,5+MOD(ROW()-2,COUNTA('Form Responses 1'!$1:$1)-4),,TRUE,"Form Responses 1")))</f>
        <v>Lantai 1 [Kamar Belakang]</v>
      </c>
      <c r="G917" s="66" t="e">
        <f ca="1">IF(ISBLANK(A917)," ",INDIRECT(ADDRESS(MATCH(A917,'Form Responses 1'!A:A,0),5+MOD(ROW()-2,COUNTA('Form Responses 1'!$1:$1)-4),,TRUE,"Form Responses 1")))</f>
        <v>#N/A</v>
      </c>
      <c r="H917" s="83" t="str">
        <f ca="1" t="shared" si="800"/>
        <v>Lantai 1</v>
      </c>
      <c r="I917" s="83" t="str">
        <f ca="1" t="shared" si="939"/>
        <v>Kamar Belakang</v>
      </c>
      <c r="J917" s="83" t="str">
        <f ca="1" t="shared" si="801"/>
        <v>CLEANING SERVICE</v>
      </c>
      <c r="K917" s="83" t="str">
        <f ca="1" t="array" ref="K917">IFERROR(INDEX(MASTER!B:B,MATCH(G917,MASTER!A:A,0))/100," ")</f>
        <v> </v>
      </c>
      <c r="L917" s="66">
        <f ca="1" t="shared" si="802"/>
        <v>0</v>
      </c>
      <c r="M917" s="66" t="str">
        <f ca="1" t="shared" si="803"/>
        <v>1900 - WEEK 00</v>
      </c>
      <c r="N917" s="66" t="str">
        <f ca="1" t="shared" si="804"/>
        <v>1900 - MONTH 01</v>
      </c>
      <c r="O917" s="83" t="str">
        <f ca="1" t="shared" ref="O917:P917" si="958">IFERROR(AVERAGEIF(M:M,M917,$K:$K)," ")</f>
        <v> </v>
      </c>
      <c r="P917" s="83" t="str">
        <f ca="1" t="shared" si="958"/>
        <v> </v>
      </c>
      <c r="Q917" s="66" t="str">
        <f ca="1">IF(ISBLANK(A917)," ",IF(O917&gt;MASTER!$B$3/100,"SB",IF(O917&gt;MASTER!$B$4/100,"B",IF(O917&gt;MASTER!$B$5/100,"C","K"))))</f>
        <v>SB</v>
      </c>
      <c r="R917" s="66" t="str">
        <f ca="1">IF(ISBLANK(B917)," ",IF(P917&gt;MASTER!$B$3/100,"SB",IF(P917&gt;MASTER!$B$4/100,"B",IF(P917&gt;MASTER!$B$5/100,"C","K"))))</f>
        <v>SB</v>
      </c>
    </row>
    <row r="918" customHeight="1" spans="1:18">
      <c r="A918" s="66">
        <f ca="1">INDIRECT(ADDRESS(2+QUOTIENT(ROW()-2,COUNTA('Form Responses 1'!$1:$1)-4),1,,TRUE,"Form Responses 1"))</f>
        <v>0</v>
      </c>
      <c r="B918" s="66">
        <f ca="1">INDIRECT(ADDRESS(2+QUOTIENT(ROW()-2,COUNTA('Form Responses 1'!$1:$1)-4),2,,TRUE,"Form Responses 1"))</f>
        <v>0</v>
      </c>
      <c r="C918" s="66">
        <f ca="1">INDIRECT(ADDRESS(2+QUOTIENT(ROW()-2,COUNTA('Form Responses 1'!$1:$1)-4),3,,TRUE,"Form Responses 1"))</f>
        <v>0</v>
      </c>
      <c r="D918" s="66">
        <f ca="1">INDIRECT(ADDRESS(2+QUOTIENT(ROW()-2,COUNTA('Form Responses 1'!$1:$1)-4),4,,TRUE,"Form Responses 1"))</f>
        <v>0</v>
      </c>
      <c r="E918" s="82">
        <f ca="1" t="shared" si="799"/>
        <v>6</v>
      </c>
      <c r="F918" s="66" t="str">
        <f ca="1">IF(ISBLANK(A918)," ",INDIRECT(ADDRESS(1,5+MOD(ROW()-2,COUNTA('Form Responses 1'!$1:$1)-4),,TRUE,"Form Responses 1")))</f>
        <v>Lantai 1 [Ruang Tamu]</v>
      </c>
      <c r="G918" s="66" t="e">
        <f ca="1">IF(ISBLANK(A918)," ",INDIRECT(ADDRESS(MATCH(A918,'Form Responses 1'!A:A,0),5+MOD(ROW()-2,COUNTA('Form Responses 1'!$1:$1)-4),,TRUE,"Form Responses 1")))</f>
        <v>#N/A</v>
      </c>
      <c r="H918" s="83" t="str">
        <f ca="1" t="shared" si="800"/>
        <v>Lantai 1</v>
      </c>
      <c r="I918" s="83" t="str">
        <f ca="1" t="shared" si="939"/>
        <v>Ruang Tamu</v>
      </c>
      <c r="J918" s="83" t="str">
        <f ca="1" t="shared" si="801"/>
        <v>CLEANING SERVICE</v>
      </c>
      <c r="K918" s="83" t="str">
        <f ca="1" t="array" ref="K918">IFERROR(INDEX(MASTER!B:B,MATCH(G918,MASTER!A:A,0))/100," ")</f>
        <v> </v>
      </c>
      <c r="L918" s="66">
        <f ca="1" t="shared" si="802"/>
        <v>0</v>
      </c>
      <c r="M918" s="66" t="str">
        <f ca="1" t="shared" si="803"/>
        <v>1900 - WEEK 00</v>
      </c>
      <c r="N918" s="66" t="str">
        <f ca="1" t="shared" si="804"/>
        <v>1900 - MONTH 01</v>
      </c>
      <c r="O918" s="83" t="str">
        <f ca="1" t="shared" ref="O918:P918" si="959">IFERROR(AVERAGEIF(M:M,M918,$K:$K)," ")</f>
        <v> </v>
      </c>
      <c r="P918" s="83" t="str">
        <f ca="1" t="shared" si="959"/>
        <v> </v>
      </c>
      <c r="Q918" s="66" t="str">
        <f ca="1">IF(ISBLANK(A918)," ",IF(O918&gt;MASTER!$B$3/100,"SB",IF(O918&gt;MASTER!$B$4/100,"B",IF(O918&gt;MASTER!$B$5/100,"C","K"))))</f>
        <v>SB</v>
      </c>
      <c r="R918" s="66" t="str">
        <f ca="1">IF(ISBLANK(B918)," ",IF(P918&gt;MASTER!$B$3/100,"SB",IF(P918&gt;MASTER!$B$4/100,"B",IF(P918&gt;MASTER!$B$5/100,"C","K"))))</f>
        <v>SB</v>
      </c>
    </row>
    <row r="919" customHeight="1" spans="1:18">
      <c r="A919" s="66">
        <f ca="1">INDIRECT(ADDRESS(2+QUOTIENT(ROW()-2,COUNTA('Form Responses 1'!$1:$1)-4),1,,TRUE,"Form Responses 1"))</f>
        <v>0</v>
      </c>
      <c r="B919" s="66">
        <f ca="1">INDIRECT(ADDRESS(2+QUOTIENT(ROW()-2,COUNTA('Form Responses 1'!$1:$1)-4),2,,TRUE,"Form Responses 1"))</f>
        <v>0</v>
      </c>
      <c r="C919" s="66">
        <f ca="1">INDIRECT(ADDRESS(2+QUOTIENT(ROW()-2,COUNTA('Form Responses 1'!$1:$1)-4),3,,TRUE,"Form Responses 1"))</f>
        <v>0</v>
      </c>
      <c r="D919" s="66">
        <f ca="1">INDIRECT(ADDRESS(2+QUOTIENT(ROW()-2,COUNTA('Form Responses 1'!$1:$1)-4),4,,TRUE,"Form Responses 1"))</f>
        <v>0</v>
      </c>
      <c r="E919" s="82">
        <f ca="1" t="shared" si="799"/>
        <v>6</v>
      </c>
      <c r="F919" s="66" t="str">
        <f ca="1">IF(ISBLANK(A919)," ",INDIRECT(ADDRESS(1,5+MOD(ROW()-2,COUNTA('Form Responses 1'!$1:$1)-4),,TRUE,"Form Responses 1")))</f>
        <v>Lantai 1 [Toilet Pria / Wanita]</v>
      </c>
      <c r="G919" s="66" t="e">
        <f ca="1">IF(ISBLANK(A919)," ",INDIRECT(ADDRESS(MATCH(A919,'Form Responses 1'!A:A,0),5+MOD(ROW()-2,COUNTA('Form Responses 1'!$1:$1)-4),,TRUE,"Form Responses 1")))</f>
        <v>#N/A</v>
      </c>
      <c r="H919" s="83" t="str">
        <f ca="1" t="shared" si="800"/>
        <v>Lantai 1</v>
      </c>
      <c r="I919" s="83" t="str">
        <f ca="1" t="shared" si="939"/>
        <v>Toilet Pria / Wanita</v>
      </c>
      <c r="J919" s="83" t="str">
        <f ca="1" t="shared" si="801"/>
        <v>CLEANING SERVICE</v>
      </c>
      <c r="K919" s="83" t="str">
        <f ca="1" t="array" ref="K919">IFERROR(INDEX(MASTER!B:B,MATCH(G919,MASTER!A:A,0))/100," ")</f>
        <v> </v>
      </c>
      <c r="L919" s="66">
        <f ca="1" t="shared" si="802"/>
        <v>0</v>
      </c>
      <c r="M919" s="66" t="str">
        <f ca="1" t="shared" si="803"/>
        <v>1900 - WEEK 00</v>
      </c>
      <c r="N919" s="66" t="str">
        <f ca="1" t="shared" si="804"/>
        <v>1900 - MONTH 01</v>
      </c>
      <c r="O919" s="83" t="str">
        <f ca="1" t="shared" ref="O919:P919" si="960">IFERROR(AVERAGEIF(M:M,M919,$K:$K)," ")</f>
        <v> </v>
      </c>
      <c r="P919" s="83" t="str">
        <f ca="1" t="shared" si="960"/>
        <v> </v>
      </c>
      <c r="Q919" s="66" t="str">
        <f ca="1">IF(ISBLANK(A919)," ",IF(O919&gt;MASTER!$B$3/100,"SB",IF(O919&gt;MASTER!$B$4/100,"B",IF(O919&gt;MASTER!$B$5/100,"C","K"))))</f>
        <v>SB</v>
      </c>
      <c r="R919" s="66" t="str">
        <f ca="1">IF(ISBLANK(B919)," ",IF(P919&gt;MASTER!$B$3/100,"SB",IF(P919&gt;MASTER!$B$4/100,"B",IF(P919&gt;MASTER!$B$5/100,"C","K"))))</f>
        <v>SB</v>
      </c>
    </row>
    <row r="920" customHeight="1" spans="1:18">
      <c r="A920" s="66">
        <f ca="1">INDIRECT(ADDRESS(2+QUOTIENT(ROW()-2,COUNTA('Form Responses 1'!$1:$1)-4),1,,TRUE,"Form Responses 1"))</f>
        <v>0</v>
      </c>
      <c r="B920" s="66">
        <f ca="1">INDIRECT(ADDRESS(2+QUOTIENT(ROW()-2,COUNTA('Form Responses 1'!$1:$1)-4),2,,TRUE,"Form Responses 1"))</f>
        <v>0</v>
      </c>
      <c r="C920" s="66">
        <f ca="1">INDIRECT(ADDRESS(2+QUOTIENT(ROW()-2,COUNTA('Form Responses 1'!$1:$1)-4),3,,TRUE,"Form Responses 1"))</f>
        <v>0</v>
      </c>
      <c r="D920" s="66">
        <f ca="1">INDIRECT(ADDRESS(2+QUOTIENT(ROW()-2,COUNTA('Form Responses 1'!$1:$1)-4),4,,TRUE,"Form Responses 1"))</f>
        <v>0</v>
      </c>
      <c r="E920" s="82">
        <f ca="1" t="shared" si="799"/>
        <v>6</v>
      </c>
      <c r="F920" s="66" t="str">
        <f ca="1">IF(ISBLANK(A920)," ",INDIRECT(ADDRESS(1,5+MOD(ROW()-2,COUNTA('Form Responses 1'!$1:$1)-4),,TRUE,"Form Responses 1")))</f>
        <v>Halaman [Taman ]</v>
      </c>
      <c r="G920" s="66" t="e">
        <f ca="1">IF(ISBLANK(A920)," ",INDIRECT(ADDRESS(MATCH(A920,'Form Responses 1'!A:A,0),5+MOD(ROW()-2,COUNTA('Form Responses 1'!$1:$1)-4),,TRUE,"Form Responses 1")))</f>
        <v>#N/A</v>
      </c>
      <c r="H920" s="83" t="str">
        <f ca="1" t="shared" si="800"/>
        <v>Halaman</v>
      </c>
      <c r="I920" s="83" t="str">
        <f ca="1" t="shared" si="939"/>
        <v>Taman </v>
      </c>
      <c r="J920" s="83" t="str">
        <f ca="1" t="shared" si="801"/>
        <v>CLEANING SERVICE</v>
      </c>
      <c r="K920" s="83" t="str">
        <f ca="1" t="array" ref="K920">IFERROR(INDEX(MASTER!B:B,MATCH(G920,MASTER!A:A,0))/100," ")</f>
        <v> </v>
      </c>
      <c r="L920" s="66">
        <f ca="1" t="shared" si="802"/>
        <v>0</v>
      </c>
      <c r="M920" s="66" t="str">
        <f ca="1" t="shared" si="803"/>
        <v>1900 - WEEK 00</v>
      </c>
      <c r="N920" s="66" t="str">
        <f ca="1" t="shared" si="804"/>
        <v>1900 - MONTH 01</v>
      </c>
      <c r="O920" s="83" t="str">
        <f ca="1" t="shared" ref="O920:P920" si="961">IFERROR(AVERAGEIF(M:M,M920,$K:$K)," ")</f>
        <v> </v>
      </c>
      <c r="P920" s="83" t="str">
        <f ca="1" t="shared" si="961"/>
        <v> </v>
      </c>
      <c r="Q920" s="66" t="str">
        <f ca="1">IF(ISBLANK(A920)," ",IF(O920&gt;MASTER!$B$3/100,"SB",IF(O920&gt;MASTER!$B$4/100,"B",IF(O920&gt;MASTER!$B$5/100,"C","K"))))</f>
        <v>SB</v>
      </c>
      <c r="R920" s="66" t="str">
        <f ca="1">IF(ISBLANK(B920)," ",IF(P920&gt;MASTER!$B$3/100,"SB",IF(P920&gt;MASTER!$B$4/100,"B",IF(P920&gt;MASTER!$B$5/100,"C","K"))))</f>
        <v>SB</v>
      </c>
    </row>
    <row r="921" customHeight="1" spans="1:18">
      <c r="A921" s="66">
        <f ca="1">INDIRECT(ADDRESS(2+QUOTIENT(ROW()-2,COUNTA('Form Responses 1'!$1:$1)-4),1,,TRUE,"Form Responses 1"))</f>
        <v>0</v>
      </c>
      <c r="B921" s="66">
        <f ca="1">INDIRECT(ADDRESS(2+QUOTIENT(ROW()-2,COUNTA('Form Responses 1'!$1:$1)-4),2,,TRUE,"Form Responses 1"))</f>
        <v>0</v>
      </c>
      <c r="C921" s="66">
        <f ca="1">INDIRECT(ADDRESS(2+QUOTIENT(ROW()-2,COUNTA('Form Responses 1'!$1:$1)-4),3,,TRUE,"Form Responses 1"))</f>
        <v>0</v>
      </c>
      <c r="D921" s="66">
        <f ca="1">INDIRECT(ADDRESS(2+QUOTIENT(ROW()-2,COUNTA('Form Responses 1'!$1:$1)-4),4,,TRUE,"Form Responses 1"))</f>
        <v>0</v>
      </c>
      <c r="E921" s="82">
        <f ca="1" t="shared" si="799"/>
        <v>6</v>
      </c>
      <c r="F921" s="66" t="str">
        <f ca="1">IF(ISBLANK(A921)," ",INDIRECT(ADDRESS(1,5+MOD(ROW()-2,COUNTA('Form Responses 1'!$1:$1)-4),,TRUE,"Form Responses 1")))</f>
        <v>Halaman [Halaman Utama Depan]</v>
      </c>
      <c r="G921" s="66" t="e">
        <f ca="1">IF(ISBLANK(A921)," ",INDIRECT(ADDRESS(MATCH(A921,'Form Responses 1'!A:A,0),5+MOD(ROW()-2,COUNTA('Form Responses 1'!$1:$1)-4),,TRUE,"Form Responses 1")))</f>
        <v>#N/A</v>
      </c>
      <c r="H921" s="83" t="str">
        <f ca="1" t="shared" si="800"/>
        <v>Halaman</v>
      </c>
      <c r="I921" s="83" t="str">
        <f ca="1" t="shared" si="939"/>
        <v>Halaman Utama Depan</v>
      </c>
      <c r="J921" s="83" t="str">
        <f ca="1" t="shared" si="801"/>
        <v>CLEANING SERVICE</v>
      </c>
      <c r="K921" s="83" t="str">
        <f ca="1" t="array" ref="K921">IFERROR(INDEX(MASTER!B:B,MATCH(G921,MASTER!A:A,0))/100," ")</f>
        <v> </v>
      </c>
      <c r="L921" s="66">
        <f ca="1" t="shared" si="802"/>
        <v>0</v>
      </c>
      <c r="M921" s="66" t="str">
        <f ca="1" t="shared" si="803"/>
        <v>1900 - WEEK 00</v>
      </c>
      <c r="N921" s="66" t="str">
        <f ca="1" t="shared" si="804"/>
        <v>1900 - MONTH 01</v>
      </c>
      <c r="O921" s="83" t="str">
        <f ca="1" t="shared" ref="O921:P921" si="962">IFERROR(AVERAGEIF(M:M,M921,$K:$K)," ")</f>
        <v> </v>
      </c>
      <c r="P921" s="83" t="str">
        <f ca="1" t="shared" si="962"/>
        <v> </v>
      </c>
      <c r="Q921" s="66" t="str">
        <f ca="1">IF(ISBLANK(A921)," ",IF(O921&gt;MASTER!$B$3/100,"SB",IF(O921&gt;MASTER!$B$4/100,"B",IF(O921&gt;MASTER!$B$5/100,"C","K"))))</f>
        <v>SB</v>
      </c>
      <c r="R921" s="66" t="str">
        <f ca="1">IF(ISBLANK(B921)," ",IF(P921&gt;MASTER!$B$3/100,"SB",IF(P921&gt;MASTER!$B$4/100,"B",IF(P921&gt;MASTER!$B$5/100,"C","K"))))</f>
        <v>SB</v>
      </c>
    </row>
    <row r="922" customHeight="1" spans="1:18">
      <c r="A922" s="66">
        <f ca="1">INDIRECT(ADDRESS(2+QUOTIENT(ROW()-2,COUNTA('Form Responses 1'!$1:$1)-4),1,,TRUE,"Form Responses 1"))</f>
        <v>0</v>
      </c>
      <c r="B922" s="66">
        <f ca="1">INDIRECT(ADDRESS(2+QUOTIENT(ROW()-2,COUNTA('Form Responses 1'!$1:$1)-4),2,,TRUE,"Form Responses 1"))</f>
        <v>0</v>
      </c>
      <c r="C922" s="66">
        <f ca="1">INDIRECT(ADDRESS(2+QUOTIENT(ROW()-2,COUNTA('Form Responses 1'!$1:$1)-4),3,,TRUE,"Form Responses 1"))</f>
        <v>0</v>
      </c>
      <c r="D922" s="66">
        <f ca="1">INDIRECT(ADDRESS(2+QUOTIENT(ROW()-2,COUNTA('Form Responses 1'!$1:$1)-4),4,,TRUE,"Form Responses 1"))</f>
        <v>0</v>
      </c>
      <c r="E922" s="82">
        <f ca="1" t="shared" si="799"/>
        <v>6</v>
      </c>
      <c r="F922" s="66" t="str">
        <f ca="1">IF(ISBLANK(A922)," ",INDIRECT(ADDRESS(1,5+MOD(ROW()-2,COUNTA('Form Responses 1'!$1:$1)-4),,TRUE,"Form Responses 1")))</f>
        <v>Halaman [Halaman Samping Dan Belakang]</v>
      </c>
      <c r="G922" s="66" t="e">
        <f ca="1">IF(ISBLANK(A922)," ",INDIRECT(ADDRESS(MATCH(A922,'Form Responses 1'!A:A,0),5+MOD(ROW()-2,COUNTA('Form Responses 1'!$1:$1)-4),,TRUE,"Form Responses 1")))</f>
        <v>#N/A</v>
      </c>
      <c r="H922" s="83" t="str">
        <f ca="1" t="shared" si="800"/>
        <v>Halaman</v>
      </c>
      <c r="I922" s="83" t="str">
        <f ca="1" t="shared" si="939"/>
        <v>Halaman Samping Dan Belakang</v>
      </c>
      <c r="J922" s="83" t="str">
        <f ca="1" t="shared" si="801"/>
        <v>CLEANING SERVICE</v>
      </c>
      <c r="K922" s="83" t="str">
        <f ca="1" t="array" ref="K922">IFERROR(INDEX(MASTER!B:B,MATCH(G922,MASTER!A:A,0))/100," ")</f>
        <v> </v>
      </c>
      <c r="L922" s="66">
        <f ca="1" t="shared" si="802"/>
        <v>0</v>
      </c>
      <c r="M922" s="66" t="str">
        <f ca="1" t="shared" si="803"/>
        <v>1900 - WEEK 00</v>
      </c>
      <c r="N922" s="66" t="str">
        <f ca="1" t="shared" si="804"/>
        <v>1900 - MONTH 01</v>
      </c>
      <c r="O922" s="83" t="str">
        <f ca="1" t="shared" ref="O922:P922" si="963">IFERROR(AVERAGEIF(M:M,M922,$K:$K)," ")</f>
        <v> </v>
      </c>
      <c r="P922" s="83" t="str">
        <f ca="1" t="shared" si="963"/>
        <v> </v>
      </c>
      <c r="Q922" s="66" t="str">
        <f ca="1">IF(ISBLANK(A922)," ",IF(O922&gt;MASTER!$B$3/100,"SB",IF(O922&gt;MASTER!$B$4/100,"B",IF(O922&gt;MASTER!$B$5/100,"C","K"))))</f>
        <v>SB</v>
      </c>
      <c r="R922" s="66" t="str">
        <f ca="1">IF(ISBLANK(B922)," ",IF(P922&gt;MASTER!$B$3/100,"SB",IF(P922&gt;MASTER!$B$4/100,"B",IF(P922&gt;MASTER!$B$5/100,"C","K"))))</f>
        <v>SB</v>
      </c>
    </row>
    <row r="923" customHeight="1" spans="1:18">
      <c r="A923" s="66">
        <f ca="1">INDIRECT(ADDRESS(2+QUOTIENT(ROW()-2,COUNTA('Form Responses 1'!$1:$1)-4),1,,TRUE,"Form Responses 1"))</f>
        <v>0</v>
      </c>
      <c r="B923" s="66">
        <f ca="1">INDIRECT(ADDRESS(2+QUOTIENT(ROW()-2,COUNTA('Form Responses 1'!$1:$1)-4),2,,TRUE,"Form Responses 1"))</f>
        <v>0</v>
      </c>
      <c r="C923" s="66">
        <f ca="1">INDIRECT(ADDRESS(2+QUOTIENT(ROW()-2,COUNTA('Form Responses 1'!$1:$1)-4),3,,TRUE,"Form Responses 1"))</f>
        <v>0</v>
      </c>
      <c r="D923" s="66">
        <f ca="1">INDIRECT(ADDRESS(2+QUOTIENT(ROW()-2,COUNTA('Form Responses 1'!$1:$1)-4),4,,TRUE,"Form Responses 1"))</f>
        <v>0</v>
      </c>
      <c r="E923" s="82">
        <f ca="1" t="shared" si="799"/>
        <v>6</v>
      </c>
      <c r="F923" s="66" t="str">
        <f ca="1">IF(ISBLANK(A923)," ",INDIRECT(ADDRESS(1,5+MOD(ROW()-2,COUNTA('Form Responses 1'!$1:$1)-4),,TRUE,"Form Responses 1")))</f>
        <v>Halaman [Tps]</v>
      </c>
      <c r="G923" s="66" t="e">
        <f ca="1">IF(ISBLANK(A923)," ",INDIRECT(ADDRESS(MATCH(A923,'Form Responses 1'!A:A,0),5+MOD(ROW()-2,COUNTA('Form Responses 1'!$1:$1)-4),,TRUE,"Form Responses 1")))</f>
        <v>#N/A</v>
      </c>
      <c r="H923" s="83" t="str">
        <f ca="1" t="shared" si="800"/>
        <v>Halaman</v>
      </c>
      <c r="I923" s="83" t="str">
        <f ca="1" t="shared" si="939"/>
        <v>Tps</v>
      </c>
      <c r="J923" s="83" t="str">
        <f ca="1" t="shared" si="801"/>
        <v>CLEANING SERVICE</v>
      </c>
      <c r="K923" s="83" t="str">
        <f ca="1" t="array" ref="K923">IFERROR(INDEX(MASTER!B:B,MATCH(G923,MASTER!A:A,0))/100," ")</f>
        <v> </v>
      </c>
      <c r="L923" s="66">
        <f ca="1" t="shared" si="802"/>
        <v>0</v>
      </c>
      <c r="M923" s="66" t="str">
        <f ca="1" t="shared" si="803"/>
        <v>1900 - WEEK 00</v>
      </c>
      <c r="N923" s="66" t="str">
        <f ca="1" t="shared" si="804"/>
        <v>1900 - MONTH 01</v>
      </c>
      <c r="O923" s="83" t="str">
        <f ca="1" t="shared" ref="O923:P923" si="964">IFERROR(AVERAGEIF(M:M,M923,$K:$K)," ")</f>
        <v> </v>
      </c>
      <c r="P923" s="83" t="str">
        <f ca="1" t="shared" si="964"/>
        <v> </v>
      </c>
      <c r="Q923" s="66" t="str">
        <f ca="1">IF(ISBLANK(A923)," ",IF(O923&gt;MASTER!$B$3/100,"SB",IF(O923&gt;MASTER!$B$4/100,"B",IF(O923&gt;MASTER!$B$5/100,"C","K"))))</f>
        <v>SB</v>
      </c>
      <c r="R923" s="66" t="str">
        <f ca="1">IF(ISBLANK(B923)," ",IF(P923&gt;MASTER!$B$3/100,"SB",IF(P923&gt;MASTER!$B$4/100,"B",IF(P923&gt;MASTER!$B$5/100,"C","K"))))</f>
        <v>SB</v>
      </c>
    </row>
    <row r="924" customHeight="1" spans="1:18">
      <c r="A924" s="66">
        <f ca="1">INDIRECT(ADDRESS(2+QUOTIENT(ROW()-2,COUNTA('Form Responses 1'!$1:$1)-4),1,,TRUE,"Form Responses 1"))</f>
        <v>0</v>
      </c>
      <c r="B924" s="66">
        <f ca="1">INDIRECT(ADDRESS(2+QUOTIENT(ROW()-2,COUNTA('Form Responses 1'!$1:$1)-4),2,,TRUE,"Form Responses 1"))</f>
        <v>0</v>
      </c>
      <c r="C924" s="66">
        <f ca="1">INDIRECT(ADDRESS(2+QUOTIENT(ROW()-2,COUNTA('Form Responses 1'!$1:$1)-4),3,,TRUE,"Form Responses 1"))</f>
        <v>0</v>
      </c>
      <c r="D924" s="66">
        <f ca="1">INDIRECT(ADDRESS(2+QUOTIENT(ROW()-2,COUNTA('Form Responses 1'!$1:$1)-4),4,,TRUE,"Form Responses 1"))</f>
        <v>0</v>
      </c>
      <c r="E924" s="82">
        <f ca="1" t="shared" si="799"/>
        <v>6</v>
      </c>
      <c r="F924" s="66" t="str">
        <f ca="1">IF(ISBLANK(A924)," ",INDIRECT(ADDRESS(1,5+MOD(ROW()-2,COUNTA('Form Responses 1'!$1:$1)-4),,TRUE,"Form Responses 1")))</f>
        <v>Wisma [Koridor ]</v>
      </c>
      <c r="G924" s="66" t="e">
        <f ca="1">IF(ISBLANK(A924)," ",INDIRECT(ADDRESS(MATCH(A924,'Form Responses 1'!A:A,0),5+MOD(ROW()-2,COUNTA('Form Responses 1'!$1:$1)-4),,TRUE,"Form Responses 1")))</f>
        <v>#N/A</v>
      </c>
      <c r="H924" s="83" t="str">
        <f ca="1" t="shared" si="800"/>
        <v>Wisma</v>
      </c>
      <c r="I924" s="83" t="str">
        <f ca="1" t="shared" si="939"/>
        <v>Koridor </v>
      </c>
      <c r="J924" s="83" t="str">
        <f ca="1" t="shared" si="801"/>
        <v>CLEANING SERVICE</v>
      </c>
      <c r="K924" s="83" t="str">
        <f ca="1" t="array" ref="K924">IFERROR(INDEX(MASTER!B:B,MATCH(G924,MASTER!A:A,0))/100," ")</f>
        <v> </v>
      </c>
      <c r="L924" s="66">
        <f ca="1" t="shared" si="802"/>
        <v>0</v>
      </c>
      <c r="M924" s="66" t="str">
        <f ca="1" t="shared" si="803"/>
        <v>1900 - WEEK 00</v>
      </c>
      <c r="N924" s="66" t="str">
        <f ca="1" t="shared" si="804"/>
        <v>1900 - MONTH 01</v>
      </c>
      <c r="O924" s="83" t="str">
        <f ca="1" t="shared" ref="O924:P924" si="965">IFERROR(AVERAGEIF(M:M,M924,$K:$K)," ")</f>
        <v> </v>
      </c>
      <c r="P924" s="83" t="str">
        <f ca="1" t="shared" si="965"/>
        <v> </v>
      </c>
      <c r="Q924" s="66" t="str">
        <f ca="1">IF(ISBLANK(A924)," ",IF(O924&gt;MASTER!$B$3/100,"SB",IF(O924&gt;MASTER!$B$4/100,"B",IF(O924&gt;MASTER!$B$5/100,"C","K"))))</f>
        <v>SB</v>
      </c>
      <c r="R924" s="66" t="str">
        <f ca="1">IF(ISBLANK(B924)," ",IF(P924&gt;MASTER!$B$3/100,"SB",IF(P924&gt;MASTER!$B$4/100,"B",IF(P924&gt;MASTER!$B$5/100,"C","K"))))</f>
        <v>SB</v>
      </c>
    </row>
    <row r="925" customHeight="1" spans="1:18">
      <c r="A925" s="66">
        <f ca="1">INDIRECT(ADDRESS(2+QUOTIENT(ROW()-2,COUNTA('Form Responses 1'!$1:$1)-4),1,,TRUE,"Form Responses 1"))</f>
        <v>0</v>
      </c>
      <c r="B925" s="66">
        <f ca="1">INDIRECT(ADDRESS(2+QUOTIENT(ROW()-2,COUNTA('Form Responses 1'!$1:$1)-4),2,,TRUE,"Form Responses 1"))</f>
        <v>0</v>
      </c>
      <c r="C925" s="66">
        <f ca="1">INDIRECT(ADDRESS(2+QUOTIENT(ROW()-2,COUNTA('Form Responses 1'!$1:$1)-4),3,,TRUE,"Form Responses 1"))</f>
        <v>0</v>
      </c>
      <c r="D925" s="66">
        <f ca="1">INDIRECT(ADDRESS(2+QUOTIENT(ROW()-2,COUNTA('Form Responses 1'!$1:$1)-4),4,,TRUE,"Form Responses 1"))</f>
        <v>0</v>
      </c>
      <c r="E925" s="82">
        <f ca="1" t="shared" si="799"/>
        <v>6</v>
      </c>
      <c r="F925" s="66" t="str">
        <f ca="1">IF(ISBLANK(A925)," ",INDIRECT(ADDRESS(1,5+MOD(ROW()-2,COUNTA('Form Responses 1'!$1:$1)-4),,TRUE,"Form Responses 1")))</f>
        <v>Wisma [Ruang Rapat/Pendopo]</v>
      </c>
      <c r="G925" s="66" t="e">
        <f ca="1">IF(ISBLANK(A925)," ",INDIRECT(ADDRESS(MATCH(A925,'Form Responses 1'!A:A,0),5+MOD(ROW()-2,COUNTA('Form Responses 1'!$1:$1)-4),,TRUE,"Form Responses 1")))</f>
        <v>#N/A</v>
      </c>
      <c r="H925" s="83" t="str">
        <f ca="1" t="shared" si="800"/>
        <v>Wisma</v>
      </c>
      <c r="I925" s="83" t="str">
        <f ca="1" t="shared" si="939"/>
        <v>Ruang Rapat/Pendopo</v>
      </c>
      <c r="J925" s="83" t="str">
        <f ca="1" t="shared" si="801"/>
        <v>CLEANING SERVICE</v>
      </c>
      <c r="K925" s="83" t="str">
        <f ca="1" t="array" ref="K925">IFERROR(INDEX(MASTER!B:B,MATCH(G925,MASTER!A:A,0))/100," ")</f>
        <v> </v>
      </c>
      <c r="L925" s="66">
        <f ca="1" t="shared" si="802"/>
        <v>0</v>
      </c>
      <c r="M925" s="66" t="str">
        <f ca="1" t="shared" si="803"/>
        <v>1900 - WEEK 00</v>
      </c>
      <c r="N925" s="66" t="str">
        <f ca="1" t="shared" si="804"/>
        <v>1900 - MONTH 01</v>
      </c>
      <c r="O925" s="83" t="str">
        <f ca="1" t="shared" ref="O925:P925" si="966">IFERROR(AVERAGEIF(M:M,M925,$K:$K)," ")</f>
        <v> </v>
      </c>
      <c r="P925" s="83" t="str">
        <f ca="1" t="shared" si="966"/>
        <v> </v>
      </c>
      <c r="Q925" s="66" t="str">
        <f ca="1">IF(ISBLANK(A925)," ",IF(O925&gt;MASTER!$B$3/100,"SB",IF(O925&gt;MASTER!$B$4/100,"B",IF(O925&gt;MASTER!$B$5/100,"C","K"))))</f>
        <v>SB</v>
      </c>
      <c r="R925" s="66" t="str">
        <f ca="1">IF(ISBLANK(B925)," ",IF(P925&gt;MASTER!$B$3/100,"SB",IF(P925&gt;MASTER!$B$4/100,"B",IF(P925&gt;MASTER!$B$5/100,"C","K"))))</f>
        <v>SB</v>
      </c>
    </row>
    <row r="926" customHeight="1" spans="1:18">
      <c r="A926" s="66">
        <f ca="1">INDIRECT(ADDRESS(2+QUOTIENT(ROW()-2,COUNTA('Form Responses 1'!$1:$1)-4),1,,TRUE,"Form Responses 1"))</f>
        <v>0</v>
      </c>
      <c r="B926" s="66">
        <f ca="1">INDIRECT(ADDRESS(2+QUOTIENT(ROW()-2,COUNTA('Form Responses 1'!$1:$1)-4),2,,TRUE,"Form Responses 1"))</f>
        <v>0</v>
      </c>
      <c r="C926" s="66">
        <f ca="1">INDIRECT(ADDRESS(2+QUOTIENT(ROW()-2,COUNTA('Form Responses 1'!$1:$1)-4),3,,TRUE,"Form Responses 1"))</f>
        <v>0</v>
      </c>
      <c r="D926" s="66">
        <f ca="1">INDIRECT(ADDRESS(2+QUOTIENT(ROW()-2,COUNTA('Form Responses 1'!$1:$1)-4),4,,TRUE,"Form Responses 1"))</f>
        <v>0</v>
      </c>
      <c r="E926" s="82">
        <f ca="1" t="shared" si="799"/>
        <v>6</v>
      </c>
      <c r="F926" s="66" t="str">
        <f ca="1">IF(ISBLANK(A926)," ",INDIRECT(ADDRESS(1,5+MOD(ROW()-2,COUNTA('Form Responses 1'!$1:$1)-4),,TRUE,"Form Responses 1")))</f>
        <v>Wisma [Gudang]</v>
      </c>
      <c r="G926" s="66" t="e">
        <f ca="1">IF(ISBLANK(A926)," ",INDIRECT(ADDRESS(MATCH(A926,'Form Responses 1'!A:A,0),5+MOD(ROW()-2,COUNTA('Form Responses 1'!$1:$1)-4),,TRUE,"Form Responses 1")))</f>
        <v>#N/A</v>
      </c>
      <c r="H926" s="83" t="str">
        <f ca="1" t="shared" si="800"/>
        <v>Wisma</v>
      </c>
      <c r="I926" s="83" t="str">
        <f ca="1" t="shared" si="939"/>
        <v>Gudang</v>
      </c>
      <c r="J926" s="83" t="str">
        <f ca="1" t="shared" si="801"/>
        <v>CLEANING SERVICE</v>
      </c>
      <c r="K926" s="83" t="str">
        <f ca="1" t="array" ref="K926">IFERROR(INDEX(MASTER!B:B,MATCH(G926,MASTER!A:A,0))/100," ")</f>
        <v> </v>
      </c>
      <c r="L926" s="66">
        <f ca="1" t="shared" si="802"/>
        <v>0</v>
      </c>
      <c r="M926" s="66" t="str">
        <f ca="1" t="shared" si="803"/>
        <v>1900 - WEEK 00</v>
      </c>
      <c r="N926" s="66" t="str">
        <f ca="1" t="shared" si="804"/>
        <v>1900 - MONTH 01</v>
      </c>
      <c r="O926" s="83" t="str">
        <f ca="1" t="shared" ref="O926:P926" si="967">IFERROR(AVERAGEIF(M:M,M926,$K:$K)," ")</f>
        <v> </v>
      </c>
      <c r="P926" s="83" t="str">
        <f ca="1" t="shared" si="967"/>
        <v> </v>
      </c>
      <c r="Q926" s="66" t="str">
        <f ca="1">IF(ISBLANK(A926)," ",IF(O926&gt;MASTER!$B$3/100,"SB",IF(O926&gt;MASTER!$B$4/100,"B",IF(O926&gt;MASTER!$B$5/100,"C","K"))))</f>
        <v>SB</v>
      </c>
      <c r="R926" s="66" t="str">
        <f ca="1">IF(ISBLANK(B926)," ",IF(P926&gt;MASTER!$B$3/100,"SB",IF(P926&gt;MASTER!$B$4/100,"B",IF(P926&gt;MASTER!$B$5/100,"C","K"))))</f>
        <v>SB</v>
      </c>
    </row>
    <row r="927" customHeight="1" spans="1:18">
      <c r="A927" s="66">
        <f ca="1">INDIRECT(ADDRESS(2+QUOTIENT(ROW()-2,COUNTA('Form Responses 1'!$1:$1)-4),1,,TRUE,"Form Responses 1"))</f>
        <v>0</v>
      </c>
      <c r="B927" s="66">
        <f ca="1">INDIRECT(ADDRESS(2+QUOTIENT(ROW()-2,COUNTA('Form Responses 1'!$1:$1)-4),2,,TRUE,"Form Responses 1"))</f>
        <v>0</v>
      </c>
      <c r="C927" s="66">
        <f ca="1">INDIRECT(ADDRESS(2+QUOTIENT(ROW()-2,COUNTA('Form Responses 1'!$1:$1)-4),3,,TRUE,"Form Responses 1"))</f>
        <v>0</v>
      </c>
      <c r="D927" s="66">
        <f ca="1">INDIRECT(ADDRESS(2+QUOTIENT(ROW()-2,COUNTA('Form Responses 1'!$1:$1)-4),4,,TRUE,"Form Responses 1"))</f>
        <v>0</v>
      </c>
      <c r="E927" s="82">
        <f ca="1" t="shared" si="799"/>
        <v>6</v>
      </c>
      <c r="F927" s="66" t="str">
        <f ca="1">IF(ISBLANK(A927)," ",INDIRECT(ADDRESS(1,5+MOD(ROW()-2,COUNTA('Form Responses 1'!$1:$1)-4),,TRUE,"Form Responses 1")))</f>
        <v>Wisma [Ruang Genset]</v>
      </c>
      <c r="G927" s="66" t="e">
        <f ca="1">IF(ISBLANK(A927)," ",INDIRECT(ADDRESS(MATCH(A927,'Form Responses 1'!A:A,0),5+MOD(ROW()-2,COUNTA('Form Responses 1'!$1:$1)-4),,TRUE,"Form Responses 1")))</f>
        <v>#N/A</v>
      </c>
      <c r="H927" s="83" t="str">
        <f ca="1" t="shared" si="800"/>
        <v>Wisma</v>
      </c>
      <c r="I927" s="83" t="str">
        <f ca="1" t="shared" si="939"/>
        <v>Ruang Genset</v>
      </c>
      <c r="J927" s="83" t="str">
        <f ca="1" t="shared" si="801"/>
        <v>CLEANING SERVICE</v>
      </c>
      <c r="K927" s="83" t="str">
        <f ca="1" t="array" ref="K927">IFERROR(INDEX(MASTER!B:B,MATCH(G927,MASTER!A:A,0))/100," ")</f>
        <v> </v>
      </c>
      <c r="L927" s="66">
        <f ca="1" t="shared" si="802"/>
        <v>0</v>
      </c>
      <c r="M927" s="66" t="str">
        <f ca="1" t="shared" si="803"/>
        <v>1900 - WEEK 00</v>
      </c>
      <c r="N927" s="66" t="str">
        <f ca="1" t="shared" si="804"/>
        <v>1900 - MONTH 01</v>
      </c>
      <c r="O927" s="83" t="str">
        <f ca="1" t="shared" ref="O927:P927" si="968">IFERROR(AVERAGEIF(M:M,M927,$K:$K)," ")</f>
        <v> </v>
      </c>
      <c r="P927" s="83" t="str">
        <f ca="1" t="shared" si="968"/>
        <v> </v>
      </c>
      <c r="Q927" s="66" t="str">
        <f ca="1">IF(ISBLANK(A927)," ",IF(O927&gt;MASTER!$B$3/100,"SB",IF(O927&gt;MASTER!$B$4/100,"B",IF(O927&gt;MASTER!$B$5/100,"C","K"))))</f>
        <v>SB</v>
      </c>
      <c r="R927" s="66" t="str">
        <f ca="1">IF(ISBLANK(B927)," ",IF(P927&gt;MASTER!$B$3/100,"SB",IF(P927&gt;MASTER!$B$4/100,"B",IF(P927&gt;MASTER!$B$5/100,"C","K"))))</f>
        <v>SB</v>
      </c>
    </row>
    <row r="928" customHeight="1" spans="1:18">
      <c r="A928" s="66">
        <f ca="1">INDIRECT(ADDRESS(2+QUOTIENT(ROW()-2,COUNTA('Form Responses 1'!$1:$1)-4),1,,TRUE,"Form Responses 1"))</f>
        <v>0</v>
      </c>
      <c r="B928" s="66">
        <f ca="1">INDIRECT(ADDRESS(2+QUOTIENT(ROW()-2,COUNTA('Form Responses 1'!$1:$1)-4),2,,TRUE,"Form Responses 1"))</f>
        <v>0</v>
      </c>
      <c r="C928" s="66">
        <f ca="1">INDIRECT(ADDRESS(2+QUOTIENT(ROW()-2,COUNTA('Form Responses 1'!$1:$1)-4),3,,TRUE,"Form Responses 1"))</f>
        <v>0</v>
      </c>
      <c r="D928" s="66">
        <f ca="1">INDIRECT(ADDRESS(2+QUOTIENT(ROW()-2,COUNTA('Form Responses 1'!$1:$1)-4),4,,TRUE,"Form Responses 1"))</f>
        <v>0</v>
      </c>
      <c r="E928" s="82">
        <f ca="1" t="shared" si="799"/>
        <v>6</v>
      </c>
      <c r="F928" s="66" t="str">
        <f ca="1">IF(ISBLANK(A928)," ",INDIRECT(ADDRESS(1,5+MOD(ROW()-2,COUNTA('Form Responses 1'!$1:$1)-4),,TRUE,"Form Responses 1")))</f>
        <v>Wisma [Ruang Alat Meteorologi]</v>
      </c>
      <c r="G928" s="66" t="e">
        <f ca="1">IF(ISBLANK(A928)," ",INDIRECT(ADDRESS(MATCH(A928,'Form Responses 1'!A:A,0),5+MOD(ROW()-2,COUNTA('Form Responses 1'!$1:$1)-4),,TRUE,"Form Responses 1")))</f>
        <v>#N/A</v>
      </c>
      <c r="H928" s="83" t="str">
        <f ca="1" t="shared" si="800"/>
        <v>Wisma</v>
      </c>
      <c r="I928" s="83" t="str">
        <f ca="1" t="shared" si="939"/>
        <v>Ruang Alat Meteorologi</v>
      </c>
      <c r="J928" s="83" t="str">
        <f ca="1" t="shared" si="801"/>
        <v>CLEANING SERVICE</v>
      </c>
      <c r="K928" s="83" t="str">
        <f ca="1" t="array" ref="K928">IFERROR(INDEX(MASTER!B:B,MATCH(G928,MASTER!A:A,0))/100," ")</f>
        <v> </v>
      </c>
      <c r="L928" s="66">
        <f ca="1" t="shared" si="802"/>
        <v>0</v>
      </c>
      <c r="M928" s="66" t="str">
        <f ca="1" t="shared" si="803"/>
        <v>1900 - WEEK 00</v>
      </c>
      <c r="N928" s="66" t="str">
        <f ca="1" t="shared" si="804"/>
        <v>1900 - MONTH 01</v>
      </c>
      <c r="O928" s="83" t="str">
        <f ca="1" t="shared" ref="O928:P928" si="969">IFERROR(AVERAGEIF(M:M,M928,$K:$K)," ")</f>
        <v> </v>
      </c>
      <c r="P928" s="83" t="str">
        <f ca="1" t="shared" si="969"/>
        <v> </v>
      </c>
      <c r="Q928" s="66" t="str">
        <f ca="1">IF(ISBLANK(A928)," ",IF(O928&gt;MASTER!$B$3/100,"SB",IF(O928&gt;MASTER!$B$4/100,"B",IF(O928&gt;MASTER!$B$5/100,"C","K"))))</f>
        <v>SB</v>
      </c>
      <c r="R928" s="66" t="str">
        <f ca="1">IF(ISBLANK(B928)," ",IF(P928&gt;MASTER!$B$3/100,"SB",IF(P928&gt;MASTER!$B$4/100,"B",IF(P928&gt;MASTER!$B$5/100,"C","K"))))</f>
        <v>SB</v>
      </c>
    </row>
    <row r="929" customHeight="1" spans="1:18">
      <c r="A929" s="66">
        <f ca="1">INDIRECT(ADDRESS(2+QUOTIENT(ROW()-2,COUNTA('Form Responses 1'!$1:$1)-4),1,,TRUE,"Form Responses 1"))</f>
        <v>0</v>
      </c>
      <c r="B929" s="66">
        <f ca="1">INDIRECT(ADDRESS(2+QUOTIENT(ROW()-2,COUNTA('Form Responses 1'!$1:$1)-4),2,,TRUE,"Form Responses 1"))</f>
        <v>0</v>
      </c>
      <c r="C929" s="66">
        <f ca="1">INDIRECT(ADDRESS(2+QUOTIENT(ROW()-2,COUNTA('Form Responses 1'!$1:$1)-4),3,,TRUE,"Form Responses 1"))</f>
        <v>0</v>
      </c>
      <c r="D929" s="66">
        <f ca="1">INDIRECT(ADDRESS(2+QUOTIENT(ROW()-2,COUNTA('Form Responses 1'!$1:$1)-4),4,,TRUE,"Form Responses 1"))</f>
        <v>0</v>
      </c>
      <c r="E929" s="82">
        <f ca="1" t="shared" si="799"/>
        <v>6</v>
      </c>
      <c r="F929" s="66" t="str">
        <f ca="1">IF(ISBLANK(A929)," ",INDIRECT(ADDRESS(1,5+MOD(ROW()-2,COUNTA('Form Responses 1'!$1:$1)-4),,TRUE,"Form Responses 1")))</f>
        <v>Wisma [Ruang Kerja]</v>
      </c>
      <c r="G929" s="66" t="e">
        <f ca="1">IF(ISBLANK(A929)," ",INDIRECT(ADDRESS(MATCH(A929,'Form Responses 1'!A:A,0),5+MOD(ROW()-2,COUNTA('Form Responses 1'!$1:$1)-4),,TRUE,"Form Responses 1")))</f>
        <v>#N/A</v>
      </c>
      <c r="H929" s="83" t="str">
        <f ca="1" t="shared" si="800"/>
        <v>Wisma</v>
      </c>
      <c r="I929" s="83" t="str">
        <f ca="1" t="shared" si="939"/>
        <v>Ruang Kerja</v>
      </c>
      <c r="J929" s="83" t="str">
        <f ca="1" t="shared" si="801"/>
        <v>CLEANING SERVICE</v>
      </c>
      <c r="K929" s="83" t="str">
        <f ca="1" t="array" ref="K929">IFERROR(INDEX(MASTER!B:B,MATCH(G929,MASTER!A:A,0))/100," ")</f>
        <v> </v>
      </c>
      <c r="L929" s="66">
        <f ca="1" t="shared" si="802"/>
        <v>0</v>
      </c>
      <c r="M929" s="66" t="str">
        <f ca="1" t="shared" si="803"/>
        <v>1900 - WEEK 00</v>
      </c>
      <c r="N929" s="66" t="str">
        <f ca="1" t="shared" si="804"/>
        <v>1900 - MONTH 01</v>
      </c>
      <c r="O929" s="83" t="str">
        <f ca="1" t="shared" ref="O929:P929" si="970">IFERROR(AVERAGEIF(M:M,M929,$K:$K)," ")</f>
        <v> </v>
      </c>
      <c r="P929" s="83" t="str">
        <f ca="1" t="shared" si="970"/>
        <v> </v>
      </c>
      <c r="Q929" s="66" t="str">
        <f ca="1">IF(ISBLANK(A929)," ",IF(O929&gt;MASTER!$B$3/100,"SB",IF(O929&gt;MASTER!$B$4/100,"B",IF(O929&gt;MASTER!$B$5/100,"C","K"))))</f>
        <v>SB</v>
      </c>
      <c r="R929" s="66" t="str">
        <f ca="1">IF(ISBLANK(B929)," ",IF(P929&gt;MASTER!$B$3/100,"SB",IF(P929&gt;MASTER!$B$4/100,"B",IF(P929&gt;MASTER!$B$5/100,"C","K"))))</f>
        <v>SB</v>
      </c>
    </row>
    <row r="930" customHeight="1" spans="1:18">
      <c r="A930" s="66">
        <f ca="1">INDIRECT(ADDRESS(2+QUOTIENT(ROW()-2,COUNTA('Form Responses 1'!$1:$1)-4),1,,TRUE,"Form Responses 1"))</f>
        <v>0</v>
      </c>
      <c r="B930" s="66">
        <f ca="1">INDIRECT(ADDRESS(2+QUOTIENT(ROW()-2,COUNTA('Form Responses 1'!$1:$1)-4),2,,TRUE,"Form Responses 1"))</f>
        <v>0</v>
      </c>
      <c r="C930" s="66">
        <f ca="1">INDIRECT(ADDRESS(2+QUOTIENT(ROW()-2,COUNTA('Form Responses 1'!$1:$1)-4),3,,TRUE,"Form Responses 1"))</f>
        <v>0</v>
      </c>
      <c r="D930" s="66">
        <f ca="1">INDIRECT(ADDRESS(2+QUOTIENT(ROW()-2,COUNTA('Form Responses 1'!$1:$1)-4),4,,TRUE,"Form Responses 1"))</f>
        <v>0</v>
      </c>
      <c r="E930" s="82">
        <f ca="1" t="shared" si="799"/>
        <v>6</v>
      </c>
      <c r="F930" s="66" t="str">
        <f ca="1">IF(ISBLANK(A930)," ",INDIRECT(ADDRESS(1,5+MOD(ROW()-2,COUNTA('Form Responses 1'!$1:$1)-4),,TRUE,"Form Responses 1")))</f>
        <v>Wisma [Pantry]</v>
      </c>
      <c r="G930" s="66" t="e">
        <f ca="1">IF(ISBLANK(A930)," ",INDIRECT(ADDRESS(MATCH(A930,'Form Responses 1'!A:A,0),5+MOD(ROW()-2,COUNTA('Form Responses 1'!$1:$1)-4),,TRUE,"Form Responses 1")))</f>
        <v>#N/A</v>
      </c>
      <c r="H930" s="83" t="str">
        <f ca="1" t="shared" si="800"/>
        <v>Wisma</v>
      </c>
      <c r="I930" s="83" t="str">
        <f ca="1" t="shared" si="939"/>
        <v>Pantry</v>
      </c>
      <c r="J930" s="83" t="str">
        <f ca="1" t="shared" si="801"/>
        <v>CLEANING SERVICE</v>
      </c>
      <c r="K930" s="83" t="str">
        <f ca="1" t="array" ref="K930">IFERROR(INDEX(MASTER!B:B,MATCH(G930,MASTER!A:A,0))/100," ")</f>
        <v> </v>
      </c>
      <c r="L930" s="66">
        <f ca="1" t="shared" si="802"/>
        <v>0</v>
      </c>
      <c r="M930" s="66" t="str">
        <f ca="1" t="shared" si="803"/>
        <v>1900 - WEEK 00</v>
      </c>
      <c r="N930" s="66" t="str">
        <f ca="1" t="shared" si="804"/>
        <v>1900 - MONTH 01</v>
      </c>
      <c r="O930" s="83" t="str">
        <f ca="1" t="shared" ref="O930:P930" si="971">IFERROR(AVERAGEIF(M:M,M930,$K:$K)," ")</f>
        <v> </v>
      </c>
      <c r="P930" s="83" t="str">
        <f ca="1" t="shared" si="971"/>
        <v> </v>
      </c>
      <c r="Q930" s="66" t="str">
        <f ca="1">IF(ISBLANK(A930)," ",IF(O930&gt;MASTER!$B$3/100,"SB",IF(O930&gt;MASTER!$B$4/100,"B",IF(O930&gt;MASTER!$B$5/100,"C","K"))))</f>
        <v>SB</v>
      </c>
      <c r="R930" s="66" t="str">
        <f ca="1">IF(ISBLANK(B930)," ",IF(P930&gt;MASTER!$B$3/100,"SB",IF(P930&gt;MASTER!$B$4/100,"B",IF(P930&gt;MASTER!$B$5/100,"C","K"))))</f>
        <v>SB</v>
      </c>
    </row>
    <row r="931" customHeight="1" spans="1:18">
      <c r="A931" s="66">
        <f ca="1">INDIRECT(ADDRESS(2+QUOTIENT(ROW()-2,COUNTA('Form Responses 1'!$1:$1)-4),1,,TRUE,"Form Responses 1"))</f>
        <v>0</v>
      </c>
      <c r="B931" s="66">
        <f ca="1">INDIRECT(ADDRESS(2+QUOTIENT(ROW()-2,COUNTA('Form Responses 1'!$1:$1)-4),2,,TRUE,"Form Responses 1"))</f>
        <v>0</v>
      </c>
      <c r="C931" s="66">
        <f ca="1">INDIRECT(ADDRESS(2+QUOTIENT(ROW()-2,COUNTA('Form Responses 1'!$1:$1)-4),3,,TRUE,"Form Responses 1"))</f>
        <v>0</v>
      </c>
      <c r="D931" s="66">
        <f ca="1">INDIRECT(ADDRESS(2+QUOTIENT(ROW()-2,COUNTA('Form Responses 1'!$1:$1)-4),4,,TRUE,"Form Responses 1"))</f>
        <v>0</v>
      </c>
      <c r="E931" s="82">
        <f ca="1" t="shared" si="799"/>
        <v>6</v>
      </c>
      <c r="F931" s="66" t="str">
        <f ca="1">IF(ISBLANK(A931)," ",INDIRECT(ADDRESS(1,5+MOD(ROW()-2,COUNTA('Form Responses 1'!$1:$1)-4),,TRUE,"Form Responses 1")))</f>
        <v>Wisma [Musholla]</v>
      </c>
      <c r="G931" s="66" t="e">
        <f ca="1">IF(ISBLANK(A931)," ",INDIRECT(ADDRESS(MATCH(A931,'Form Responses 1'!A:A,0),5+MOD(ROW()-2,COUNTA('Form Responses 1'!$1:$1)-4),,TRUE,"Form Responses 1")))</f>
        <v>#N/A</v>
      </c>
      <c r="H931" s="83" t="str">
        <f ca="1" t="shared" si="800"/>
        <v>Wisma</v>
      </c>
      <c r="I931" s="83" t="str">
        <f ca="1" t="shared" si="939"/>
        <v>Musholla</v>
      </c>
      <c r="J931" s="83" t="str">
        <f ca="1" t="shared" si="801"/>
        <v>CLEANING SERVICE</v>
      </c>
      <c r="K931" s="83" t="str">
        <f ca="1" t="array" ref="K931">IFERROR(INDEX(MASTER!B:B,MATCH(G931,MASTER!A:A,0))/100," ")</f>
        <v> </v>
      </c>
      <c r="L931" s="66">
        <f ca="1" t="shared" si="802"/>
        <v>0</v>
      </c>
      <c r="M931" s="66" t="str">
        <f ca="1" t="shared" si="803"/>
        <v>1900 - WEEK 00</v>
      </c>
      <c r="N931" s="66" t="str">
        <f ca="1" t="shared" si="804"/>
        <v>1900 - MONTH 01</v>
      </c>
      <c r="O931" s="83" t="str">
        <f ca="1" t="shared" ref="O931:P931" si="972">IFERROR(AVERAGEIF(M:M,M931,$K:$K)," ")</f>
        <v> </v>
      </c>
      <c r="P931" s="83" t="str">
        <f ca="1" t="shared" si="972"/>
        <v> </v>
      </c>
      <c r="Q931" s="66" t="str">
        <f ca="1">IF(ISBLANK(A931)," ",IF(O931&gt;MASTER!$B$3/100,"SB",IF(O931&gt;MASTER!$B$4/100,"B",IF(O931&gt;MASTER!$B$5/100,"C","K"))))</f>
        <v>SB</v>
      </c>
      <c r="R931" s="66" t="str">
        <f ca="1">IF(ISBLANK(B931)," ",IF(P931&gt;MASTER!$B$3/100,"SB",IF(P931&gt;MASTER!$B$4/100,"B",IF(P931&gt;MASTER!$B$5/100,"C","K"))))</f>
        <v>SB</v>
      </c>
    </row>
    <row r="932" customHeight="1" spans="1:18">
      <c r="A932" s="66">
        <f ca="1">INDIRECT(ADDRESS(2+QUOTIENT(ROW()-2,COUNTA('Form Responses 1'!$1:$1)-4),1,,TRUE,"Form Responses 1"))</f>
        <v>0</v>
      </c>
      <c r="B932" s="66">
        <f ca="1">INDIRECT(ADDRESS(2+QUOTIENT(ROW()-2,COUNTA('Form Responses 1'!$1:$1)-4),2,,TRUE,"Form Responses 1"))</f>
        <v>0</v>
      </c>
      <c r="C932" s="66">
        <f ca="1">INDIRECT(ADDRESS(2+QUOTIENT(ROW()-2,COUNTA('Form Responses 1'!$1:$1)-4),3,,TRUE,"Form Responses 1"))</f>
        <v>0</v>
      </c>
      <c r="D932" s="66">
        <f ca="1">INDIRECT(ADDRESS(2+QUOTIENT(ROW()-2,COUNTA('Form Responses 1'!$1:$1)-4),4,,TRUE,"Form Responses 1"))</f>
        <v>0</v>
      </c>
      <c r="E932" s="82">
        <f ca="1" t="shared" si="799"/>
        <v>6</v>
      </c>
      <c r="F932" s="66" t="str">
        <f ca="1">IF(ISBLANK(A932)," ",INDIRECT(ADDRESS(1,5+MOD(ROW()-2,COUNTA('Form Responses 1'!$1:$1)-4),,TRUE,"Form Responses 1")))</f>
        <v>Wisma [Toilet Pria / Wanita]</v>
      </c>
      <c r="G932" s="66" t="e">
        <f ca="1">IF(ISBLANK(A932)," ",INDIRECT(ADDRESS(MATCH(A932,'Form Responses 1'!A:A,0),5+MOD(ROW()-2,COUNTA('Form Responses 1'!$1:$1)-4),,TRUE,"Form Responses 1")))</f>
        <v>#N/A</v>
      </c>
      <c r="H932" s="83" t="str">
        <f ca="1" t="shared" si="800"/>
        <v>Wisma</v>
      </c>
      <c r="I932" s="83" t="str">
        <f ca="1" t="shared" si="939"/>
        <v>Toilet Pria / Wanita</v>
      </c>
      <c r="J932" s="83" t="str">
        <f ca="1" t="shared" si="801"/>
        <v>CLEANING SERVICE</v>
      </c>
      <c r="K932" s="83" t="str">
        <f ca="1" t="array" ref="K932">IFERROR(INDEX(MASTER!B:B,MATCH(G932,MASTER!A:A,0))/100," ")</f>
        <v> </v>
      </c>
      <c r="L932" s="66">
        <f ca="1" t="shared" si="802"/>
        <v>0</v>
      </c>
      <c r="M932" s="66" t="str">
        <f ca="1" t="shared" si="803"/>
        <v>1900 - WEEK 00</v>
      </c>
      <c r="N932" s="66" t="str">
        <f ca="1" t="shared" si="804"/>
        <v>1900 - MONTH 01</v>
      </c>
      <c r="O932" s="83" t="str">
        <f ca="1" t="shared" ref="O932:P932" si="973">IFERROR(AVERAGEIF(M:M,M932,$K:$K)," ")</f>
        <v> </v>
      </c>
      <c r="P932" s="83" t="str">
        <f ca="1" t="shared" si="973"/>
        <v> </v>
      </c>
      <c r="Q932" s="66" t="str">
        <f ca="1">IF(ISBLANK(A932)," ",IF(O932&gt;MASTER!$B$3/100,"SB",IF(O932&gt;MASTER!$B$4/100,"B",IF(O932&gt;MASTER!$B$5/100,"C","K"))))</f>
        <v>SB</v>
      </c>
      <c r="R932" s="66" t="str">
        <f ca="1">IF(ISBLANK(B932)," ",IF(P932&gt;MASTER!$B$3/100,"SB",IF(P932&gt;MASTER!$B$4/100,"B",IF(P932&gt;MASTER!$B$5/100,"C","K"))))</f>
        <v>SB</v>
      </c>
    </row>
    <row r="933" customHeight="1" spans="1:18">
      <c r="A933" s="66">
        <f ca="1">INDIRECT(ADDRESS(2+QUOTIENT(ROW()-2,COUNTA('Form Responses 1'!$1:$1)-4),1,,TRUE,"Form Responses 1"))</f>
        <v>0</v>
      </c>
      <c r="B933" s="66">
        <f ca="1">INDIRECT(ADDRESS(2+QUOTIENT(ROW()-2,COUNTA('Form Responses 1'!$1:$1)-4),2,,TRUE,"Form Responses 1"))</f>
        <v>0</v>
      </c>
      <c r="C933" s="66">
        <f ca="1">INDIRECT(ADDRESS(2+QUOTIENT(ROW()-2,COUNTA('Form Responses 1'!$1:$1)-4),3,,TRUE,"Form Responses 1"))</f>
        <v>0</v>
      </c>
      <c r="D933" s="66">
        <f ca="1">INDIRECT(ADDRESS(2+QUOTIENT(ROW()-2,COUNTA('Form Responses 1'!$1:$1)-4),4,,TRUE,"Form Responses 1"))</f>
        <v>0</v>
      </c>
      <c r="E933" s="82">
        <f ca="1" t="shared" si="799"/>
        <v>6</v>
      </c>
      <c r="F933" s="66" t="str">
        <f ca="1">IF(ISBLANK(A933)," ",INDIRECT(ADDRESS(1,5+MOD(ROW()-2,COUNTA('Form Responses 1'!$1:$1)-4),,TRUE,"Form Responses 1")))</f>
        <v>Halaman Wisma [Taman ]</v>
      </c>
      <c r="G933" s="66" t="e">
        <f ca="1">IF(ISBLANK(A933)," ",INDIRECT(ADDRESS(MATCH(A933,'Form Responses 1'!A:A,0),5+MOD(ROW()-2,COUNTA('Form Responses 1'!$1:$1)-4),,TRUE,"Form Responses 1")))</f>
        <v>#N/A</v>
      </c>
      <c r="H933" s="83" t="str">
        <f ca="1" t="shared" si="800"/>
        <v>Halaman Wisma</v>
      </c>
      <c r="I933" s="83" t="str">
        <f ca="1" t="shared" si="939"/>
        <v>Taman </v>
      </c>
      <c r="J933" s="83" t="str">
        <f ca="1" t="shared" si="801"/>
        <v>CLEANING SERVICE</v>
      </c>
      <c r="K933" s="83" t="str">
        <f ca="1" t="array" ref="K933">IFERROR(INDEX(MASTER!B:B,MATCH(G933,MASTER!A:A,0))/100," ")</f>
        <v> </v>
      </c>
      <c r="L933" s="66">
        <f ca="1" t="shared" si="802"/>
        <v>0</v>
      </c>
      <c r="M933" s="66" t="str">
        <f ca="1" t="shared" si="803"/>
        <v>1900 - WEEK 00</v>
      </c>
      <c r="N933" s="66" t="str">
        <f ca="1" t="shared" si="804"/>
        <v>1900 - MONTH 01</v>
      </c>
      <c r="O933" s="83" t="str">
        <f ca="1" t="shared" ref="O933:P933" si="974">IFERROR(AVERAGEIF(M:M,M933,$K:$K)," ")</f>
        <v> </v>
      </c>
      <c r="P933" s="83" t="str">
        <f ca="1" t="shared" si="974"/>
        <v> </v>
      </c>
      <c r="Q933" s="66" t="str">
        <f ca="1">IF(ISBLANK(A933)," ",IF(O933&gt;MASTER!$B$3/100,"SB",IF(O933&gt;MASTER!$B$4/100,"B",IF(O933&gt;MASTER!$B$5/100,"C","K"))))</f>
        <v>SB</v>
      </c>
      <c r="R933" s="66" t="str">
        <f ca="1">IF(ISBLANK(B933)," ",IF(P933&gt;MASTER!$B$3/100,"SB",IF(P933&gt;MASTER!$B$4/100,"B",IF(P933&gt;MASTER!$B$5/100,"C","K"))))</f>
        <v>SB</v>
      </c>
    </row>
    <row r="934" customHeight="1" spans="1:18">
      <c r="A934" s="66">
        <f ca="1">INDIRECT(ADDRESS(2+QUOTIENT(ROW()-2,COUNTA('Form Responses 1'!$1:$1)-4),1,,TRUE,"Form Responses 1"))</f>
        <v>0</v>
      </c>
      <c r="B934" s="66">
        <f ca="1">INDIRECT(ADDRESS(2+QUOTIENT(ROW()-2,COUNTA('Form Responses 1'!$1:$1)-4),2,,TRUE,"Form Responses 1"))</f>
        <v>0</v>
      </c>
      <c r="C934" s="66">
        <f ca="1">INDIRECT(ADDRESS(2+QUOTIENT(ROW()-2,COUNTA('Form Responses 1'!$1:$1)-4),3,,TRUE,"Form Responses 1"))</f>
        <v>0</v>
      </c>
      <c r="D934" s="66">
        <f ca="1">INDIRECT(ADDRESS(2+QUOTIENT(ROW()-2,COUNTA('Form Responses 1'!$1:$1)-4),4,,TRUE,"Form Responses 1"))</f>
        <v>0</v>
      </c>
      <c r="E934" s="82">
        <f ca="1" t="shared" si="799"/>
        <v>6</v>
      </c>
      <c r="F934" s="66" t="str">
        <f ca="1">IF(ISBLANK(A934)," ",INDIRECT(ADDRESS(1,5+MOD(ROW()-2,COUNTA('Form Responses 1'!$1:$1)-4),,TRUE,"Form Responses 1")))</f>
        <v>Halaman Wisma [Pos Satpam]</v>
      </c>
      <c r="G934" s="66" t="e">
        <f ca="1">IF(ISBLANK(A934)," ",INDIRECT(ADDRESS(MATCH(A934,'Form Responses 1'!A:A,0),5+MOD(ROW()-2,COUNTA('Form Responses 1'!$1:$1)-4),,TRUE,"Form Responses 1")))</f>
        <v>#N/A</v>
      </c>
      <c r="H934" s="83" t="str">
        <f ca="1" t="shared" si="800"/>
        <v>Halaman Wisma</v>
      </c>
      <c r="I934" s="83" t="str">
        <f ca="1" t="shared" si="939"/>
        <v>Pos Satpam</v>
      </c>
      <c r="J934" s="83" t="str">
        <f ca="1" t="shared" si="801"/>
        <v>CLEANING SERVICE</v>
      </c>
      <c r="K934" s="83" t="str">
        <f ca="1" t="array" ref="K934">IFERROR(INDEX(MASTER!B:B,MATCH(G934,MASTER!A:A,0))/100," ")</f>
        <v> </v>
      </c>
      <c r="L934" s="66">
        <f ca="1" t="shared" si="802"/>
        <v>0</v>
      </c>
      <c r="M934" s="66" t="str">
        <f ca="1" t="shared" si="803"/>
        <v>1900 - WEEK 00</v>
      </c>
      <c r="N934" s="66" t="str">
        <f ca="1" t="shared" si="804"/>
        <v>1900 - MONTH 01</v>
      </c>
      <c r="O934" s="83" t="str">
        <f ca="1" t="shared" ref="O934:P934" si="975">IFERROR(AVERAGEIF(M:M,M934,$K:$K)," ")</f>
        <v> </v>
      </c>
      <c r="P934" s="83" t="str">
        <f ca="1" t="shared" si="975"/>
        <v> </v>
      </c>
      <c r="Q934" s="66" t="str">
        <f ca="1">IF(ISBLANK(A934)," ",IF(O934&gt;MASTER!$B$3/100,"SB",IF(O934&gt;MASTER!$B$4/100,"B",IF(O934&gt;MASTER!$B$5/100,"C","K"))))</f>
        <v>SB</v>
      </c>
      <c r="R934" s="66" t="str">
        <f ca="1">IF(ISBLANK(B934)," ",IF(P934&gt;MASTER!$B$3/100,"SB",IF(P934&gt;MASTER!$B$4/100,"B",IF(P934&gt;MASTER!$B$5/100,"C","K"))))</f>
        <v>SB</v>
      </c>
    </row>
    <row r="935" customHeight="1" spans="1:18">
      <c r="A935" s="66">
        <f ca="1">INDIRECT(ADDRESS(2+QUOTIENT(ROW()-2,COUNTA('Form Responses 1'!$1:$1)-4),1,,TRUE,"Form Responses 1"))</f>
        <v>0</v>
      </c>
      <c r="B935" s="66">
        <f ca="1">INDIRECT(ADDRESS(2+QUOTIENT(ROW()-2,COUNTA('Form Responses 1'!$1:$1)-4),2,,TRUE,"Form Responses 1"))</f>
        <v>0</v>
      </c>
      <c r="C935" s="66">
        <f ca="1">INDIRECT(ADDRESS(2+QUOTIENT(ROW()-2,COUNTA('Form Responses 1'!$1:$1)-4),3,,TRUE,"Form Responses 1"))</f>
        <v>0</v>
      </c>
      <c r="D935" s="66">
        <f ca="1">INDIRECT(ADDRESS(2+QUOTIENT(ROW()-2,COUNTA('Form Responses 1'!$1:$1)-4),4,,TRUE,"Form Responses 1"))</f>
        <v>0</v>
      </c>
      <c r="E935" s="82">
        <f ca="1" t="shared" si="799"/>
        <v>6</v>
      </c>
      <c r="F935" s="66" t="str">
        <f ca="1">IF(ISBLANK(A935)," ",INDIRECT(ADDRESS(1,5+MOD(ROW()-2,COUNTA('Form Responses 1'!$1:$1)-4),,TRUE,"Form Responses 1")))</f>
        <v>Halaman Wisma [Halaman Utama Depan]</v>
      </c>
      <c r="G935" s="66" t="e">
        <f ca="1">IF(ISBLANK(A935)," ",INDIRECT(ADDRESS(MATCH(A935,'Form Responses 1'!A:A,0),5+MOD(ROW()-2,COUNTA('Form Responses 1'!$1:$1)-4),,TRUE,"Form Responses 1")))</f>
        <v>#N/A</v>
      </c>
      <c r="H935" s="83" t="str">
        <f ca="1" t="shared" si="800"/>
        <v>Halaman Wisma</v>
      </c>
      <c r="I935" s="83" t="str">
        <f ca="1" t="shared" si="939"/>
        <v>Halaman Utama Depan</v>
      </c>
      <c r="J935" s="83" t="str">
        <f ca="1" t="shared" si="801"/>
        <v>CLEANING SERVICE</v>
      </c>
      <c r="K935" s="83" t="str">
        <f ca="1" t="array" ref="K935">IFERROR(INDEX(MASTER!B:B,MATCH(G935,MASTER!A:A,0))/100," ")</f>
        <v> </v>
      </c>
      <c r="L935" s="66">
        <f ca="1" t="shared" si="802"/>
        <v>0</v>
      </c>
      <c r="M935" s="66" t="str">
        <f ca="1" t="shared" si="803"/>
        <v>1900 - WEEK 00</v>
      </c>
      <c r="N935" s="66" t="str">
        <f ca="1" t="shared" si="804"/>
        <v>1900 - MONTH 01</v>
      </c>
      <c r="O935" s="83" t="str">
        <f ca="1" t="shared" ref="O935:P935" si="976">IFERROR(AVERAGEIF(M:M,M935,$K:$K)," ")</f>
        <v> </v>
      </c>
      <c r="P935" s="83" t="str">
        <f ca="1" t="shared" si="976"/>
        <v> </v>
      </c>
      <c r="Q935" s="66" t="str">
        <f ca="1">IF(ISBLANK(A935)," ",IF(O935&gt;MASTER!$B$3/100,"SB",IF(O935&gt;MASTER!$B$4/100,"B",IF(O935&gt;MASTER!$B$5/100,"C","K"))))</f>
        <v>SB</v>
      </c>
      <c r="R935" s="66" t="str">
        <f ca="1">IF(ISBLANK(B935)," ",IF(P935&gt;MASTER!$B$3/100,"SB",IF(P935&gt;MASTER!$B$4/100,"B",IF(P935&gt;MASTER!$B$5/100,"C","K"))))</f>
        <v>SB</v>
      </c>
    </row>
    <row r="936" customHeight="1" spans="1:18">
      <c r="A936" s="66">
        <f ca="1">INDIRECT(ADDRESS(2+QUOTIENT(ROW()-2,COUNTA('Form Responses 1'!$1:$1)-4),1,,TRUE,"Form Responses 1"))</f>
        <v>0</v>
      </c>
      <c r="B936" s="66">
        <f ca="1">INDIRECT(ADDRESS(2+QUOTIENT(ROW()-2,COUNTA('Form Responses 1'!$1:$1)-4),2,,TRUE,"Form Responses 1"))</f>
        <v>0</v>
      </c>
      <c r="C936" s="66">
        <f ca="1">INDIRECT(ADDRESS(2+QUOTIENT(ROW()-2,COUNTA('Form Responses 1'!$1:$1)-4),3,,TRUE,"Form Responses 1"))</f>
        <v>0</v>
      </c>
      <c r="D936" s="66">
        <f ca="1">INDIRECT(ADDRESS(2+QUOTIENT(ROW()-2,COUNTA('Form Responses 1'!$1:$1)-4),4,,TRUE,"Form Responses 1"))</f>
        <v>0</v>
      </c>
      <c r="E936" s="82">
        <f ca="1" t="shared" si="799"/>
        <v>6</v>
      </c>
      <c r="F936" s="66" t="str">
        <f ca="1">IF(ISBLANK(A936)," ",INDIRECT(ADDRESS(1,5+MOD(ROW()-2,COUNTA('Form Responses 1'!$1:$1)-4),,TRUE,"Form Responses 1")))</f>
        <v>Halaman Wisma [Halaman Samping Dan Belakang]</v>
      </c>
      <c r="G936" s="66" t="e">
        <f ca="1">IF(ISBLANK(A936)," ",INDIRECT(ADDRESS(MATCH(A936,'Form Responses 1'!A:A,0),5+MOD(ROW()-2,COUNTA('Form Responses 1'!$1:$1)-4),,TRUE,"Form Responses 1")))</f>
        <v>#N/A</v>
      </c>
      <c r="H936" s="83" t="str">
        <f ca="1" t="shared" si="800"/>
        <v>Halaman Wisma</v>
      </c>
      <c r="I936" s="83" t="str">
        <f ca="1" t="shared" si="939"/>
        <v>Halaman Samping Dan Belakang</v>
      </c>
      <c r="J936" s="83" t="str">
        <f ca="1" t="shared" si="801"/>
        <v>CLEANING SERVICE</v>
      </c>
      <c r="K936" s="83" t="str">
        <f ca="1" t="array" ref="K936">IFERROR(INDEX(MASTER!B:B,MATCH(G936,MASTER!A:A,0))/100," ")</f>
        <v> </v>
      </c>
      <c r="L936" s="66">
        <f ca="1" t="shared" si="802"/>
        <v>0</v>
      </c>
      <c r="M936" s="66" t="str">
        <f ca="1" t="shared" si="803"/>
        <v>1900 - WEEK 00</v>
      </c>
      <c r="N936" s="66" t="str">
        <f ca="1" t="shared" si="804"/>
        <v>1900 - MONTH 01</v>
      </c>
      <c r="O936" s="83" t="str">
        <f ca="1" t="shared" ref="O936:P936" si="977">IFERROR(AVERAGEIF(M:M,M936,$K:$K)," ")</f>
        <v> </v>
      </c>
      <c r="P936" s="83" t="str">
        <f ca="1" t="shared" si="977"/>
        <v> </v>
      </c>
      <c r="Q936" s="66" t="str">
        <f ca="1">IF(ISBLANK(A936)," ",IF(O936&gt;MASTER!$B$3/100,"SB",IF(O936&gt;MASTER!$B$4/100,"B",IF(O936&gt;MASTER!$B$5/100,"C","K"))))</f>
        <v>SB</v>
      </c>
      <c r="R936" s="66" t="str">
        <f ca="1">IF(ISBLANK(B936)," ",IF(P936&gt;MASTER!$B$3/100,"SB",IF(P936&gt;MASTER!$B$4/100,"B",IF(P936&gt;MASTER!$B$5/100,"C","K"))))</f>
        <v>SB</v>
      </c>
    </row>
    <row r="937" customHeight="1" spans="1:18">
      <c r="A937" s="66">
        <f ca="1">INDIRECT(ADDRESS(2+QUOTIENT(ROW()-2,COUNTA('Form Responses 1'!$1:$1)-4),1,,TRUE,"Form Responses 1"))</f>
        <v>0</v>
      </c>
      <c r="B937" s="66">
        <f ca="1">INDIRECT(ADDRESS(2+QUOTIENT(ROW()-2,COUNTA('Form Responses 1'!$1:$1)-4),2,,TRUE,"Form Responses 1"))</f>
        <v>0</v>
      </c>
      <c r="C937" s="66">
        <f ca="1">INDIRECT(ADDRESS(2+QUOTIENT(ROW()-2,COUNTA('Form Responses 1'!$1:$1)-4),3,,TRUE,"Form Responses 1"))</f>
        <v>0</v>
      </c>
      <c r="D937" s="66">
        <f ca="1">INDIRECT(ADDRESS(2+QUOTIENT(ROW()-2,COUNTA('Form Responses 1'!$1:$1)-4),4,,TRUE,"Form Responses 1"))</f>
        <v>0</v>
      </c>
      <c r="E937" s="82">
        <f ca="1" t="shared" si="799"/>
        <v>6</v>
      </c>
      <c r="F937" s="66" t="str">
        <f ca="1">IF(ISBLANK(A937)," ",INDIRECT(ADDRESS(1,5+MOD(ROW()-2,COUNTA('Form Responses 1'!$1:$1)-4),,TRUE,"Form Responses 1")))</f>
        <v>Halaman Wisma [Tps]</v>
      </c>
      <c r="G937" s="66" t="e">
        <f ca="1">IF(ISBLANK(A937)," ",INDIRECT(ADDRESS(MATCH(A937,'Form Responses 1'!A:A,0),5+MOD(ROW()-2,COUNTA('Form Responses 1'!$1:$1)-4),,TRUE,"Form Responses 1")))</f>
        <v>#N/A</v>
      </c>
      <c r="H937" s="83" t="str">
        <f ca="1" t="shared" si="800"/>
        <v>Halaman Wisma</v>
      </c>
      <c r="I937" s="83" t="str">
        <f ca="1" t="shared" si="939"/>
        <v>Tps</v>
      </c>
      <c r="J937" s="83" t="str">
        <f ca="1" t="shared" si="801"/>
        <v>CLEANING SERVICE</v>
      </c>
      <c r="K937" s="83" t="str">
        <f ca="1" t="array" ref="K937">IFERROR(INDEX(MASTER!B:B,MATCH(G937,MASTER!A:A,0))/100," ")</f>
        <v> </v>
      </c>
      <c r="L937" s="66">
        <f ca="1" t="shared" si="802"/>
        <v>0</v>
      </c>
      <c r="M937" s="66" t="str">
        <f ca="1" t="shared" si="803"/>
        <v>1900 - WEEK 00</v>
      </c>
      <c r="N937" s="66" t="str">
        <f ca="1" t="shared" si="804"/>
        <v>1900 - MONTH 01</v>
      </c>
      <c r="O937" s="83" t="str">
        <f ca="1" t="shared" ref="O937:P937" si="978">IFERROR(AVERAGEIF(M:M,M937,$K:$K)," ")</f>
        <v> </v>
      </c>
      <c r="P937" s="83" t="str">
        <f ca="1" t="shared" si="978"/>
        <v> </v>
      </c>
      <c r="Q937" s="66" t="str">
        <f ca="1">IF(ISBLANK(A937)," ",IF(O937&gt;MASTER!$B$3/100,"SB",IF(O937&gt;MASTER!$B$4/100,"B",IF(O937&gt;MASTER!$B$5/100,"C","K"))))</f>
        <v>SB</v>
      </c>
      <c r="R937" s="66" t="str">
        <f ca="1">IF(ISBLANK(B937)," ",IF(P937&gt;MASTER!$B$3/100,"SB",IF(P937&gt;MASTER!$B$4/100,"B",IF(P937&gt;MASTER!$B$5/100,"C","K"))))</f>
        <v>SB</v>
      </c>
    </row>
    <row r="938" customHeight="1" spans="1:18">
      <c r="A938" s="66">
        <f ca="1">INDIRECT(ADDRESS(2+QUOTIENT(ROW()-2,COUNTA('Form Responses 1'!$1:$1)-4),1,,TRUE,"Form Responses 1"))</f>
        <v>0</v>
      </c>
      <c r="B938" s="66">
        <f ca="1">INDIRECT(ADDRESS(2+QUOTIENT(ROW()-2,COUNTA('Form Responses 1'!$1:$1)-4),2,,TRUE,"Form Responses 1"))</f>
        <v>0</v>
      </c>
      <c r="C938" s="66">
        <f ca="1">INDIRECT(ADDRESS(2+QUOTIENT(ROW()-2,COUNTA('Form Responses 1'!$1:$1)-4),3,,TRUE,"Form Responses 1"))</f>
        <v>0</v>
      </c>
      <c r="D938" s="66">
        <f ca="1">INDIRECT(ADDRESS(2+QUOTIENT(ROW()-2,COUNTA('Form Responses 1'!$1:$1)-4),4,,TRUE,"Form Responses 1"))</f>
        <v>0</v>
      </c>
      <c r="E938" s="82">
        <f ca="1" t="shared" si="799"/>
        <v>6</v>
      </c>
      <c r="F938" s="66" t="str">
        <f ca="1">IF(ISBLANK(A938)," ",INDIRECT(ADDRESS(1,5+MOD(ROW()-2,COUNTA('Form Responses 1'!$1:$1)-4),,TRUE,"Form Responses 1")))</f>
        <v>Security [Security Functions]</v>
      </c>
      <c r="G938" s="66" t="e">
        <f ca="1">IF(ISBLANK(A938)," ",INDIRECT(ADDRESS(MATCH(A938,'Form Responses 1'!A:A,0),5+MOD(ROW()-2,COUNTA('Form Responses 1'!$1:$1)-4),,TRUE,"Form Responses 1")))</f>
        <v>#N/A</v>
      </c>
      <c r="H938" s="83" t="str">
        <f ca="1" t="shared" si="800"/>
        <v>Security</v>
      </c>
      <c r="I938" s="83" t="str">
        <f ca="1" t="shared" si="939"/>
        <v>Security Functions</v>
      </c>
      <c r="J938" s="83" t="str">
        <f ca="1" t="shared" si="801"/>
        <v>SECURITY SERVICE</v>
      </c>
      <c r="K938" s="83" t="str">
        <f ca="1" t="array" ref="K938">IFERROR(INDEX(MASTER!B:B,MATCH(G938,MASTER!A:A,0))/100," ")</f>
        <v> </v>
      </c>
      <c r="L938" s="66">
        <f ca="1" t="shared" si="802"/>
        <v>0</v>
      </c>
      <c r="M938" s="66" t="str">
        <f ca="1" t="shared" si="803"/>
        <v>1900 - WEEK 00</v>
      </c>
      <c r="N938" s="66" t="str">
        <f ca="1" t="shared" si="804"/>
        <v>1900 - MONTH 01</v>
      </c>
      <c r="O938" s="83" t="str">
        <f ca="1" t="shared" ref="O938:P938" si="979">IFERROR(AVERAGEIF(M:M,M938,$K:$K)," ")</f>
        <v> </v>
      </c>
      <c r="P938" s="83" t="str">
        <f ca="1" t="shared" si="979"/>
        <v> </v>
      </c>
      <c r="Q938" s="66" t="str">
        <f ca="1">IF(ISBLANK(A938)," ",IF(O938&gt;MASTER!$B$3/100,"SB",IF(O938&gt;MASTER!$B$4/100,"B",IF(O938&gt;MASTER!$B$5/100,"C","K"))))</f>
        <v>SB</v>
      </c>
      <c r="R938" s="66" t="str">
        <f ca="1">IF(ISBLANK(B938)," ",IF(P938&gt;MASTER!$B$3/100,"SB",IF(P938&gt;MASTER!$B$4/100,"B",IF(P938&gt;MASTER!$B$5/100,"C","K"))))</f>
        <v>SB</v>
      </c>
    </row>
    <row r="939" customHeight="1" spans="1:18">
      <c r="A939" s="66">
        <f ca="1">INDIRECT(ADDRESS(2+QUOTIENT(ROW()-2,COUNTA('Form Responses 1'!$1:$1)-4),1,,TRUE,"Form Responses 1"))</f>
        <v>0</v>
      </c>
      <c r="B939" s="66">
        <f ca="1">INDIRECT(ADDRESS(2+QUOTIENT(ROW()-2,COUNTA('Form Responses 1'!$1:$1)-4),2,,TRUE,"Form Responses 1"))</f>
        <v>0</v>
      </c>
      <c r="C939" s="66">
        <f ca="1">INDIRECT(ADDRESS(2+QUOTIENT(ROW()-2,COUNTA('Form Responses 1'!$1:$1)-4),3,,TRUE,"Form Responses 1"))</f>
        <v>0</v>
      </c>
      <c r="D939" s="66">
        <f ca="1">INDIRECT(ADDRESS(2+QUOTIENT(ROW()-2,COUNTA('Form Responses 1'!$1:$1)-4),4,,TRUE,"Form Responses 1"))</f>
        <v>0</v>
      </c>
      <c r="E939" s="82">
        <f ca="1" t="shared" si="799"/>
        <v>6</v>
      </c>
      <c r="F939" s="66" t="str">
        <f ca="1">IF(ISBLANK(A939)," ",INDIRECT(ADDRESS(1,5+MOD(ROW()-2,COUNTA('Form Responses 1'!$1:$1)-4),,TRUE,"Form Responses 1")))</f>
        <v>Lantai 1 [Pantry ]</v>
      </c>
      <c r="G939" s="66" t="e">
        <f ca="1">IF(ISBLANK(A939)," ",INDIRECT(ADDRESS(MATCH(A939,'Form Responses 1'!A:A,0),5+MOD(ROW()-2,COUNTA('Form Responses 1'!$1:$1)-4),,TRUE,"Form Responses 1")))</f>
        <v>#N/A</v>
      </c>
      <c r="H939" s="83" t="str">
        <f ca="1" t="shared" si="800"/>
        <v>Lantai 1</v>
      </c>
      <c r="I939" s="83" t="str">
        <f ca="1" t="shared" si="939"/>
        <v>Pantry </v>
      </c>
      <c r="J939" s="83" t="str">
        <f ca="1" t="shared" si="801"/>
        <v>CLEANING SERVICE</v>
      </c>
      <c r="K939" s="83" t="str">
        <f ca="1" t="array" ref="K939">IFERROR(INDEX(MASTER!B:B,MATCH(G939,MASTER!A:A,0))/100," ")</f>
        <v> </v>
      </c>
      <c r="L939" s="66">
        <f ca="1" t="shared" si="802"/>
        <v>0</v>
      </c>
      <c r="M939" s="66" t="str">
        <f ca="1" t="shared" si="803"/>
        <v>1900 - WEEK 00</v>
      </c>
      <c r="N939" s="66" t="str">
        <f ca="1" t="shared" si="804"/>
        <v>1900 - MONTH 01</v>
      </c>
      <c r="O939" s="83" t="str">
        <f ca="1" t="shared" ref="O939:P939" si="980">IFERROR(AVERAGEIF(M:M,M939,$K:$K)," ")</f>
        <v> </v>
      </c>
      <c r="P939" s="83" t="str">
        <f ca="1" t="shared" si="980"/>
        <v> </v>
      </c>
      <c r="Q939" s="66" t="str">
        <f ca="1">IF(ISBLANK(A939)," ",IF(O939&gt;MASTER!$B$3/100,"SB",IF(O939&gt;MASTER!$B$4/100,"B",IF(O939&gt;MASTER!$B$5/100,"C","K"))))</f>
        <v>SB</v>
      </c>
      <c r="R939" s="66" t="str">
        <f ca="1">IF(ISBLANK(B939)," ",IF(P939&gt;MASTER!$B$3/100,"SB",IF(P939&gt;MASTER!$B$4/100,"B",IF(P939&gt;MASTER!$B$5/100,"C","K"))))</f>
        <v>SB</v>
      </c>
    </row>
    <row r="940" customHeight="1" spans="1:18">
      <c r="A940" s="66">
        <f ca="1">INDIRECT(ADDRESS(2+QUOTIENT(ROW()-2,COUNTA('Form Responses 1'!$1:$1)-4),1,,TRUE,"Form Responses 1"))</f>
        <v>0</v>
      </c>
      <c r="B940" s="66">
        <f ca="1">INDIRECT(ADDRESS(2+QUOTIENT(ROW()-2,COUNTA('Form Responses 1'!$1:$1)-4),2,,TRUE,"Form Responses 1"))</f>
        <v>0</v>
      </c>
      <c r="C940" s="66">
        <f ca="1">INDIRECT(ADDRESS(2+QUOTIENT(ROW()-2,COUNTA('Form Responses 1'!$1:$1)-4),3,,TRUE,"Form Responses 1"))</f>
        <v>0</v>
      </c>
      <c r="D940" s="66">
        <f ca="1">INDIRECT(ADDRESS(2+QUOTIENT(ROW()-2,COUNTA('Form Responses 1'!$1:$1)-4),4,,TRUE,"Form Responses 1"))</f>
        <v>0</v>
      </c>
      <c r="E940" s="82">
        <f ca="1" t="shared" si="799"/>
        <v>6</v>
      </c>
      <c r="F940" s="66" t="str">
        <f ca="1">IF(ISBLANK(A940)," ",INDIRECT(ADDRESS(1,5+MOD(ROW()-2,COUNTA('Form Responses 1'!$1:$1)-4),,TRUE,"Form Responses 1")))</f>
        <v>Lantai 1 [Kamar Depan]</v>
      </c>
      <c r="G940" s="66" t="e">
        <f ca="1">IF(ISBLANK(A940)," ",INDIRECT(ADDRESS(MATCH(A940,'Form Responses 1'!A:A,0),5+MOD(ROW()-2,COUNTA('Form Responses 1'!$1:$1)-4),,TRUE,"Form Responses 1")))</f>
        <v>#N/A</v>
      </c>
      <c r="H940" s="83" t="str">
        <f ca="1" t="shared" si="800"/>
        <v>Lantai 1</v>
      </c>
      <c r="I940" s="83" t="str">
        <f ca="1" t="shared" si="939"/>
        <v>Kamar Depan</v>
      </c>
      <c r="J940" s="83" t="str">
        <f ca="1" t="shared" si="801"/>
        <v>CLEANING SERVICE</v>
      </c>
      <c r="K940" s="83" t="str">
        <f ca="1" t="array" ref="K940">IFERROR(INDEX(MASTER!B:B,MATCH(G940,MASTER!A:A,0))/100," ")</f>
        <v> </v>
      </c>
      <c r="L940" s="66">
        <f ca="1" t="shared" si="802"/>
        <v>0</v>
      </c>
      <c r="M940" s="66" t="str">
        <f ca="1" t="shared" si="803"/>
        <v>1900 - WEEK 00</v>
      </c>
      <c r="N940" s="66" t="str">
        <f ca="1" t="shared" si="804"/>
        <v>1900 - MONTH 01</v>
      </c>
      <c r="O940" s="83" t="str">
        <f ca="1" t="shared" ref="O940:P940" si="981">IFERROR(AVERAGEIF(M:M,M940,$K:$K)," ")</f>
        <v> </v>
      </c>
      <c r="P940" s="83" t="str">
        <f ca="1" t="shared" si="981"/>
        <v> </v>
      </c>
      <c r="Q940" s="66" t="str">
        <f ca="1">IF(ISBLANK(A940)," ",IF(O940&gt;MASTER!$B$3/100,"SB",IF(O940&gt;MASTER!$B$4/100,"B",IF(O940&gt;MASTER!$B$5/100,"C","K"))))</f>
        <v>SB</v>
      </c>
      <c r="R940" s="66" t="str">
        <f ca="1">IF(ISBLANK(B940)," ",IF(P940&gt;MASTER!$B$3/100,"SB",IF(P940&gt;MASTER!$B$4/100,"B",IF(P940&gt;MASTER!$B$5/100,"C","K"))))</f>
        <v>SB</v>
      </c>
    </row>
    <row r="941" customHeight="1" spans="1:18">
      <c r="A941" s="66">
        <f ca="1">INDIRECT(ADDRESS(2+QUOTIENT(ROW()-2,COUNTA('Form Responses 1'!$1:$1)-4),1,,TRUE,"Form Responses 1"))</f>
        <v>0</v>
      </c>
      <c r="B941" s="66">
        <f ca="1">INDIRECT(ADDRESS(2+QUOTIENT(ROW()-2,COUNTA('Form Responses 1'!$1:$1)-4),2,,TRUE,"Form Responses 1"))</f>
        <v>0</v>
      </c>
      <c r="C941" s="66">
        <f ca="1">INDIRECT(ADDRESS(2+QUOTIENT(ROW()-2,COUNTA('Form Responses 1'!$1:$1)-4),3,,TRUE,"Form Responses 1"))</f>
        <v>0</v>
      </c>
      <c r="D941" s="66">
        <f ca="1">INDIRECT(ADDRESS(2+QUOTIENT(ROW()-2,COUNTA('Form Responses 1'!$1:$1)-4),4,,TRUE,"Form Responses 1"))</f>
        <v>0</v>
      </c>
      <c r="E941" s="82">
        <f ca="1" t="shared" si="799"/>
        <v>6</v>
      </c>
      <c r="F941" s="66" t="str">
        <f ca="1">IF(ISBLANK(A941)," ",INDIRECT(ADDRESS(1,5+MOD(ROW()-2,COUNTA('Form Responses 1'!$1:$1)-4),,TRUE,"Form Responses 1")))</f>
        <v>Lantai 1 [Kamar Belakang]</v>
      </c>
      <c r="G941" s="66" t="e">
        <f ca="1">IF(ISBLANK(A941)," ",INDIRECT(ADDRESS(MATCH(A941,'Form Responses 1'!A:A,0),5+MOD(ROW()-2,COUNTA('Form Responses 1'!$1:$1)-4),,TRUE,"Form Responses 1")))</f>
        <v>#N/A</v>
      </c>
      <c r="H941" s="83" t="str">
        <f ca="1" t="shared" si="800"/>
        <v>Lantai 1</v>
      </c>
      <c r="I941" s="83" t="str">
        <f ca="1" t="shared" si="939"/>
        <v>Kamar Belakang</v>
      </c>
      <c r="J941" s="83" t="str">
        <f ca="1" t="shared" si="801"/>
        <v>CLEANING SERVICE</v>
      </c>
      <c r="K941" s="83" t="str">
        <f ca="1" t="array" ref="K941">IFERROR(INDEX(MASTER!B:B,MATCH(G941,MASTER!A:A,0))/100," ")</f>
        <v> </v>
      </c>
      <c r="L941" s="66">
        <f ca="1" t="shared" si="802"/>
        <v>0</v>
      </c>
      <c r="M941" s="66" t="str">
        <f ca="1" t="shared" si="803"/>
        <v>1900 - WEEK 00</v>
      </c>
      <c r="N941" s="66" t="str">
        <f ca="1" t="shared" si="804"/>
        <v>1900 - MONTH 01</v>
      </c>
      <c r="O941" s="83" t="str">
        <f ca="1" t="shared" ref="O941:P941" si="982">IFERROR(AVERAGEIF(M:M,M941,$K:$K)," ")</f>
        <v> </v>
      </c>
      <c r="P941" s="83" t="str">
        <f ca="1" t="shared" si="982"/>
        <v> </v>
      </c>
      <c r="Q941" s="66" t="str">
        <f ca="1">IF(ISBLANK(A941)," ",IF(O941&gt;MASTER!$B$3/100,"SB",IF(O941&gt;MASTER!$B$4/100,"B",IF(O941&gt;MASTER!$B$5/100,"C","K"))))</f>
        <v>SB</v>
      </c>
      <c r="R941" s="66" t="str">
        <f ca="1">IF(ISBLANK(B941)," ",IF(P941&gt;MASTER!$B$3/100,"SB",IF(P941&gt;MASTER!$B$4/100,"B",IF(P941&gt;MASTER!$B$5/100,"C","K"))))</f>
        <v>SB</v>
      </c>
    </row>
    <row r="942" customHeight="1" spans="1:18">
      <c r="A942" s="66">
        <f ca="1">INDIRECT(ADDRESS(2+QUOTIENT(ROW()-2,COUNTA('Form Responses 1'!$1:$1)-4),1,,TRUE,"Form Responses 1"))</f>
        <v>0</v>
      </c>
      <c r="B942" s="66">
        <f ca="1">INDIRECT(ADDRESS(2+QUOTIENT(ROW()-2,COUNTA('Form Responses 1'!$1:$1)-4),2,,TRUE,"Form Responses 1"))</f>
        <v>0</v>
      </c>
      <c r="C942" s="66">
        <f ca="1">INDIRECT(ADDRESS(2+QUOTIENT(ROW()-2,COUNTA('Form Responses 1'!$1:$1)-4),3,,TRUE,"Form Responses 1"))</f>
        <v>0</v>
      </c>
      <c r="D942" s="66">
        <f ca="1">INDIRECT(ADDRESS(2+QUOTIENT(ROW()-2,COUNTA('Form Responses 1'!$1:$1)-4),4,,TRUE,"Form Responses 1"))</f>
        <v>0</v>
      </c>
      <c r="E942" s="82">
        <f ca="1" t="shared" si="799"/>
        <v>6</v>
      </c>
      <c r="F942" s="66" t="str">
        <f ca="1">IF(ISBLANK(A942)," ",INDIRECT(ADDRESS(1,5+MOD(ROW()-2,COUNTA('Form Responses 1'!$1:$1)-4),,TRUE,"Form Responses 1")))</f>
        <v>Lantai 1 [Ruang Tamu]</v>
      </c>
      <c r="G942" s="66" t="e">
        <f ca="1">IF(ISBLANK(A942)," ",INDIRECT(ADDRESS(MATCH(A942,'Form Responses 1'!A:A,0),5+MOD(ROW()-2,COUNTA('Form Responses 1'!$1:$1)-4),,TRUE,"Form Responses 1")))</f>
        <v>#N/A</v>
      </c>
      <c r="H942" s="83" t="str">
        <f ca="1" t="shared" si="800"/>
        <v>Lantai 1</v>
      </c>
      <c r="I942" s="83" t="str">
        <f ca="1" t="shared" si="939"/>
        <v>Ruang Tamu</v>
      </c>
      <c r="J942" s="83" t="str">
        <f ca="1" t="shared" si="801"/>
        <v>CLEANING SERVICE</v>
      </c>
      <c r="K942" s="83" t="str">
        <f ca="1" t="array" ref="K942">IFERROR(INDEX(MASTER!B:B,MATCH(G942,MASTER!A:A,0))/100," ")</f>
        <v> </v>
      </c>
      <c r="L942" s="66">
        <f ca="1" t="shared" si="802"/>
        <v>0</v>
      </c>
      <c r="M942" s="66" t="str">
        <f ca="1" t="shared" si="803"/>
        <v>1900 - WEEK 00</v>
      </c>
      <c r="N942" s="66" t="str">
        <f ca="1" t="shared" si="804"/>
        <v>1900 - MONTH 01</v>
      </c>
      <c r="O942" s="83" t="str">
        <f ca="1" t="shared" ref="O942:P942" si="983">IFERROR(AVERAGEIF(M:M,M942,$K:$K)," ")</f>
        <v> </v>
      </c>
      <c r="P942" s="83" t="str">
        <f ca="1" t="shared" si="983"/>
        <v> </v>
      </c>
      <c r="Q942" s="66" t="str">
        <f ca="1">IF(ISBLANK(A942)," ",IF(O942&gt;MASTER!$B$3/100,"SB",IF(O942&gt;MASTER!$B$4/100,"B",IF(O942&gt;MASTER!$B$5/100,"C","K"))))</f>
        <v>SB</v>
      </c>
      <c r="R942" s="66" t="str">
        <f ca="1">IF(ISBLANK(B942)," ",IF(P942&gt;MASTER!$B$3/100,"SB",IF(P942&gt;MASTER!$B$4/100,"B",IF(P942&gt;MASTER!$B$5/100,"C","K"))))</f>
        <v>SB</v>
      </c>
    </row>
    <row r="943" customHeight="1" spans="1:18">
      <c r="A943" s="66">
        <f ca="1">INDIRECT(ADDRESS(2+QUOTIENT(ROW()-2,COUNTA('Form Responses 1'!$1:$1)-4),1,,TRUE,"Form Responses 1"))</f>
        <v>0</v>
      </c>
      <c r="B943" s="66">
        <f ca="1">INDIRECT(ADDRESS(2+QUOTIENT(ROW()-2,COUNTA('Form Responses 1'!$1:$1)-4),2,,TRUE,"Form Responses 1"))</f>
        <v>0</v>
      </c>
      <c r="C943" s="66">
        <f ca="1">INDIRECT(ADDRESS(2+QUOTIENT(ROW()-2,COUNTA('Form Responses 1'!$1:$1)-4),3,,TRUE,"Form Responses 1"))</f>
        <v>0</v>
      </c>
      <c r="D943" s="66">
        <f ca="1">INDIRECT(ADDRESS(2+QUOTIENT(ROW()-2,COUNTA('Form Responses 1'!$1:$1)-4),4,,TRUE,"Form Responses 1"))</f>
        <v>0</v>
      </c>
      <c r="E943" s="82">
        <f ca="1" t="shared" si="799"/>
        <v>6</v>
      </c>
      <c r="F943" s="66" t="str">
        <f ca="1">IF(ISBLANK(A943)," ",INDIRECT(ADDRESS(1,5+MOD(ROW()-2,COUNTA('Form Responses 1'!$1:$1)-4),,TRUE,"Form Responses 1")))</f>
        <v>Lantai 1 [Toilet Pria / Wanita]</v>
      </c>
      <c r="G943" s="66" t="e">
        <f ca="1">IF(ISBLANK(A943)," ",INDIRECT(ADDRESS(MATCH(A943,'Form Responses 1'!A:A,0),5+MOD(ROW()-2,COUNTA('Form Responses 1'!$1:$1)-4),,TRUE,"Form Responses 1")))</f>
        <v>#N/A</v>
      </c>
      <c r="H943" s="83" t="str">
        <f ca="1" t="shared" si="800"/>
        <v>Lantai 1</v>
      </c>
      <c r="I943" s="83" t="str">
        <f ca="1" t="shared" si="939"/>
        <v>Toilet Pria / Wanita</v>
      </c>
      <c r="J943" s="83" t="str">
        <f ca="1" t="shared" si="801"/>
        <v>CLEANING SERVICE</v>
      </c>
      <c r="K943" s="83" t="str">
        <f ca="1" t="array" ref="K943">IFERROR(INDEX(MASTER!B:B,MATCH(G943,MASTER!A:A,0))/100," ")</f>
        <v> </v>
      </c>
      <c r="L943" s="66">
        <f ca="1" t="shared" si="802"/>
        <v>0</v>
      </c>
      <c r="M943" s="66" t="str">
        <f ca="1" t="shared" si="803"/>
        <v>1900 - WEEK 00</v>
      </c>
      <c r="N943" s="66" t="str">
        <f ca="1" t="shared" si="804"/>
        <v>1900 - MONTH 01</v>
      </c>
      <c r="O943" s="83" t="str">
        <f ca="1" t="shared" ref="O943:P943" si="984">IFERROR(AVERAGEIF(M:M,M943,$K:$K)," ")</f>
        <v> </v>
      </c>
      <c r="P943" s="83" t="str">
        <f ca="1" t="shared" si="984"/>
        <v> </v>
      </c>
      <c r="Q943" s="66" t="str">
        <f ca="1">IF(ISBLANK(A943)," ",IF(O943&gt;MASTER!$B$3/100,"SB",IF(O943&gt;MASTER!$B$4/100,"B",IF(O943&gt;MASTER!$B$5/100,"C","K"))))</f>
        <v>SB</v>
      </c>
      <c r="R943" s="66" t="str">
        <f ca="1">IF(ISBLANK(B943)," ",IF(P943&gt;MASTER!$B$3/100,"SB",IF(P943&gt;MASTER!$B$4/100,"B",IF(P943&gt;MASTER!$B$5/100,"C","K"))))</f>
        <v>SB</v>
      </c>
    </row>
    <row r="944" customHeight="1" spans="1:18">
      <c r="A944" s="66">
        <f ca="1">INDIRECT(ADDRESS(2+QUOTIENT(ROW()-2,COUNTA('Form Responses 1'!$1:$1)-4),1,,TRUE,"Form Responses 1"))</f>
        <v>0</v>
      </c>
      <c r="B944" s="66">
        <f ca="1">INDIRECT(ADDRESS(2+QUOTIENT(ROW()-2,COUNTA('Form Responses 1'!$1:$1)-4),2,,TRUE,"Form Responses 1"))</f>
        <v>0</v>
      </c>
      <c r="C944" s="66">
        <f ca="1">INDIRECT(ADDRESS(2+QUOTIENT(ROW()-2,COUNTA('Form Responses 1'!$1:$1)-4),3,,TRUE,"Form Responses 1"))</f>
        <v>0</v>
      </c>
      <c r="D944" s="66">
        <f ca="1">INDIRECT(ADDRESS(2+QUOTIENT(ROW()-2,COUNTA('Form Responses 1'!$1:$1)-4),4,,TRUE,"Form Responses 1"))</f>
        <v>0</v>
      </c>
      <c r="E944" s="82">
        <f ca="1" t="shared" si="799"/>
        <v>6</v>
      </c>
      <c r="F944" s="66" t="str">
        <f ca="1">IF(ISBLANK(A944)," ",INDIRECT(ADDRESS(1,5+MOD(ROW()-2,COUNTA('Form Responses 1'!$1:$1)-4),,TRUE,"Form Responses 1")))</f>
        <v>Halaman [Taman ]</v>
      </c>
      <c r="G944" s="66" t="e">
        <f ca="1">IF(ISBLANK(A944)," ",INDIRECT(ADDRESS(MATCH(A944,'Form Responses 1'!A:A,0),5+MOD(ROW()-2,COUNTA('Form Responses 1'!$1:$1)-4),,TRUE,"Form Responses 1")))</f>
        <v>#N/A</v>
      </c>
      <c r="H944" s="83" t="str">
        <f ca="1" t="shared" si="800"/>
        <v>Halaman</v>
      </c>
      <c r="I944" s="83" t="str">
        <f ca="1" t="shared" si="939"/>
        <v>Taman </v>
      </c>
      <c r="J944" s="83" t="str">
        <f ca="1" t="shared" si="801"/>
        <v>CLEANING SERVICE</v>
      </c>
      <c r="K944" s="83" t="str">
        <f ca="1" t="array" ref="K944">IFERROR(INDEX(MASTER!B:B,MATCH(G944,MASTER!A:A,0))/100," ")</f>
        <v> </v>
      </c>
      <c r="L944" s="66">
        <f ca="1" t="shared" si="802"/>
        <v>0</v>
      </c>
      <c r="M944" s="66" t="str">
        <f ca="1" t="shared" si="803"/>
        <v>1900 - WEEK 00</v>
      </c>
      <c r="N944" s="66" t="str">
        <f ca="1" t="shared" si="804"/>
        <v>1900 - MONTH 01</v>
      </c>
      <c r="O944" s="83" t="str">
        <f ca="1" t="shared" ref="O944:P944" si="985">IFERROR(AVERAGEIF(M:M,M944,$K:$K)," ")</f>
        <v> </v>
      </c>
      <c r="P944" s="83" t="str">
        <f ca="1" t="shared" si="985"/>
        <v> </v>
      </c>
      <c r="Q944" s="66" t="str">
        <f ca="1">IF(ISBLANK(A944)," ",IF(O944&gt;MASTER!$B$3/100,"SB",IF(O944&gt;MASTER!$B$4/100,"B",IF(O944&gt;MASTER!$B$5/100,"C","K"))))</f>
        <v>SB</v>
      </c>
      <c r="R944" s="66" t="str">
        <f ca="1">IF(ISBLANK(B944)," ",IF(P944&gt;MASTER!$B$3/100,"SB",IF(P944&gt;MASTER!$B$4/100,"B",IF(P944&gt;MASTER!$B$5/100,"C","K"))))</f>
        <v>SB</v>
      </c>
    </row>
    <row r="945" customHeight="1" spans="1:18">
      <c r="A945" s="66">
        <f ca="1">INDIRECT(ADDRESS(2+QUOTIENT(ROW()-2,COUNTA('Form Responses 1'!$1:$1)-4),1,,TRUE,"Form Responses 1"))</f>
        <v>0</v>
      </c>
      <c r="B945" s="66">
        <f ca="1">INDIRECT(ADDRESS(2+QUOTIENT(ROW()-2,COUNTA('Form Responses 1'!$1:$1)-4),2,,TRUE,"Form Responses 1"))</f>
        <v>0</v>
      </c>
      <c r="C945" s="66">
        <f ca="1">INDIRECT(ADDRESS(2+QUOTIENT(ROW()-2,COUNTA('Form Responses 1'!$1:$1)-4),3,,TRUE,"Form Responses 1"))</f>
        <v>0</v>
      </c>
      <c r="D945" s="66">
        <f ca="1">INDIRECT(ADDRESS(2+QUOTIENT(ROW()-2,COUNTA('Form Responses 1'!$1:$1)-4),4,,TRUE,"Form Responses 1"))</f>
        <v>0</v>
      </c>
      <c r="E945" s="82">
        <f ca="1" t="shared" si="799"/>
        <v>6</v>
      </c>
      <c r="F945" s="66" t="str">
        <f ca="1">IF(ISBLANK(A945)," ",INDIRECT(ADDRESS(1,5+MOD(ROW()-2,COUNTA('Form Responses 1'!$1:$1)-4),,TRUE,"Form Responses 1")))</f>
        <v>Halaman [Halaman Utama Depan]</v>
      </c>
      <c r="G945" s="66" t="e">
        <f ca="1">IF(ISBLANK(A945)," ",INDIRECT(ADDRESS(MATCH(A945,'Form Responses 1'!A:A,0),5+MOD(ROW()-2,COUNTA('Form Responses 1'!$1:$1)-4),,TRUE,"Form Responses 1")))</f>
        <v>#N/A</v>
      </c>
      <c r="H945" s="83" t="str">
        <f ca="1" t="shared" si="800"/>
        <v>Halaman</v>
      </c>
      <c r="I945" s="83" t="str">
        <f ca="1" t="shared" si="939"/>
        <v>Halaman Utama Depan</v>
      </c>
      <c r="J945" s="83" t="str">
        <f ca="1" t="shared" si="801"/>
        <v>CLEANING SERVICE</v>
      </c>
      <c r="K945" s="83" t="str">
        <f ca="1" t="array" ref="K945">IFERROR(INDEX(MASTER!B:B,MATCH(G945,MASTER!A:A,0))/100," ")</f>
        <v> </v>
      </c>
      <c r="L945" s="66">
        <f ca="1" t="shared" si="802"/>
        <v>0</v>
      </c>
      <c r="M945" s="66" t="str">
        <f ca="1" t="shared" si="803"/>
        <v>1900 - WEEK 00</v>
      </c>
      <c r="N945" s="66" t="str">
        <f ca="1" t="shared" si="804"/>
        <v>1900 - MONTH 01</v>
      </c>
      <c r="O945" s="83" t="str">
        <f ca="1" t="shared" ref="O945:P945" si="986">IFERROR(AVERAGEIF(M:M,M945,$K:$K)," ")</f>
        <v> </v>
      </c>
      <c r="P945" s="83" t="str">
        <f ca="1" t="shared" si="986"/>
        <v> </v>
      </c>
      <c r="Q945" s="66" t="str">
        <f ca="1">IF(ISBLANK(A945)," ",IF(O945&gt;MASTER!$B$3/100,"SB",IF(O945&gt;MASTER!$B$4/100,"B",IF(O945&gt;MASTER!$B$5/100,"C","K"))))</f>
        <v>SB</v>
      </c>
      <c r="R945" s="66" t="str">
        <f ca="1">IF(ISBLANK(B945)," ",IF(P945&gt;MASTER!$B$3/100,"SB",IF(P945&gt;MASTER!$B$4/100,"B",IF(P945&gt;MASTER!$B$5/100,"C","K"))))</f>
        <v>SB</v>
      </c>
    </row>
    <row r="946" customHeight="1" spans="1:18">
      <c r="A946" s="66">
        <f ca="1">INDIRECT(ADDRESS(2+QUOTIENT(ROW()-2,COUNTA('Form Responses 1'!$1:$1)-4),1,,TRUE,"Form Responses 1"))</f>
        <v>0</v>
      </c>
      <c r="B946" s="66">
        <f ca="1">INDIRECT(ADDRESS(2+QUOTIENT(ROW()-2,COUNTA('Form Responses 1'!$1:$1)-4),2,,TRUE,"Form Responses 1"))</f>
        <v>0</v>
      </c>
      <c r="C946" s="66">
        <f ca="1">INDIRECT(ADDRESS(2+QUOTIENT(ROW()-2,COUNTA('Form Responses 1'!$1:$1)-4),3,,TRUE,"Form Responses 1"))</f>
        <v>0</v>
      </c>
      <c r="D946" s="66">
        <f ca="1">INDIRECT(ADDRESS(2+QUOTIENT(ROW()-2,COUNTA('Form Responses 1'!$1:$1)-4),4,,TRUE,"Form Responses 1"))</f>
        <v>0</v>
      </c>
      <c r="E946" s="82">
        <f ca="1" t="shared" si="799"/>
        <v>6</v>
      </c>
      <c r="F946" s="66" t="str">
        <f ca="1">IF(ISBLANK(A946)," ",INDIRECT(ADDRESS(1,5+MOD(ROW()-2,COUNTA('Form Responses 1'!$1:$1)-4),,TRUE,"Form Responses 1")))</f>
        <v>Halaman [Halaman Samping Dan Belakang]</v>
      </c>
      <c r="G946" s="66" t="e">
        <f ca="1">IF(ISBLANK(A946)," ",INDIRECT(ADDRESS(MATCH(A946,'Form Responses 1'!A:A,0),5+MOD(ROW()-2,COUNTA('Form Responses 1'!$1:$1)-4),,TRUE,"Form Responses 1")))</f>
        <v>#N/A</v>
      </c>
      <c r="H946" s="83" t="str">
        <f ca="1" t="shared" si="800"/>
        <v>Halaman</v>
      </c>
      <c r="I946" s="83" t="str">
        <f ca="1" t="shared" si="939"/>
        <v>Halaman Samping Dan Belakang</v>
      </c>
      <c r="J946" s="83" t="str">
        <f ca="1" t="shared" si="801"/>
        <v>CLEANING SERVICE</v>
      </c>
      <c r="K946" s="83" t="str">
        <f ca="1" t="array" ref="K946">IFERROR(INDEX(MASTER!B:B,MATCH(G946,MASTER!A:A,0))/100," ")</f>
        <v> </v>
      </c>
      <c r="L946" s="66">
        <f ca="1" t="shared" si="802"/>
        <v>0</v>
      </c>
      <c r="M946" s="66" t="str">
        <f ca="1" t="shared" si="803"/>
        <v>1900 - WEEK 00</v>
      </c>
      <c r="N946" s="66" t="str">
        <f ca="1" t="shared" si="804"/>
        <v>1900 - MONTH 01</v>
      </c>
      <c r="O946" s="83" t="str">
        <f ca="1" t="shared" ref="O946:P946" si="987">IFERROR(AVERAGEIF(M:M,M946,$K:$K)," ")</f>
        <v> </v>
      </c>
      <c r="P946" s="83" t="str">
        <f ca="1" t="shared" si="987"/>
        <v> </v>
      </c>
      <c r="Q946" s="66" t="str">
        <f ca="1">IF(ISBLANK(A946)," ",IF(O946&gt;MASTER!$B$3/100,"SB",IF(O946&gt;MASTER!$B$4/100,"B",IF(O946&gt;MASTER!$B$5/100,"C","K"))))</f>
        <v>SB</v>
      </c>
      <c r="R946" s="66" t="str">
        <f ca="1">IF(ISBLANK(B946)," ",IF(P946&gt;MASTER!$B$3/100,"SB",IF(P946&gt;MASTER!$B$4/100,"B",IF(P946&gt;MASTER!$B$5/100,"C","K"))))</f>
        <v>SB</v>
      </c>
    </row>
    <row r="947" customHeight="1" spans="1:18">
      <c r="A947" s="66">
        <f ca="1">INDIRECT(ADDRESS(2+QUOTIENT(ROW()-2,COUNTA('Form Responses 1'!$1:$1)-4),1,,TRUE,"Form Responses 1"))</f>
        <v>0</v>
      </c>
      <c r="B947" s="66">
        <f ca="1">INDIRECT(ADDRESS(2+QUOTIENT(ROW()-2,COUNTA('Form Responses 1'!$1:$1)-4),2,,TRUE,"Form Responses 1"))</f>
        <v>0</v>
      </c>
      <c r="C947" s="66">
        <f ca="1">INDIRECT(ADDRESS(2+QUOTIENT(ROW()-2,COUNTA('Form Responses 1'!$1:$1)-4),3,,TRUE,"Form Responses 1"))</f>
        <v>0</v>
      </c>
      <c r="D947" s="66">
        <f ca="1">INDIRECT(ADDRESS(2+QUOTIENT(ROW()-2,COUNTA('Form Responses 1'!$1:$1)-4),4,,TRUE,"Form Responses 1"))</f>
        <v>0</v>
      </c>
      <c r="E947" s="82">
        <f ca="1" t="shared" si="799"/>
        <v>6</v>
      </c>
      <c r="F947" s="66" t="str">
        <f ca="1">IF(ISBLANK(A947)," ",INDIRECT(ADDRESS(1,5+MOD(ROW()-2,COUNTA('Form Responses 1'!$1:$1)-4),,TRUE,"Form Responses 1")))</f>
        <v>Halaman [Tps]</v>
      </c>
      <c r="G947" s="66" t="e">
        <f ca="1">IF(ISBLANK(A947)," ",INDIRECT(ADDRESS(MATCH(A947,'Form Responses 1'!A:A,0),5+MOD(ROW()-2,COUNTA('Form Responses 1'!$1:$1)-4),,TRUE,"Form Responses 1")))</f>
        <v>#N/A</v>
      </c>
      <c r="H947" s="83" t="str">
        <f ca="1" t="shared" si="800"/>
        <v>Halaman</v>
      </c>
      <c r="I947" s="83" t="str">
        <f ca="1" t="shared" si="939"/>
        <v>Tps</v>
      </c>
      <c r="J947" s="83" t="str">
        <f ca="1" t="shared" si="801"/>
        <v>CLEANING SERVICE</v>
      </c>
      <c r="K947" s="83" t="str">
        <f ca="1" t="array" ref="K947">IFERROR(INDEX(MASTER!B:B,MATCH(G947,MASTER!A:A,0))/100," ")</f>
        <v> </v>
      </c>
      <c r="L947" s="66">
        <f ca="1" t="shared" si="802"/>
        <v>0</v>
      </c>
      <c r="M947" s="66" t="str">
        <f ca="1" t="shared" si="803"/>
        <v>1900 - WEEK 00</v>
      </c>
      <c r="N947" s="66" t="str">
        <f ca="1" t="shared" si="804"/>
        <v>1900 - MONTH 01</v>
      </c>
      <c r="O947" s="83" t="str">
        <f ca="1" t="shared" ref="O947:P947" si="988">IFERROR(AVERAGEIF(M:M,M947,$K:$K)," ")</f>
        <v> </v>
      </c>
      <c r="P947" s="83" t="str">
        <f ca="1" t="shared" si="988"/>
        <v> </v>
      </c>
      <c r="Q947" s="66" t="str">
        <f ca="1">IF(ISBLANK(A947)," ",IF(O947&gt;MASTER!$B$3/100,"SB",IF(O947&gt;MASTER!$B$4/100,"B",IF(O947&gt;MASTER!$B$5/100,"C","K"))))</f>
        <v>SB</v>
      </c>
      <c r="R947" s="66" t="str">
        <f ca="1">IF(ISBLANK(B947)," ",IF(P947&gt;MASTER!$B$3/100,"SB",IF(P947&gt;MASTER!$B$4/100,"B",IF(P947&gt;MASTER!$B$5/100,"C","K"))))</f>
        <v>SB</v>
      </c>
    </row>
    <row r="948" customHeight="1" spans="1:18">
      <c r="A948" s="66">
        <f ca="1">INDIRECT(ADDRESS(2+QUOTIENT(ROW()-2,COUNTA('Form Responses 1'!$1:$1)-4),1,,TRUE,"Form Responses 1"))</f>
        <v>0</v>
      </c>
      <c r="B948" s="66">
        <f ca="1">INDIRECT(ADDRESS(2+QUOTIENT(ROW()-2,COUNTA('Form Responses 1'!$1:$1)-4),2,,TRUE,"Form Responses 1"))</f>
        <v>0</v>
      </c>
      <c r="C948" s="66">
        <f ca="1">INDIRECT(ADDRESS(2+QUOTIENT(ROW()-2,COUNTA('Form Responses 1'!$1:$1)-4),3,,TRUE,"Form Responses 1"))</f>
        <v>0</v>
      </c>
      <c r="D948" s="66">
        <f ca="1">INDIRECT(ADDRESS(2+QUOTIENT(ROW()-2,COUNTA('Form Responses 1'!$1:$1)-4),4,,TRUE,"Form Responses 1"))</f>
        <v>0</v>
      </c>
      <c r="E948" s="82">
        <f ca="1" t="shared" si="799"/>
        <v>6</v>
      </c>
      <c r="F948" s="66" t="str">
        <f ca="1">IF(ISBLANK(A948)," ",INDIRECT(ADDRESS(1,5+MOD(ROW()-2,COUNTA('Form Responses 1'!$1:$1)-4),,TRUE,"Form Responses 1")))</f>
        <v>Wisma [Koridor ]</v>
      </c>
      <c r="G948" s="66" t="e">
        <f ca="1">IF(ISBLANK(A948)," ",INDIRECT(ADDRESS(MATCH(A948,'Form Responses 1'!A:A,0),5+MOD(ROW()-2,COUNTA('Form Responses 1'!$1:$1)-4),,TRUE,"Form Responses 1")))</f>
        <v>#N/A</v>
      </c>
      <c r="H948" s="83" t="str">
        <f ca="1" t="shared" si="800"/>
        <v>Wisma</v>
      </c>
      <c r="I948" s="83" t="str">
        <f ca="1" t="shared" si="939"/>
        <v>Koridor </v>
      </c>
      <c r="J948" s="83" t="str">
        <f ca="1" t="shared" si="801"/>
        <v>CLEANING SERVICE</v>
      </c>
      <c r="K948" s="83" t="str">
        <f ca="1" t="array" ref="K948">IFERROR(INDEX(MASTER!B:B,MATCH(G948,MASTER!A:A,0))/100," ")</f>
        <v> </v>
      </c>
      <c r="L948" s="66">
        <f ca="1" t="shared" si="802"/>
        <v>0</v>
      </c>
      <c r="M948" s="66" t="str">
        <f ca="1" t="shared" si="803"/>
        <v>1900 - WEEK 00</v>
      </c>
      <c r="N948" s="66" t="str">
        <f ca="1" t="shared" si="804"/>
        <v>1900 - MONTH 01</v>
      </c>
      <c r="O948" s="83" t="str">
        <f ca="1" t="shared" ref="O948:P948" si="989">IFERROR(AVERAGEIF(M:M,M948,$K:$K)," ")</f>
        <v> </v>
      </c>
      <c r="P948" s="83" t="str">
        <f ca="1" t="shared" si="989"/>
        <v> </v>
      </c>
      <c r="Q948" s="66" t="str">
        <f ca="1">IF(ISBLANK(A948)," ",IF(O948&gt;MASTER!$B$3/100,"SB",IF(O948&gt;MASTER!$B$4/100,"B",IF(O948&gt;MASTER!$B$5/100,"C","K"))))</f>
        <v>SB</v>
      </c>
      <c r="R948" s="66" t="str">
        <f ca="1">IF(ISBLANK(B948)," ",IF(P948&gt;MASTER!$B$3/100,"SB",IF(P948&gt;MASTER!$B$4/100,"B",IF(P948&gt;MASTER!$B$5/100,"C","K"))))</f>
        <v>SB</v>
      </c>
    </row>
    <row r="949" customHeight="1" spans="1:18">
      <c r="A949" s="66">
        <f ca="1">INDIRECT(ADDRESS(2+QUOTIENT(ROW()-2,COUNTA('Form Responses 1'!$1:$1)-4),1,,TRUE,"Form Responses 1"))</f>
        <v>0</v>
      </c>
      <c r="B949" s="66">
        <f ca="1">INDIRECT(ADDRESS(2+QUOTIENT(ROW()-2,COUNTA('Form Responses 1'!$1:$1)-4),2,,TRUE,"Form Responses 1"))</f>
        <v>0</v>
      </c>
      <c r="C949" s="66">
        <f ca="1">INDIRECT(ADDRESS(2+QUOTIENT(ROW()-2,COUNTA('Form Responses 1'!$1:$1)-4),3,,TRUE,"Form Responses 1"))</f>
        <v>0</v>
      </c>
      <c r="D949" s="66">
        <f ca="1">INDIRECT(ADDRESS(2+QUOTIENT(ROW()-2,COUNTA('Form Responses 1'!$1:$1)-4),4,,TRUE,"Form Responses 1"))</f>
        <v>0</v>
      </c>
      <c r="E949" s="82">
        <f ca="1" t="shared" si="799"/>
        <v>6</v>
      </c>
      <c r="F949" s="66" t="str">
        <f ca="1">IF(ISBLANK(A949)," ",INDIRECT(ADDRESS(1,5+MOD(ROW()-2,COUNTA('Form Responses 1'!$1:$1)-4),,TRUE,"Form Responses 1")))</f>
        <v>Wisma [Ruang Rapat/Pendopo]</v>
      </c>
      <c r="G949" s="66" t="e">
        <f ca="1">IF(ISBLANK(A949)," ",INDIRECT(ADDRESS(MATCH(A949,'Form Responses 1'!A:A,0),5+MOD(ROW()-2,COUNTA('Form Responses 1'!$1:$1)-4),,TRUE,"Form Responses 1")))</f>
        <v>#N/A</v>
      </c>
      <c r="H949" s="83" t="str">
        <f ca="1" t="shared" si="800"/>
        <v>Wisma</v>
      </c>
      <c r="I949" s="83" t="str">
        <f ca="1" t="shared" si="939"/>
        <v>Ruang Rapat/Pendopo</v>
      </c>
      <c r="J949" s="83" t="str">
        <f ca="1" t="shared" si="801"/>
        <v>CLEANING SERVICE</v>
      </c>
      <c r="K949" s="83" t="str">
        <f ca="1" t="array" ref="K949">IFERROR(INDEX(MASTER!B:B,MATCH(G949,MASTER!A:A,0))/100," ")</f>
        <v> </v>
      </c>
      <c r="L949" s="66">
        <f ca="1" t="shared" si="802"/>
        <v>0</v>
      </c>
      <c r="M949" s="66" t="str">
        <f ca="1" t="shared" si="803"/>
        <v>1900 - WEEK 00</v>
      </c>
      <c r="N949" s="66" t="str">
        <f ca="1" t="shared" si="804"/>
        <v>1900 - MONTH 01</v>
      </c>
      <c r="O949" s="83" t="str">
        <f ca="1" t="shared" ref="O949:P949" si="990">IFERROR(AVERAGEIF(M:M,M949,$K:$K)," ")</f>
        <v> </v>
      </c>
      <c r="P949" s="83" t="str">
        <f ca="1" t="shared" si="990"/>
        <v> </v>
      </c>
      <c r="Q949" s="66" t="str">
        <f ca="1">IF(ISBLANK(A949)," ",IF(O949&gt;MASTER!$B$3/100,"SB",IF(O949&gt;MASTER!$B$4/100,"B",IF(O949&gt;MASTER!$B$5/100,"C","K"))))</f>
        <v>SB</v>
      </c>
      <c r="R949" s="66" t="str">
        <f ca="1">IF(ISBLANK(B949)," ",IF(P949&gt;MASTER!$B$3/100,"SB",IF(P949&gt;MASTER!$B$4/100,"B",IF(P949&gt;MASTER!$B$5/100,"C","K"))))</f>
        <v>SB</v>
      </c>
    </row>
    <row r="950" customHeight="1" spans="1:18">
      <c r="A950" s="66">
        <f ca="1">INDIRECT(ADDRESS(2+QUOTIENT(ROW()-2,COUNTA('Form Responses 1'!$1:$1)-4),1,,TRUE,"Form Responses 1"))</f>
        <v>0</v>
      </c>
      <c r="B950" s="66">
        <f ca="1">INDIRECT(ADDRESS(2+QUOTIENT(ROW()-2,COUNTA('Form Responses 1'!$1:$1)-4),2,,TRUE,"Form Responses 1"))</f>
        <v>0</v>
      </c>
      <c r="C950" s="66">
        <f ca="1">INDIRECT(ADDRESS(2+QUOTIENT(ROW()-2,COUNTA('Form Responses 1'!$1:$1)-4),3,,TRUE,"Form Responses 1"))</f>
        <v>0</v>
      </c>
      <c r="D950" s="66">
        <f ca="1">INDIRECT(ADDRESS(2+QUOTIENT(ROW()-2,COUNTA('Form Responses 1'!$1:$1)-4),4,,TRUE,"Form Responses 1"))</f>
        <v>0</v>
      </c>
      <c r="E950" s="82">
        <f ca="1" t="shared" si="799"/>
        <v>6</v>
      </c>
      <c r="F950" s="66" t="str">
        <f ca="1">IF(ISBLANK(A950)," ",INDIRECT(ADDRESS(1,5+MOD(ROW()-2,COUNTA('Form Responses 1'!$1:$1)-4),,TRUE,"Form Responses 1")))</f>
        <v>Wisma [Gudang]</v>
      </c>
      <c r="G950" s="66" t="e">
        <f ca="1">IF(ISBLANK(A950)," ",INDIRECT(ADDRESS(MATCH(A950,'Form Responses 1'!A:A,0),5+MOD(ROW()-2,COUNTA('Form Responses 1'!$1:$1)-4),,TRUE,"Form Responses 1")))</f>
        <v>#N/A</v>
      </c>
      <c r="H950" s="83" t="str">
        <f ca="1" t="shared" si="800"/>
        <v>Wisma</v>
      </c>
      <c r="I950" s="83" t="str">
        <f ca="1" t="shared" si="939"/>
        <v>Gudang</v>
      </c>
      <c r="J950" s="83" t="str">
        <f ca="1" t="shared" si="801"/>
        <v>CLEANING SERVICE</v>
      </c>
      <c r="K950" s="83" t="str">
        <f ca="1" t="array" ref="K950">IFERROR(INDEX(MASTER!B:B,MATCH(G950,MASTER!A:A,0))/100," ")</f>
        <v> </v>
      </c>
      <c r="L950" s="66">
        <f ca="1" t="shared" si="802"/>
        <v>0</v>
      </c>
      <c r="M950" s="66" t="str">
        <f ca="1" t="shared" si="803"/>
        <v>1900 - WEEK 00</v>
      </c>
      <c r="N950" s="66" t="str">
        <f ca="1" t="shared" si="804"/>
        <v>1900 - MONTH 01</v>
      </c>
      <c r="O950" s="83" t="str">
        <f ca="1" t="shared" ref="O950:P950" si="991">IFERROR(AVERAGEIF(M:M,M950,$K:$K)," ")</f>
        <v> </v>
      </c>
      <c r="P950" s="83" t="str">
        <f ca="1" t="shared" si="991"/>
        <v> </v>
      </c>
      <c r="Q950" s="66" t="str">
        <f ca="1">IF(ISBLANK(A950)," ",IF(O950&gt;MASTER!$B$3/100,"SB",IF(O950&gt;MASTER!$B$4/100,"B",IF(O950&gt;MASTER!$B$5/100,"C","K"))))</f>
        <v>SB</v>
      </c>
      <c r="R950" s="66" t="str">
        <f ca="1">IF(ISBLANK(B950)," ",IF(P950&gt;MASTER!$B$3/100,"SB",IF(P950&gt;MASTER!$B$4/100,"B",IF(P950&gt;MASTER!$B$5/100,"C","K"))))</f>
        <v>SB</v>
      </c>
    </row>
    <row r="951" customHeight="1" spans="1:18">
      <c r="A951" s="66">
        <f ca="1">INDIRECT(ADDRESS(2+QUOTIENT(ROW()-2,COUNTA('Form Responses 1'!$1:$1)-4),1,,TRUE,"Form Responses 1"))</f>
        <v>0</v>
      </c>
      <c r="B951" s="66">
        <f ca="1">INDIRECT(ADDRESS(2+QUOTIENT(ROW()-2,COUNTA('Form Responses 1'!$1:$1)-4),2,,TRUE,"Form Responses 1"))</f>
        <v>0</v>
      </c>
      <c r="C951" s="66">
        <f ca="1">INDIRECT(ADDRESS(2+QUOTIENT(ROW()-2,COUNTA('Form Responses 1'!$1:$1)-4),3,,TRUE,"Form Responses 1"))</f>
        <v>0</v>
      </c>
      <c r="D951" s="66">
        <f ca="1">INDIRECT(ADDRESS(2+QUOTIENT(ROW()-2,COUNTA('Form Responses 1'!$1:$1)-4),4,,TRUE,"Form Responses 1"))</f>
        <v>0</v>
      </c>
      <c r="E951" s="82">
        <f ca="1" t="shared" si="799"/>
        <v>6</v>
      </c>
      <c r="F951" s="66" t="str">
        <f ca="1">IF(ISBLANK(A951)," ",INDIRECT(ADDRESS(1,5+MOD(ROW()-2,COUNTA('Form Responses 1'!$1:$1)-4),,TRUE,"Form Responses 1")))</f>
        <v>Wisma [Ruang Genset]</v>
      </c>
      <c r="G951" s="66" t="e">
        <f ca="1">IF(ISBLANK(A951)," ",INDIRECT(ADDRESS(MATCH(A951,'Form Responses 1'!A:A,0),5+MOD(ROW()-2,COUNTA('Form Responses 1'!$1:$1)-4),,TRUE,"Form Responses 1")))</f>
        <v>#N/A</v>
      </c>
      <c r="H951" s="83" t="str">
        <f ca="1" t="shared" si="800"/>
        <v>Wisma</v>
      </c>
      <c r="I951" s="83" t="str">
        <f ca="1" t="shared" si="939"/>
        <v>Ruang Genset</v>
      </c>
      <c r="J951" s="83" t="str">
        <f ca="1" t="shared" si="801"/>
        <v>CLEANING SERVICE</v>
      </c>
      <c r="K951" s="83" t="str">
        <f ca="1" t="array" ref="K951">IFERROR(INDEX(MASTER!B:B,MATCH(G951,MASTER!A:A,0))/100," ")</f>
        <v> </v>
      </c>
      <c r="L951" s="66">
        <f ca="1" t="shared" si="802"/>
        <v>0</v>
      </c>
      <c r="M951" s="66" t="str">
        <f ca="1" t="shared" si="803"/>
        <v>1900 - WEEK 00</v>
      </c>
      <c r="N951" s="66" t="str">
        <f ca="1" t="shared" si="804"/>
        <v>1900 - MONTH 01</v>
      </c>
      <c r="O951" s="83" t="str">
        <f ca="1" t="shared" ref="O951:P951" si="992">IFERROR(AVERAGEIF(M:M,M951,$K:$K)," ")</f>
        <v> </v>
      </c>
      <c r="P951" s="83" t="str">
        <f ca="1" t="shared" si="992"/>
        <v> </v>
      </c>
      <c r="Q951" s="66" t="str">
        <f ca="1">IF(ISBLANK(A951)," ",IF(O951&gt;MASTER!$B$3/100,"SB",IF(O951&gt;MASTER!$B$4/100,"B",IF(O951&gt;MASTER!$B$5/100,"C","K"))))</f>
        <v>SB</v>
      </c>
      <c r="R951" s="66" t="str">
        <f ca="1">IF(ISBLANK(B951)," ",IF(P951&gt;MASTER!$B$3/100,"SB",IF(P951&gt;MASTER!$B$4/100,"B",IF(P951&gt;MASTER!$B$5/100,"C","K"))))</f>
        <v>SB</v>
      </c>
    </row>
    <row r="952" customHeight="1" spans="1:18">
      <c r="A952" s="66">
        <f ca="1">INDIRECT(ADDRESS(2+QUOTIENT(ROW()-2,COUNTA('Form Responses 1'!$1:$1)-4),1,,TRUE,"Form Responses 1"))</f>
        <v>0</v>
      </c>
      <c r="B952" s="66">
        <f ca="1">INDIRECT(ADDRESS(2+QUOTIENT(ROW()-2,COUNTA('Form Responses 1'!$1:$1)-4),2,,TRUE,"Form Responses 1"))</f>
        <v>0</v>
      </c>
      <c r="C952" s="66">
        <f ca="1">INDIRECT(ADDRESS(2+QUOTIENT(ROW()-2,COUNTA('Form Responses 1'!$1:$1)-4),3,,TRUE,"Form Responses 1"))</f>
        <v>0</v>
      </c>
      <c r="D952" s="66">
        <f ca="1">INDIRECT(ADDRESS(2+QUOTIENT(ROW()-2,COUNTA('Form Responses 1'!$1:$1)-4),4,,TRUE,"Form Responses 1"))</f>
        <v>0</v>
      </c>
      <c r="E952" s="82">
        <f ca="1" t="shared" si="799"/>
        <v>6</v>
      </c>
      <c r="F952" s="66" t="str">
        <f ca="1">IF(ISBLANK(A952)," ",INDIRECT(ADDRESS(1,5+MOD(ROW()-2,COUNTA('Form Responses 1'!$1:$1)-4),,TRUE,"Form Responses 1")))</f>
        <v>Wisma [Ruang Alat Meteorologi]</v>
      </c>
      <c r="G952" s="66" t="e">
        <f ca="1">IF(ISBLANK(A952)," ",INDIRECT(ADDRESS(MATCH(A952,'Form Responses 1'!A:A,0),5+MOD(ROW()-2,COUNTA('Form Responses 1'!$1:$1)-4),,TRUE,"Form Responses 1")))</f>
        <v>#N/A</v>
      </c>
      <c r="H952" s="83" t="str">
        <f ca="1" t="shared" si="800"/>
        <v>Wisma</v>
      </c>
      <c r="I952" s="83" t="str">
        <f ca="1" t="shared" si="939"/>
        <v>Ruang Alat Meteorologi</v>
      </c>
      <c r="J952" s="83" t="str">
        <f ca="1" t="shared" si="801"/>
        <v>CLEANING SERVICE</v>
      </c>
      <c r="K952" s="83" t="str">
        <f ca="1" t="array" ref="K952">IFERROR(INDEX(MASTER!B:B,MATCH(G952,MASTER!A:A,0))/100," ")</f>
        <v> </v>
      </c>
      <c r="L952" s="66">
        <f ca="1" t="shared" si="802"/>
        <v>0</v>
      </c>
      <c r="M952" s="66" t="str">
        <f ca="1" t="shared" si="803"/>
        <v>1900 - WEEK 00</v>
      </c>
      <c r="N952" s="66" t="str">
        <f ca="1" t="shared" si="804"/>
        <v>1900 - MONTH 01</v>
      </c>
      <c r="O952" s="83" t="str">
        <f ca="1" t="shared" ref="O952:P952" si="993">IFERROR(AVERAGEIF(M:M,M952,$K:$K)," ")</f>
        <v> </v>
      </c>
      <c r="P952" s="83" t="str">
        <f ca="1" t="shared" si="993"/>
        <v> </v>
      </c>
      <c r="Q952" s="66" t="str">
        <f ca="1">IF(ISBLANK(A952)," ",IF(O952&gt;MASTER!$B$3/100,"SB",IF(O952&gt;MASTER!$B$4/100,"B",IF(O952&gt;MASTER!$B$5/100,"C","K"))))</f>
        <v>SB</v>
      </c>
      <c r="R952" s="66" t="str">
        <f ca="1">IF(ISBLANK(B952)," ",IF(P952&gt;MASTER!$B$3/100,"SB",IF(P952&gt;MASTER!$B$4/100,"B",IF(P952&gt;MASTER!$B$5/100,"C","K"))))</f>
        <v>SB</v>
      </c>
    </row>
    <row r="953" customHeight="1" spans="1:18">
      <c r="A953" s="66">
        <f ca="1">INDIRECT(ADDRESS(2+QUOTIENT(ROW()-2,COUNTA('Form Responses 1'!$1:$1)-4),1,,TRUE,"Form Responses 1"))</f>
        <v>0</v>
      </c>
      <c r="B953" s="66">
        <f ca="1">INDIRECT(ADDRESS(2+QUOTIENT(ROW()-2,COUNTA('Form Responses 1'!$1:$1)-4),2,,TRUE,"Form Responses 1"))</f>
        <v>0</v>
      </c>
      <c r="C953" s="66">
        <f ca="1">INDIRECT(ADDRESS(2+QUOTIENT(ROW()-2,COUNTA('Form Responses 1'!$1:$1)-4),3,,TRUE,"Form Responses 1"))</f>
        <v>0</v>
      </c>
      <c r="D953" s="66">
        <f ca="1">INDIRECT(ADDRESS(2+QUOTIENT(ROW()-2,COUNTA('Form Responses 1'!$1:$1)-4),4,,TRUE,"Form Responses 1"))</f>
        <v>0</v>
      </c>
      <c r="E953" s="82">
        <f ca="1" t="shared" si="799"/>
        <v>6</v>
      </c>
      <c r="F953" s="66" t="str">
        <f ca="1">IF(ISBLANK(A953)," ",INDIRECT(ADDRESS(1,5+MOD(ROW()-2,COUNTA('Form Responses 1'!$1:$1)-4),,TRUE,"Form Responses 1")))</f>
        <v>Wisma [Ruang Kerja]</v>
      </c>
      <c r="G953" s="66" t="e">
        <f ca="1">IF(ISBLANK(A953)," ",INDIRECT(ADDRESS(MATCH(A953,'Form Responses 1'!A:A,0),5+MOD(ROW()-2,COUNTA('Form Responses 1'!$1:$1)-4),,TRUE,"Form Responses 1")))</f>
        <v>#N/A</v>
      </c>
      <c r="H953" s="83" t="str">
        <f ca="1" t="shared" si="800"/>
        <v>Wisma</v>
      </c>
      <c r="I953" s="83" t="str">
        <f ca="1" t="shared" si="939"/>
        <v>Ruang Kerja</v>
      </c>
      <c r="J953" s="83" t="str">
        <f ca="1" t="shared" si="801"/>
        <v>CLEANING SERVICE</v>
      </c>
      <c r="K953" s="83" t="str">
        <f ca="1" t="array" ref="K953">IFERROR(INDEX(MASTER!B:B,MATCH(G953,MASTER!A:A,0))/100," ")</f>
        <v> </v>
      </c>
      <c r="L953" s="66">
        <f ca="1" t="shared" si="802"/>
        <v>0</v>
      </c>
      <c r="M953" s="66" t="str">
        <f ca="1" t="shared" si="803"/>
        <v>1900 - WEEK 00</v>
      </c>
      <c r="N953" s="66" t="str">
        <f ca="1" t="shared" si="804"/>
        <v>1900 - MONTH 01</v>
      </c>
      <c r="O953" s="83" t="str">
        <f ca="1" t="shared" ref="O953:P953" si="994">IFERROR(AVERAGEIF(M:M,M953,$K:$K)," ")</f>
        <v> </v>
      </c>
      <c r="P953" s="83" t="str">
        <f ca="1" t="shared" si="994"/>
        <v> </v>
      </c>
      <c r="Q953" s="66" t="str">
        <f ca="1">IF(ISBLANK(A953)," ",IF(O953&gt;MASTER!$B$3/100,"SB",IF(O953&gt;MASTER!$B$4/100,"B",IF(O953&gt;MASTER!$B$5/100,"C","K"))))</f>
        <v>SB</v>
      </c>
      <c r="R953" s="66" t="str">
        <f ca="1">IF(ISBLANK(B953)," ",IF(P953&gt;MASTER!$B$3/100,"SB",IF(P953&gt;MASTER!$B$4/100,"B",IF(P953&gt;MASTER!$B$5/100,"C","K"))))</f>
        <v>SB</v>
      </c>
    </row>
    <row r="954" customHeight="1" spans="1:18">
      <c r="A954" s="66">
        <f ca="1">INDIRECT(ADDRESS(2+QUOTIENT(ROW()-2,COUNTA('Form Responses 1'!$1:$1)-4),1,,TRUE,"Form Responses 1"))</f>
        <v>0</v>
      </c>
      <c r="B954" s="66">
        <f ca="1">INDIRECT(ADDRESS(2+QUOTIENT(ROW()-2,COUNTA('Form Responses 1'!$1:$1)-4),2,,TRUE,"Form Responses 1"))</f>
        <v>0</v>
      </c>
      <c r="C954" s="66">
        <f ca="1">INDIRECT(ADDRESS(2+QUOTIENT(ROW()-2,COUNTA('Form Responses 1'!$1:$1)-4),3,,TRUE,"Form Responses 1"))</f>
        <v>0</v>
      </c>
      <c r="D954" s="66">
        <f ca="1">INDIRECT(ADDRESS(2+QUOTIENT(ROW()-2,COUNTA('Form Responses 1'!$1:$1)-4),4,,TRUE,"Form Responses 1"))</f>
        <v>0</v>
      </c>
      <c r="E954" s="82">
        <f ca="1" t="shared" si="799"/>
        <v>6</v>
      </c>
      <c r="F954" s="66" t="str">
        <f ca="1">IF(ISBLANK(A954)," ",INDIRECT(ADDRESS(1,5+MOD(ROW()-2,COUNTA('Form Responses 1'!$1:$1)-4),,TRUE,"Form Responses 1")))</f>
        <v>Wisma [Pantry]</v>
      </c>
      <c r="G954" s="66" t="e">
        <f ca="1">IF(ISBLANK(A954)," ",INDIRECT(ADDRESS(MATCH(A954,'Form Responses 1'!A:A,0),5+MOD(ROW()-2,COUNTA('Form Responses 1'!$1:$1)-4),,TRUE,"Form Responses 1")))</f>
        <v>#N/A</v>
      </c>
      <c r="H954" s="83" t="str">
        <f ca="1" t="shared" si="800"/>
        <v>Wisma</v>
      </c>
      <c r="I954" s="83" t="str">
        <f ca="1" t="shared" si="939"/>
        <v>Pantry</v>
      </c>
      <c r="J954" s="83" t="str">
        <f ca="1" t="shared" si="801"/>
        <v>CLEANING SERVICE</v>
      </c>
      <c r="K954" s="83" t="str">
        <f ca="1" t="array" ref="K954">IFERROR(INDEX(MASTER!B:B,MATCH(G954,MASTER!A:A,0))/100," ")</f>
        <v> </v>
      </c>
      <c r="L954" s="66">
        <f ca="1" t="shared" si="802"/>
        <v>0</v>
      </c>
      <c r="M954" s="66" t="str">
        <f ca="1" t="shared" si="803"/>
        <v>1900 - WEEK 00</v>
      </c>
      <c r="N954" s="66" t="str">
        <f ca="1" t="shared" si="804"/>
        <v>1900 - MONTH 01</v>
      </c>
      <c r="O954" s="83" t="str">
        <f ca="1" t="shared" ref="O954:P954" si="995">IFERROR(AVERAGEIF(M:M,M954,$K:$K)," ")</f>
        <v> </v>
      </c>
      <c r="P954" s="83" t="str">
        <f ca="1" t="shared" si="995"/>
        <v> </v>
      </c>
      <c r="Q954" s="66" t="str">
        <f ca="1">IF(ISBLANK(A954)," ",IF(O954&gt;MASTER!$B$3/100,"SB",IF(O954&gt;MASTER!$B$4/100,"B",IF(O954&gt;MASTER!$B$5/100,"C","K"))))</f>
        <v>SB</v>
      </c>
      <c r="R954" s="66" t="str">
        <f ca="1">IF(ISBLANK(B954)," ",IF(P954&gt;MASTER!$B$3/100,"SB",IF(P954&gt;MASTER!$B$4/100,"B",IF(P954&gt;MASTER!$B$5/100,"C","K"))))</f>
        <v>SB</v>
      </c>
    </row>
    <row r="955" customHeight="1" spans="1:18">
      <c r="A955" s="66">
        <f ca="1">INDIRECT(ADDRESS(2+QUOTIENT(ROW()-2,COUNTA('Form Responses 1'!$1:$1)-4),1,,TRUE,"Form Responses 1"))</f>
        <v>0</v>
      </c>
      <c r="B955" s="66">
        <f ca="1">INDIRECT(ADDRESS(2+QUOTIENT(ROW()-2,COUNTA('Form Responses 1'!$1:$1)-4),2,,TRUE,"Form Responses 1"))</f>
        <v>0</v>
      </c>
      <c r="C955" s="66">
        <f ca="1">INDIRECT(ADDRESS(2+QUOTIENT(ROW()-2,COUNTA('Form Responses 1'!$1:$1)-4),3,,TRUE,"Form Responses 1"))</f>
        <v>0</v>
      </c>
      <c r="D955" s="66">
        <f ca="1">INDIRECT(ADDRESS(2+QUOTIENT(ROW()-2,COUNTA('Form Responses 1'!$1:$1)-4),4,,TRUE,"Form Responses 1"))</f>
        <v>0</v>
      </c>
      <c r="E955" s="82">
        <f ca="1" t="shared" si="799"/>
        <v>6</v>
      </c>
      <c r="F955" s="66" t="str">
        <f ca="1">IF(ISBLANK(A955)," ",INDIRECT(ADDRESS(1,5+MOD(ROW()-2,COUNTA('Form Responses 1'!$1:$1)-4),,TRUE,"Form Responses 1")))</f>
        <v>Wisma [Musholla]</v>
      </c>
      <c r="G955" s="66" t="e">
        <f ca="1">IF(ISBLANK(A955)," ",INDIRECT(ADDRESS(MATCH(A955,'Form Responses 1'!A:A,0),5+MOD(ROW()-2,COUNTA('Form Responses 1'!$1:$1)-4),,TRUE,"Form Responses 1")))</f>
        <v>#N/A</v>
      </c>
      <c r="H955" s="83" t="str">
        <f ca="1" t="shared" si="800"/>
        <v>Wisma</v>
      </c>
      <c r="I955" s="83" t="str">
        <f ca="1" t="shared" si="939"/>
        <v>Musholla</v>
      </c>
      <c r="J955" s="83" t="str">
        <f ca="1" t="shared" si="801"/>
        <v>CLEANING SERVICE</v>
      </c>
      <c r="K955" s="83" t="str">
        <f ca="1" t="array" ref="K955">IFERROR(INDEX(MASTER!B:B,MATCH(G955,MASTER!A:A,0))/100," ")</f>
        <v> </v>
      </c>
      <c r="L955" s="66">
        <f ca="1" t="shared" si="802"/>
        <v>0</v>
      </c>
      <c r="M955" s="66" t="str">
        <f ca="1" t="shared" si="803"/>
        <v>1900 - WEEK 00</v>
      </c>
      <c r="N955" s="66" t="str">
        <f ca="1" t="shared" si="804"/>
        <v>1900 - MONTH 01</v>
      </c>
      <c r="O955" s="83" t="str">
        <f ca="1" t="shared" ref="O955:P955" si="996">IFERROR(AVERAGEIF(M:M,M955,$K:$K)," ")</f>
        <v> </v>
      </c>
      <c r="P955" s="83" t="str">
        <f ca="1" t="shared" si="996"/>
        <v> </v>
      </c>
      <c r="Q955" s="66" t="str">
        <f ca="1">IF(ISBLANK(A955)," ",IF(O955&gt;MASTER!$B$3/100,"SB",IF(O955&gt;MASTER!$B$4/100,"B",IF(O955&gt;MASTER!$B$5/100,"C","K"))))</f>
        <v>SB</v>
      </c>
      <c r="R955" s="66" t="str">
        <f ca="1">IF(ISBLANK(B955)," ",IF(P955&gt;MASTER!$B$3/100,"SB",IF(P955&gt;MASTER!$B$4/100,"B",IF(P955&gt;MASTER!$B$5/100,"C","K"))))</f>
        <v>SB</v>
      </c>
    </row>
    <row r="956" customHeight="1" spans="1:18">
      <c r="A956" s="66">
        <f ca="1">INDIRECT(ADDRESS(2+QUOTIENT(ROW()-2,COUNTA('Form Responses 1'!$1:$1)-4),1,,TRUE,"Form Responses 1"))</f>
        <v>0</v>
      </c>
      <c r="B956" s="66">
        <f ca="1">INDIRECT(ADDRESS(2+QUOTIENT(ROW()-2,COUNTA('Form Responses 1'!$1:$1)-4),2,,TRUE,"Form Responses 1"))</f>
        <v>0</v>
      </c>
      <c r="C956" s="66">
        <f ca="1">INDIRECT(ADDRESS(2+QUOTIENT(ROW()-2,COUNTA('Form Responses 1'!$1:$1)-4),3,,TRUE,"Form Responses 1"))</f>
        <v>0</v>
      </c>
      <c r="D956" s="66">
        <f ca="1">INDIRECT(ADDRESS(2+QUOTIENT(ROW()-2,COUNTA('Form Responses 1'!$1:$1)-4),4,,TRUE,"Form Responses 1"))</f>
        <v>0</v>
      </c>
      <c r="E956" s="82">
        <f ca="1" t="shared" si="799"/>
        <v>6</v>
      </c>
      <c r="F956" s="66" t="str">
        <f ca="1">IF(ISBLANK(A956)," ",INDIRECT(ADDRESS(1,5+MOD(ROW()-2,COUNTA('Form Responses 1'!$1:$1)-4),,TRUE,"Form Responses 1")))</f>
        <v>Wisma [Toilet Pria / Wanita]</v>
      </c>
      <c r="G956" s="66" t="e">
        <f ca="1">IF(ISBLANK(A956)," ",INDIRECT(ADDRESS(MATCH(A956,'Form Responses 1'!A:A,0),5+MOD(ROW()-2,COUNTA('Form Responses 1'!$1:$1)-4),,TRUE,"Form Responses 1")))</f>
        <v>#N/A</v>
      </c>
      <c r="H956" s="83" t="str">
        <f ca="1" t="shared" si="800"/>
        <v>Wisma</v>
      </c>
      <c r="I956" s="83" t="str">
        <f ca="1" t="shared" si="939"/>
        <v>Toilet Pria / Wanita</v>
      </c>
      <c r="J956" s="83" t="str">
        <f ca="1" t="shared" si="801"/>
        <v>CLEANING SERVICE</v>
      </c>
      <c r="K956" s="83" t="str">
        <f ca="1" t="array" ref="K956">IFERROR(INDEX(MASTER!B:B,MATCH(G956,MASTER!A:A,0))/100," ")</f>
        <v> </v>
      </c>
      <c r="L956" s="66">
        <f ca="1" t="shared" si="802"/>
        <v>0</v>
      </c>
      <c r="M956" s="66" t="str">
        <f ca="1" t="shared" si="803"/>
        <v>1900 - WEEK 00</v>
      </c>
      <c r="N956" s="66" t="str">
        <f ca="1" t="shared" si="804"/>
        <v>1900 - MONTH 01</v>
      </c>
      <c r="O956" s="83" t="str">
        <f ca="1" t="shared" ref="O956:P956" si="997">IFERROR(AVERAGEIF(M:M,M956,$K:$K)," ")</f>
        <v> </v>
      </c>
      <c r="P956" s="83" t="str">
        <f ca="1" t="shared" si="997"/>
        <v> </v>
      </c>
      <c r="Q956" s="66" t="str">
        <f ca="1">IF(ISBLANK(A956)," ",IF(O956&gt;MASTER!$B$3/100,"SB",IF(O956&gt;MASTER!$B$4/100,"B",IF(O956&gt;MASTER!$B$5/100,"C","K"))))</f>
        <v>SB</v>
      </c>
      <c r="R956" s="66" t="str">
        <f ca="1">IF(ISBLANK(B956)," ",IF(P956&gt;MASTER!$B$3/100,"SB",IF(P956&gt;MASTER!$B$4/100,"B",IF(P956&gt;MASTER!$B$5/100,"C","K"))))</f>
        <v>SB</v>
      </c>
    </row>
    <row r="957" customHeight="1" spans="1:18">
      <c r="A957" s="66">
        <f ca="1">INDIRECT(ADDRESS(2+QUOTIENT(ROW()-2,COUNTA('Form Responses 1'!$1:$1)-4),1,,TRUE,"Form Responses 1"))</f>
        <v>0</v>
      </c>
      <c r="B957" s="66">
        <f ca="1">INDIRECT(ADDRESS(2+QUOTIENT(ROW()-2,COUNTA('Form Responses 1'!$1:$1)-4),2,,TRUE,"Form Responses 1"))</f>
        <v>0</v>
      </c>
      <c r="C957" s="66">
        <f ca="1">INDIRECT(ADDRESS(2+QUOTIENT(ROW()-2,COUNTA('Form Responses 1'!$1:$1)-4),3,,TRUE,"Form Responses 1"))</f>
        <v>0</v>
      </c>
      <c r="D957" s="66">
        <f ca="1">INDIRECT(ADDRESS(2+QUOTIENT(ROW()-2,COUNTA('Form Responses 1'!$1:$1)-4),4,,TRUE,"Form Responses 1"))</f>
        <v>0</v>
      </c>
      <c r="E957" s="82">
        <f ca="1" t="shared" si="799"/>
        <v>6</v>
      </c>
      <c r="F957" s="66" t="str">
        <f ca="1">IF(ISBLANK(A957)," ",INDIRECT(ADDRESS(1,5+MOD(ROW()-2,COUNTA('Form Responses 1'!$1:$1)-4),,TRUE,"Form Responses 1")))</f>
        <v>Halaman Wisma [Taman ]</v>
      </c>
      <c r="G957" s="66" t="e">
        <f ca="1">IF(ISBLANK(A957)," ",INDIRECT(ADDRESS(MATCH(A957,'Form Responses 1'!A:A,0),5+MOD(ROW()-2,COUNTA('Form Responses 1'!$1:$1)-4),,TRUE,"Form Responses 1")))</f>
        <v>#N/A</v>
      </c>
      <c r="H957" s="83" t="str">
        <f ca="1" t="shared" si="800"/>
        <v>Halaman Wisma</v>
      </c>
      <c r="I957" s="83" t="str">
        <f ca="1" t="shared" si="939"/>
        <v>Taman </v>
      </c>
      <c r="J957" s="83" t="str">
        <f ca="1" t="shared" si="801"/>
        <v>CLEANING SERVICE</v>
      </c>
      <c r="K957" s="83" t="str">
        <f ca="1" t="array" ref="K957">IFERROR(INDEX(MASTER!B:B,MATCH(G957,MASTER!A:A,0))/100," ")</f>
        <v> </v>
      </c>
      <c r="L957" s="66">
        <f ca="1" t="shared" si="802"/>
        <v>0</v>
      </c>
      <c r="M957" s="66" t="str">
        <f ca="1" t="shared" si="803"/>
        <v>1900 - WEEK 00</v>
      </c>
      <c r="N957" s="66" t="str">
        <f ca="1" t="shared" si="804"/>
        <v>1900 - MONTH 01</v>
      </c>
      <c r="O957" s="83" t="str">
        <f ca="1" t="shared" ref="O957:P957" si="998">IFERROR(AVERAGEIF(M:M,M957,$K:$K)," ")</f>
        <v> </v>
      </c>
      <c r="P957" s="83" t="str">
        <f ca="1" t="shared" si="998"/>
        <v> </v>
      </c>
      <c r="Q957" s="66" t="str">
        <f ca="1">IF(ISBLANK(A957)," ",IF(O957&gt;MASTER!$B$3/100,"SB",IF(O957&gt;MASTER!$B$4/100,"B",IF(O957&gt;MASTER!$B$5/100,"C","K"))))</f>
        <v>SB</v>
      </c>
      <c r="R957" s="66" t="str">
        <f ca="1">IF(ISBLANK(B957)," ",IF(P957&gt;MASTER!$B$3/100,"SB",IF(P957&gt;MASTER!$B$4/100,"B",IF(P957&gt;MASTER!$B$5/100,"C","K"))))</f>
        <v>SB</v>
      </c>
    </row>
    <row r="958" customHeight="1" spans="1:18">
      <c r="A958" s="66">
        <f ca="1">INDIRECT(ADDRESS(2+QUOTIENT(ROW()-2,COUNTA('Form Responses 1'!$1:$1)-4),1,,TRUE,"Form Responses 1"))</f>
        <v>0</v>
      </c>
      <c r="B958" s="66">
        <f ca="1">INDIRECT(ADDRESS(2+QUOTIENT(ROW()-2,COUNTA('Form Responses 1'!$1:$1)-4),2,,TRUE,"Form Responses 1"))</f>
        <v>0</v>
      </c>
      <c r="C958" s="66">
        <f ca="1">INDIRECT(ADDRESS(2+QUOTIENT(ROW()-2,COUNTA('Form Responses 1'!$1:$1)-4),3,,TRUE,"Form Responses 1"))</f>
        <v>0</v>
      </c>
      <c r="D958" s="66">
        <f ca="1">INDIRECT(ADDRESS(2+QUOTIENT(ROW()-2,COUNTA('Form Responses 1'!$1:$1)-4),4,,TRUE,"Form Responses 1"))</f>
        <v>0</v>
      </c>
      <c r="E958" s="82">
        <f ca="1" t="shared" si="799"/>
        <v>6</v>
      </c>
      <c r="F958" s="66" t="str">
        <f ca="1">IF(ISBLANK(A958)," ",INDIRECT(ADDRESS(1,5+MOD(ROW()-2,COUNTA('Form Responses 1'!$1:$1)-4),,TRUE,"Form Responses 1")))</f>
        <v>Halaman Wisma [Pos Satpam]</v>
      </c>
      <c r="G958" s="66" t="e">
        <f ca="1">IF(ISBLANK(A958)," ",INDIRECT(ADDRESS(MATCH(A958,'Form Responses 1'!A:A,0),5+MOD(ROW()-2,COUNTA('Form Responses 1'!$1:$1)-4),,TRUE,"Form Responses 1")))</f>
        <v>#N/A</v>
      </c>
      <c r="H958" s="83" t="str">
        <f ca="1" t="shared" si="800"/>
        <v>Halaman Wisma</v>
      </c>
      <c r="I958" s="83" t="str">
        <f ca="1" t="shared" si="939"/>
        <v>Pos Satpam</v>
      </c>
      <c r="J958" s="83" t="str">
        <f ca="1" t="shared" si="801"/>
        <v>CLEANING SERVICE</v>
      </c>
      <c r="K958" s="83" t="str">
        <f ca="1" t="array" ref="K958">IFERROR(INDEX(MASTER!B:B,MATCH(G958,MASTER!A:A,0))/100," ")</f>
        <v> </v>
      </c>
      <c r="L958" s="66">
        <f ca="1" t="shared" si="802"/>
        <v>0</v>
      </c>
      <c r="M958" s="66" t="str">
        <f ca="1" t="shared" si="803"/>
        <v>1900 - WEEK 00</v>
      </c>
      <c r="N958" s="66" t="str">
        <f ca="1" t="shared" si="804"/>
        <v>1900 - MONTH 01</v>
      </c>
      <c r="O958" s="83" t="str">
        <f ca="1" t="shared" ref="O958:P958" si="999">IFERROR(AVERAGEIF(M:M,M958,$K:$K)," ")</f>
        <v> </v>
      </c>
      <c r="P958" s="83" t="str">
        <f ca="1" t="shared" si="999"/>
        <v> </v>
      </c>
      <c r="Q958" s="66" t="str">
        <f ca="1">IF(ISBLANK(A958)," ",IF(O958&gt;MASTER!$B$3/100,"SB",IF(O958&gt;MASTER!$B$4/100,"B",IF(O958&gt;MASTER!$B$5/100,"C","K"))))</f>
        <v>SB</v>
      </c>
      <c r="R958" s="66" t="str">
        <f ca="1">IF(ISBLANK(B958)," ",IF(P958&gt;MASTER!$B$3/100,"SB",IF(P958&gt;MASTER!$B$4/100,"B",IF(P958&gt;MASTER!$B$5/100,"C","K"))))</f>
        <v>SB</v>
      </c>
    </row>
    <row r="959" customHeight="1" spans="1:18">
      <c r="A959" s="66">
        <f ca="1">INDIRECT(ADDRESS(2+QUOTIENT(ROW()-2,COUNTA('Form Responses 1'!$1:$1)-4),1,,TRUE,"Form Responses 1"))</f>
        <v>0</v>
      </c>
      <c r="B959" s="66">
        <f ca="1">INDIRECT(ADDRESS(2+QUOTIENT(ROW()-2,COUNTA('Form Responses 1'!$1:$1)-4),2,,TRUE,"Form Responses 1"))</f>
        <v>0</v>
      </c>
      <c r="C959" s="66">
        <f ca="1">INDIRECT(ADDRESS(2+QUOTIENT(ROW()-2,COUNTA('Form Responses 1'!$1:$1)-4),3,,TRUE,"Form Responses 1"))</f>
        <v>0</v>
      </c>
      <c r="D959" s="66">
        <f ca="1">INDIRECT(ADDRESS(2+QUOTIENT(ROW()-2,COUNTA('Form Responses 1'!$1:$1)-4),4,,TRUE,"Form Responses 1"))</f>
        <v>0</v>
      </c>
      <c r="E959" s="82">
        <f ca="1" t="shared" si="799"/>
        <v>6</v>
      </c>
      <c r="F959" s="66" t="str">
        <f ca="1">IF(ISBLANK(A959)," ",INDIRECT(ADDRESS(1,5+MOD(ROW()-2,COUNTA('Form Responses 1'!$1:$1)-4),,TRUE,"Form Responses 1")))</f>
        <v>Halaman Wisma [Halaman Utama Depan]</v>
      </c>
      <c r="G959" s="66" t="e">
        <f ca="1">IF(ISBLANK(A959)," ",INDIRECT(ADDRESS(MATCH(A959,'Form Responses 1'!A:A,0),5+MOD(ROW()-2,COUNTA('Form Responses 1'!$1:$1)-4),,TRUE,"Form Responses 1")))</f>
        <v>#N/A</v>
      </c>
      <c r="H959" s="83" t="str">
        <f ca="1" t="shared" si="800"/>
        <v>Halaman Wisma</v>
      </c>
      <c r="I959" s="83" t="str">
        <f ca="1" t="shared" si="939"/>
        <v>Halaman Utama Depan</v>
      </c>
      <c r="J959" s="83" t="str">
        <f ca="1" t="shared" si="801"/>
        <v>CLEANING SERVICE</v>
      </c>
      <c r="K959" s="83" t="str">
        <f ca="1" t="array" ref="K959">IFERROR(INDEX(MASTER!B:B,MATCH(G959,MASTER!A:A,0))/100," ")</f>
        <v> </v>
      </c>
      <c r="L959" s="66">
        <f ca="1" t="shared" si="802"/>
        <v>0</v>
      </c>
      <c r="M959" s="66" t="str">
        <f ca="1" t="shared" si="803"/>
        <v>1900 - WEEK 00</v>
      </c>
      <c r="N959" s="66" t="str">
        <f ca="1" t="shared" si="804"/>
        <v>1900 - MONTH 01</v>
      </c>
      <c r="O959" s="83" t="str">
        <f ca="1" t="shared" ref="O959:P959" si="1000">IFERROR(AVERAGEIF(M:M,M959,$K:$K)," ")</f>
        <v> </v>
      </c>
      <c r="P959" s="83" t="str">
        <f ca="1" t="shared" si="1000"/>
        <v> </v>
      </c>
      <c r="Q959" s="66" t="str">
        <f ca="1">IF(ISBLANK(A959)," ",IF(O959&gt;MASTER!$B$3/100,"SB",IF(O959&gt;MASTER!$B$4/100,"B",IF(O959&gt;MASTER!$B$5/100,"C","K"))))</f>
        <v>SB</v>
      </c>
      <c r="R959" s="66" t="str">
        <f ca="1">IF(ISBLANK(B959)," ",IF(P959&gt;MASTER!$B$3/100,"SB",IF(P959&gt;MASTER!$B$4/100,"B",IF(P959&gt;MASTER!$B$5/100,"C","K"))))</f>
        <v>SB</v>
      </c>
    </row>
    <row r="960" customHeight="1" spans="1:18">
      <c r="A960" s="66">
        <f ca="1">INDIRECT(ADDRESS(2+QUOTIENT(ROW()-2,COUNTA('Form Responses 1'!$1:$1)-4),1,,TRUE,"Form Responses 1"))</f>
        <v>0</v>
      </c>
      <c r="B960" s="66">
        <f ca="1">INDIRECT(ADDRESS(2+QUOTIENT(ROW()-2,COUNTA('Form Responses 1'!$1:$1)-4),2,,TRUE,"Form Responses 1"))</f>
        <v>0</v>
      </c>
      <c r="C960" s="66">
        <f ca="1">INDIRECT(ADDRESS(2+QUOTIENT(ROW()-2,COUNTA('Form Responses 1'!$1:$1)-4),3,,TRUE,"Form Responses 1"))</f>
        <v>0</v>
      </c>
      <c r="D960" s="66">
        <f ca="1">INDIRECT(ADDRESS(2+QUOTIENT(ROW()-2,COUNTA('Form Responses 1'!$1:$1)-4),4,,TRUE,"Form Responses 1"))</f>
        <v>0</v>
      </c>
      <c r="E960" s="82">
        <f ca="1" t="shared" si="799"/>
        <v>6</v>
      </c>
      <c r="F960" s="66" t="str">
        <f ca="1">IF(ISBLANK(A960)," ",INDIRECT(ADDRESS(1,5+MOD(ROW()-2,COUNTA('Form Responses 1'!$1:$1)-4),,TRUE,"Form Responses 1")))</f>
        <v>Halaman Wisma [Halaman Samping Dan Belakang]</v>
      </c>
      <c r="G960" s="66" t="e">
        <f ca="1">IF(ISBLANK(A960)," ",INDIRECT(ADDRESS(MATCH(A960,'Form Responses 1'!A:A,0),5+MOD(ROW()-2,COUNTA('Form Responses 1'!$1:$1)-4),,TRUE,"Form Responses 1")))</f>
        <v>#N/A</v>
      </c>
      <c r="H960" s="83" t="str">
        <f ca="1" t="shared" si="800"/>
        <v>Halaman Wisma</v>
      </c>
      <c r="I960" s="83" t="str">
        <f ca="1" t="shared" si="939"/>
        <v>Halaman Samping Dan Belakang</v>
      </c>
      <c r="J960" s="83" t="str">
        <f ca="1" t="shared" si="801"/>
        <v>CLEANING SERVICE</v>
      </c>
      <c r="K960" s="83" t="str">
        <f ca="1" t="array" ref="K960">IFERROR(INDEX(MASTER!B:B,MATCH(G960,MASTER!A:A,0))/100," ")</f>
        <v> </v>
      </c>
      <c r="L960" s="66">
        <f ca="1" t="shared" si="802"/>
        <v>0</v>
      </c>
      <c r="M960" s="66" t="str">
        <f ca="1" t="shared" si="803"/>
        <v>1900 - WEEK 00</v>
      </c>
      <c r="N960" s="66" t="str">
        <f ca="1" t="shared" si="804"/>
        <v>1900 - MONTH 01</v>
      </c>
      <c r="O960" s="83" t="str">
        <f ca="1" t="shared" ref="O960:P960" si="1001">IFERROR(AVERAGEIF(M:M,M960,$K:$K)," ")</f>
        <v> </v>
      </c>
      <c r="P960" s="83" t="str">
        <f ca="1" t="shared" si="1001"/>
        <v> </v>
      </c>
      <c r="Q960" s="66" t="str">
        <f ca="1">IF(ISBLANK(A960)," ",IF(O960&gt;MASTER!$B$3/100,"SB",IF(O960&gt;MASTER!$B$4/100,"B",IF(O960&gt;MASTER!$B$5/100,"C","K"))))</f>
        <v>SB</v>
      </c>
      <c r="R960" s="66" t="str">
        <f ca="1">IF(ISBLANK(B960)," ",IF(P960&gt;MASTER!$B$3/100,"SB",IF(P960&gt;MASTER!$B$4/100,"B",IF(P960&gt;MASTER!$B$5/100,"C","K"))))</f>
        <v>SB</v>
      </c>
    </row>
    <row r="961" customHeight="1" spans="1:18">
      <c r="A961" s="66">
        <f ca="1">INDIRECT(ADDRESS(2+QUOTIENT(ROW()-2,COUNTA('Form Responses 1'!$1:$1)-4),1,,TRUE,"Form Responses 1"))</f>
        <v>0</v>
      </c>
      <c r="B961" s="66">
        <f ca="1">INDIRECT(ADDRESS(2+QUOTIENT(ROW()-2,COUNTA('Form Responses 1'!$1:$1)-4),2,,TRUE,"Form Responses 1"))</f>
        <v>0</v>
      </c>
      <c r="C961" s="66">
        <f ca="1">INDIRECT(ADDRESS(2+QUOTIENT(ROW()-2,COUNTA('Form Responses 1'!$1:$1)-4),3,,TRUE,"Form Responses 1"))</f>
        <v>0</v>
      </c>
      <c r="D961" s="66">
        <f ca="1">INDIRECT(ADDRESS(2+QUOTIENT(ROW()-2,COUNTA('Form Responses 1'!$1:$1)-4),4,,TRUE,"Form Responses 1"))</f>
        <v>0</v>
      </c>
      <c r="E961" s="82">
        <f ca="1" t="shared" si="799"/>
        <v>6</v>
      </c>
      <c r="F961" s="66" t="str">
        <f ca="1">IF(ISBLANK(A961)," ",INDIRECT(ADDRESS(1,5+MOD(ROW()-2,COUNTA('Form Responses 1'!$1:$1)-4),,TRUE,"Form Responses 1")))</f>
        <v>Halaman Wisma [Tps]</v>
      </c>
      <c r="G961" s="66" t="e">
        <f ca="1">IF(ISBLANK(A961)," ",INDIRECT(ADDRESS(MATCH(A961,'Form Responses 1'!A:A,0),5+MOD(ROW()-2,COUNTA('Form Responses 1'!$1:$1)-4),,TRUE,"Form Responses 1")))</f>
        <v>#N/A</v>
      </c>
      <c r="H961" s="83" t="str">
        <f ca="1" t="shared" si="800"/>
        <v>Halaman Wisma</v>
      </c>
      <c r="I961" s="83" t="str">
        <f ca="1" t="shared" si="939"/>
        <v>Tps</v>
      </c>
      <c r="J961" s="83" t="str">
        <f ca="1" t="shared" si="801"/>
        <v>CLEANING SERVICE</v>
      </c>
      <c r="K961" s="83" t="str">
        <f ca="1" t="array" ref="K961">IFERROR(INDEX(MASTER!B:B,MATCH(G961,MASTER!A:A,0))/100," ")</f>
        <v> </v>
      </c>
      <c r="L961" s="66">
        <f ca="1" t="shared" si="802"/>
        <v>0</v>
      </c>
      <c r="M961" s="66" t="str">
        <f ca="1" t="shared" si="803"/>
        <v>1900 - WEEK 00</v>
      </c>
      <c r="N961" s="66" t="str">
        <f ca="1" t="shared" si="804"/>
        <v>1900 - MONTH 01</v>
      </c>
      <c r="O961" s="83" t="str">
        <f ca="1" t="shared" ref="O961:P961" si="1002">IFERROR(AVERAGEIF(M:M,M961,$K:$K)," ")</f>
        <v> </v>
      </c>
      <c r="P961" s="83" t="str">
        <f ca="1" t="shared" si="1002"/>
        <v> </v>
      </c>
      <c r="Q961" s="66" t="str">
        <f ca="1">IF(ISBLANK(A961)," ",IF(O961&gt;MASTER!$B$3/100,"SB",IF(O961&gt;MASTER!$B$4/100,"B",IF(O961&gt;MASTER!$B$5/100,"C","K"))))</f>
        <v>SB</v>
      </c>
      <c r="R961" s="66" t="str">
        <f ca="1">IF(ISBLANK(B961)," ",IF(P961&gt;MASTER!$B$3/100,"SB",IF(P961&gt;MASTER!$B$4/100,"B",IF(P961&gt;MASTER!$B$5/100,"C","K"))))</f>
        <v>SB</v>
      </c>
    </row>
    <row r="962" customHeight="1" spans="1:18">
      <c r="A962" s="66">
        <f ca="1">INDIRECT(ADDRESS(2+QUOTIENT(ROW()-2,COUNTA('Form Responses 1'!$1:$1)-4),1,,TRUE,"Form Responses 1"))</f>
        <v>0</v>
      </c>
      <c r="B962" s="66">
        <f ca="1">INDIRECT(ADDRESS(2+QUOTIENT(ROW()-2,COUNTA('Form Responses 1'!$1:$1)-4),2,,TRUE,"Form Responses 1"))</f>
        <v>0</v>
      </c>
      <c r="C962" s="66">
        <f ca="1">INDIRECT(ADDRESS(2+QUOTIENT(ROW()-2,COUNTA('Form Responses 1'!$1:$1)-4),3,,TRUE,"Form Responses 1"))</f>
        <v>0</v>
      </c>
      <c r="D962" s="66">
        <f ca="1">INDIRECT(ADDRESS(2+QUOTIENT(ROW()-2,COUNTA('Form Responses 1'!$1:$1)-4),4,,TRUE,"Form Responses 1"))</f>
        <v>0</v>
      </c>
      <c r="E962" s="82">
        <f ca="1" t="shared" si="799"/>
        <v>6</v>
      </c>
      <c r="F962" s="66" t="str">
        <f ca="1">IF(ISBLANK(A962)," ",INDIRECT(ADDRESS(1,5+MOD(ROW()-2,COUNTA('Form Responses 1'!$1:$1)-4),,TRUE,"Form Responses 1")))</f>
        <v>Security [Security Functions]</v>
      </c>
      <c r="G962" s="66" t="e">
        <f ca="1">IF(ISBLANK(A962)," ",INDIRECT(ADDRESS(MATCH(A962,'Form Responses 1'!A:A,0),5+MOD(ROW()-2,COUNTA('Form Responses 1'!$1:$1)-4),,TRUE,"Form Responses 1")))</f>
        <v>#N/A</v>
      </c>
      <c r="H962" s="83" t="str">
        <f ca="1" t="shared" si="800"/>
        <v>Security</v>
      </c>
      <c r="I962" s="83" t="str">
        <f ca="1" t="shared" si="939"/>
        <v>Security Functions</v>
      </c>
      <c r="J962" s="83" t="str">
        <f ca="1" t="shared" si="801"/>
        <v>SECURITY SERVICE</v>
      </c>
      <c r="K962" s="83" t="str">
        <f ca="1" t="array" ref="K962">IFERROR(INDEX(MASTER!B:B,MATCH(G962,MASTER!A:A,0))/100," ")</f>
        <v> </v>
      </c>
      <c r="L962" s="66">
        <f ca="1" t="shared" si="802"/>
        <v>0</v>
      </c>
      <c r="M962" s="66" t="str">
        <f ca="1" t="shared" si="803"/>
        <v>1900 - WEEK 00</v>
      </c>
      <c r="N962" s="66" t="str">
        <f ca="1" t="shared" si="804"/>
        <v>1900 - MONTH 01</v>
      </c>
      <c r="O962" s="83" t="str">
        <f ca="1" t="shared" ref="O962:P962" si="1003">IFERROR(AVERAGEIF(M:M,M962,$K:$K)," ")</f>
        <v> </v>
      </c>
      <c r="P962" s="83" t="str">
        <f ca="1" t="shared" si="1003"/>
        <v> </v>
      </c>
      <c r="Q962" s="66" t="str">
        <f ca="1">IF(ISBLANK(A962)," ",IF(O962&gt;MASTER!$B$3/100,"SB",IF(O962&gt;MASTER!$B$4/100,"B",IF(O962&gt;MASTER!$B$5/100,"C","K"))))</f>
        <v>SB</v>
      </c>
      <c r="R962" s="66" t="str">
        <f ca="1">IF(ISBLANK(B962)," ",IF(P962&gt;MASTER!$B$3/100,"SB",IF(P962&gt;MASTER!$B$4/100,"B",IF(P962&gt;MASTER!$B$5/100,"C","K"))))</f>
        <v>SB</v>
      </c>
    </row>
    <row r="963" customHeight="1" spans="1:18">
      <c r="A963" s="66">
        <f ca="1">INDIRECT(ADDRESS(2+QUOTIENT(ROW()-2,COUNTA('Form Responses 1'!$1:$1)-4),1,,TRUE,"Form Responses 1"))</f>
        <v>0</v>
      </c>
      <c r="B963" s="66">
        <f ca="1">INDIRECT(ADDRESS(2+QUOTIENT(ROW()-2,COUNTA('Form Responses 1'!$1:$1)-4),2,,TRUE,"Form Responses 1"))</f>
        <v>0</v>
      </c>
      <c r="C963" s="66">
        <f ca="1">INDIRECT(ADDRESS(2+QUOTIENT(ROW()-2,COUNTA('Form Responses 1'!$1:$1)-4),3,,TRUE,"Form Responses 1"))</f>
        <v>0</v>
      </c>
      <c r="D963" s="66">
        <f ca="1">INDIRECT(ADDRESS(2+QUOTIENT(ROW()-2,COUNTA('Form Responses 1'!$1:$1)-4),4,,TRUE,"Form Responses 1"))</f>
        <v>0</v>
      </c>
      <c r="E963" s="82">
        <f ca="1" t="shared" si="799"/>
        <v>6</v>
      </c>
      <c r="F963" s="66" t="str">
        <f ca="1">IF(ISBLANK(A963)," ",INDIRECT(ADDRESS(1,5+MOD(ROW()-2,COUNTA('Form Responses 1'!$1:$1)-4),,TRUE,"Form Responses 1")))</f>
        <v>Lantai 1 [Pantry ]</v>
      </c>
      <c r="G963" s="66" t="e">
        <f ca="1">IF(ISBLANK(A963)," ",INDIRECT(ADDRESS(MATCH(A963,'Form Responses 1'!A:A,0),5+MOD(ROW()-2,COUNTA('Form Responses 1'!$1:$1)-4),,TRUE,"Form Responses 1")))</f>
        <v>#N/A</v>
      </c>
      <c r="H963" s="83" t="str">
        <f ca="1" t="shared" si="800"/>
        <v>Lantai 1</v>
      </c>
      <c r="I963" s="83" t="str">
        <f ca="1" t="shared" ref="I963:I1000" si="1004">MID(F963,FIND("[",F963)+1,LEN(F963)-FIND("[",F963)-1)</f>
        <v>Pantry </v>
      </c>
      <c r="J963" s="83" t="str">
        <f ca="1" t="shared" si="801"/>
        <v>CLEANING SERVICE</v>
      </c>
      <c r="K963" s="83" t="str">
        <f ca="1" t="array" ref="K963">IFERROR(INDEX(MASTER!B:B,MATCH(G963,MASTER!A:A,0))/100," ")</f>
        <v> </v>
      </c>
      <c r="L963" s="66">
        <f ca="1" t="shared" si="802"/>
        <v>0</v>
      </c>
      <c r="M963" s="66" t="str">
        <f ca="1" t="shared" si="803"/>
        <v>1900 - WEEK 00</v>
      </c>
      <c r="N963" s="66" t="str">
        <f ca="1" t="shared" si="804"/>
        <v>1900 - MONTH 01</v>
      </c>
      <c r="O963" s="83" t="str">
        <f ca="1" t="shared" ref="O963:P963" si="1005">IFERROR(AVERAGEIF(M:M,M963,$K:$K)," ")</f>
        <v> </v>
      </c>
      <c r="P963" s="83" t="str">
        <f ca="1" t="shared" si="1005"/>
        <v> </v>
      </c>
      <c r="Q963" s="66" t="str">
        <f ca="1">IF(ISBLANK(A963)," ",IF(O963&gt;MASTER!$B$3/100,"SB",IF(O963&gt;MASTER!$B$4/100,"B",IF(O963&gt;MASTER!$B$5/100,"C","K"))))</f>
        <v>SB</v>
      </c>
      <c r="R963" s="66" t="str">
        <f ca="1">IF(ISBLANK(B963)," ",IF(P963&gt;MASTER!$B$3/100,"SB",IF(P963&gt;MASTER!$B$4/100,"B",IF(P963&gt;MASTER!$B$5/100,"C","K"))))</f>
        <v>SB</v>
      </c>
    </row>
    <row r="964" customHeight="1" spans="1:18">
      <c r="A964" s="66">
        <f ca="1">INDIRECT(ADDRESS(2+QUOTIENT(ROW()-2,COUNTA('Form Responses 1'!$1:$1)-4),1,,TRUE,"Form Responses 1"))</f>
        <v>0</v>
      </c>
      <c r="B964" s="66">
        <f ca="1">INDIRECT(ADDRESS(2+QUOTIENT(ROW()-2,COUNTA('Form Responses 1'!$1:$1)-4),2,,TRUE,"Form Responses 1"))</f>
        <v>0</v>
      </c>
      <c r="C964" s="66">
        <f ca="1">INDIRECT(ADDRESS(2+QUOTIENT(ROW()-2,COUNTA('Form Responses 1'!$1:$1)-4),3,,TRUE,"Form Responses 1"))</f>
        <v>0</v>
      </c>
      <c r="D964" s="66">
        <f ca="1">INDIRECT(ADDRESS(2+QUOTIENT(ROW()-2,COUNTA('Form Responses 1'!$1:$1)-4),4,,TRUE,"Form Responses 1"))</f>
        <v>0</v>
      </c>
      <c r="E964" s="82">
        <f ca="1" t="shared" si="799"/>
        <v>6</v>
      </c>
      <c r="F964" s="66" t="str">
        <f ca="1">IF(ISBLANK(A964)," ",INDIRECT(ADDRESS(1,5+MOD(ROW()-2,COUNTA('Form Responses 1'!$1:$1)-4),,TRUE,"Form Responses 1")))</f>
        <v>Lantai 1 [Kamar Depan]</v>
      </c>
      <c r="G964" s="66" t="e">
        <f ca="1">IF(ISBLANK(A964)," ",INDIRECT(ADDRESS(MATCH(A964,'Form Responses 1'!A:A,0),5+MOD(ROW()-2,COUNTA('Form Responses 1'!$1:$1)-4),,TRUE,"Form Responses 1")))</f>
        <v>#N/A</v>
      </c>
      <c r="H964" s="83" t="str">
        <f ca="1" t="shared" si="800"/>
        <v>Lantai 1</v>
      </c>
      <c r="I964" s="83" t="str">
        <f ca="1" t="shared" si="1004"/>
        <v>Kamar Depan</v>
      </c>
      <c r="J964" s="83" t="str">
        <f ca="1" t="shared" si="801"/>
        <v>CLEANING SERVICE</v>
      </c>
      <c r="K964" s="83" t="str">
        <f ca="1" t="array" ref="K964">IFERROR(INDEX(MASTER!B:B,MATCH(G964,MASTER!A:A,0))/100," ")</f>
        <v> </v>
      </c>
      <c r="L964" s="66">
        <f ca="1" t="shared" si="802"/>
        <v>0</v>
      </c>
      <c r="M964" s="66" t="str">
        <f ca="1" t="shared" si="803"/>
        <v>1900 - WEEK 00</v>
      </c>
      <c r="N964" s="66" t="str">
        <f ca="1" t="shared" si="804"/>
        <v>1900 - MONTH 01</v>
      </c>
      <c r="O964" s="83" t="str">
        <f ca="1" t="shared" ref="O964:P964" si="1006">IFERROR(AVERAGEIF(M:M,M964,$K:$K)," ")</f>
        <v> </v>
      </c>
      <c r="P964" s="83" t="str">
        <f ca="1" t="shared" si="1006"/>
        <v> </v>
      </c>
      <c r="Q964" s="66" t="str">
        <f ca="1">IF(ISBLANK(A964)," ",IF(O964&gt;MASTER!$B$3/100,"SB",IF(O964&gt;MASTER!$B$4/100,"B",IF(O964&gt;MASTER!$B$5/100,"C","K"))))</f>
        <v>SB</v>
      </c>
      <c r="R964" s="66" t="str">
        <f ca="1">IF(ISBLANK(B964)," ",IF(P964&gt;MASTER!$B$3/100,"SB",IF(P964&gt;MASTER!$B$4/100,"B",IF(P964&gt;MASTER!$B$5/100,"C","K"))))</f>
        <v>SB</v>
      </c>
    </row>
    <row r="965" customHeight="1" spans="1:18">
      <c r="A965" s="66">
        <f ca="1">INDIRECT(ADDRESS(2+QUOTIENT(ROW()-2,COUNTA('Form Responses 1'!$1:$1)-4),1,,TRUE,"Form Responses 1"))</f>
        <v>0</v>
      </c>
      <c r="B965" s="66">
        <f ca="1">INDIRECT(ADDRESS(2+QUOTIENT(ROW()-2,COUNTA('Form Responses 1'!$1:$1)-4),2,,TRUE,"Form Responses 1"))</f>
        <v>0</v>
      </c>
      <c r="C965" s="66">
        <f ca="1">INDIRECT(ADDRESS(2+QUOTIENT(ROW()-2,COUNTA('Form Responses 1'!$1:$1)-4),3,,TRUE,"Form Responses 1"))</f>
        <v>0</v>
      </c>
      <c r="D965" s="66">
        <f ca="1">INDIRECT(ADDRESS(2+QUOTIENT(ROW()-2,COUNTA('Form Responses 1'!$1:$1)-4),4,,TRUE,"Form Responses 1"))</f>
        <v>0</v>
      </c>
      <c r="E965" s="82">
        <f ca="1" t="shared" si="799"/>
        <v>6</v>
      </c>
      <c r="F965" s="66" t="str">
        <f ca="1">IF(ISBLANK(A965)," ",INDIRECT(ADDRESS(1,5+MOD(ROW()-2,COUNTA('Form Responses 1'!$1:$1)-4),,TRUE,"Form Responses 1")))</f>
        <v>Lantai 1 [Kamar Belakang]</v>
      </c>
      <c r="G965" s="66" t="e">
        <f ca="1">IF(ISBLANK(A965)," ",INDIRECT(ADDRESS(MATCH(A965,'Form Responses 1'!A:A,0),5+MOD(ROW()-2,COUNTA('Form Responses 1'!$1:$1)-4),,TRUE,"Form Responses 1")))</f>
        <v>#N/A</v>
      </c>
      <c r="H965" s="83" t="str">
        <f ca="1" t="shared" si="800"/>
        <v>Lantai 1</v>
      </c>
      <c r="I965" s="83" t="str">
        <f ca="1" t="shared" si="1004"/>
        <v>Kamar Belakang</v>
      </c>
      <c r="J965" s="83" t="str">
        <f ca="1" t="shared" si="801"/>
        <v>CLEANING SERVICE</v>
      </c>
      <c r="K965" s="83" t="str">
        <f ca="1" t="array" ref="K965">IFERROR(INDEX(MASTER!B:B,MATCH(G965,MASTER!A:A,0))/100," ")</f>
        <v> </v>
      </c>
      <c r="L965" s="66">
        <f ca="1" t="shared" si="802"/>
        <v>0</v>
      </c>
      <c r="M965" s="66" t="str">
        <f ca="1" t="shared" si="803"/>
        <v>1900 - WEEK 00</v>
      </c>
      <c r="N965" s="66" t="str">
        <f ca="1" t="shared" si="804"/>
        <v>1900 - MONTH 01</v>
      </c>
      <c r="O965" s="83" t="str">
        <f ca="1" t="shared" ref="O965:P965" si="1007">IFERROR(AVERAGEIF(M:M,M965,$K:$K)," ")</f>
        <v> </v>
      </c>
      <c r="P965" s="83" t="str">
        <f ca="1" t="shared" si="1007"/>
        <v> </v>
      </c>
      <c r="Q965" s="66" t="str">
        <f ca="1">IF(ISBLANK(A965)," ",IF(O965&gt;MASTER!$B$3/100,"SB",IF(O965&gt;MASTER!$B$4/100,"B",IF(O965&gt;MASTER!$B$5/100,"C","K"))))</f>
        <v>SB</v>
      </c>
      <c r="R965" s="66" t="str">
        <f ca="1">IF(ISBLANK(B965)," ",IF(P965&gt;MASTER!$B$3/100,"SB",IF(P965&gt;MASTER!$B$4/100,"B",IF(P965&gt;MASTER!$B$5/100,"C","K"))))</f>
        <v>SB</v>
      </c>
    </row>
    <row r="966" customHeight="1" spans="1:18">
      <c r="A966" s="66">
        <f ca="1">INDIRECT(ADDRESS(2+QUOTIENT(ROW()-2,COUNTA('Form Responses 1'!$1:$1)-4),1,,TRUE,"Form Responses 1"))</f>
        <v>0</v>
      </c>
      <c r="B966" s="66">
        <f ca="1">INDIRECT(ADDRESS(2+QUOTIENT(ROW()-2,COUNTA('Form Responses 1'!$1:$1)-4),2,,TRUE,"Form Responses 1"))</f>
        <v>0</v>
      </c>
      <c r="C966" s="66">
        <f ca="1">INDIRECT(ADDRESS(2+QUOTIENT(ROW()-2,COUNTA('Form Responses 1'!$1:$1)-4),3,,TRUE,"Form Responses 1"))</f>
        <v>0</v>
      </c>
      <c r="D966" s="66">
        <f ca="1">INDIRECT(ADDRESS(2+QUOTIENT(ROW()-2,COUNTA('Form Responses 1'!$1:$1)-4),4,,TRUE,"Form Responses 1"))</f>
        <v>0</v>
      </c>
      <c r="E966" s="82">
        <f ca="1" t="shared" si="799"/>
        <v>6</v>
      </c>
      <c r="F966" s="66" t="str">
        <f ca="1">IF(ISBLANK(A966)," ",INDIRECT(ADDRESS(1,5+MOD(ROW()-2,COUNTA('Form Responses 1'!$1:$1)-4),,TRUE,"Form Responses 1")))</f>
        <v>Lantai 1 [Ruang Tamu]</v>
      </c>
      <c r="G966" s="66" t="e">
        <f ca="1">IF(ISBLANK(A966)," ",INDIRECT(ADDRESS(MATCH(A966,'Form Responses 1'!A:A,0),5+MOD(ROW()-2,COUNTA('Form Responses 1'!$1:$1)-4),,TRUE,"Form Responses 1")))</f>
        <v>#N/A</v>
      </c>
      <c r="H966" s="83" t="str">
        <f ca="1" t="shared" si="800"/>
        <v>Lantai 1</v>
      </c>
      <c r="I966" s="83" t="str">
        <f ca="1" t="shared" si="1004"/>
        <v>Ruang Tamu</v>
      </c>
      <c r="J966" s="83" t="str">
        <f ca="1" t="shared" si="801"/>
        <v>CLEANING SERVICE</v>
      </c>
      <c r="K966" s="83" t="str">
        <f ca="1" t="array" ref="K966">IFERROR(INDEX(MASTER!B:B,MATCH(G966,MASTER!A:A,0))/100," ")</f>
        <v> </v>
      </c>
      <c r="L966" s="66">
        <f ca="1" t="shared" si="802"/>
        <v>0</v>
      </c>
      <c r="M966" s="66" t="str">
        <f ca="1" t="shared" si="803"/>
        <v>1900 - WEEK 00</v>
      </c>
      <c r="N966" s="66" t="str">
        <f ca="1" t="shared" si="804"/>
        <v>1900 - MONTH 01</v>
      </c>
      <c r="O966" s="83" t="str">
        <f ca="1" t="shared" ref="O966:P966" si="1008">IFERROR(AVERAGEIF(M:M,M966,$K:$K)," ")</f>
        <v> </v>
      </c>
      <c r="P966" s="83" t="str">
        <f ca="1" t="shared" si="1008"/>
        <v> </v>
      </c>
      <c r="Q966" s="66" t="str">
        <f ca="1">IF(ISBLANK(A966)," ",IF(O966&gt;MASTER!$B$3/100,"SB",IF(O966&gt;MASTER!$B$4/100,"B",IF(O966&gt;MASTER!$B$5/100,"C","K"))))</f>
        <v>SB</v>
      </c>
      <c r="R966" s="66" t="str">
        <f ca="1">IF(ISBLANK(B966)," ",IF(P966&gt;MASTER!$B$3/100,"SB",IF(P966&gt;MASTER!$B$4/100,"B",IF(P966&gt;MASTER!$B$5/100,"C","K"))))</f>
        <v>SB</v>
      </c>
    </row>
    <row r="967" customHeight="1" spans="1:18">
      <c r="A967" s="66">
        <f ca="1">INDIRECT(ADDRESS(2+QUOTIENT(ROW()-2,COUNTA('Form Responses 1'!$1:$1)-4),1,,TRUE,"Form Responses 1"))</f>
        <v>0</v>
      </c>
      <c r="B967" s="66">
        <f ca="1">INDIRECT(ADDRESS(2+QUOTIENT(ROW()-2,COUNTA('Form Responses 1'!$1:$1)-4),2,,TRUE,"Form Responses 1"))</f>
        <v>0</v>
      </c>
      <c r="C967" s="66">
        <f ca="1">INDIRECT(ADDRESS(2+QUOTIENT(ROW()-2,COUNTA('Form Responses 1'!$1:$1)-4),3,,TRUE,"Form Responses 1"))</f>
        <v>0</v>
      </c>
      <c r="D967" s="66">
        <f ca="1">INDIRECT(ADDRESS(2+QUOTIENT(ROW()-2,COUNTA('Form Responses 1'!$1:$1)-4),4,,TRUE,"Form Responses 1"))</f>
        <v>0</v>
      </c>
      <c r="E967" s="82">
        <f ca="1" t="shared" si="799"/>
        <v>6</v>
      </c>
      <c r="F967" s="66" t="str">
        <f ca="1">IF(ISBLANK(A967)," ",INDIRECT(ADDRESS(1,5+MOD(ROW()-2,COUNTA('Form Responses 1'!$1:$1)-4),,TRUE,"Form Responses 1")))</f>
        <v>Lantai 1 [Toilet Pria / Wanita]</v>
      </c>
      <c r="G967" s="66" t="e">
        <f ca="1">IF(ISBLANK(A967)," ",INDIRECT(ADDRESS(MATCH(A967,'Form Responses 1'!A:A,0),5+MOD(ROW()-2,COUNTA('Form Responses 1'!$1:$1)-4),,TRUE,"Form Responses 1")))</f>
        <v>#N/A</v>
      </c>
      <c r="H967" s="83" t="str">
        <f ca="1" t="shared" si="800"/>
        <v>Lantai 1</v>
      </c>
      <c r="I967" s="83" t="str">
        <f ca="1" t="shared" si="1004"/>
        <v>Toilet Pria / Wanita</v>
      </c>
      <c r="J967" s="83" t="str">
        <f ca="1" t="shared" si="801"/>
        <v>CLEANING SERVICE</v>
      </c>
      <c r="K967" s="83" t="str">
        <f ca="1" t="array" ref="K967">IFERROR(INDEX(MASTER!B:B,MATCH(G967,MASTER!A:A,0))/100," ")</f>
        <v> </v>
      </c>
      <c r="L967" s="66">
        <f ca="1" t="shared" si="802"/>
        <v>0</v>
      </c>
      <c r="M967" s="66" t="str">
        <f ca="1" t="shared" si="803"/>
        <v>1900 - WEEK 00</v>
      </c>
      <c r="N967" s="66" t="str">
        <f ca="1" t="shared" si="804"/>
        <v>1900 - MONTH 01</v>
      </c>
      <c r="O967" s="83" t="str">
        <f ca="1" t="shared" ref="O967:P967" si="1009">IFERROR(AVERAGEIF(M:M,M967,$K:$K)," ")</f>
        <v> </v>
      </c>
      <c r="P967" s="83" t="str">
        <f ca="1" t="shared" si="1009"/>
        <v> </v>
      </c>
      <c r="Q967" s="66" t="str">
        <f ca="1">IF(ISBLANK(A967)," ",IF(O967&gt;MASTER!$B$3/100,"SB",IF(O967&gt;MASTER!$B$4/100,"B",IF(O967&gt;MASTER!$B$5/100,"C","K"))))</f>
        <v>SB</v>
      </c>
      <c r="R967" s="66" t="str">
        <f ca="1">IF(ISBLANK(B967)," ",IF(P967&gt;MASTER!$B$3/100,"SB",IF(P967&gt;MASTER!$B$4/100,"B",IF(P967&gt;MASTER!$B$5/100,"C","K"))))</f>
        <v>SB</v>
      </c>
    </row>
    <row r="968" customHeight="1" spans="1:18">
      <c r="A968" s="66">
        <f ca="1">INDIRECT(ADDRESS(2+QUOTIENT(ROW()-2,COUNTA('Form Responses 1'!$1:$1)-4),1,,TRUE,"Form Responses 1"))</f>
        <v>0</v>
      </c>
      <c r="B968" s="66">
        <f ca="1">INDIRECT(ADDRESS(2+QUOTIENT(ROW()-2,COUNTA('Form Responses 1'!$1:$1)-4),2,,TRUE,"Form Responses 1"))</f>
        <v>0</v>
      </c>
      <c r="C968" s="66">
        <f ca="1">INDIRECT(ADDRESS(2+QUOTIENT(ROW()-2,COUNTA('Form Responses 1'!$1:$1)-4),3,,TRUE,"Form Responses 1"))</f>
        <v>0</v>
      </c>
      <c r="D968" s="66">
        <f ca="1">INDIRECT(ADDRESS(2+QUOTIENT(ROW()-2,COUNTA('Form Responses 1'!$1:$1)-4),4,,TRUE,"Form Responses 1"))</f>
        <v>0</v>
      </c>
      <c r="E968" s="82">
        <f ca="1" t="shared" si="799"/>
        <v>6</v>
      </c>
      <c r="F968" s="66" t="str">
        <f ca="1">IF(ISBLANK(A968)," ",INDIRECT(ADDRESS(1,5+MOD(ROW()-2,COUNTA('Form Responses 1'!$1:$1)-4),,TRUE,"Form Responses 1")))</f>
        <v>Halaman [Taman ]</v>
      </c>
      <c r="G968" s="66" t="e">
        <f ca="1">IF(ISBLANK(A968)," ",INDIRECT(ADDRESS(MATCH(A968,'Form Responses 1'!A:A,0),5+MOD(ROW()-2,COUNTA('Form Responses 1'!$1:$1)-4),,TRUE,"Form Responses 1")))</f>
        <v>#N/A</v>
      </c>
      <c r="H968" s="83" t="str">
        <f ca="1" t="shared" si="800"/>
        <v>Halaman</v>
      </c>
      <c r="I968" s="83" t="str">
        <f ca="1" t="shared" si="1004"/>
        <v>Taman </v>
      </c>
      <c r="J968" s="83" t="str">
        <f ca="1" t="shared" si="801"/>
        <v>CLEANING SERVICE</v>
      </c>
      <c r="K968" s="83" t="str">
        <f ca="1" t="array" ref="K968">IFERROR(INDEX(MASTER!B:B,MATCH(G968,MASTER!A:A,0))/100," ")</f>
        <v> </v>
      </c>
      <c r="L968" s="66">
        <f ca="1" t="shared" si="802"/>
        <v>0</v>
      </c>
      <c r="M968" s="66" t="str">
        <f ca="1" t="shared" si="803"/>
        <v>1900 - WEEK 00</v>
      </c>
      <c r="N968" s="66" t="str">
        <f ca="1" t="shared" si="804"/>
        <v>1900 - MONTH 01</v>
      </c>
      <c r="O968" s="83" t="str">
        <f ca="1" t="shared" ref="O968:P968" si="1010">IFERROR(AVERAGEIF(M:M,M968,$K:$K)," ")</f>
        <v> </v>
      </c>
      <c r="P968" s="83" t="str">
        <f ca="1" t="shared" si="1010"/>
        <v> </v>
      </c>
      <c r="Q968" s="66" t="str">
        <f ca="1">IF(ISBLANK(A968)," ",IF(O968&gt;MASTER!$B$3/100,"SB",IF(O968&gt;MASTER!$B$4/100,"B",IF(O968&gt;MASTER!$B$5/100,"C","K"))))</f>
        <v>SB</v>
      </c>
      <c r="R968" s="66" t="str">
        <f ca="1">IF(ISBLANK(B968)," ",IF(P968&gt;MASTER!$B$3/100,"SB",IF(P968&gt;MASTER!$B$4/100,"B",IF(P968&gt;MASTER!$B$5/100,"C","K"))))</f>
        <v>SB</v>
      </c>
    </row>
    <row r="969" customHeight="1" spans="1:18">
      <c r="A969" s="66">
        <f ca="1">INDIRECT(ADDRESS(2+QUOTIENT(ROW()-2,COUNTA('Form Responses 1'!$1:$1)-4),1,,TRUE,"Form Responses 1"))</f>
        <v>0</v>
      </c>
      <c r="B969" s="66">
        <f ca="1">INDIRECT(ADDRESS(2+QUOTIENT(ROW()-2,COUNTA('Form Responses 1'!$1:$1)-4),2,,TRUE,"Form Responses 1"))</f>
        <v>0</v>
      </c>
      <c r="C969" s="66">
        <f ca="1">INDIRECT(ADDRESS(2+QUOTIENT(ROW()-2,COUNTA('Form Responses 1'!$1:$1)-4),3,,TRUE,"Form Responses 1"))</f>
        <v>0</v>
      </c>
      <c r="D969" s="66">
        <f ca="1">INDIRECT(ADDRESS(2+QUOTIENT(ROW()-2,COUNTA('Form Responses 1'!$1:$1)-4),4,,TRUE,"Form Responses 1"))</f>
        <v>0</v>
      </c>
      <c r="E969" s="82">
        <f ca="1" t="shared" si="799"/>
        <v>6</v>
      </c>
      <c r="F969" s="66" t="str">
        <f ca="1">IF(ISBLANK(A969)," ",INDIRECT(ADDRESS(1,5+MOD(ROW()-2,COUNTA('Form Responses 1'!$1:$1)-4),,TRUE,"Form Responses 1")))</f>
        <v>Halaman [Halaman Utama Depan]</v>
      </c>
      <c r="G969" s="66" t="e">
        <f ca="1">IF(ISBLANK(A969)," ",INDIRECT(ADDRESS(MATCH(A969,'Form Responses 1'!A:A,0),5+MOD(ROW()-2,COUNTA('Form Responses 1'!$1:$1)-4),,TRUE,"Form Responses 1")))</f>
        <v>#N/A</v>
      </c>
      <c r="H969" s="83" t="str">
        <f ca="1" t="shared" si="800"/>
        <v>Halaman</v>
      </c>
      <c r="I969" s="83" t="str">
        <f ca="1" t="shared" si="1004"/>
        <v>Halaman Utama Depan</v>
      </c>
      <c r="J969" s="83" t="str">
        <f ca="1" t="shared" si="801"/>
        <v>CLEANING SERVICE</v>
      </c>
      <c r="K969" s="83" t="str">
        <f ca="1" t="array" ref="K969">IFERROR(INDEX(MASTER!B:B,MATCH(G969,MASTER!A:A,0))/100," ")</f>
        <v> </v>
      </c>
      <c r="L969" s="66">
        <f ca="1" t="shared" si="802"/>
        <v>0</v>
      </c>
      <c r="M969" s="66" t="str">
        <f ca="1" t="shared" si="803"/>
        <v>1900 - WEEK 00</v>
      </c>
      <c r="N969" s="66" t="str">
        <f ca="1" t="shared" si="804"/>
        <v>1900 - MONTH 01</v>
      </c>
      <c r="O969" s="83" t="str">
        <f ca="1" t="shared" ref="O969:P969" si="1011">IFERROR(AVERAGEIF(M:M,M969,$K:$K)," ")</f>
        <v> </v>
      </c>
      <c r="P969" s="83" t="str">
        <f ca="1" t="shared" si="1011"/>
        <v> </v>
      </c>
      <c r="Q969" s="66" t="str">
        <f ca="1">IF(ISBLANK(A969)," ",IF(O969&gt;MASTER!$B$3/100,"SB",IF(O969&gt;MASTER!$B$4/100,"B",IF(O969&gt;MASTER!$B$5/100,"C","K"))))</f>
        <v>SB</v>
      </c>
      <c r="R969" s="66" t="str">
        <f ca="1">IF(ISBLANK(B969)," ",IF(P969&gt;MASTER!$B$3/100,"SB",IF(P969&gt;MASTER!$B$4/100,"B",IF(P969&gt;MASTER!$B$5/100,"C","K"))))</f>
        <v>SB</v>
      </c>
    </row>
    <row r="970" customHeight="1" spans="1:18">
      <c r="A970" s="66">
        <f ca="1">INDIRECT(ADDRESS(2+QUOTIENT(ROW()-2,COUNTA('Form Responses 1'!$1:$1)-4),1,,TRUE,"Form Responses 1"))</f>
        <v>0</v>
      </c>
      <c r="B970" s="66">
        <f ca="1">INDIRECT(ADDRESS(2+QUOTIENT(ROW()-2,COUNTA('Form Responses 1'!$1:$1)-4),2,,TRUE,"Form Responses 1"))</f>
        <v>0</v>
      </c>
      <c r="C970" s="66">
        <f ca="1">INDIRECT(ADDRESS(2+QUOTIENT(ROW()-2,COUNTA('Form Responses 1'!$1:$1)-4),3,,TRUE,"Form Responses 1"))</f>
        <v>0</v>
      </c>
      <c r="D970" s="66">
        <f ca="1">INDIRECT(ADDRESS(2+QUOTIENT(ROW()-2,COUNTA('Form Responses 1'!$1:$1)-4),4,,TRUE,"Form Responses 1"))</f>
        <v>0</v>
      </c>
      <c r="E970" s="82">
        <f ca="1" t="shared" si="799"/>
        <v>6</v>
      </c>
      <c r="F970" s="66" t="str">
        <f ca="1">IF(ISBLANK(A970)," ",INDIRECT(ADDRESS(1,5+MOD(ROW()-2,COUNTA('Form Responses 1'!$1:$1)-4),,TRUE,"Form Responses 1")))</f>
        <v>Halaman [Halaman Samping Dan Belakang]</v>
      </c>
      <c r="G970" s="66" t="e">
        <f ca="1">IF(ISBLANK(A970)," ",INDIRECT(ADDRESS(MATCH(A970,'Form Responses 1'!A:A,0),5+MOD(ROW()-2,COUNTA('Form Responses 1'!$1:$1)-4),,TRUE,"Form Responses 1")))</f>
        <v>#N/A</v>
      </c>
      <c r="H970" s="83" t="str">
        <f ca="1" t="shared" si="800"/>
        <v>Halaman</v>
      </c>
      <c r="I970" s="83" t="str">
        <f ca="1" t="shared" si="1004"/>
        <v>Halaman Samping Dan Belakang</v>
      </c>
      <c r="J970" s="83" t="str">
        <f ca="1" t="shared" si="801"/>
        <v>CLEANING SERVICE</v>
      </c>
      <c r="K970" s="83" t="str">
        <f ca="1" t="array" ref="K970">IFERROR(INDEX(MASTER!B:B,MATCH(G970,MASTER!A:A,0))/100," ")</f>
        <v> </v>
      </c>
      <c r="L970" s="66">
        <f ca="1" t="shared" si="802"/>
        <v>0</v>
      </c>
      <c r="M970" s="66" t="str">
        <f ca="1" t="shared" si="803"/>
        <v>1900 - WEEK 00</v>
      </c>
      <c r="N970" s="66" t="str">
        <f ca="1" t="shared" si="804"/>
        <v>1900 - MONTH 01</v>
      </c>
      <c r="O970" s="83" t="str">
        <f ca="1" t="shared" ref="O970:P970" si="1012">IFERROR(AVERAGEIF(M:M,M970,$K:$K)," ")</f>
        <v> </v>
      </c>
      <c r="P970" s="83" t="str">
        <f ca="1" t="shared" si="1012"/>
        <v> </v>
      </c>
      <c r="Q970" s="66" t="str">
        <f ca="1">IF(ISBLANK(A970)," ",IF(O970&gt;MASTER!$B$3/100,"SB",IF(O970&gt;MASTER!$B$4/100,"B",IF(O970&gt;MASTER!$B$5/100,"C","K"))))</f>
        <v>SB</v>
      </c>
      <c r="R970" s="66" t="str">
        <f ca="1">IF(ISBLANK(B970)," ",IF(P970&gt;MASTER!$B$3/100,"SB",IF(P970&gt;MASTER!$B$4/100,"B",IF(P970&gt;MASTER!$B$5/100,"C","K"))))</f>
        <v>SB</v>
      </c>
    </row>
    <row r="971" customHeight="1" spans="1:18">
      <c r="A971" s="66">
        <f ca="1">INDIRECT(ADDRESS(2+QUOTIENT(ROW()-2,COUNTA('Form Responses 1'!$1:$1)-4),1,,TRUE,"Form Responses 1"))</f>
        <v>0</v>
      </c>
      <c r="B971" s="66">
        <f ca="1">INDIRECT(ADDRESS(2+QUOTIENT(ROW()-2,COUNTA('Form Responses 1'!$1:$1)-4),2,,TRUE,"Form Responses 1"))</f>
        <v>0</v>
      </c>
      <c r="C971" s="66">
        <f ca="1">INDIRECT(ADDRESS(2+QUOTIENT(ROW()-2,COUNTA('Form Responses 1'!$1:$1)-4),3,,TRUE,"Form Responses 1"))</f>
        <v>0</v>
      </c>
      <c r="D971" s="66">
        <f ca="1">INDIRECT(ADDRESS(2+QUOTIENT(ROW()-2,COUNTA('Form Responses 1'!$1:$1)-4),4,,TRUE,"Form Responses 1"))</f>
        <v>0</v>
      </c>
      <c r="E971" s="82">
        <f ca="1" t="shared" si="799"/>
        <v>6</v>
      </c>
      <c r="F971" s="66" t="str">
        <f ca="1">IF(ISBLANK(A971)," ",INDIRECT(ADDRESS(1,5+MOD(ROW()-2,COUNTA('Form Responses 1'!$1:$1)-4),,TRUE,"Form Responses 1")))</f>
        <v>Halaman [Tps]</v>
      </c>
      <c r="G971" s="66" t="e">
        <f ca="1">IF(ISBLANK(A971)," ",INDIRECT(ADDRESS(MATCH(A971,'Form Responses 1'!A:A,0),5+MOD(ROW()-2,COUNTA('Form Responses 1'!$1:$1)-4),,TRUE,"Form Responses 1")))</f>
        <v>#N/A</v>
      </c>
      <c r="H971" s="83" t="str">
        <f ca="1" t="shared" si="800"/>
        <v>Halaman</v>
      </c>
      <c r="I971" s="83" t="str">
        <f ca="1" t="shared" si="1004"/>
        <v>Tps</v>
      </c>
      <c r="J971" s="83" t="str">
        <f ca="1" t="shared" si="801"/>
        <v>CLEANING SERVICE</v>
      </c>
      <c r="K971" s="83" t="str">
        <f ca="1" t="array" ref="K971">IFERROR(INDEX(MASTER!B:B,MATCH(G971,MASTER!A:A,0))/100," ")</f>
        <v> </v>
      </c>
      <c r="L971" s="66">
        <f ca="1" t="shared" si="802"/>
        <v>0</v>
      </c>
      <c r="M971" s="66" t="str">
        <f ca="1" t="shared" si="803"/>
        <v>1900 - WEEK 00</v>
      </c>
      <c r="N971" s="66" t="str">
        <f ca="1" t="shared" si="804"/>
        <v>1900 - MONTH 01</v>
      </c>
      <c r="O971" s="83" t="str">
        <f ca="1" t="shared" ref="O971:P971" si="1013">IFERROR(AVERAGEIF(M:M,M971,$K:$K)," ")</f>
        <v> </v>
      </c>
      <c r="P971" s="83" t="str">
        <f ca="1" t="shared" si="1013"/>
        <v> </v>
      </c>
      <c r="Q971" s="66" t="str">
        <f ca="1">IF(ISBLANK(A971)," ",IF(O971&gt;MASTER!$B$3/100,"SB",IF(O971&gt;MASTER!$B$4/100,"B",IF(O971&gt;MASTER!$B$5/100,"C","K"))))</f>
        <v>SB</v>
      </c>
      <c r="R971" s="66" t="str">
        <f ca="1">IF(ISBLANK(B971)," ",IF(P971&gt;MASTER!$B$3/100,"SB",IF(P971&gt;MASTER!$B$4/100,"B",IF(P971&gt;MASTER!$B$5/100,"C","K"))))</f>
        <v>SB</v>
      </c>
    </row>
    <row r="972" customHeight="1" spans="1:18">
      <c r="A972" s="66">
        <f ca="1">INDIRECT(ADDRESS(2+QUOTIENT(ROW()-2,COUNTA('Form Responses 1'!$1:$1)-4),1,,TRUE,"Form Responses 1"))</f>
        <v>0</v>
      </c>
      <c r="B972" s="66">
        <f ca="1">INDIRECT(ADDRESS(2+QUOTIENT(ROW()-2,COUNTA('Form Responses 1'!$1:$1)-4),2,,TRUE,"Form Responses 1"))</f>
        <v>0</v>
      </c>
      <c r="C972" s="66">
        <f ca="1">INDIRECT(ADDRESS(2+QUOTIENT(ROW()-2,COUNTA('Form Responses 1'!$1:$1)-4),3,,TRUE,"Form Responses 1"))</f>
        <v>0</v>
      </c>
      <c r="D972" s="66">
        <f ca="1">INDIRECT(ADDRESS(2+QUOTIENT(ROW()-2,COUNTA('Form Responses 1'!$1:$1)-4),4,,TRUE,"Form Responses 1"))</f>
        <v>0</v>
      </c>
      <c r="E972" s="82">
        <f ca="1" t="shared" si="799"/>
        <v>6</v>
      </c>
      <c r="F972" s="66" t="str">
        <f ca="1">IF(ISBLANK(A972)," ",INDIRECT(ADDRESS(1,5+MOD(ROW()-2,COUNTA('Form Responses 1'!$1:$1)-4),,TRUE,"Form Responses 1")))</f>
        <v>Wisma [Koridor ]</v>
      </c>
      <c r="G972" s="66" t="e">
        <f ca="1">IF(ISBLANK(A972)," ",INDIRECT(ADDRESS(MATCH(A972,'Form Responses 1'!A:A,0),5+MOD(ROW()-2,COUNTA('Form Responses 1'!$1:$1)-4),,TRUE,"Form Responses 1")))</f>
        <v>#N/A</v>
      </c>
      <c r="H972" s="83" t="str">
        <f ca="1" t="shared" si="800"/>
        <v>Wisma</v>
      </c>
      <c r="I972" s="83" t="str">
        <f ca="1" t="shared" si="1004"/>
        <v>Koridor </v>
      </c>
      <c r="J972" s="83" t="str">
        <f ca="1" t="shared" si="801"/>
        <v>CLEANING SERVICE</v>
      </c>
      <c r="K972" s="83" t="str">
        <f ca="1" t="array" ref="K972">IFERROR(INDEX(MASTER!B:B,MATCH(G972,MASTER!A:A,0))/100," ")</f>
        <v> </v>
      </c>
      <c r="L972" s="66">
        <f ca="1" t="shared" si="802"/>
        <v>0</v>
      </c>
      <c r="M972" s="66" t="str">
        <f ca="1" t="shared" si="803"/>
        <v>1900 - WEEK 00</v>
      </c>
      <c r="N972" s="66" t="str">
        <f ca="1" t="shared" si="804"/>
        <v>1900 - MONTH 01</v>
      </c>
      <c r="O972" s="83" t="str">
        <f ca="1" t="shared" ref="O972:P972" si="1014">IFERROR(AVERAGEIF(M:M,M972,$K:$K)," ")</f>
        <v> </v>
      </c>
      <c r="P972" s="83" t="str">
        <f ca="1" t="shared" si="1014"/>
        <v> </v>
      </c>
      <c r="Q972" s="66" t="str">
        <f ca="1">IF(ISBLANK(A972)," ",IF(O972&gt;MASTER!$B$3/100,"SB",IF(O972&gt;MASTER!$B$4/100,"B",IF(O972&gt;MASTER!$B$5/100,"C","K"))))</f>
        <v>SB</v>
      </c>
      <c r="R972" s="66" t="str">
        <f ca="1">IF(ISBLANK(B972)," ",IF(P972&gt;MASTER!$B$3/100,"SB",IF(P972&gt;MASTER!$B$4/100,"B",IF(P972&gt;MASTER!$B$5/100,"C","K"))))</f>
        <v>SB</v>
      </c>
    </row>
    <row r="973" customHeight="1" spans="1:18">
      <c r="A973" s="66">
        <f ca="1">INDIRECT(ADDRESS(2+QUOTIENT(ROW()-2,COUNTA('Form Responses 1'!$1:$1)-4),1,,TRUE,"Form Responses 1"))</f>
        <v>0</v>
      </c>
      <c r="B973" s="66">
        <f ca="1">INDIRECT(ADDRESS(2+QUOTIENT(ROW()-2,COUNTA('Form Responses 1'!$1:$1)-4),2,,TRUE,"Form Responses 1"))</f>
        <v>0</v>
      </c>
      <c r="C973" s="66">
        <f ca="1">INDIRECT(ADDRESS(2+QUOTIENT(ROW()-2,COUNTA('Form Responses 1'!$1:$1)-4),3,,TRUE,"Form Responses 1"))</f>
        <v>0</v>
      </c>
      <c r="D973" s="66">
        <f ca="1">INDIRECT(ADDRESS(2+QUOTIENT(ROW()-2,COUNTA('Form Responses 1'!$1:$1)-4),4,,TRUE,"Form Responses 1"))</f>
        <v>0</v>
      </c>
      <c r="E973" s="82">
        <f ca="1" t="shared" si="799"/>
        <v>6</v>
      </c>
      <c r="F973" s="66" t="str">
        <f ca="1">IF(ISBLANK(A973)," ",INDIRECT(ADDRESS(1,5+MOD(ROW()-2,COUNTA('Form Responses 1'!$1:$1)-4),,TRUE,"Form Responses 1")))</f>
        <v>Wisma [Ruang Rapat/Pendopo]</v>
      </c>
      <c r="G973" s="66" t="e">
        <f ca="1">IF(ISBLANK(A973)," ",INDIRECT(ADDRESS(MATCH(A973,'Form Responses 1'!A:A,0),5+MOD(ROW()-2,COUNTA('Form Responses 1'!$1:$1)-4),,TRUE,"Form Responses 1")))</f>
        <v>#N/A</v>
      </c>
      <c r="H973" s="83" t="str">
        <f ca="1" t="shared" si="800"/>
        <v>Wisma</v>
      </c>
      <c r="I973" s="83" t="str">
        <f ca="1" t="shared" si="1004"/>
        <v>Ruang Rapat/Pendopo</v>
      </c>
      <c r="J973" s="83" t="str">
        <f ca="1" t="shared" si="801"/>
        <v>CLEANING SERVICE</v>
      </c>
      <c r="K973" s="83" t="str">
        <f ca="1" t="array" ref="K973">IFERROR(INDEX(MASTER!B:B,MATCH(G973,MASTER!A:A,0))/100," ")</f>
        <v> </v>
      </c>
      <c r="L973" s="66">
        <f ca="1" t="shared" si="802"/>
        <v>0</v>
      </c>
      <c r="M973" s="66" t="str">
        <f ca="1" t="shared" si="803"/>
        <v>1900 - WEEK 00</v>
      </c>
      <c r="N973" s="66" t="str">
        <f ca="1" t="shared" si="804"/>
        <v>1900 - MONTH 01</v>
      </c>
      <c r="O973" s="83" t="str">
        <f ca="1" t="shared" ref="O973:P973" si="1015">IFERROR(AVERAGEIF(M:M,M973,$K:$K)," ")</f>
        <v> </v>
      </c>
      <c r="P973" s="83" t="str">
        <f ca="1" t="shared" si="1015"/>
        <v> </v>
      </c>
      <c r="Q973" s="66" t="str">
        <f ca="1">IF(ISBLANK(A973)," ",IF(O973&gt;MASTER!$B$3/100,"SB",IF(O973&gt;MASTER!$B$4/100,"B",IF(O973&gt;MASTER!$B$5/100,"C","K"))))</f>
        <v>SB</v>
      </c>
      <c r="R973" s="66" t="str">
        <f ca="1">IF(ISBLANK(B973)," ",IF(P973&gt;MASTER!$B$3/100,"SB",IF(P973&gt;MASTER!$B$4/100,"B",IF(P973&gt;MASTER!$B$5/100,"C","K"))))</f>
        <v>SB</v>
      </c>
    </row>
    <row r="974" customHeight="1" spans="1:18">
      <c r="A974" s="66">
        <f ca="1">INDIRECT(ADDRESS(2+QUOTIENT(ROW()-2,COUNTA('Form Responses 1'!$1:$1)-4),1,,TRUE,"Form Responses 1"))</f>
        <v>0</v>
      </c>
      <c r="B974" s="66">
        <f ca="1">INDIRECT(ADDRESS(2+QUOTIENT(ROW()-2,COUNTA('Form Responses 1'!$1:$1)-4),2,,TRUE,"Form Responses 1"))</f>
        <v>0</v>
      </c>
      <c r="C974" s="66">
        <f ca="1">INDIRECT(ADDRESS(2+QUOTIENT(ROW()-2,COUNTA('Form Responses 1'!$1:$1)-4),3,,TRUE,"Form Responses 1"))</f>
        <v>0</v>
      </c>
      <c r="D974" s="66">
        <f ca="1">INDIRECT(ADDRESS(2+QUOTIENT(ROW()-2,COUNTA('Form Responses 1'!$1:$1)-4),4,,TRUE,"Form Responses 1"))</f>
        <v>0</v>
      </c>
      <c r="E974" s="82">
        <f ca="1" t="shared" si="799"/>
        <v>6</v>
      </c>
      <c r="F974" s="66" t="str">
        <f ca="1">IF(ISBLANK(A974)," ",INDIRECT(ADDRESS(1,5+MOD(ROW()-2,COUNTA('Form Responses 1'!$1:$1)-4),,TRUE,"Form Responses 1")))</f>
        <v>Wisma [Gudang]</v>
      </c>
      <c r="G974" s="66" t="e">
        <f ca="1">IF(ISBLANK(A974)," ",INDIRECT(ADDRESS(MATCH(A974,'Form Responses 1'!A:A,0),5+MOD(ROW()-2,COUNTA('Form Responses 1'!$1:$1)-4),,TRUE,"Form Responses 1")))</f>
        <v>#N/A</v>
      </c>
      <c r="H974" s="83" t="str">
        <f ca="1" t="shared" si="800"/>
        <v>Wisma</v>
      </c>
      <c r="I974" s="83" t="str">
        <f ca="1" t="shared" si="1004"/>
        <v>Gudang</v>
      </c>
      <c r="J974" s="83" t="str">
        <f ca="1" t="shared" si="801"/>
        <v>CLEANING SERVICE</v>
      </c>
      <c r="K974" s="83" t="str">
        <f ca="1" t="array" ref="K974">IFERROR(INDEX(MASTER!B:B,MATCH(G974,MASTER!A:A,0))/100," ")</f>
        <v> </v>
      </c>
      <c r="L974" s="66">
        <f ca="1" t="shared" si="802"/>
        <v>0</v>
      </c>
      <c r="M974" s="66" t="str">
        <f ca="1" t="shared" si="803"/>
        <v>1900 - WEEK 00</v>
      </c>
      <c r="N974" s="66" t="str">
        <f ca="1" t="shared" si="804"/>
        <v>1900 - MONTH 01</v>
      </c>
      <c r="O974" s="83" t="str">
        <f ca="1" t="shared" ref="O974:P974" si="1016">IFERROR(AVERAGEIF(M:M,M974,$K:$K)," ")</f>
        <v> </v>
      </c>
      <c r="P974" s="83" t="str">
        <f ca="1" t="shared" si="1016"/>
        <v> </v>
      </c>
      <c r="Q974" s="66" t="str">
        <f ca="1">IF(ISBLANK(A974)," ",IF(O974&gt;MASTER!$B$3/100,"SB",IF(O974&gt;MASTER!$B$4/100,"B",IF(O974&gt;MASTER!$B$5/100,"C","K"))))</f>
        <v>SB</v>
      </c>
      <c r="R974" s="66" t="str">
        <f ca="1">IF(ISBLANK(B974)," ",IF(P974&gt;MASTER!$B$3/100,"SB",IF(P974&gt;MASTER!$B$4/100,"B",IF(P974&gt;MASTER!$B$5/100,"C","K"))))</f>
        <v>SB</v>
      </c>
    </row>
    <row r="975" customHeight="1" spans="1:18">
      <c r="A975" s="66">
        <f ca="1">INDIRECT(ADDRESS(2+QUOTIENT(ROW()-2,COUNTA('Form Responses 1'!$1:$1)-4),1,,TRUE,"Form Responses 1"))</f>
        <v>0</v>
      </c>
      <c r="B975" s="66">
        <f ca="1">INDIRECT(ADDRESS(2+QUOTIENT(ROW()-2,COUNTA('Form Responses 1'!$1:$1)-4),2,,TRUE,"Form Responses 1"))</f>
        <v>0</v>
      </c>
      <c r="C975" s="66">
        <f ca="1">INDIRECT(ADDRESS(2+QUOTIENT(ROW()-2,COUNTA('Form Responses 1'!$1:$1)-4),3,,TRUE,"Form Responses 1"))</f>
        <v>0</v>
      </c>
      <c r="D975" s="66">
        <f ca="1">INDIRECT(ADDRESS(2+QUOTIENT(ROW()-2,COUNTA('Form Responses 1'!$1:$1)-4),4,,TRUE,"Form Responses 1"))</f>
        <v>0</v>
      </c>
      <c r="E975" s="82">
        <f ca="1" t="shared" si="799"/>
        <v>6</v>
      </c>
      <c r="F975" s="66" t="str">
        <f ca="1">IF(ISBLANK(A975)," ",INDIRECT(ADDRESS(1,5+MOD(ROW()-2,COUNTA('Form Responses 1'!$1:$1)-4),,TRUE,"Form Responses 1")))</f>
        <v>Wisma [Ruang Genset]</v>
      </c>
      <c r="G975" s="66" t="e">
        <f ca="1">IF(ISBLANK(A975)," ",INDIRECT(ADDRESS(MATCH(A975,'Form Responses 1'!A:A,0),5+MOD(ROW()-2,COUNTA('Form Responses 1'!$1:$1)-4),,TRUE,"Form Responses 1")))</f>
        <v>#N/A</v>
      </c>
      <c r="H975" s="83" t="str">
        <f ca="1" t="shared" si="800"/>
        <v>Wisma</v>
      </c>
      <c r="I975" s="83" t="str">
        <f ca="1" t="shared" si="1004"/>
        <v>Ruang Genset</v>
      </c>
      <c r="J975" s="83" t="str">
        <f ca="1" t="shared" si="801"/>
        <v>CLEANING SERVICE</v>
      </c>
      <c r="K975" s="83" t="str">
        <f ca="1" t="array" ref="K975">IFERROR(INDEX(MASTER!B:B,MATCH(G975,MASTER!A:A,0))/100," ")</f>
        <v> </v>
      </c>
      <c r="L975" s="66">
        <f ca="1" t="shared" si="802"/>
        <v>0</v>
      </c>
      <c r="M975" s="66" t="str">
        <f ca="1" t="shared" si="803"/>
        <v>1900 - WEEK 00</v>
      </c>
      <c r="N975" s="66" t="str">
        <f ca="1" t="shared" si="804"/>
        <v>1900 - MONTH 01</v>
      </c>
      <c r="O975" s="83" t="str">
        <f ca="1" t="shared" ref="O975:P975" si="1017">IFERROR(AVERAGEIF(M:M,M975,$K:$K)," ")</f>
        <v> </v>
      </c>
      <c r="P975" s="83" t="str">
        <f ca="1" t="shared" si="1017"/>
        <v> </v>
      </c>
      <c r="Q975" s="66" t="str">
        <f ca="1">IF(ISBLANK(A975)," ",IF(O975&gt;MASTER!$B$3/100,"SB",IF(O975&gt;MASTER!$B$4/100,"B",IF(O975&gt;MASTER!$B$5/100,"C","K"))))</f>
        <v>SB</v>
      </c>
      <c r="R975" s="66" t="str">
        <f ca="1">IF(ISBLANK(B975)," ",IF(P975&gt;MASTER!$B$3/100,"SB",IF(P975&gt;MASTER!$B$4/100,"B",IF(P975&gt;MASTER!$B$5/100,"C","K"))))</f>
        <v>SB</v>
      </c>
    </row>
    <row r="976" customHeight="1" spans="1:18">
      <c r="A976" s="66">
        <f ca="1">INDIRECT(ADDRESS(2+QUOTIENT(ROW()-2,COUNTA('Form Responses 1'!$1:$1)-4),1,,TRUE,"Form Responses 1"))</f>
        <v>0</v>
      </c>
      <c r="B976" s="66">
        <f ca="1">INDIRECT(ADDRESS(2+QUOTIENT(ROW()-2,COUNTA('Form Responses 1'!$1:$1)-4),2,,TRUE,"Form Responses 1"))</f>
        <v>0</v>
      </c>
      <c r="C976" s="66">
        <f ca="1">INDIRECT(ADDRESS(2+QUOTIENT(ROW()-2,COUNTA('Form Responses 1'!$1:$1)-4),3,,TRUE,"Form Responses 1"))</f>
        <v>0</v>
      </c>
      <c r="D976" s="66">
        <f ca="1">INDIRECT(ADDRESS(2+QUOTIENT(ROW()-2,COUNTA('Form Responses 1'!$1:$1)-4),4,,TRUE,"Form Responses 1"))</f>
        <v>0</v>
      </c>
      <c r="E976" s="82">
        <f ca="1" t="shared" si="799"/>
        <v>6</v>
      </c>
      <c r="F976" s="66" t="str">
        <f ca="1">IF(ISBLANK(A976)," ",INDIRECT(ADDRESS(1,5+MOD(ROW()-2,COUNTA('Form Responses 1'!$1:$1)-4),,TRUE,"Form Responses 1")))</f>
        <v>Wisma [Ruang Alat Meteorologi]</v>
      </c>
      <c r="G976" s="66" t="e">
        <f ca="1">IF(ISBLANK(A976)," ",INDIRECT(ADDRESS(MATCH(A976,'Form Responses 1'!A:A,0),5+MOD(ROW()-2,COUNTA('Form Responses 1'!$1:$1)-4),,TRUE,"Form Responses 1")))</f>
        <v>#N/A</v>
      </c>
      <c r="H976" s="83" t="str">
        <f ca="1" t="shared" si="800"/>
        <v>Wisma</v>
      </c>
      <c r="I976" s="83" t="str">
        <f ca="1" t="shared" si="1004"/>
        <v>Ruang Alat Meteorologi</v>
      </c>
      <c r="J976" s="83" t="str">
        <f ca="1" t="shared" si="801"/>
        <v>CLEANING SERVICE</v>
      </c>
      <c r="K976" s="83" t="str">
        <f ca="1" t="array" ref="K976">IFERROR(INDEX(MASTER!B:B,MATCH(G976,MASTER!A:A,0))/100," ")</f>
        <v> </v>
      </c>
      <c r="L976" s="66">
        <f ca="1" t="shared" si="802"/>
        <v>0</v>
      </c>
      <c r="M976" s="66" t="str">
        <f ca="1" t="shared" si="803"/>
        <v>1900 - WEEK 00</v>
      </c>
      <c r="N976" s="66" t="str">
        <f ca="1" t="shared" si="804"/>
        <v>1900 - MONTH 01</v>
      </c>
      <c r="O976" s="83" t="str">
        <f ca="1" t="shared" ref="O976:P976" si="1018">IFERROR(AVERAGEIF(M:M,M976,$K:$K)," ")</f>
        <v> </v>
      </c>
      <c r="P976" s="83" t="str">
        <f ca="1" t="shared" si="1018"/>
        <v> </v>
      </c>
      <c r="Q976" s="66" t="str">
        <f ca="1">IF(ISBLANK(A976)," ",IF(O976&gt;MASTER!$B$3/100,"SB",IF(O976&gt;MASTER!$B$4/100,"B",IF(O976&gt;MASTER!$B$5/100,"C","K"))))</f>
        <v>SB</v>
      </c>
      <c r="R976" s="66" t="str">
        <f ca="1">IF(ISBLANK(B976)," ",IF(P976&gt;MASTER!$B$3/100,"SB",IF(P976&gt;MASTER!$B$4/100,"B",IF(P976&gt;MASTER!$B$5/100,"C","K"))))</f>
        <v>SB</v>
      </c>
    </row>
    <row r="977" customHeight="1" spans="1:18">
      <c r="A977" s="66">
        <f ca="1">INDIRECT(ADDRESS(2+QUOTIENT(ROW()-2,COUNTA('Form Responses 1'!$1:$1)-4),1,,TRUE,"Form Responses 1"))</f>
        <v>0</v>
      </c>
      <c r="B977" s="66">
        <f ca="1">INDIRECT(ADDRESS(2+QUOTIENT(ROW()-2,COUNTA('Form Responses 1'!$1:$1)-4),2,,TRUE,"Form Responses 1"))</f>
        <v>0</v>
      </c>
      <c r="C977" s="66">
        <f ca="1">INDIRECT(ADDRESS(2+QUOTIENT(ROW()-2,COUNTA('Form Responses 1'!$1:$1)-4),3,,TRUE,"Form Responses 1"))</f>
        <v>0</v>
      </c>
      <c r="D977" s="66">
        <f ca="1">INDIRECT(ADDRESS(2+QUOTIENT(ROW()-2,COUNTA('Form Responses 1'!$1:$1)-4),4,,TRUE,"Form Responses 1"))</f>
        <v>0</v>
      </c>
      <c r="E977" s="82">
        <f ca="1" t="shared" si="799"/>
        <v>6</v>
      </c>
      <c r="F977" s="66" t="str">
        <f ca="1">IF(ISBLANK(A977)," ",INDIRECT(ADDRESS(1,5+MOD(ROW()-2,COUNTA('Form Responses 1'!$1:$1)-4),,TRUE,"Form Responses 1")))</f>
        <v>Wisma [Ruang Kerja]</v>
      </c>
      <c r="G977" s="66" t="e">
        <f ca="1">IF(ISBLANK(A977)," ",INDIRECT(ADDRESS(MATCH(A977,'Form Responses 1'!A:A,0),5+MOD(ROW()-2,COUNTA('Form Responses 1'!$1:$1)-4),,TRUE,"Form Responses 1")))</f>
        <v>#N/A</v>
      </c>
      <c r="H977" s="83" t="str">
        <f ca="1" t="shared" si="800"/>
        <v>Wisma</v>
      </c>
      <c r="I977" s="83" t="str">
        <f ca="1" t="shared" si="1004"/>
        <v>Ruang Kerja</v>
      </c>
      <c r="J977" s="83" t="str">
        <f ca="1" t="shared" si="801"/>
        <v>CLEANING SERVICE</v>
      </c>
      <c r="K977" s="83" t="str">
        <f ca="1" t="array" ref="K977">IFERROR(INDEX(MASTER!B:B,MATCH(G977,MASTER!A:A,0))/100," ")</f>
        <v> </v>
      </c>
      <c r="L977" s="66">
        <f ca="1" t="shared" si="802"/>
        <v>0</v>
      </c>
      <c r="M977" s="66" t="str">
        <f ca="1" t="shared" si="803"/>
        <v>1900 - WEEK 00</v>
      </c>
      <c r="N977" s="66" t="str">
        <f ca="1" t="shared" si="804"/>
        <v>1900 - MONTH 01</v>
      </c>
      <c r="O977" s="83" t="str">
        <f ca="1" t="shared" ref="O977:P977" si="1019">IFERROR(AVERAGEIF(M:M,M977,$K:$K)," ")</f>
        <v> </v>
      </c>
      <c r="P977" s="83" t="str">
        <f ca="1" t="shared" si="1019"/>
        <v> </v>
      </c>
      <c r="Q977" s="66" t="str">
        <f ca="1">IF(ISBLANK(A977)," ",IF(O977&gt;MASTER!$B$3/100,"SB",IF(O977&gt;MASTER!$B$4/100,"B",IF(O977&gt;MASTER!$B$5/100,"C","K"))))</f>
        <v>SB</v>
      </c>
      <c r="R977" s="66" t="str">
        <f ca="1">IF(ISBLANK(B977)," ",IF(P977&gt;MASTER!$B$3/100,"SB",IF(P977&gt;MASTER!$B$4/100,"B",IF(P977&gt;MASTER!$B$5/100,"C","K"))))</f>
        <v>SB</v>
      </c>
    </row>
    <row r="978" customHeight="1" spans="1:18">
      <c r="A978" s="66">
        <f ca="1">INDIRECT(ADDRESS(2+QUOTIENT(ROW()-2,COUNTA('Form Responses 1'!$1:$1)-4),1,,TRUE,"Form Responses 1"))</f>
        <v>0</v>
      </c>
      <c r="B978" s="66">
        <f ca="1">INDIRECT(ADDRESS(2+QUOTIENT(ROW()-2,COUNTA('Form Responses 1'!$1:$1)-4),2,,TRUE,"Form Responses 1"))</f>
        <v>0</v>
      </c>
      <c r="C978" s="66">
        <f ca="1">INDIRECT(ADDRESS(2+QUOTIENT(ROW()-2,COUNTA('Form Responses 1'!$1:$1)-4),3,,TRUE,"Form Responses 1"))</f>
        <v>0</v>
      </c>
      <c r="D978" s="66">
        <f ca="1">INDIRECT(ADDRESS(2+QUOTIENT(ROW()-2,COUNTA('Form Responses 1'!$1:$1)-4),4,,TRUE,"Form Responses 1"))</f>
        <v>0</v>
      </c>
      <c r="E978" s="82">
        <f ca="1" t="shared" si="799"/>
        <v>6</v>
      </c>
      <c r="F978" s="66" t="str">
        <f ca="1">IF(ISBLANK(A978)," ",INDIRECT(ADDRESS(1,5+MOD(ROW()-2,COUNTA('Form Responses 1'!$1:$1)-4),,TRUE,"Form Responses 1")))</f>
        <v>Wisma [Pantry]</v>
      </c>
      <c r="G978" s="66" t="e">
        <f ca="1">IF(ISBLANK(A978)," ",INDIRECT(ADDRESS(MATCH(A978,'Form Responses 1'!A:A,0),5+MOD(ROW()-2,COUNTA('Form Responses 1'!$1:$1)-4),,TRUE,"Form Responses 1")))</f>
        <v>#N/A</v>
      </c>
      <c r="H978" s="83" t="str">
        <f ca="1" t="shared" si="800"/>
        <v>Wisma</v>
      </c>
      <c r="I978" s="83" t="str">
        <f ca="1" t="shared" si="1004"/>
        <v>Pantry</v>
      </c>
      <c r="J978" s="83" t="str">
        <f ca="1" t="shared" si="801"/>
        <v>CLEANING SERVICE</v>
      </c>
      <c r="K978" s="83" t="str">
        <f ca="1" t="array" ref="K978">IFERROR(INDEX(MASTER!B:B,MATCH(G978,MASTER!A:A,0))/100," ")</f>
        <v> </v>
      </c>
      <c r="L978" s="66">
        <f ca="1" t="shared" si="802"/>
        <v>0</v>
      </c>
      <c r="M978" s="66" t="str">
        <f ca="1" t="shared" si="803"/>
        <v>1900 - WEEK 00</v>
      </c>
      <c r="N978" s="66" t="str">
        <f ca="1" t="shared" si="804"/>
        <v>1900 - MONTH 01</v>
      </c>
      <c r="O978" s="83" t="str">
        <f ca="1" t="shared" ref="O978:P978" si="1020">IFERROR(AVERAGEIF(M:M,M978,$K:$K)," ")</f>
        <v> </v>
      </c>
      <c r="P978" s="83" t="str">
        <f ca="1" t="shared" si="1020"/>
        <v> </v>
      </c>
      <c r="Q978" s="66" t="str">
        <f ca="1">IF(ISBLANK(A978)," ",IF(O978&gt;MASTER!$B$3/100,"SB",IF(O978&gt;MASTER!$B$4/100,"B",IF(O978&gt;MASTER!$B$5/100,"C","K"))))</f>
        <v>SB</v>
      </c>
      <c r="R978" s="66" t="str">
        <f ca="1">IF(ISBLANK(B978)," ",IF(P978&gt;MASTER!$B$3/100,"SB",IF(P978&gt;MASTER!$B$4/100,"B",IF(P978&gt;MASTER!$B$5/100,"C","K"))))</f>
        <v>SB</v>
      </c>
    </row>
    <row r="979" customHeight="1" spans="1:18">
      <c r="A979" s="66">
        <f ca="1">INDIRECT(ADDRESS(2+QUOTIENT(ROW()-2,COUNTA('Form Responses 1'!$1:$1)-4),1,,TRUE,"Form Responses 1"))</f>
        <v>0</v>
      </c>
      <c r="B979" s="66">
        <f ca="1">INDIRECT(ADDRESS(2+QUOTIENT(ROW()-2,COUNTA('Form Responses 1'!$1:$1)-4),2,,TRUE,"Form Responses 1"))</f>
        <v>0</v>
      </c>
      <c r="C979" s="66">
        <f ca="1">INDIRECT(ADDRESS(2+QUOTIENT(ROW()-2,COUNTA('Form Responses 1'!$1:$1)-4),3,,TRUE,"Form Responses 1"))</f>
        <v>0</v>
      </c>
      <c r="D979" s="66">
        <f ca="1">INDIRECT(ADDRESS(2+QUOTIENT(ROW()-2,COUNTA('Form Responses 1'!$1:$1)-4),4,,TRUE,"Form Responses 1"))</f>
        <v>0</v>
      </c>
      <c r="E979" s="82">
        <f ca="1" t="shared" si="799"/>
        <v>6</v>
      </c>
      <c r="F979" s="66" t="str">
        <f ca="1">IF(ISBLANK(A979)," ",INDIRECT(ADDRESS(1,5+MOD(ROW()-2,COUNTA('Form Responses 1'!$1:$1)-4),,TRUE,"Form Responses 1")))</f>
        <v>Wisma [Musholla]</v>
      </c>
      <c r="G979" s="66" t="e">
        <f ca="1">IF(ISBLANK(A979)," ",INDIRECT(ADDRESS(MATCH(A979,'Form Responses 1'!A:A,0),5+MOD(ROW()-2,COUNTA('Form Responses 1'!$1:$1)-4),,TRUE,"Form Responses 1")))</f>
        <v>#N/A</v>
      </c>
      <c r="H979" s="83" t="str">
        <f ca="1" t="shared" si="800"/>
        <v>Wisma</v>
      </c>
      <c r="I979" s="83" t="str">
        <f ca="1" t="shared" si="1004"/>
        <v>Musholla</v>
      </c>
      <c r="J979" s="83" t="str">
        <f ca="1" t="shared" si="801"/>
        <v>CLEANING SERVICE</v>
      </c>
      <c r="K979" s="83" t="str">
        <f ca="1" t="array" ref="K979">IFERROR(INDEX(MASTER!B:B,MATCH(G979,MASTER!A:A,0))/100," ")</f>
        <v> </v>
      </c>
      <c r="L979" s="66">
        <f ca="1" t="shared" si="802"/>
        <v>0</v>
      </c>
      <c r="M979" s="66" t="str">
        <f ca="1" t="shared" si="803"/>
        <v>1900 - WEEK 00</v>
      </c>
      <c r="N979" s="66" t="str">
        <f ca="1" t="shared" si="804"/>
        <v>1900 - MONTH 01</v>
      </c>
      <c r="O979" s="83" t="str">
        <f ca="1" t="shared" ref="O979:P979" si="1021">IFERROR(AVERAGEIF(M:M,M979,$K:$K)," ")</f>
        <v> </v>
      </c>
      <c r="P979" s="83" t="str">
        <f ca="1" t="shared" si="1021"/>
        <v> </v>
      </c>
      <c r="Q979" s="66" t="str">
        <f ca="1">IF(ISBLANK(A979)," ",IF(O979&gt;MASTER!$B$3/100,"SB",IF(O979&gt;MASTER!$B$4/100,"B",IF(O979&gt;MASTER!$B$5/100,"C","K"))))</f>
        <v>SB</v>
      </c>
      <c r="R979" s="66" t="str">
        <f ca="1">IF(ISBLANK(B979)," ",IF(P979&gt;MASTER!$B$3/100,"SB",IF(P979&gt;MASTER!$B$4/100,"B",IF(P979&gt;MASTER!$B$5/100,"C","K"))))</f>
        <v>SB</v>
      </c>
    </row>
    <row r="980" customHeight="1" spans="1:18">
      <c r="A980" s="66">
        <f ca="1">INDIRECT(ADDRESS(2+QUOTIENT(ROW()-2,COUNTA('Form Responses 1'!$1:$1)-4),1,,TRUE,"Form Responses 1"))</f>
        <v>0</v>
      </c>
      <c r="B980" s="66">
        <f ca="1">INDIRECT(ADDRESS(2+QUOTIENT(ROW()-2,COUNTA('Form Responses 1'!$1:$1)-4),2,,TRUE,"Form Responses 1"))</f>
        <v>0</v>
      </c>
      <c r="C980" s="66">
        <f ca="1">INDIRECT(ADDRESS(2+QUOTIENT(ROW()-2,COUNTA('Form Responses 1'!$1:$1)-4),3,,TRUE,"Form Responses 1"))</f>
        <v>0</v>
      </c>
      <c r="D980" s="66">
        <f ca="1">INDIRECT(ADDRESS(2+QUOTIENT(ROW()-2,COUNTA('Form Responses 1'!$1:$1)-4),4,,TRUE,"Form Responses 1"))</f>
        <v>0</v>
      </c>
      <c r="E980" s="82">
        <f ca="1" t="shared" si="799"/>
        <v>6</v>
      </c>
      <c r="F980" s="66" t="str">
        <f ca="1">IF(ISBLANK(A980)," ",INDIRECT(ADDRESS(1,5+MOD(ROW()-2,COUNTA('Form Responses 1'!$1:$1)-4),,TRUE,"Form Responses 1")))</f>
        <v>Wisma [Toilet Pria / Wanita]</v>
      </c>
      <c r="G980" s="66" t="e">
        <f ca="1">IF(ISBLANK(A980)," ",INDIRECT(ADDRESS(MATCH(A980,'Form Responses 1'!A:A,0),5+MOD(ROW()-2,COUNTA('Form Responses 1'!$1:$1)-4),,TRUE,"Form Responses 1")))</f>
        <v>#N/A</v>
      </c>
      <c r="H980" s="83" t="str">
        <f ca="1" t="shared" si="800"/>
        <v>Wisma</v>
      </c>
      <c r="I980" s="83" t="str">
        <f ca="1" t="shared" si="1004"/>
        <v>Toilet Pria / Wanita</v>
      </c>
      <c r="J980" s="83" t="str">
        <f ca="1" t="shared" si="801"/>
        <v>CLEANING SERVICE</v>
      </c>
      <c r="K980" s="83" t="str">
        <f ca="1" t="array" ref="K980">IFERROR(INDEX(MASTER!B:B,MATCH(G980,MASTER!A:A,0))/100," ")</f>
        <v> </v>
      </c>
      <c r="L980" s="66">
        <f ca="1" t="shared" si="802"/>
        <v>0</v>
      </c>
      <c r="M980" s="66" t="str">
        <f ca="1" t="shared" si="803"/>
        <v>1900 - WEEK 00</v>
      </c>
      <c r="N980" s="66" t="str">
        <f ca="1" t="shared" si="804"/>
        <v>1900 - MONTH 01</v>
      </c>
      <c r="O980" s="83" t="str">
        <f ca="1" t="shared" ref="O980:P980" si="1022">IFERROR(AVERAGEIF(M:M,M980,$K:$K)," ")</f>
        <v> </v>
      </c>
      <c r="P980" s="83" t="str">
        <f ca="1" t="shared" si="1022"/>
        <v> </v>
      </c>
      <c r="Q980" s="66" t="str">
        <f ca="1">IF(ISBLANK(A980)," ",IF(O980&gt;MASTER!$B$3/100,"SB",IF(O980&gt;MASTER!$B$4/100,"B",IF(O980&gt;MASTER!$B$5/100,"C","K"))))</f>
        <v>SB</v>
      </c>
      <c r="R980" s="66" t="str">
        <f ca="1">IF(ISBLANK(B980)," ",IF(P980&gt;MASTER!$B$3/100,"SB",IF(P980&gt;MASTER!$B$4/100,"B",IF(P980&gt;MASTER!$B$5/100,"C","K"))))</f>
        <v>SB</v>
      </c>
    </row>
    <row r="981" customHeight="1" spans="1:18">
      <c r="A981" s="66">
        <f ca="1">INDIRECT(ADDRESS(2+QUOTIENT(ROW()-2,COUNTA('Form Responses 1'!$1:$1)-4),1,,TRUE,"Form Responses 1"))</f>
        <v>0</v>
      </c>
      <c r="B981" s="66">
        <f ca="1">INDIRECT(ADDRESS(2+QUOTIENT(ROW()-2,COUNTA('Form Responses 1'!$1:$1)-4),2,,TRUE,"Form Responses 1"))</f>
        <v>0</v>
      </c>
      <c r="C981" s="66">
        <f ca="1">INDIRECT(ADDRESS(2+QUOTIENT(ROW()-2,COUNTA('Form Responses 1'!$1:$1)-4),3,,TRUE,"Form Responses 1"))</f>
        <v>0</v>
      </c>
      <c r="D981" s="66">
        <f ca="1">INDIRECT(ADDRESS(2+QUOTIENT(ROW()-2,COUNTA('Form Responses 1'!$1:$1)-4),4,,TRUE,"Form Responses 1"))</f>
        <v>0</v>
      </c>
      <c r="E981" s="82">
        <f ca="1" t="shared" si="799"/>
        <v>6</v>
      </c>
      <c r="F981" s="66" t="str">
        <f ca="1">IF(ISBLANK(A981)," ",INDIRECT(ADDRESS(1,5+MOD(ROW()-2,COUNTA('Form Responses 1'!$1:$1)-4),,TRUE,"Form Responses 1")))</f>
        <v>Halaman Wisma [Taman ]</v>
      </c>
      <c r="G981" s="66" t="e">
        <f ca="1">IF(ISBLANK(A981)," ",INDIRECT(ADDRESS(MATCH(A981,'Form Responses 1'!A:A,0),5+MOD(ROW()-2,COUNTA('Form Responses 1'!$1:$1)-4),,TRUE,"Form Responses 1")))</f>
        <v>#N/A</v>
      </c>
      <c r="H981" s="83" t="str">
        <f ca="1" t="shared" si="800"/>
        <v>Halaman Wisma</v>
      </c>
      <c r="I981" s="83" t="str">
        <f ca="1" t="shared" si="1004"/>
        <v>Taman </v>
      </c>
      <c r="J981" s="83" t="str">
        <f ca="1" t="shared" si="801"/>
        <v>CLEANING SERVICE</v>
      </c>
      <c r="K981" s="83" t="str">
        <f ca="1" t="array" ref="K981">IFERROR(INDEX(MASTER!B:B,MATCH(G981,MASTER!A:A,0))/100," ")</f>
        <v> </v>
      </c>
      <c r="L981" s="66">
        <f ca="1" t="shared" si="802"/>
        <v>0</v>
      </c>
      <c r="M981" s="66" t="str">
        <f ca="1" t="shared" si="803"/>
        <v>1900 - WEEK 00</v>
      </c>
      <c r="N981" s="66" t="str">
        <f ca="1" t="shared" si="804"/>
        <v>1900 - MONTH 01</v>
      </c>
      <c r="O981" s="83" t="str">
        <f ca="1" t="shared" ref="O981:P981" si="1023">IFERROR(AVERAGEIF(M:M,M981,$K:$K)," ")</f>
        <v> </v>
      </c>
      <c r="P981" s="83" t="str">
        <f ca="1" t="shared" si="1023"/>
        <v> </v>
      </c>
      <c r="Q981" s="66" t="str">
        <f ca="1">IF(ISBLANK(A981)," ",IF(O981&gt;MASTER!$B$3/100,"SB",IF(O981&gt;MASTER!$B$4/100,"B",IF(O981&gt;MASTER!$B$5/100,"C","K"))))</f>
        <v>SB</v>
      </c>
      <c r="R981" s="66" t="str">
        <f ca="1">IF(ISBLANK(B981)," ",IF(P981&gt;MASTER!$B$3/100,"SB",IF(P981&gt;MASTER!$B$4/100,"B",IF(P981&gt;MASTER!$B$5/100,"C","K"))))</f>
        <v>SB</v>
      </c>
    </row>
    <row r="982" customHeight="1" spans="1:18">
      <c r="A982" s="66">
        <f ca="1">INDIRECT(ADDRESS(2+QUOTIENT(ROW()-2,COUNTA('Form Responses 1'!$1:$1)-4),1,,TRUE,"Form Responses 1"))</f>
        <v>0</v>
      </c>
      <c r="B982" s="66">
        <f ca="1">INDIRECT(ADDRESS(2+QUOTIENT(ROW()-2,COUNTA('Form Responses 1'!$1:$1)-4),2,,TRUE,"Form Responses 1"))</f>
        <v>0</v>
      </c>
      <c r="C982" s="66">
        <f ca="1">INDIRECT(ADDRESS(2+QUOTIENT(ROW()-2,COUNTA('Form Responses 1'!$1:$1)-4),3,,TRUE,"Form Responses 1"))</f>
        <v>0</v>
      </c>
      <c r="D982" s="66">
        <f ca="1">INDIRECT(ADDRESS(2+QUOTIENT(ROW()-2,COUNTA('Form Responses 1'!$1:$1)-4),4,,TRUE,"Form Responses 1"))</f>
        <v>0</v>
      </c>
      <c r="E982" s="82">
        <f ca="1" t="shared" si="799"/>
        <v>6</v>
      </c>
      <c r="F982" s="66" t="str">
        <f ca="1">IF(ISBLANK(A982)," ",INDIRECT(ADDRESS(1,5+MOD(ROW()-2,COUNTA('Form Responses 1'!$1:$1)-4),,TRUE,"Form Responses 1")))</f>
        <v>Halaman Wisma [Pos Satpam]</v>
      </c>
      <c r="G982" s="66" t="e">
        <f ca="1">IF(ISBLANK(A982)," ",INDIRECT(ADDRESS(MATCH(A982,'Form Responses 1'!A:A,0),5+MOD(ROW()-2,COUNTA('Form Responses 1'!$1:$1)-4),,TRUE,"Form Responses 1")))</f>
        <v>#N/A</v>
      </c>
      <c r="H982" s="83" t="str">
        <f ca="1" t="shared" si="800"/>
        <v>Halaman Wisma</v>
      </c>
      <c r="I982" s="83" t="str">
        <f ca="1" t="shared" si="1004"/>
        <v>Pos Satpam</v>
      </c>
      <c r="J982" s="83" t="str">
        <f ca="1" t="shared" si="801"/>
        <v>CLEANING SERVICE</v>
      </c>
      <c r="K982" s="83" t="str">
        <f ca="1" t="array" ref="K982">IFERROR(INDEX(MASTER!B:B,MATCH(G982,MASTER!A:A,0))/100," ")</f>
        <v> </v>
      </c>
      <c r="L982" s="66">
        <f ca="1" t="shared" si="802"/>
        <v>0</v>
      </c>
      <c r="M982" s="66" t="str">
        <f ca="1" t="shared" si="803"/>
        <v>1900 - WEEK 00</v>
      </c>
      <c r="N982" s="66" t="str">
        <f ca="1" t="shared" si="804"/>
        <v>1900 - MONTH 01</v>
      </c>
      <c r="O982" s="83" t="str">
        <f ca="1" t="shared" ref="O982:P982" si="1024">IFERROR(AVERAGEIF(M:M,M982,$K:$K)," ")</f>
        <v> </v>
      </c>
      <c r="P982" s="83" t="str">
        <f ca="1" t="shared" si="1024"/>
        <v> </v>
      </c>
      <c r="Q982" s="66" t="str">
        <f ca="1">IF(ISBLANK(A982)," ",IF(O982&gt;MASTER!$B$3/100,"SB",IF(O982&gt;MASTER!$B$4/100,"B",IF(O982&gt;MASTER!$B$5/100,"C","K"))))</f>
        <v>SB</v>
      </c>
      <c r="R982" s="66" t="str">
        <f ca="1">IF(ISBLANK(B982)," ",IF(P982&gt;MASTER!$B$3/100,"SB",IF(P982&gt;MASTER!$B$4/100,"B",IF(P982&gt;MASTER!$B$5/100,"C","K"))))</f>
        <v>SB</v>
      </c>
    </row>
    <row r="983" customHeight="1" spans="1:18">
      <c r="A983" s="66">
        <f ca="1">INDIRECT(ADDRESS(2+QUOTIENT(ROW()-2,COUNTA('Form Responses 1'!$1:$1)-4),1,,TRUE,"Form Responses 1"))</f>
        <v>0</v>
      </c>
      <c r="B983" s="66">
        <f ca="1">INDIRECT(ADDRESS(2+QUOTIENT(ROW()-2,COUNTA('Form Responses 1'!$1:$1)-4),2,,TRUE,"Form Responses 1"))</f>
        <v>0</v>
      </c>
      <c r="C983" s="66">
        <f ca="1">INDIRECT(ADDRESS(2+QUOTIENT(ROW()-2,COUNTA('Form Responses 1'!$1:$1)-4),3,,TRUE,"Form Responses 1"))</f>
        <v>0</v>
      </c>
      <c r="D983" s="66">
        <f ca="1">INDIRECT(ADDRESS(2+QUOTIENT(ROW()-2,COUNTA('Form Responses 1'!$1:$1)-4),4,,TRUE,"Form Responses 1"))</f>
        <v>0</v>
      </c>
      <c r="E983" s="82">
        <f ca="1" t="shared" si="799"/>
        <v>6</v>
      </c>
      <c r="F983" s="66" t="str">
        <f ca="1">IF(ISBLANK(A983)," ",INDIRECT(ADDRESS(1,5+MOD(ROW()-2,COUNTA('Form Responses 1'!$1:$1)-4),,TRUE,"Form Responses 1")))</f>
        <v>Halaman Wisma [Halaman Utama Depan]</v>
      </c>
      <c r="G983" s="66" t="e">
        <f ca="1">IF(ISBLANK(A983)," ",INDIRECT(ADDRESS(MATCH(A983,'Form Responses 1'!A:A,0),5+MOD(ROW()-2,COUNTA('Form Responses 1'!$1:$1)-4),,TRUE,"Form Responses 1")))</f>
        <v>#N/A</v>
      </c>
      <c r="H983" s="83" t="str">
        <f ca="1" t="shared" si="800"/>
        <v>Halaman Wisma</v>
      </c>
      <c r="I983" s="83" t="str">
        <f ca="1" t="shared" si="1004"/>
        <v>Halaman Utama Depan</v>
      </c>
      <c r="J983" s="83" t="str">
        <f ca="1" t="shared" si="801"/>
        <v>CLEANING SERVICE</v>
      </c>
      <c r="K983" s="83" t="str">
        <f ca="1" t="array" ref="K983">IFERROR(INDEX(MASTER!B:B,MATCH(G983,MASTER!A:A,0))/100," ")</f>
        <v> </v>
      </c>
      <c r="L983" s="66">
        <f ca="1" t="shared" si="802"/>
        <v>0</v>
      </c>
      <c r="M983" s="66" t="str">
        <f ca="1" t="shared" si="803"/>
        <v>1900 - WEEK 00</v>
      </c>
      <c r="N983" s="66" t="str">
        <f ca="1" t="shared" si="804"/>
        <v>1900 - MONTH 01</v>
      </c>
      <c r="O983" s="83" t="str">
        <f ca="1" t="shared" ref="O983:P983" si="1025">IFERROR(AVERAGEIF(M:M,M983,$K:$K)," ")</f>
        <v> </v>
      </c>
      <c r="P983" s="83" t="str">
        <f ca="1" t="shared" si="1025"/>
        <v> </v>
      </c>
      <c r="Q983" s="66" t="str">
        <f ca="1">IF(ISBLANK(A983)," ",IF(O983&gt;MASTER!$B$3/100,"SB",IF(O983&gt;MASTER!$B$4/100,"B",IF(O983&gt;MASTER!$B$5/100,"C","K"))))</f>
        <v>SB</v>
      </c>
      <c r="R983" s="66" t="str">
        <f ca="1">IF(ISBLANK(B983)," ",IF(P983&gt;MASTER!$B$3/100,"SB",IF(P983&gt;MASTER!$B$4/100,"B",IF(P983&gt;MASTER!$B$5/100,"C","K"))))</f>
        <v>SB</v>
      </c>
    </row>
    <row r="984" customHeight="1" spans="1:18">
      <c r="A984" s="66">
        <f ca="1">INDIRECT(ADDRESS(2+QUOTIENT(ROW()-2,COUNTA('Form Responses 1'!$1:$1)-4),1,,TRUE,"Form Responses 1"))</f>
        <v>0</v>
      </c>
      <c r="B984" s="66">
        <f ca="1">INDIRECT(ADDRESS(2+QUOTIENT(ROW()-2,COUNTA('Form Responses 1'!$1:$1)-4),2,,TRUE,"Form Responses 1"))</f>
        <v>0</v>
      </c>
      <c r="C984" s="66">
        <f ca="1">INDIRECT(ADDRESS(2+QUOTIENT(ROW()-2,COUNTA('Form Responses 1'!$1:$1)-4),3,,TRUE,"Form Responses 1"))</f>
        <v>0</v>
      </c>
      <c r="D984" s="66">
        <f ca="1">INDIRECT(ADDRESS(2+QUOTIENT(ROW()-2,COUNTA('Form Responses 1'!$1:$1)-4),4,,TRUE,"Form Responses 1"))</f>
        <v>0</v>
      </c>
      <c r="E984" s="82">
        <f ca="1" t="shared" si="799"/>
        <v>6</v>
      </c>
      <c r="F984" s="66" t="str">
        <f ca="1">IF(ISBLANK(A984)," ",INDIRECT(ADDRESS(1,5+MOD(ROW()-2,COUNTA('Form Responses 1'!$1:$1)-4),,TRUE,"Form Responses 1")))</f>
        <v>Halaman Wisma [Halaman Samping Dan Belakang]</v>
      </c>
      <c r="G984" s="66" t="e">
        <f ca="1">IF(ISBLANK(A984)," ",INDIRECT(ADDRESS(MATCH(A984,'Form Responses 1'!A:A,0),5+MOD(ROW()-2,COUNTA('Form Responses 1'!$1:$1)-4),,TRUE,"Form Responses 1")))</f>
        <v>#N/A</v>
      </c>
      <c r="H984" s="83" t="str">
        <f ca="1" t="shared" si="800"/>
        <v>Halaman Wisma</v>
      </c>
      <c r="I984" s="83" t="str">
        <f ca="1" t="shared" si="1004"/>
        <v>Halaman Samping Dan Belakang</v>
      </c>
      <c r="J984" s="83" t="str">
        <f ca="1" t="shared" si="801"/>
        <v>CLEANING SERVICE</v>
      </c>
      <c r="K984" s="83" t="str">
        <f ca="1" t="array" ref="K984">IFERROR(INDEX(MASTER!B:B,MATCH(G984,MASTER!A:A,0))/100," ")</f>
        <v> </v>
      </c>
      <c r="L984" s="66">
        <f ca="1" t="shared" si="802"/>
        <v>0</v>
      </c>
      <c r="M984" s="66" t="str">
        <f ca="1" t="shared" si="803"/>
        <v>1900 - WEEK 00</v>
      </c>
      <c r="N984" s="66" t="str">
        <f ca="1" t="shared" si="804"/>
        <v>1900 - MONTH 01</v>
      </c>
      <c r="O984" s="83" t="str">
        <f ca="1" t="shared" ref="O984:P984" si="1026">IFERROR(AVERAGEIF(M:M,M984,$K:$K)," ")</f>
        <v> </v>
      </c>
      <c r="P984" s="83" t="str">
        <f ca="1" t="shared" si="1026"/>
        <v> </v>
      </c>
      <c r="Q984" s="66" t="str">
        <f ca="1">IF(ISBLANK(A984)," ",IF(O984&gt;MASTER!$B$3/100,"SB",IF(O984&gt;MASTER!$B$4/100,"B",IF(O984&gt;MASTER!$B$5/100,"C","K"))))</f>
        <v>SB</v>
      </c>
      <c r="R984" s="66" t="str">
        <f ca="1">IF(ISBLANK(B984)," ",IF(P984&gt;MASTER!$B$3/100,"SB",IF(P984&gt;MASTER!$B$4/100,"B",IF(P984&gt;MASTER!$B$5/100,"C","K"))))</f>
        <v>SB</v>
      </c>
    </row>
    <row r="985" customHeight="1" spans="1:18">
      <c r="A985" s="66">
        <f ca="1">INDIRECT(ADDRESS(2+QUOTIENT(ROW()-2,COUNTA('Form Responses 1'!$1:$1)-4),1,,TRUE,"Form Responses 1"))</f>
        <v>0</v>
      </c>
      <c r="B985" s="66">
        <f ca="1">INDIRECT(ADDRESS(2+QUOTIENT(ROW()-2,COUNTA('Form Responses 1'!$1:$1)-4),2,,TRUE,"Form Responses 1"))</f>
        <v>0</v>
      </c>
      <c r="C985" s="66">
        <f ca="1">INDIRECT(ADDRESS(2+QUOTIENT(ROW()-2,COUNTA('Form Responses 1'!$1:$1)-4),3,,TRUE,"Form Responses 1"))</f>
        <v>0</v>
      </c>
      <c r="D985" s="66">
        <f ca="1">INDIRECT(ADDRESS(2+QUOTIENT(ROW()-2,COUNTA('Form Responses 1'!$1:$1)-4),4,,TRUE,"Form Responses 1"))</f>
        <v>0</v>
      </c>
      <c r="E985" s="82">
        <f ca="1" t="shared" si="799"/>
        <v>6</v>
      </c>
      <c r="F985" s="66" t="str">
        <f ca="1">IF(ISBLANK(A985)," ",INDIRECT(ADDRESS(1,5+MOD(ROW()-2,COUNTA('Form Responses 1'!$1:$1)-4),,TRUE,"Form Responses 1")))</f>
        <v>Halaman Wisma [Tps]</v>
      </c>
      <c r="G985" s="66" t="e">
        <f ca="1">IF(ISBLANK(A985)," ",INDIRECT(ADDRESS(MATCH(A985,'Form Responses 1'!A:A,0),5+MOD(ROW()-2,COUNTA('Form Responses 1'!$1:$1)-4),,TRUE,"Form Responses 1")))</f>
        <v>#N/A</v>
      </c>
      <c r="H985" s="83" t="str">
        <f ca="1" t="shared" si="800"/>
        <v>Halaman Wisma</v>
      </c>
      <c r="I985" s="83" t="str">
        <f ca="1" t="shared" si="1004"/>
        <v>Tps</v>
      </c>
      <c r="J985" s="83" t="str">
        <f ca="1" t="shared" si="801"/>
        <v>CLEANING SERVICE</v>
      </c>
      <c r="K985" s="83" t="str">
        <f ca="1" t="array" ref="K985">IFERROR(INDEX(MASTER!B:B,MATCH(G985,MASTER!A:A,0))/100," ")</f>
        <v> </v>
      </c>
      <c r="L985" s="66">
        <f ca="1" t="shared" si="802"/>
        <v>0</v>
      </c>
      <c r="M985" s="66" t="str">
        <f ca="1" t="shared" si="803"/>
        <v>1900 - WEEK 00</v>
      </c>
      <c r="N985" s="66" t="str">
        <f ca="1" t="shared" si="804"/>
        <v>1900 - MONTH 01</v>
      </c>
      <c r="O985" s="83" t="str">
        <f ca="1" t="shared" ref="O985:P985" si="1027">IFERROR(AVERAGEIF(M:M,M985,$K:$K)," ")</f>
        <v> </v>
      </c>
      <c r="P985" s="83" t="str">
        <f ca="1" t="shared" si="1027"/>
        <v> </v>
      </c>
      <c r="Q985" s="66" t="str">
        <f ca="1">IF(ISBLANK(A985)," ",IF(O985&gt;MASTER!$B$3/100,"SB",IF(O985&gt;MASTER!$B$4/100,"B",IF(O985&gt;MASTER!$B$5/100,"C","K"))))</f>
        <v>SB</v>
      </c>
      <c r="R985" s="66" t="str">
        <f ca="1">IF(ISBLANK(B985)," ",IF(P985&gt;MASTER!$B$3/100,"SB",IF(P985&gt;MASTER!$B$4/100,"B",IF(P985&gt;MASTER!$B$5/100,"C","K"))))</f>
        <v>SB</v>
      </c>
    </row>
    <row r="986" customHeight="1" spans="1:18">
      <c r="A986" s="66">
        <f ca="1">INDIRECT(ADDRESS(2+QUOTIENT(ROW()-2,COUNTA('Form Responses 1'!$1:$1)-4),1,,TRUE,"Form Responses 1"))</f>
        <v>0</v>
      </c>
      <c r="B986" s="66">
        <f ca="1">INDIRECT(ADDRESS(2+QUOTIENT(ROW()-2,COUNTA('Form Responses 1'!$1:$1)-4),2,,TRUE,"Form Responses 1"))</f>
        <v>0</v>
      </c>
      <c r="C986" s="66">
        <f ca="1">INDIRECT(ADDRESS(2+QUOTIENT(ROW()-2,COUNTA('Form Responses 1'!$1:$1)-4),3,,TRUE,"Form Responses 1"))</f>
        <v>0</v>
      </c>
      <c r="D986" s="66">
        <f ca="1">INDIRECT(ADDRESS(2+QUOTIENT(ROW()-2,COUNTA('Form Responses 1'!$1:$1)-4),4,,TRUE,"Form Responses 1"))</f>
        <v>0</v>
      </c>
      <c r="E986" s="82">
        <f ca="1" t="shared" si="799"/>
        <v>6</v>
      </c>
      <c r="F986" s="66" t="str">
        <f ca="1">IF(ISBLANK(A986)," ",INDIRECT(ADDRESS(1,5+MOD(ROW()-2,COUNTA('Form Responses 1'!$1:$1)-4),,TRUE,"Form Responses 1")))</f>
        <v>Security [Security Functions]</v>
      </c>
      <c r="G986" s="66" t="e">
        <f ca="1">IF(ISBLANK(A986)," ",INDIRECT(ADDRESS(MATCH(A986,'Form Responses 1'!A:A,0),5+MOD(ROW()-2,COUNTA('Form Responses 1'!$1:$1)-4),,TRUE,"Form Responses 1")))</f>
        <v>#N/A</v>
      </c>
      <c r="H986" s="83" t="str">
        <f ca="1" t="shared" si="800"/>
        <v>Security</v>
      </c>
      <c r="I986" s="83" t="str">
        <f ca="1" t="shared" si="1004"/>
        <v>Security Functions</v>
      </c>
      <c r="J986" s="83" t="str">
        <f ca="1" t="shared" si="801"/>
        <v>SECURITY SERVICE</v>
      </c>
      <c r="K986" s="83" t="str">
        <f ca="1" t="array" ref="K986">IFERROR(INDEX(MASTER!B:B,MATCH(G986,MASTER!A:A,0))/100," ")</f>
        <v> </v>
      </c>
      <c r="L986" s="66">
        <f ca="1" t="shared" si="802"/>
        <v>0</v>
      </c>
      <c r="M986" s="66" t="str">
        <f ca="1" t="shared" si="803"/>
        <v>1900 - WEEK 00</v>
      </c>
      <c r="N986" s="66" t="str">
        <f ca="1" t="shared" si="804"/>
        <v>1900 - MONTH 01</v>
      </c>
      <c r="O986" s="83" t="str">
        <f ca="1" t="shared" ref="O986:P986" si="1028">IFERROR(AVERAGEIF(M:M,M986,$K:$K)," ")</f>
        <v> </v>
      </c>
      <c r="P986" s="83" t="str">
        <f ca="1" t="shared" si="1028"/>
        <v> </v>
      </c>
      <c r="Q986" s="66" t="str">
        <f ca="1">IF(ISBLANK(A986)," ",IF(O986&gt;MASTER!$B$3/100,"SB",IF(O986&gt;MASTER!$B$4/100,"B",IF(O986&gt;MASTER!$B$5/100,"C","K"))))</f>
        <v>SB</v>
      </c>
      <c r="R986" s="66" t="str">
        <f ca="1">IF(ISBLANK(B986)," ",IF(P986&gt;MASTER!$B$3/100,"SB",IF(P986&gt;MASTER!$B$4/100,"B",IF(P986&gt;MASTER!$B$5/100,"C","K"))))</f>
        <v>SB</v>
      </c>
    </row>
    <row r="987" customHeight="1" spans="1:18">
      <c r="A987" s="66">
        <f ca="1">INDIRECT(ADDRESS(2+QUOTIENT(ROW()-2,COUNTA('Form Responses 1'!$1:$1)-4),1,,TRUE,"Form Responses 1"))</f>
        <v>0</v>
      </c>
      <c r="B987" s="66">
        <f ca="1">INDIRECT(ADDRESS(2+QUOTIENT(ROW()-2,COUNTA('Form Responses 1'!$1:$1)-4),2,,TRUE,"Form Responses 1"))</f>
        <v>0</v>
      </c>
      <c r="C987" s="66">
        <f ca="1">INDIRECT(ADDRESS(2+QUOTIENT(ROW()-2,COUNTA('Form Responses 1'!$1:$1)-4),3,,TRUE,"Form Responses 1"))</f>
        <v>0</v>
      </c>
      <c r="D987" s="66">
        <f ca="1">INDIRECT(ADDRESS(2+QUOTIENT(ROW()-2,COUNTA('Form Responses 1'!$1:$1)-4),4,,TRUE,"Form Responses 1"))</f>
        <v>0</v>
      </c>
      <c r="E987" s="82">
        <f ca="1" t="shared" si="799"/>
        <v>6</v>
      </c>
      <c r="F987" s="66" t="str">
        <f ca="1">IF(ISBLANK(A987)," ",INDIRECT(ADDRESS(1,5+MOD(ROW()-2,COUNTA('Form Responses 1'!$1:$1)-4),,TRUE,"Form Responses 1")))</f>
        <v>Lantai 1 [Pantry ]</v>
      </c>
      <c r="G987" s="66" t="e">
        <f ca="1">IF(ISBLANK(A987)," ",INDIRECT(ADDRESS(MATCH(A987,'Form Responses 1'!A:A,0),5+MOD(ROW()-2,COUNTA('Form Responses 1'!$1:$1)-4),,TRUE,"Form Responses 1")))</f>
        <v>#N/A</v>
      </c>
      <c r="H987" s="83" t="str">
        <f ca="1" t="shared" si="800"/>
        <v>Lantai 1</v>
      </c>
      <c r="I987" s="83" t="str">
        <f ca="1" t="shared" si="1004"/>
        <v>Pantry </v>
      </c>
      <c r="J987" s="83" t="str">
        <f ca="1" t="shared" si="801"/>
        <v>CLEANING SERVICE</v>
      </c>
      <c r="K987" s="83" t="str">
        <f ca="1" t="array" ref="K987">IFERROR(INDEX(MASTER!B:B,MATCH(G987,MASTER!A:A,0))/100," ")</f>
        <v> </v>
      </c>
      <c r="L987" s="66">
        <f ca="1" t="shared" si="802"/>
        <v>0</v>
      </c>
      <c r="M987" s="66" t="str">
        <f ca="1" t="shared" si="803"/>
        <v>1900 - WEEK 00</v>
      </c>
      <c r="N987" s="66" t="str">
        <f ca="1" t="shared" si="804"/>
        <v>1900 - MONTH 01</v>
      </c>
      <c r="O987" s="83" t="str">
        <f ca="1" t="shared" ref="O987:P987" si="1029">IFERROR(AVERAGEIF(M:M,M987,$K:$K)," ")</f>
        <v> </v>
      </c>
      <c r="P987" s="83" t="str">
        <f ca="1" t="shared" si="1029"/>
        <v> </v>
      </c>
      <c r="Q987" s="66" t="str">
        <f ca="1">IF(ISBLANK(A987)," ",IF(O987&gt;MASTER!$B$3/100,"SB",IF(O987&gt;MASTER!$B$4/100,"B",IF(O987&gt;MASTER!$B$5/100,"C","K"))))</f>
        <v>SB</v>
      </c>
      <c r="R987" s="66" t="str">
        <f ca="1">IF(ISBLANK(B987)," ",IF(P987&gt;MASTER!$B$3/100,"SB",IF(P987&gt;MASTER!$B$4/100,"B",IF(P987&gt;MASTER!$B$5/100,"C","K"))))</f>
        <v>SB</v>
      </c>
    </row>
    <row r="988" customHeight="1" spans="1:18">
      <c r="A988" s="66">
        <f ca="1">INDIRECT(ADDRESS(2+QUOTIENT(ROW()-2,COUNTA('Form Responses 1'!$1:$1)-4),1,,TRUE,"Form Responses 1"))</f>
        <v>0</v>
      </c>
      <c r="B988" s="66">
        <f ca="1">INDIRECT(ADDRESS(2+QUOTIENT(ROW()-2,COUNTA('Form Responses 1'!$1:$1)-4),2,,TRUE,"Form Responses 1"))</f>
        <v>0</v>
      </c>
      <c r="C988" s="66">
        <f ca="1">INDIRECT(ADDRESS(2+QUOTIENT(ROW()-2,COUNTA('Form Responses 1'!$1:$1)-4),3,,TRUE,"Form Responses 1"))</f>
        <v>0</v>
      </c>
      <c r="D988" s="66">
        <f ca="1">INDIRECT(ADDRESS(2+QUOTIENT(ROW()-2,COUNTA('Form Responses 1'!$1:$1)-4),4,,TRUE,"Form Responses 1"))</f>
        <v>0</v>
      </c>
      <c r="E988" s="82">
        <f ca="1" t="shared" si="799"/>
        <v>6</v>
      </c>
      <c r="F988" s="66" t="str">
        <f ca="1">IF(ISBLANK(A988)," ",INDIRECT(ADDRESS(1,5+MOD(ROW()-2,COUNTA('Form Responses 1'!$1:$1)-4),,TRUE,"Form Responses 1")))</f>
        <v>Lantai 1 [Kamar Depan]</v>
      </c>
      <c r="G988" s="66" t="e">
        <f ca="1">IF(ISBLANK(A988)," ",INDIRECT(ADDRESS(MATCH(A988,'Form Responses 1'!A:A,0),5+MOD(ROW()-2,COUNTA('Form Responses 1'!$1:$1)-4),,TRUE,"Form Responses 1")))</f>
        <v>#N/A</v>
      </c>
      <c r="H988" s="83" t="str">
        <f ca="1" t="shared" si="800"/>
        <v>Lantai 1</v>
      </c>
      <c r="I988" s="83" t="str">
        <f ca="1" t="shared" si="1004"/>
        <v>Kamar Depan</v>
      </c>
      <c r="J988" s="83" t="str">
        <f ca="1" t="shared" si="801"/>
        <v>CLEANING SERVICE</v>
      </c>
      <c r="K988" s="83" t="str">
        <f ca="1" t="array" ref="K988">IFERROR(INDEX(MASTER!B:B,MATCH(G988,MASTER!A:A,0))/100," ")</f>
        <v> </v>
      </c>
      <c r="L988" s="66">
        <f ca="1" t="shared" si="802"/>
        <v>0</v>
      </c>
      <c r="M988" s="66" t="str">
        <f ca="1" t="shared" si="803"/>
        <v>1900 - WEEK 00</v>
      </c>
      <c r="N988" s="66" t="str">
        <f ca="1" t="shared" si="804"/>
        <v>1900 - MONTH 01</v>
      </c>
      <c r="O988" s="83" t="str">
        <f ca="1" t="shared" ref="O988:P988" si="1030">IFERROR(AVERAGEIF(M:M,M988,$K:$K)," ")</f>
        <v> </v>
      </c>
      <c r="P988" s="83" t="str">
        <f ca="1" t="shared" si="1030"/>
        <v> </v>
      </c>
      <c r="Q988" s="66" t="str">
        <f ca="1">IF(ISBLANK(A988)," ",IF(O988&gt;MASTER!$B$3/100,"SB",IF(O988&gt;MASTER!$B$4/100,"B",IF(O988&gt;MASTER!$B$5/100,"C","K"))))</f>
        <v>SB</v>
      </c>
      <c r="R988" s="66" t="str">
        <f ca="1">IF(ISBLANK(B988)," ",IF(P988&gt;MASTER!$B$3/100,"SB",IF(P988&gt;MASTER!$B$4/100,"B",IF(P988&gt;MASTER!$B$5/100,"C","K"))))</f>
        <v>SB</v>
      </c>
    </row>
    <row r="989" customHeight="1" spans="1:18">
      <c r="A989" s="66">
        <f ca="1">INDIRECT(ADDRESS(2+QUOTIENT(ROW()-2,COUNTA('Form Responses 1'!$1:$1)-4),1,,TRUE,"Form Responses 1"))</f>
        <v>0</v>
      </c>
      <c r="B989" s="66">
        <f ca="1">INDIRECT(ADDRESS(2+QUOTIENT(ROW()-2,COUNTA('Form Responses 1'!$1:$1)-4),2,,TRUE,"Form Responses 1"))</f>
        <v>0</v>
      </c>
      <c r="C989" s="66">
        <f ca="1">INDIRECT(ADDRESS(2+QUOTIENT(ROW()-2,COUNTA('Form Responses 1'!$1:$1)-4),3,,TRUE,"Form Responses 1"))</f>
        <v>0</v>
      </c>
      <c r="D989" s="66">
        <f ca="1">INDIRECT(ADDRESS(2+QUOTIENT(ROW()-2,COUNTA('Form Responses 1'!$1:$1)-4),4,,TRUE,"Form Responses 1"))</f>
        <v>0</v>
      </c>
      <c r="E989" s="82">
        <f ca="1" t="shared" si="799"/>
        <v>6</v>
      </c>
      <c r="F989" s="66" t="str">
        <f ca="1">IF(ISBLANK(A989)," ",INDIRECT(ADDRESS(1,5+MOD(ROW()-2,COUNTA('Form Responses 1'!$1:$1)-4),,TRUE,"Form Responses 1")))</f>
        <v>Lantai 1 [Kamar Belakang]</v>
      </c>
      <c r="G989" s="66" t="e">
        <f ca="1">IF(ISBLANK(A989)," ",INDIRECT(ADDRESS(MATCH(A989,'Form Responses 1'!A:A,0),5+MOD(ROW()-2,COUNTA('Form Responses 1'!$1:$1)-4),,TRUE,"Form Responses 1")))</f>
        <v>#N/A</v>
      </c>
      <c r="H989" s="83" t="str">
        <f ca="1" t="shared" si="800"/>
        <v>Lantai 1</v>
      </c>
      <c r="I989" s="83" t="str">
        <f ca="1" t="shared" si="1004"/>
        <v>Kamar Belakang</v>
      </c>
      <c r="J989" s="83" t="str">
        <f ca="1" t="shared" si="801"/>
        <v>CLEANING SERVICE</v>
      </c>
      <c r="K989" s="83" t="str">
        <f ca="1" t="array" ref="K989">IFERROR(INDEX(MASTER!B:B,MATCH(G989,MASTER!A:A,0))/100," ")</f>
        <v> </v>
      </c>
      <c r="L989" s="66">
        <f ca="1" t="shared" si="802"/>
        <v>0</v>
      </c>
      <c r="M989" s="66" t="str">
        <f ca="1" t="shared" si="803"/>
        <v>1900 - WEEK 00</v>
      </c>
      <c r="N989" s="66" t="str">
        <f ca="1" t="shared" si="804"/>
        <v>1900 - MONTH 01</v>
      </c>
      <c r="O989" s="83" t="str">
        <f ca="1" t="shared" ref="O989:P989" si="1031">IFERROR(AVERAGEIF(M:M,M989,$K:$K)," ")</f>
        <v> </v>
      </c>
      <c r="P989" s="83" t="str">
        <f ca="1" t="shared" si="1031"/>
        <v> </v>
      </c>
      <c r="Q989" s="66" t="str">
        <f ca="1">IF(ISBLANK(A989)," ",IF(O989&gt;MASTER!$B$3/100,"SB",IF(O989&gt;MASTER!$B$4/100,"B",IF(O989&gt;MASTER!$B$5/100,"C","K"))))</f>
        <v>SB</v>
      </c>
      <c r="R989" s="66" t="str">
        <f ca="1">IF(ISBLANK(B989)," ",IF(P989&gt;MASTER!$B$3/100,"SB",IF(P989&gt;MASTER!$B$4/100,"B",IF(P989&gt;MASTER!$B$5/100,"C","K"))))</f>
        <v>SB</v>
      </c>
    </row>
    <row r="990" customHeight="1" spans="1:18">
      <c r="A990" s="66">
        <f ca="1">INDIRECT(ADDRESS(2+QUOTIENT(ROW()-2,COUNTA('Form Responses 1'!$1:$1)-4),1,,TRUE,"Form Responses 1"))</f>
        <v>0</v>
      </c>
      <c r="B990" s="66">
        <f ca="1">INDIRECT(ADDRESS(2+QUOTIENT(ROW()-2,COUNTA('Form Responses 1'!$1:$1)-4),2,,TRUE,"Form Responses 1"))</f>
        <v>0</v>
      </c>
      <c r="C990" s="66">
        <f ca="1">INDIRECT(ADDRESS(2+QUOTIENT(ROW()-2,COUNTA('Form Responses 1'!$1:$1)-4),3,,TRUE,"Form Responses 1"))</f>
        <v>0</v>
      </c>
      <c r="D990" s="66">
        <f ca="1">INDIRECT(ADDRESS(2+QUOTIENT(ROW()-2,COUNTA('Form Responses 1'!$1:$1)-4),4,,TRUE,"Form Responses 1"))</f>
        <v>0</v>
      </c>
      <c r="E990" s="82">
        <f ca="1" t="shared" si="799"/>
        <v>6</v>
      </c>
      <c r="F990" s="66" t="str">
        <f ca="1">IF(ISBLANK(A990)," ",INDIRECT(ADDRESS(1,5+MOD(ROW()-2,COUNTA('Form Responses 1'!$1:$1)-4),,TRUE,"Form Responses 1")))</f>
        <v>Lantai 1 [Ruang Tamu]</v>
      </c>
      <c r="G990" s="66" t="e">
        <f ca="1">IF(ISBLANK(A990)," ",INDIRECT(ADDRESS(MATCH(A990,'Form Responses 1'!A:A,0),5+MOD(ROW()-2,COUNTA('Form Responses 1'!$1:$1)-4),,TRUE,"Form Responses 1")))</f>
        <v>#N/A</v>
      </c>
      <c r="H990" s="83" t="str">
        <f ca="1" t="shared" si="800"/>
        <v>Lantai 1</v>
      </c>
      <c r="I990" s="83" t="str">
        <f ca="1" t="shared" si="1004"/>
        <v>Ruang Tamu</v>
      </c>
      <c r="J990" s="83" t="str">
        <f ca="1" t="shared" si="801"/>
        <v>CLEANING SERVICE</v>
      </c>
      <c r="K990" s="83" t="str">
        <f ca="1" t="array" ref="K990">IFERROR(INDEX(MASTER!B:B,MATCH(G990,MASTER!A:A,0))/100," ")</f>
        <v> </v>
      </c>
      <c r="L990" s="66">
        <f ca="1" t="shared" si="802"/>
        <v>0</v>
      </c>
      <c r="M990" s="66" t="str">
        <f ca="1" t="shared" si="803"/>
        <v>1900 - WEEK 00</v>
      </c>
      <c r="N990" s="66" t="str">
        <f ca="1" t="shared" si="804"/>
        <v>1900 - MONTH 01</v>
      </c>
      <c r="O990" s="83" t="str">
        <f ca="1" t="shared" ref="O990:P990" si="1032">IFERROR(AVERAGEIF(M:M,M990,$K:$K)," ")</f>
        <v> </v>
      </c>
      <c r="P990" s="83" t="str">
        <f ca="1" t="shared" si="1032"/>
        <v> </v>
      </c>
      <c r="Q990" s="66" t="str">
        <f ca="1">IF(ISBLANK(A990)," ",IF(O990&gt;MASTER!$B$3/100,"SB",IF(O990&gt;MASTER!$B$4/100,"B",IF(O990&gt;MASTER!$B$5/100,"C","K"))))</f>
        <v>SB</v>
      </c>
      <c r="R990" s="66" t="str">
        <f ca="1">IF(ISBLANK(B990)," ",IF(P990&gt;MASTER!$B$3/100,"SB",IF(P990&gt;MASTER!$B$4/100,"B",IF(P990&gt;MASTER!$B$5/100,"C","K"))))</f>
        <v>SB</v>
      </c>
    </row>
    <row r="991" customHeight="1" spans="1:18">
      <c r="A991" s="66">
        <f ca="1">INDIRECT(ADDRESS(2+QUOTIENT(ROW()-2,COUNTA('Form Responses 1'!$1:$1)-4),1,,TRUE,"Form Responses 1"))</f>
        <v>0</v>
      </c>
      <c r="B991" s="66">
        <f ca="1">INDIRECT(ADDRESS(2+QUOTIENT(ROW()-2,COUNTA('Form Responses 1'!$1:$1)-4),2,,TRUE,"Form Responses 1"))</f>
        <v>0</v>
      </c>
      <c r="C991" s="66">
        <f ca="1">INDIRECT(ADDRESS(2+QUOTIENT(ROW()-2,COUNTA('Form Responses 1'!$1:$1)-4),3,,TRUE,"Form Responses 1"))</f>
        <v>0</v>
      </c>
      <c r="D991" s="66">
        <f ca="1">INDIRECT(ADDRESS(2+QUOTIENT(ROW()-2,COUNTA('Form Responses 1'!$1:$1)-4),4,,TRUE,"Form Responses 1"))</f>
        <v>0</v>
      </c>
      <c r="E991" s="82">
        <f ca="1" t="shared" si="799"/>
        <v>6</v>
      </c>
      <c r="F991" s="66" t="str">
        <f ca="1">IF(ISBLANK(A991)," ",INDIRECT(ADDRESS(1,5+MOD(ROW()-2,COUNTA('Form Responses 1'!$1:$1)-4),,TRUE,"Form Responses 1")))</f>
        <v>Lantai 1 [Toilet Pria / Wanita]</v>
      </c>
      <c r="G991" s="66" t="e">
        <f ca="1">IF(ISBLANK(A991)," ",INDIRECT(ADDRESS(MATCH(A991,'Form Responses 1'!A:A,0),5+MOD(ROW()-2,COUNTA('Form Responses 1'!$1:$1)-4),,TRUE,"Form Responses 1")))</f>
        <v>#N/A</v>
      </c>
      <c r="H991" s="83" t="str">
        <f ca="1" t="shared" si="800"/>
        <v>Lantai 1</v>
      </c>
      <c r="I991" s="83" t="str">
        <f ca="1" t="shared" si="1004"/>
        <v>Toilet Pria / Wanita</v>
      </c>
      <c r="J991" s="83" t="str">
        <f ca="1" t="shared" si="801"/>
        <v>CLEANING SERVICE</v>
      </c>
      <c r="K991" s="83" t="str">
        <f ca="1" t="array" ref="K991">IFERROR(INDEX(MASTER!B:B,MATCH(G991,MASTER!A:A,0))/100," ")</f>
        <v> </v>
      </c>
      <c r="L991" s="66">
        <f ca="1" t="shared" si="802"/>
        <v>0</v>
      </c>
      <c r="M991" s="66" t="str">
        <f ca="1" t="shared" si="803"/>
        <v>1900 - WEEK 00</v>
      </c>
      <c r="N991" s="66" t="str">
        <f ca="1" t="shared" si="804"/>
        <v>1900 - MONTH 01</v>
      </c>
      <c r="O991" s="83" t="str">
        <f ca="1" t="shared" ref="O991:P991" si="1033">IFERROR(AVERAGEIF(M:M,M991,$K:$K)," ")</f>
        <v> </v>
      </c>
      <c r="P991" s="83" t="str">
        <f ca="1" t="shared" si="1033"/>
        <v> </v>
      </c>
      <c r="Q991" s="66" t="str">
        <f ca="1">IF(ISBLANK(A991)," ",IF(O991&gt;MASTER!$B$3/100,"SB",IF(O991&gt;MASTER!$B$4/100,"B",IF(O991&gt;MASTER!$B$5/100,"C","K"))))</f>
        <v>SB</v>
      </c>
      <c r="R991" s="66" t="str">
        <f ca="1">IF(ISBLANK(B991)," ",IF(P991&gt;MASTER!$B$3/100,"SB",IF(P991&gt;MASTER!$B$4/100,"B",IF(P991&gt;MASTER!$B$5/100,"C","K"))))</f>
        <v>SB</v>
      </c>
    </row>
    <row r="992" customHeight="1" spans="1:18">
      <c r="A992" s="66">
        <f ca="1">INDIRECT(ADDRESS(2+QUOTIENT(ROW()-2,COUNTA('Form Responses 1'!$1:$1)-4),1,,TRUE,"Form Responses 1"))</f>
        <v>0</v>
      </c>
      <c r="B992" s="66">
        <f ca="1">INDIRECT(ADDRESS(2+QUOTIENT(ROW()-2,COUNTA('Form Responses 1'!$1:$1)-4),2,,TRUE,"Form Responses 1"))</f>
        <v>0</v>
      </c>
      <c r="C992" s="66">
        <f ca="1">INDIRECT(ADDRESS(2+QUOTIENT(ROW()-2,COUNTA('Form Responses 1'!$1:$1)-4),3,,TRUE,"Form Responses 1"))</f>
        <v>0</v>
      </c>
      <c r="D992" s="66">
        <f ca="1">INDIRECT(ADDRESS(2+QUOTIENT(ROW()-2,COUNTA('Form Responses 1'!$1:$1)-4),4,,TRUE,"Form Responses 1"))</f>
        <v>0</v>
      </c>
      <c r="E992" s="82">
        <f ca="1" t="shared" si="799"/>
        <v>6</v>
      </c>
      <c r="F992" s="66" t="str">
        <f ca="1">IF(ISBLANK(A992)," ",INDIRECT(ADDRESS(1,5+MOD(ROW()-2,COUNTA('Form Responses 1'!$1:$1)-4),,TRUE,"Form Responses 1")))</f>
        <v>Halaman [Taman ]</v>
      </c>
      <c r="G992" s="66" t="e">
        <f ca="1">IF(ISBLANK(A992)," ",INDIRECT(ADDRESS(MATCH(A992,'Form Responses 1'!A:A,0),5+MOD(ROW()-2,COUNTA('Form Responses 1'!$1:$1)-4),,TRUE,"Form Responses 1")))</f>
        <v>#N/A</v>
      </c>
      <c r="H992" s="83" t="str">
        <f ca="1" t="shared" si="800"/>
        <v>Halaman</v>
      </c>
      <c r="I992" s="83" t="str">
        <f ca="1" t="shared" si="1004"/>
        <v>Taman </v>
      </c>
      <c r="J992" s="83" t="str">
        <f ca="1" t="shared" si="801"/>
        <v>CLEANING SERVICE</v>
      </c>
      <c r="K992" s="83" t="str">
        <f ca="1" t="array" ref="K992">IFERROR(INDEX(MASTER!B:B,MATCH(G992,MASTER!A:A,0))/100," ")</f>
        <v> </v>
      </c>
      <c r="L992" s="66">
        <f ca="1" t="shared" si="802"/>
        <v>0</v>
      </c>
      <c r="M992" s="66" t="str">
        <f ca="1" t="shared" si="803"/>
        <v>1900 - WEEK 00</v>
      </c>
      <c r="N992" s="66" t="str">
        <f ca="1" t="shared" si="804"/>
        <v>1900 - MONTH 01</v>
      </c>
      <c r="O992" s="83" t="str">
        <f ca="1" t="shared" ref="O992:P992" si="1034">IFERROR(AVERAGEIF(M:M,M992,$K:$K)," ")</f>
        <v> </v>
      </c>
      <c r="P992" s="83" t="str">
        <f ca="1" t="shared" si="1034"/>
        <v> </v>
      </c>
      <c r="Q992" s="66" t="str">
        <f ca="1">IF(ISBLANK(A992)," ",IF(O992&gt;MASTER!$B$3/100,"SB",IF(O992&gt;MASTER!$B$4/100,"B",IF(O992&gt;MASTER!$B$5/100,"C","K"))))</f>
        <v>SB</v>
      </c>
      <c r="R992" s="66" t="str">
        <f ca="1">IF(ISBLANK(B992)," ",IF(P992&gt;MASTER!$B$3/100,"SB",IF(P992&gt;MASTER!$B$4/100,"B",IF(P992&gt;MASTER!$B$5/100,"C","K"))))</f>
        <v>SB</v>
      </c>
    </row>
    <row r="993" customHeight="1" spans="1:18">
      <c r="A993" s="66">
        <f ca="1">INDIRECT(ADDRESS(2+QUOTIENT(ROW()-2,COUNTA('Form Responses 1'!$1:$1)-4),1,,TRUE,"Form Responses 1"))</f>
        <v>0</v>
      </c>
      <c r="B993" s="66">
        <f ca="1">INDIRECT(ADDRESS(2+QUOTIENT(ROW()-2,COUNTA('Form Responses 1'!$1:$1)-4),2,,TRUE,"Form Responses 1"))</f>
        <v>0</v>
      </c>
      <c r="C993" s="66">
        <f ca="1">INDIRECT(ADDRESS(2+QUOTIENT(ROW()-2,COUNTA('Form Responses 1'!$1:$1)-4),3,,TRUE,"Form Responses 1"))</f>
        <v>0</v>
      </c>
      <c r="D993" s="66">
        <f ca="1">INDIRECT(ADDRESS(2+QUOTIENT(ROW()-2,COUNTA('Form Responses 1'!$1:$1)-4),4,,TRUE,"Form Responses 1"))</f>
        <v>0</v>
      </c>
      <c r="E993" s="82">
        <f ca="1" t="shared" si="799"/>
        <v>6</v>
      </c>
      <c r="F993" s="66" t="str">
        <f ca="1">IF(ISBLANK(A993)," ",INDIRECT(ADDRESS(1,5+MOD(ROW()-2,COUNTA('Form Responses 1'!$1:$1)-4),,TRUE,"Form Responses 1")))</f>
        <v>Halaman [Halaman Utama Depan]</v>
      </c>
      <c r="G993" s="66" t="e">
        <f ca="1">IF(ISBLANK(A993)," ",INDIRECT(ADDRESS(MATCH(A993,'Form Responses 1'!A:A,0),5+MOD(ROW()-2,COUNTA('Form Responses 1'!$1:$1)-4),,TRUE,"Form Responses 1")))</f>
        <v>#N/A</v>
      </c>
      <c r="H993" s="83" t="str">
        <f ca="1" t="shared" si="800"/>
        <v>Halaman</v>
      </c>
      <c r="I993" s="83" t="str">
        <f ca="1" t="shared" si="1004"/>
        <v>Halaman Utama Depan</v>
      </c>
      <c r="J993" s="83" t="str">
        <f ca="1" t="shared" si="801"/>
        <v>CLEANING SERVICE</v>
      </c>
      <c r="K993" s="83" t="str">
        <f ca="1" t="array" ref="K993">IFERROR(INDEX(MASTER!B:B,MATCH(G993,MASTER!A:A,0))/100," ")</f>
        <v> </v>
      </c>
      <c r="L993" s="66">
        <f ca="1" t="shared" si="802"/>
        <v>0</v>
      </c>
      <c r="M993" s="66" t="str">
        <f ca="1" t="shared" si="803"/>
        <v>1900 - WEEK 00</v>
      </c>
      <c r="N993" s="66" t="str">
        <f ca="1" t="shared" si="804"/>
        <v>1900 - MONTH 01</v>
      </c>
      <c r="O993" s="83" t="str">
        <f ca="1" t="shared" ref="O993:P993" si="1035">IFERROR(AVERAGEIF(M:M,M993,$K:$K)," ")</f>
        <v> </v>
      </c>
      <c r="P993" s="83" t="str">
        <f ca="1" t="shared" si="1035"/>
        <v> </v>
      </c>
      <c r="Q993" s="66" t="str">
        <f ca="1">IF(ISBLANK(A993)," ",IF(O993&gt;MASTER!$B$3/100,"SB",IF(O993&gt;MASTER!$B$4/100,"B",IF(O993&gt;MASTER!$B$5/100,"C","K"))))</f>
        <v>SB</v>
      </c>
      <c r="R993" s="66" t="str">
        <f ca="1">IF(ISBLANK(B993)," ",IF(P993&gt;MASTER!$B$3/100,"SB",IF(P993&gt;MASTER!$B$4/100,"B",IF(P993&gt;MASTER!$B$5/100,"C","K"))))</f>
        <v>SB</v>
      </c>
    </row>
    <row r="994" customHeight="1" spans="1:18">
      <c r="A994" s="66">
        <f ca="1">INDIRECT(ADDRESS(2+QUOTIENT(ROW()-2,COUNTA('Form Responses 1'!$1:$1)-4),1,,TRUE,"Form Responses 1"))</f>
        <v>0</v>
      </c>
      <c r="B994" s="66">
        <f ca="1">INDIRECT(ADDRESS(2+QUOTIENT(ROW()-2,COUNTA('Form Responses 1'!$1:$1)-4),2,,TRUE,"Form Responses 1"))</f>
        <v>0</v>
      </c>
      <c r="C994" s="66">
        <f ca="1">INDIRECT(ADDRESS(2+QUOTIENT(ROW()-2,COUNTA('Form Responses 1'!$1:$1)-4),3,,TRUE,"Form Responses 1"))</f>
        <v>0</v>
      </c>
      <c r="D994" s="66">
        <f ca="1">INDIRECT(ADDRESS(2+QUOTIENT(ROW()-2,COUNTA('Form Responses 1'!$1:$1)-4),4,,TRUE,"Form Responses 1"))</f>
        <v>0</v>
      </c>
      <c r="E994" s="82">
        <f ca="1" t="shared" si="799"/>
        <v>6</v>
      </c>
      <c r="F994" s="66" t="str">
        <f ca="1">IF(ISBLANK(A994)," ",INDIRECT(ADDRESS(1,5+MOD(ROW()-2,COUNTA('Form Responses 1'!$1:$1)-4),,TRUE,"Form Responses 1")))</f>
        <v>Halaman [Halaman Samping Dan Belakang]</v>
      </c>
      <c r="G994" s="66" t="e">
        <f ca="1">IF(ISBLANK(A994)," ",INDIRECT(ADDRESS(MATCH(A994,'Form Responses 1'!A:A,0),5+MOD(ROW()-2,COUNTA('Form Responses 1'!$1:$1)-4),,TRUE,"Form Responses 1")))</f>
        <v>#N/A</v>
      </c>
      <c r="H994" s="83" t="str">
        <f ca="1" t="shared" si="800"/>
        <v>Halaman</v>
      </c>
      <c r="I994" s="83" t="str">
        <f ca="1" t="shared" si="1004"/>
        <v>Halaman Samping Dan Belakang</v>
      </c>
      <c r="J994" s="83" t="str">
        <f ca="1" t="shared" si="801"/>
        <v>CLEANING SERVICE</v>
      </c>
      <c r="K994" s="83" t="str">
        <f ca="1" t="array" ref="K994">IFERROR(INDEX(MASTER!B:B,MATCH(G994,MASTER!A:A,0))/100," ")</f>
        <v> </v>
      </c>
      <c r="L994" s="66">
        <f ca="1" t="shared" si="802"/>
        <v>0</v>
      </c>
      <c r="M994" s="66" t="str">
        <f ca="1" t="shared" si="803"/>
        <v>1900 - WEEK 00</v>
      </c>
      <c r="N994" s="66" t="str">
        <f ca="1" t="shared" si="804"/>
        <v>1900 - MONTH 01</v>
      </c>
      <c r="O994" s="83" t="str">
        <f ca="1" t="shared" ref="O994:P994" si="1036">IFERROR(AVERAGEIF(M:M,M994,$K:$K)," ")</f>
        <v> </v>
      </c>
      <c r="P994" s="83" t="str">
        <f ca="1" t="shared" si="1036"/>
        <v> </v>
      </c>
      <c r="Q994" s="66" t="str">
        <f ca="1">IF(ISBLANK(A994)," ",IF(O994&gt;MASTER!$B$3/100,"SB",IF(O994&gt;MASTER!$B$4/100,"B",IF(O994&gt;MASTER!$B$5/100,"C","K"))))</f>
        <v>SB</v>
      </c>
      <c r="R994" s="66" t="str">
        <f ca="1">IF(ISBLANK(B994)," ",IF(P994&gt;MASTER!$B$3/100,"SB",IF(P994&gt;MASTER!$B$4/100,"B",IF(P994&gt;MASTER!$B$5/100,"C","K"))))</f>
        <v>SB</v>
      </c>
    </row>
    <row r="995" customHeight="1" spans="1:18">
      <c r="A995" s="66">
        <f ca="1">INDIRECT(ADDRESS(2+QUOTIENT(ROW()-2,COUNTA('Form Responses 1'!$1:$1)-4),1,,TRUE,"Form Responses 1"))</f>
        <v>0</v>
      </c>
      <c r="B995" s="66">
        <f ca="1">INDIRECT(ADDRESS(2+QUOTIENT(ROW()-2,COUNTA('Form Responses 1'!$1:$1)-4),2,,TRUE,"Form Responses 1"))</f>
        <v>0</v>
      </c>
      <c r="C995" s="66">
        <f ca="1">INDIRECT(ADDRESS(2+QUOTIENT(ROW()-2,COUNTA('Form Responses 1'!$1:$1)-4),3,,TRUE,"Form Responses 1"))</f>
        <v>0</v>
      </c>
      <c r="D995" s="66">
        <f ca="1">INDIRECT(ADDRESS(2+QUOTIENT(ROW()-2,COUNTA('Form Responses 1'!$1:$1)-4),4,,TRUE,"Form Responses 1"))</f>
        <v>0</v>
      </c>
      <c r="E995" s="82">
        <f ca="1" t="shared" si="799"/>
        <v>6</v>
      </c>
      <c r="F995" s="66" t="str">
        <f ca="1">IF(ISBLANK(A995)," ",INDIRECT(ADDRESS(1,5+MOD(ROW()-2,COUNTA('Form Responses 1'!$1:$1)-4),,TRUE,"Form Responses 1")))</f>
        <v>Halaman [Tps]</v>
      </c>
      <c r="G995" s="66" t="e">
        <f ca="1">IF(ISBLANK(A995)," ",INDIRECT(ADDRESS(MATCH(A995,'Form Responses 1'!A:A,0),5+MOD(ROW()-2,COUNTA('Form Responses 1'!$1:$1)-4),,TRUE,"Form Responses 1")))</f>
        <v>#N/A</v>
      </c>
      <c r="H995" s="83" t="str">
        <f ca="1" t="shared" si="800"/>
        <v>Halaman</v>
      </c>
      <c r="I995" s="83" t="str">
        <f ca="1" t="shared" si="1004"/>
        <v>Tps</v>
      </c>
      <c r="J995" s="83" t="str">
        <f ca="1" t="shared" si="801"/>
        <v>CLEANING SERVICE</v>
      </c>
      <c r="K995" s="83" t="str">
        <f ca="1" t="array" ref="K995">IFERROR(INDEX(MASTER!B:B,MATCH(G995,MASTER!A:A,0))/100," ")</f>
        <v> </v>
      </c>
      <c r="L995" s="66">
        <f ca="1" t="shared" si="802"/>
        <v>0</v>
      </c>
      <c r="M995" s="66" t="str">
        <f ca="1" t="shared" si="803"/>
        <v>1900 - WEEK 00</v>
      </c>
      <c r="N995" s="66" t="str">
        <f ca="1" t="shared" si="804"/>
        <v>1900 - MONTH 01</v>
      </c>
      <c r="O995" s="83" t="str">
        <f ca="1" t="shared" ref="O995:P995" si="1037">IFERROR(AVERAGEIF(M:M,M995,$K:$K)," ")</f>
        <v> </v>
      </c>
      <c r="P995" s="83" t="str">
        <f ca="1" t="shared" si="1037"/>
        <v> </v>
      </c>
      <c r="Q995" s="66" t="str">
        <f ca="1">IF(ISBLANK(A995)," ",IF(O995&gt;MASTER!$B$3/100,"SB",IF(O995&gt;MASTER!$B$4/100,"B",IF(O995&gt;MASTER!$B$5/100,"C","K"))))</f>
        <v>SB</v>
      </c>
      <c r="R995" s="66" t="str">
        <f ca="1">IF(ISBLANK(B995)," ",IF(P995&gt;MASTER!$B$3/100,"SB",IF(P995&gt;MASTER!$B$4/100,"B",IF(P995&gt;MASTER!$B$5/100,"C","K"))))</f>
        <v>SB</v>
      </c>
    </row>
    <row r="996" customHeight="1" spans="1:18">
      <c r="A996" s="66">
        <f ca="1">INDIRECT(ADDRESS(2+QUOTIENT(ROW()-2,COUNTA('Form Responses 1'!$1:$1)-4),1,,TRUE,"Form Responses 1"))</f>
        <v>0</v>
      </c>
      <c r="B996" s="66">
        <f ca="1">INDIRECT(ADDRESS(2+QUOTIENT(ROW()-2,COUNTA('Form Responses 1'!$1:$1)-4),2,,TRUE,"Form Responses 1"))</f>
        <v>0</v>
      </c>
      <c r="C996" s="66">
        <f ca="1">INDIRECT(ADDRESS(2+QUOTIENT(ROW()-2,COUNTA('Form Responses 1'!$1:$1)-4),3,,TRUE,"Form Responses 1"))</f>
        <v>0</v>
      </c>
      <c r="D996" s="66">
        <f ca="1">INDIRECT(ADDRESS(2+QUOTIENT(ROW()-2,COUNTA('Form Responses 1'!$1:$1)-4),4,,TRUE,"Form Responses 1"))</f>
        <v>0</v>
      </c>
      <c r="E996" s="82">
        <f ca="1" t="shared" si="799"/>
        <v>6</v>
      </c>
      <c r="F996" s="66" t="str">
        <f ca="1">IF(ISBLANK(A996)," ",INDIRECT(ADDRESS(1,5+MOD(ROW()-2,COUNTA('Form Responses 1'!$1:$1)-4),,TRUE,"Form Responses 1")))</f>
        <v>Wisma [Koridor ]</v>
      </c>
      <c r="G996" s="66" t="e">
        <f ca="1">IF(ISBLANK(A996)," ",INDIRECT(ADDRESS(MATCH(A996,'Form Responses 1'!A:A,0),5+MOD(ROW()-2,COUNTA('Form Responses 1'!$1:$1)-4),,TRUE,"Form Responses 1")))</f>
        <v>#N/A</v>
      </c>
      <c r="H996" s="83" t="str">
        <f ca="1" t="shared" si="800"/>
        <v>Wisma</v>
      </c>
      <c r="I996" s="83" t="str">
        <f ca="1" t="shared" si="1004"/>
        <v>Koridor </v>
      </c>
      <c r="J996" s="83" t="str">
        <f ca="1" t="shared" si="801"/>
        <v>CLEANING SERVICE</v>
      </c>
      <c r="K996" s="83" t="str">
        <f ca="1" t="array" ref="K996">IFERROR(INDEX(MASTER!B:B,MATCH(G996,MASTER!A:A,0))/100," ")</f>
        <v> </v>
      </c>
      <c r="L996" s="66">
        <f ca="1" t="shared" si="802"/>
        <v>0</v>
      </c>
      <c r="M996" s="66" t="str">
        <f ca="1" t="shared" si="803"/>
        <v>1900 - WEEK 00</v>
      </c>
      <c r="N996" s="66" t="str">
        <f ca="1" t="shared" si="804"/>
        <v>1900 - MONTH 01</v>
      </c>
      <c r="O996" s="83" t="str">
        <f ca="1" t="shared" ref="O996:P996" si="1038">IFERROR(AVERAGEIF(M:M,M996,$K:$K)," ")</f>
        <v> </v>
      </c>
      <c r="P996" s="83" t="str">
        <f ca="1" t="shared" si="1038"/>
        <v> </v>
      </c>
      <c r="Q996" s="66" t="str">
        <f ca="1">IF(ISBLANK(A996)," ",IF(O996&gt;MASTER!$B$3/100,"SB",IF(O996&gt;MASTER!$B$4/100,"B",IF(O996&gt;MASTER!$B$5/100,"C","K"))))</f>
        <v>SB</v>
      </c>
      <c r="R996" s="66" t="str">
        <f ca="1">IF(ISBLANK(B996)," ",IF(P996&gt;MASTER!$B$3/100,"SB",IF(P996&gt;MASTER!$B$4/100,"B",IF(P996&gt;MASTER!$B$5/100,"C","K"))))</f>
        <v>SB</v>
      </c>
    </row>
    <row r="997" customHeight="1" spans="1:18">
      <c r="A997" s="66">
        <f ca="1">INDIRECT(ADDRESS(2+QUOTIENT(ROW()-2,COUNTA('Form Responses 1'!$1:$1)-4),1,,TRUE,"Form Responses 1"))</f>
        <v>0</v>
      </c>
      <c r="B997" s="66">
        <f ca="1">INDIRECT(ADDRESS(2+QUOTIENT(ROW()-2,COUNTA('Form Responses 1'!$1:$1)-4),2,,TRUE,"Form Responses 1"))</f>
        <v>0</v>
      </c>
      <c r="C997" s="66">
        <f ca="1">INDIRECT(ADDRESS(2+QUOTIENT(ROW()-2,COUNTA('Form Responses 1'!$1:$1)-4),3,,TRUE,"Form Responses 1"))</f>
        <v>0</v>
      </c>
      <c r="D997" s="66">
        <f ca="1">INDIRECT(ADDRESS(2+QUOTIENT(ROW()-2,COUNTA('Form Responses 1'!$1:$1)-4),4,,TRUE,"Form Responses 1"))</f>
        <v>0</v>
      </c>
      <c r="E997" s="82">
        <f ca="1" t="shared" si="799"/>
        <v>6</v>
      </c>
      <c r="F997" s="66" t="str">
        <f ca="1">IF(ISBLANK(A997)," ",INDIRECT(ADDRESS(1,5+MOD(ROW()-2,COUNTA('Form Responses 1'!$1:$1)-4),,TRUE,"Form Responses 1")))</f>
        <v>Wisma [Ruang Rapat/Pendopo]</v>
      </c>
      <c r="G997" s="66" t="e">
        <f ca="1">IF(ISBLANK(A997)," ",INDIRECT(ADDRESS(MATCH(A997,'Form Responses 1'!A:A,0),5+MOD(ROW()-2,COUNTA('Form Responses 1'!$1:$1)-4),,TRUE,"Form Responses 1")))</f>
        <v>#N/A</v>
      </c>
      <c r="H997" s="83" t="str">
        <f ca="1" t="shared" si="800"/>
        <v>Wisma</v>
      </c>
      <c r="I997" s="83" t="str">
        <f ca="1" t="shared" si="1004"/>
        <v>Ruang Rapat/Pendopo</v>
      </c>
      <c r="J997" s="83" t="str">
        <f ca="1" t="shared" si="801"/>
        <v>CLEANING SERVICE</v>
      </c>
      <c r="K997" s="83" t="str">
        <f ca="1" t="array" ref="K997">IFERROR(INDEX(MASTER!B:B,MATCH(G997,MASTER!A:A,0))/100," ")</f>
        <v> </v>
      </c>
      <c r="L997" s="66">
        <f ca="1" t="shared" si="802"/>
        <v>0</v>
      </c>
      <c r="M997" s="66" t="str">
        <f ca="1" t="shared" si="803"/>
        <v>1900 - WEEK 00</v>
      </c>
      <c r="N997" s="66" t="str">
        <f ca="1" t="shared" si="804"/>
        <v>1900 - MONTH 01</v>
      </c>
      <c r="O997" s="83" t="str">
        <f ca="1" t="shared" ref="O997:P997" si="1039">IFERROR(AVERAGEIF(M:M,M997,$K:$K)," ")</f>
        <v> </v>
      </c>
      <c r="P997" s="83" t="str">
        <f ca="1" t="shared" si="1039"/>
        <v> </v>
      </c>
      <c r="Q997" s="66" t="str">
        <f ca="1">IF(ISBLANK(A997)," ",IF(O997&gt;MASTER!$B$3/100,"SB",IF(O997&gt;MASTER!$B$4/100,"B",IF(O997&gt;MASTER!$B$5/100,"C","K"))))</f>
        <v>SB</v>
      </c>
      <c r="R997" s="66" t="str">
        <f ca="1">IF(ISBLANK(B997)," ",IF(P997&gt;MASTER!$B$3/100,"SB",IF(P997&gt;MASTER!$B$4/100,"B",IF(P997&gt;MASTER!$B$5/100,"C","K"))))</f>
        <v>SB</v>
      </c>
    </row>
    <row r="998" customHeight="1" spans="1:18">
      <c r="A998" s="66">
        <f ca="1">INDIRECT(ADDRESS(2+QUOTIENT(ROW()-2,COUNTA('Form Responses 1'!$1:$1)-4),1,,TRUE,"Form Responses 1"))</f>
        <v>0</v>
      </c>
      <c r="B998" s="66">
        <f ca="1">INDIRECT(ADDRESS(2+QUOTIENT(ROW()-2,COUNTA('Form Responses 1'!$1:$1)-4),2,,TRUE,"Form Responses 1"))</f>
        <v>0</v>
      </c>
      <c r="C998" s="66">
        <f ca="1">INDIRECT(ADDRESS(2+QUOTIENT(ROW()-2,COUNTA('Form Responses 1'!$1:$1)-4),3,,TRUE,"Form Responses 1"))</f>
        <v>0</v>
      </c>
      <c r="D998" s="66">
        <f ca="1">INDIRECT(ADDRESS(2+QUOTIENT(ROW()-2,COUNTA('Form Responses 1'!$1:$1)-4),4,,TRUE,"Form Responses 1"))</f>
        <v>0</v>
      </c>
      <c r="E998" s="82">
        <f ca="1" t="shared" si="799"/>
        <v>6</v>
      </c>
      <c r="F998" s="66" t="str">
        <f ca="1">IF(ISBLANK(A998)," ",INDIRECT(ADDRESS(1,5+MOD(ROW()-2,COUNTA('Form Responses 1'!$1:$1)-4),,TRUE,"Form Responses 1")))</f>
        <v>Wisma [Gudang]</v>
      </c>
      <c r="G998" s="66" t="e">
        <f ca="1">IF(ISBLANK(A998)," ",INDIRECT(ADDRESS(MATCH(A998,'Form Responses 1'!A:A,0),5+MOD(ROW()-2,COUNTA('Form Responses 1'!$1:$1)-4),,TRUE,"Form Responses 1")))</f>
        <v>#N/A</v>
      </c>
      <c r="H998" s="83" t="str">
        <f ca="1" t="shared" si="800"/>
        <v>Wisma</v>
      </c>
      <c r="I998" s="83" t="str">
        <f ca="1" t="shared" si="1004"/>
        <v>Gudang</v>
      </c>
      <c r="J998" s="83" t="str">
        <f ca="1" t="shared" si="801"/>
        <v>CLEANING SERVICE</v>
      </c>
      <c r="K998" s="83" t="str">
        <f ca="1" t="array" ref="K998">IFERROR(INDEX(MASTER!B:B,MATCH(G998,MASTER!A:A,0))/100," ")</f>
        <v> </v>
      </c>
      <c r="L998" s="66">
        <f ca="1" t="shared" si="802"/>
        <v>0</v>
      </c>
      <c r="M998" s="66" t="str">
        <f ca="1" t="shared" si="803"/>
        <v>1900 - WEEK 00</v>
      </c>
      <c r="N998" s="66" t="str">
        <f ca="1" t="shared" si="804"/>
        <v>1900 - MONTH 01</v>
      </c>
      <c r="O998" s="83" t="str">
        <f ca="1" t="shared" ref="O998:P998" si="1040">IFERROR(AVERAGEIF(M:M,M998,$K:$K)," ")</f>
        <v> </v>
      </c>
      <c r="P998" s="83" t="str">
        <f ca="1" t="shared" si="1040"/>
        <v> </v>
      </c>
      <c r="Q998" s="66" t="str">
        <f ca="1">IF(ISBLANK(A998)," ",IF(O998&gt;MASTER!$B$3/100,"SB",IF(O998&gt;MASTER!$B$4/100,"B",IF(O998&gt;MASTER!$B$5/100,"C","K"))))</f>
        <v>SB</v>
      </c>
      <c r="R998" s="66" t="str">
        <f ca="1">IF(ISBLANK(B998)," ",IF(P998&gt;MASTER!$B$3/100,"SB",IF(P998&gt;MASTER!$B$4/100,"B",IF(P998&gt;MASTER!$B$5/100,"C","K"))))</f>
        <v>SB</v>
      </c>
    </row>
    <row r="999" customHeight="1" spans="1:18">
      <c r="A999" s="66">
        <f ca="1">INDIRECT(ADDRESS(2+QUOTIENT(ROW()-2,COUNTA('Form Responses 1'!$1:$1)-4),1,,TRUE,"Form Responses 1"))</f>
        <v>0</v>
      </c>
      <c r="B999" s="66">
        <f ca="1">INDIRECT(ADDRESS(2+QUOTIENT(ROW()-2,COUNTA('Form Responses 1'!$1:$1)-4),2,,TRUE,"Form Responses 1"))</f>
        <v>0</v>
      </c>
      <c r="C999" s="66">
        <f ca="1">INDIRECT(ADDRESS(2+QUOTIENT(ROW()-2,COUNTA('Form Responses 1'!$1:$1)-4),3,,TRUE,"Form Responses 1"))</f>
        <v>0</v>
      </c>
      <c r="D999" s="66">
        <f ca="1">INDIRECT(ADDRESS(2+QUOTIENT(ROW()-2,COUNTA('Form Responses 1'!$1:$1)-4),4,,TRUE,"Form Responses 1"))</f>
        <v>0</v>
      </c>
      <c r="E999" s="82">
        <f ca="1" t="shared" si="799"/>
        <v>6</v>
      </c>
      <c r="F999" s="66" t="str">
        <f ca="1">IF(ISBLANK(A999)," ",INDIRECT(ADDRESS(1,5+MOD(ROW()-2,COUNTA('Form Responses 1'!$1:$1)-4),,TRUE,"Form Responses 1")))</f>
        <v>Wisma [Ruang Genset]</v>
      </c>
      <c r="G999" s="66" t="e">
        <f ca="1">IF(ISBLANK(A999)," ",INDIRECT(ADDRESS(MATCH(A999,'Form Responses 1'!A:A,0),5+MOD(ROW()-2,COUNTA('Form Responses 1'!$1:$1)-4),,TRUE,"Form Responses 1")))</f>
        <v>#N/A</v>
      </c>
      <c r="H999" s="83" t="str">
        <f ca="1" t="shared" si="800"/>
        <v>Wisma</v>
      </c>
      <c r="I999" s="83" t="str">
        <f ca="1" t="shared" si="1004"/>
        <v>Ruang Genset</v>
      </c>
      <c r="J999" s="83" t="str">
        <f ca="1" t="shared" si="801"/>
        <v>CLEANING SERVICE</v>
      </c>
      <c r="K999" s="83" t="str">
        <f ca="1" t="array" ref="K999">IFERROR(INDEX(MASTER!B:B,MATCH(G999,MASTER!A:A,0))/100," ")</f>
        <v> </v>
      </c>
      <c r="L999" s="66">
        <f ca="1" t="shared" si="802"/>
        <v>0</v>
      </c>
      <c r="M999" s="66" t="str">
        <f ca="1" t="shared" si="803"/>
        <v>1900 - WEEK 00</v>
      </c>
      <c r="N999" s="66" t="str">
        <f ca="1" t="shared" si="804"/>
        <v>1900 - MONTH 01</v>
      </c>
      <c r="O999" s="83" t="str">
        <f ca="1" t="shared" ref="O999:P999" si="1041">IFERROR(AVERAGEIF(M:M,M999,$K:$K)," ")</f>
        <v> </v>
      </c>
      <c r="P999" s="83" t="str">
        <f ca="1" t="shared" si="1041"/>
        <v> </v>
      </c>
      <c r="Q999" s="66" t="str">
        <f ca="1">IF(ISBLANK(A999)," ",IF(O999&gt;MASTER!$B$3/100,"SB",IF(O999&gt;MASTER!$B$4/100,"B",IF(O999&gt;MASTER!$B$5/100,"C","K"))))</f>
        <v>SB</v>
      </c>
      <c r="R999" s="66" t="str">
        <f ca="1">IF(ISBLANK(B999)," ",IF(P999&gt;MASTER!$B$3/100,"SB",IF(P999&gt;MASTER!$B$4/100,"B",IF(P999&gt;MASTER!$B$5/100,"C","K"))))</f>
        <v>SB</v>
      </c>
    </row>
    <row r="1000" customHeight="1" spans="1:18">
      <c r="A1000" s="66">
        <f ca="1">INDIRECT(ADDRESS(2+QUOTIENT(ROW()-2,COUNTA('Form Responses 1'!$1:$1)-4),1,,TRUE,"Form Responses 1"))</f>
        <v>0</v>
      </c>
      <c r="B1000" s="66">
        <f ca="1">INDIRECT(ADDRESS(2+QUOTIENT(ROW()-2,COUNTA('Form Responses 1'!$1:$1)-4),2,,TRUE,"Form Responses 1"))</f>
        <v>0</v>
      </c>
      <c r="C1000" s="66">
        <f ca="1">INDIRECT(ADDRESS(2+QUOTIENT(ROW()-2,COUNTA('Form Responses 1'!$1:$1)-4),3,,TRUE,"Form Responses 1"))</f>
        <v>0</v>
      </c>
      <c r="D1000" s="66">
        <f ca="1">INDIRECT(ADDRESS(2+QUOTIENT(ROW()-2,COUNTA('Form Responses 1'!$1:$1)-4),4,,TRUE,"Form Responses 1"))</f>
        <v>0</v>
      </c>
      <c r="E1000" s="82">
        <f ca="1" t="shared" si="799"/>
        <v>6</v>
      </c>
      <c r="F1000" s="66" t="str">
        <f ca="1">IF(ISBLANK(A1000)," ",INDIRECT(ADDRESS(1,5+MOD(ROW()-2,COUNTA('Form Responses 1'!$1:$1)-4),,TRUE,"Form Responses 1")))</f>
        <v>Wisma [Ruang Alat Meteorologi]</v>
      </c>
      <c r="G1000" s="66" t="e">
        <f ca="1">IF(ISBLANK(A1000)," ",INDIRECT(ADDRESS(MATCH(A1000,'Form Responses 1'!A:A,0),5+MOD(ROW()-2,COUNTA('Form Responses 1'!$1:$1)-4),,TRUE,"Form Responses 1")))</f>
        <v>#N/A</v>
      </c>
      <c r="H1000" s="83" t="str">
        <f ca="1" t="shared" si="800"/>
        <v>Wisma</v>
      </c>
      <c r="I1000" s="83" t="str">
        <f ca="1" t="shared" si="1004"/>
        <v>Ruang Alat Meteorologi</v>
      </c>
      <c r="J1000" s="83" t="str">
        <f ca="1" t="shared" si="801"/>
        <v>CLEANING SERVICE</v>
      </c>
      <c r="K1000" s="83" t="str">
        <f ca="1" t="array" ref="K1000">IFERROR(INDEX(MASTER!B:B,MATCH(G1000,MASTER!A:A,0))/100," ")</f>
        <v> </v>
      </c>
      <c r="L1000" s="66">
        <f ca="1" t="shared" si="802"/>
        <v>0</v>
      </c>
      <c r="M1000" s="66" t="str">
        <f ca="1" t="shared" si="803"/>
        <v>1900 - WEEK 00</v>
      </c>
      <c r="N1000" s="66" t="str">
        <f ca="1" t="shared" si="804"/>
        <v>1900 - MONTH 01</v>
      </c>
      <c r="O1000" s="83" t="str">
        <f ca="1" t="shared" ref="O1000:P1000" si="1042">IFERROR(AVERAGEIF(M:M,M1000,$K:$K)," ")</f>
        <v> </v>
      </c>
      <c r="P1000" s="83" t="str">
        <f ca="1" t="shared" si="1042"/>
        <v> </v>
      </c>
      <c r="Q1000" s="66" t="str">
        <f ca="1">IF(ISBLANK(A1000)," ",IF(O1000&gt;MASTER!$B$3/100,"SB",IF(O1000&gt;MASTER!$B$4/100,"B",IF(O1000&gt;MASTER!$B$5/100,"C","K"))))</f>
        <v>SB</v>
      </c>
      <c r="R1000" s="66" t="str">
        <f ca="1">IF(ISBLANK(B1000)," ",IF(P1000&gt;MASTER!$B$3/100,"SB",IF(P1000&gt;MASTER!$B$4/100,"B",IF(P1000&gt;MASTER!$B$5/100,"C","K"))))</f>
        <v>SB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C1000"/>
  <sheetViews>
    <sheetView workbookViewId="0">
      <selection activeCell="A1" sqref="A1"/>
    </sheetView>
  </sheetViews>
  <sheetFormatPr defaultColWidth="12.6666666666667" defaultRowHeight="15.75" customHeight="1"/>
  <cols>
    <col min="1" max="1" width="17.8857142857143" customWidth="1"/>
    <col min="2" max="2" width="24.6666666666667" customWidth="1"/>
    <col min="3" max="3" width="16.6666666666667" customWidth="1"/>
    <col min="4" max="4" width="26.1047619047619" customWidth="1"/>
    <col min="5" max="5" width="15.7809523809524" customWidth="1"/>
    <col min="6" max="6" width="17.2190476190476" customWidth="1"/>
    <col min="7" max="7" width="22.6666666666667" customWidth="1"/>
    <col min="8" max="8" width="22.7809523809524" customWidth="1"/>
    <col min="9" max="9" width="19.3333333333333" customWidth="1"/>
    <col min="10" max="10" width="20.8857142857143" customWidth="1"/>
    <col min="11" max="11" width="23.3333333333333" customWidth="1"/>
    <col min="12" max="12" width="35.4380952380952" customWidth="1"/>
    <col min="13" max="13" width="18" customWidth="1"/>
    <col min="14" max="14" width="23.1047619047619" customWidth="1"/>
    <col min="15" max="15" width="22.1047619047619" customWidth="1"/>
    <col min="16" max="16" width="9.66666666666667" customWidth="1"/>
  </cols>
  <sheetData>
    <row r="1" customHeight="1" spans="1:2">
      <c r="A1" s="43" t="s">
        <v>130</v>
      </c>
      <c r="B1" s="43" t="s">
        <v>135</v>
      </c>
    </row>
    <row r="3" customHeight="1" spans="1:29">
      <c r="A3" s="37" t="s">
        <v>136</v>
      </c>
      <c r="B3" s="67"/>
      <c r="C3" s="67"/>
      <c r="D3" s="67"/>
      <c r="E3" s="37" t="s">
        <v>123</v>
      </c>
      <c r="F3" s="3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8"/>
    </row>
    <row r="4" customHeight="1" spans="1:29">
      <c r="A4" s="37" t="s">
        <v>0</v>
      </c>
      <c r="B4" s="37" t="s">
        <v>1</v>
      </c>
      <c r="C4" s="37" t="s">
        <v>2</v>
      </c>
      <c r="D4" s="37" t="s">
        <v>3</v>
      </c>
      <c r="E4" s="37" t="s">
        <v>12</v>
      </c>
      <c r="F4" s="69" t="s">
        <v>11</v>
      </c>
      <c r="G4" s="69" t="s">
        <v>10</v>
      </c>
      <c r="H4" s="69" t="s">
        <v>13</v>
      </c>
      <c r="I4" s="69" t="s">
        <v>26</v>
      </c>
      <c r="J4" s="69" t="s">
        <v>25</v>
      </c>
      <c r="K4" s="69" t="s">
        <v>24</v>
      </c>
      <c r="L4" s="69" t="s">
        <v>23</v>
      </c>
      <c r="M4" s="69" t="s">
        <v>27</v>
      </c>
      <c r="N4" s="69" t="s">
        <v>7</v>
      </c>
      <c r="O4" s="69" t="s">
        <v>6</v>
      </c>
      <c r="P4" s="69" t="s">
        <v>5</v>
      </c>
      <c r="Q4" s="69" t="s">
        <v>8</v>
      </c>
      <c r="R4" s="69" t="s">
        <v>9</v>
      </c>
      <c r="S4" s="69" t="s">
        <v>4</v>
      </c>
      <c r="T4" s="69" t="s">
        <v>16</v>
      </c>
      <c r="U4" s="69" t="s">
        <v>14</v>
      </c>
      <c r="V4" s="69" t="s">
        <v>21</v>
      </c>
      <c r="W4" s="69" t="s">
        <v>20</v>
      </c>
      <c r="X4" s="69" t="s">
        <v>18</v>
      </c>
      <c r="Y4" s="69" t="s">
        <v>17</v>
      </c>
      <c r="Z4" s="69" t="s">
        <v>19</v>
      </c>
      <c r="AA4" s="69" t="s">
        <v>15</v>
      </c>
      <c r="AB4" s="69" t="s">
        <v>22</v>
      </c>
      <c r="AC4" s="38" t="s">
        <v>137</v>
      </c>
    </row>
    <row r="5" customHeight="1" spans="1:29">
      <c r="A5" s="76">
        <v>45071.3565046296</v>
      </c>
      <c r="B5" s="37" t="s">
        <v>28</v>
      </c>
      <c r="C5" s="37" t="s">
        <v>29</v>
      </c>
      <c r="D5" s="40">
        <v>44985</v>
      </c>
      <c r="E5" s="37">
        <v>0.89</v>
      </c>
      <c r="F5" s="69">
        <v>0.95</v>
      </c>
      <c r="G5" s="69">
        <v>0.89</v>
      </c>
      <c r="H5" s="69">
        <v>0.89</v>
      </c>
      <c r="I5" s="69">
        <v>0.89</v>
      </c>
      <c r="J5" s="69">
        <v>0.95</v>
      </c>
      <c r="K5" s="69">
        <v>0.89</v>
      </c>
      <c r="L5" s="69">
        <v>0.89</v>
      </c>
      <c r="M5" s="69">
        <v>0.89</v>
      </c>
      <c r="N5" s="69">
        <v>0.89</v>
      </c>
      <c r="O5" s="69">
        <v>0.95</v>
      </c>
      <c r="P5" s="69">
        <v>0.89</v>
      </c>
      <c r="Q5" s="69">
        <v>0.95</v>
      </c>
      <c r="R5" s="69">
        <v>0.89</v>
      </c>
      <c r="S5" s="69">
        <v>0.95</v>
      </c>
      <c r="T5" s="69">
        <v>0.89</v>
      </c>
      <c r="U5" s="69">
        <v>0.89</v>
      </c>
      <c r="V5" s="69">
        <v>0.95</v>
      </c>
      <c r="W5" s="69">
        <v>0.89</v>
      </c>
      <c r="X5" s="69">
        <v>0.95</v>
      </c>
      <c r="Y5" s="69">
        <v>0.89</v>
      </c>
      <c r="Z5" s="69">
        <v>0.95</v>
      </c>
      <c r="AA5" s="69">
        <v>0.95</v>
      </c>
      <c r="AB5" s="69">
        <v>0.89</v>
      </c>
      <c r="AC5" s="38">
        <v>0.9125</v>
      </c>
    </row>
    <row r="6" customHeight="1" spans="1:29">
      <c r="A6" s="77">
        <v>45071.3584606481</v>
      </c>
      <c r="B6" s="42" t="s">
        <v>28</v>
      </c>
      <c r="C6" s="42" t="s">
        <v>29</v>
      </c>
      <c r="D6" s="41">
        <v>45016</v>
      </c>
      <c r="E6" s="42">
        <v>0.89</v>
      </c>
      <c r="F6" s="75">
        <v>0.95</v>
      </c>
      <c r="G6" s="75">
        <v>0.89</v>
      </c>
      <c r="H6" s="75">
        <v>0.89</v>
      </c>
      <c r="I6" s="75">
        <v>0.89</v>
      </c>
      <c r="J6" s="75">
        <v>0.95</v>
      </c>
      <c r="K6" s="75">
        <v>0.89</v>
      </c>
      <c r="L6" s="75">
        <v>0.89</v>
      </c>
      <c r="M6" s="75">
        <v>0.89</v>
      </c>
      <c r="N6" s="75">
        <v>0.89</v>
      </c>
      <c r="O6" s="75">
        <v>0.95</v>
      </c>
      <c r="P6" s="75">
        <v>0.89</v>
      </c>
      <c r="Q6" s="75">
        <v>0.95</v>
      </c>
      <c r="R6" s="75">
        <v>0.89</v>
      </c>
      <c r="S6" s="75">
        <v>0.89</v>
      </c>
      <c r="T6" s="75">
        <v>0.89</v>
      </c>
      <c r="U6" s="75">
        <v>0.89</v>
      </c>
      <c r="V6" s="75">
        <v>0.95</v>
      </c>
      <c r="W6" s="75">
        <v>0.89</v>
      </c>
      <c r="X6" s="75">
        <v>0.95</v>
      </c>
      <c r="Y6" s="75">
        <v>0.89</v>
      </c>
      <c r="Z6" s="75">
        <v>0.95</v>
      </c>
      <c r="AA6" s="75">
        <v>0.95</v>
      </c>
      <c r="AB6" s="75">
        <v>0.89</v>
      </c>
      <c r="AC6" s="43">
        <v>0.91</v>
      </c>
    </row>
    <row r="7" customHeight="1" spans="1:11">
      <c r="A7" s="78"/>
      <c r="B7" s="79"/>
      <c r="C7" s="79"/>
      <c r="D7" s="66"/>
      <c r="E7" s="66"/>
      <c r="F7" s="66"/>
      <c r="G7" s="66"/>
      <c r="H7" s="66"/>
      <c r="I7" s="66"/>
      <c r="J7" s="66"/>
      <c r="K7" s="66"/>
    </row>
    <row r="8" customHeight="1" spans="2:11">
      <c r="B8" s="66"/>
      <c r="C8" s="66"/>
      <c r="D8" s="66"/>
      <c r="E8" s="66"/>
      <c r="F8" s="66"/>
      <c r="G8" s="66"/>
      <c r="H8" s="66"/>
      <c r="I8" s="66"/>
      <c r="J8" s="66"/>
      <c r="K8" s="66"/>
    </row>
    <row r="9" customHeight="1" spans="2:11">
      <c r="B9" s="66"/>
      <c r="C9" s="66"/>
      <c r="D9" s="66"/>
      <c r="E9" s="66"/>
      <c r="F9" s="66"/>
      <c r="G9" s="66"/>
      <c r="H9" s="66"/>
      <c r="I9" s="66"/>
      <c r="J9" s="66"/>
      <c r="K9" s="66"/>
    </row>
    <row r="10" customHeight="1" spans="2:11">
      <c r="B10" s="66"/>
      <c r="C10" s="66"/>
      <c r="D10" s="66"/>
      <c r="E10" s="66"/>
      <c r="F10" s="66"/>
      <c r="G10" s="66"/>
      <c r="H10" s="66"/>
      <c r="I10" s="66"/>
      <c r="J10" s="66"/>
      <c r="K10" s="66"/>
    </row>
    <row r="11" customHeight="1" spans="2:11">
      <c r="B11" s="66"/>
      <c r="C11" s="66"/>
      <c r="D11" s="66"/>
      <c r="E11" s="66"/>
      <c r="F11" s="66"/>
      <c r="G11" s="66"/>
      <c r="H11" s="66"/>
      <c r="I11" s="66"/>
      <c r="J11" s="66"/>
      <c r="K11" s="66"/>
    </row>
    <row r="12" customHeight="1" spans="2:11">
      <c r="B12" s="66"/>
      <c r="C12" s="66"/>
      <c r="D12" s="66"/>
      <c r="E12" s="66"/>
      <c r="F12" s="66"/>
      <c r="G12" s="66"/>
      <c r="H12" s="66"/>
      <c r="I12" s="66"/>
      <c r="J12" s="66"/>
      <c r="K12" s="66"/>
    </row>
    <row r="13" customHeight="1" spans="2:11">
      <c r="B13" s="66"/>
      <c r="C13" s="66"/>
      <c r="D13" s="66"/>
      <c r="E13" s="66"/>
      <c r="F13" s="66"/>
      <c r="G13" s="66"/>
      <c r="H13" s="66"/>
      <c r="I13" s="66"/>
      <c r="J13" s="66"/>
      <c r="K13" s="66"/>
    </row>
    <row r="14" customHeight="1" spans="2:11">
      <c r="B14" s="66"/>
      <c r="C14" s="66"/>
      <c r="D14" s="66"/>
      <c r="E14" s="66"/>
      <c r="F14" s="66"/>
      <c r="G14" s="66"/>
      <c r="H14" s="66"/>
      <c r="I14" s="66"/>
      <c r="J14" s="66"/>
      <c r="K14" s="66"/>
    </row>
    <row r="15" customHeight="1" spans="2:11">
      <c r="B15" s="66"/>
      <c r="C15" s="66"/>
      <c r="D15" s="66"/>
      <c r="E15" s="66"/>
      <c r="F15" s="66"/>
      <c r="G15" s="66"/>
      <c r="H15" s="66"/>
      <c r="I15" s="66"/>
      <c r="J15" s="66"/>
      <c r="K15" s="66"/>
    </row>
    <row r="16" customHeight="1" spans="2:11">
      <c r="B16" s="66"/>
      <c r="C16" s="66"/>
      <c r="D16" s="66"/>
      <c r="E16" s="66"/>
      <c r="F16" s="66"/>
      <c r="G16" s="66"/>
      <c r="H16" s="66"/>
      <c r="I16" s="66"/>
      <c r="J16" s="66"/>
      <c r="K16" s="66"/>
    </row>
    <row r="17" customHeight="1" spans="2:11">
      <c r="B17" s="66"/>
      <c r="C17" s="66"/>
      <c r="D17" s="66"/>
      <c r="E17" s="66"/>
      <c r="F17" s="66"/>
      <c r="G17" s="66"/>
      <c r="H17" s="66"/>
      <c r="I17" s="66"/>
      <c r="J17" s="66"/>
      <c r="K17" s="66"/>
    </row>
    <row r="18" customHeight="1" spans="2:11">
      <c r="B18" s="66"/>
      <c r="C18" s="66"/>
      <c r="D18" s="66"/>
      <c r="E18" s="66"/>
      <c r="F18" s="66"/>
      <c r="G18" s="66"/>
      <c r="H18" s="66"/>
      <c r="I18" s="66"/>
      <c r="J18" s="66"/>
      <c r="K18" s="66"/>
    </row>
    <row r="19" customHeight="1" spans="2:11">
      <c r="B19" s="66"/>
      <c r="C19" s="66"/>
      <c r="D19" s="66"/>
      <c r="E19" s="66"/>
      <c r="F19" s="66"/>
      <c r="G19" s="66"/>
      <c r="H19" s="66"/>
      <c r="I19" s="66"/>
      <c r="J19" s="66"/>
      <c r="K19" s="66"/>
    </row>
    <row r="20" customHeight="1" spans="2:11">
      <c r="B20" s="66"/>
      <c r="C20" s="66"/>
      <c r="E20" s="66"/>
      <c r="F20" s="66"/>
      <c r="G20" s="66"/>
      <c r="H20" s="66"/>
      <c r="I20" s="66"/>
      <c r="J20" s="66"/>
      <c r="K20" s="66"/>
    </row>
    <row r="21" customHeight="1" spans="2:11">
      <c r="B21" s="66"/>
      <c r="C21" s="66"/>
      <c r="D21" s="66"/>
      <c r="E21" s="66"/>
      <c r="F21" s="66"/>
      <c r="G21" s="66"/>
      <c r="H21" s="66"/>
      <c r="I21" s="66"/>
      <c r="J21" s="66"/>
      <c r="K21" s="66"/>
    </row>
    <row r="22" customHeight="1" spans="2:11">
      <c r="B22" s="66"/>
      <c r="C22" s="66"/>
      <c r="D22" s="66"/>
      <c r="E22" s="66"/>
      <c r="F22" s="66"/>
      <c r="G22" s="66"/>
      <c r="H22" s="66"/>
      <c r="I22" s="66"/>
      <c r="J22" s="66"/>
      <c r="K22" s="66"/>
    </row>
    <row r="23" customHeight="1" spans="2:11">
      <c r="B23" s="66"/>
      <c r="C23" s="66"/>
      <c r="D23" s="66"/>
      <c r="E23" s="66"/>
      <c r="F23" s="66"/>
      <c r="G23" s="66"/>
      <c r="H23" s="66"/>
      <c r="I23" s="66"/>
      <c r="J23" s="66"/>
      <c r="K23" s="66"/>
    </row>
    <row r="24" customHeight="1" spans="2:11">
      <c r="B24" s="66"/>
      <c r="C24" s="66"/>
      <c r="D24" s="66"/>
      <c r="E24" s="66"/>
      <c r="F24" s="66"/>
      <c r="G24" s="66"/>
      <c r="H24" s="66"/>
      <c r="I24" s="66"/>
      <c r="J24" s="66"/>
      <c r="K24" s="66"/>
    </row>
    <row r="25" customHeight="1" spans="2:11">
      <c r="B25" s="66"/>
      <c r="C25" s="66"/>
      <c r="D25" s="66"/>
      <c r="E25" s="66"/>
      <c r="F25" s="66"/>
      <c r="G25" s="66"/>
      <c r="H25" s="66"/>
      <c r="I25" s="66"/>
      <c r="J25" s="66"/>
      <c r="K25" s="66"/>
    </row>
    <row r="26" customHeight="1" spans="2:11">
      <c r="B26" s="66"/>
      <c r="C26" s="66"/>
      <c r="D26" s="66"/>
      <c r="E26" s="66"/>
      <c r="F26" s="66"/>
      <c r="G26" s="66"/>
      <c r="H26" s="66"/>
      <c r="I26" s="66"/>
      <c r="J26" s="66"/>
      <c r="K26" s="66"/>
    </row>
    <row r="27" customHeight="1" spans="2:11">
      <c r="B27" s="66"/>
      <c r="C27" s="66"/>
      <c r="D27" s="66"/>
      <c r="E27" s="66"/>
      <c r="F27" s="66"/>
      <c r="G27" s="66"/>
      <c r="H27" s="66"/>
      <c r="I27" s="66"/>
      <c r="J27" s="66"/>
      <c r="K27" s="66"/>
    </row>
    <row r="28" customHeight="1" spans="2:11">
      <c r="B28" s="66"/>
      <c r="C28" s="66"/>
      <c r="D28" s="66"/>
      <c r="E28" s="66"/>
      <c r="F28" s="66"/>
      <c r="G28" s="66"/>
      <c r="H28" s="66"/>
      <c r="I28" s="66"/>
      <c r="J28" s="66"/>
      <c r="K28" s="66"/>
    </row>
    <row r="29" customHeight="1" spans="2:11">
      <c r="B29" s="66"/>
      <c r="C29" s="66"/>
      <c r="D29" s="66"/>
      <c r="E29" s="66"/>
      <c r="F29" s="66"/>
      <c r="G29" s="66"/>
      <c r="H29" s="66"/>
      <c r="I29" s="66"/>
      <c r="J29" s="66"/>
      <c r="K29" s="66"/>
    </row>
    <row r="30" customHeight="1" spans="2:11">
      <c r="B30" s="66"/>
      <c r="C30" s="66"/>
      <c r="D30" s="66"/>
      <c r="E30" s="66"/>
      <c r="F30" s="66"/>
      <c r="G30" s="66"/>
      <c r="H30" s="66"/>
      <c r="I30" s="66"/>
      <c r="J30" s="66"/>
      <c r="K30" s="66"/>
    </row>
    <row r="31" customHeight="1" spans="2:11">
      <c r="B31" s="66"/>
      <c r="C31" s="66"/>
      <c r="D31" s="66"/>
      <c r="E31" s="66"/>
      <c r="F31" s="66"/>
      <c r="G31" s="66"/>
      <c r="H31" s="66"/>
      <c r="I31" s="66"/>
      <c r="J31" s="66"/>
      <c r="K31" s="66"/>
    </row>
    <row r="32" customHeight="1" spans="2:11">
      <c r="B32" s="66"/>
      <c r="C32" s="66"/>
      <c r="D32" s="66"/>
      <c r="E32" s="66"/>
      <c r="F32" s="66"/>
      <c r="G32" s="66"/>
      <c r="H32" s="66"/>
      <c r="I32" s="66"/>
      <c r="J32" s="66"/>
      <c r="K32" s="66"/>
    </row>
    <row r="33" customHeight="1" spans="2:11">
      <c r="B33" s="66"/>
      <c r="C33" s="66"/>
      <c r="D33" s="66"/>
      <c r="E33" s="66"/>
      <c r="F33" s="66"/>
      <c r="G33" s="66"/>
      <c r="H33" s="66"/>
      <c r="I33" s="66"/>
      <c r="J33" s="66"/>
      <c r="K33" s="66"/>
    </row>
    <row r="34" customHeight="1" spans="2:11">
      <c r="B34" s="66"/>
      <c r="C34" s="66"/>
      <c r="D34" s="66"/>
      <c r="E34" s="66"/>
      <c r="F34" s="66"/>
      <c r="G34" s="66"/>
      <c r="H34" s="66"/>
      <c r="I34" s="66"/>
      <c r="J34" s="66"/>
      <c r="K34" s="66"/>
    </row>
    <row r="35" customHeight="1" spans="2:11">
      <c r="B35" s="66"/>
      <c r="C35" s="66"/>
      <c r="D35" s="66"/>
      <c r="E35" s="66"/>
      <c r="F35" s="66"/>
      <c r="G35" s="66"/>
      <c r="H35" s="66"/>
      <c r="I35" s="66"/>
      <c r="J35" s="66"/>
      <c r="K35" s="66"/>
    </row>
    <row r="36" customHeight="1" spans="2:11">
      <c r="B36" s="66"/>
      <c r="C36" s="66"/>
      <c r="D36" s="66"/>
      <c r="E36" s="66"/>
      <c r="F36" s="66"/>
      <c r="G36" s="66"/>
      <c r="H36" s="66"/>
      <c r="I36" s="66"/>
      <c r="J36" s="66"/>
      <c r="K36" s="66"/>
    </row>
    <row r="37" customHeight="1" spans="2:11">
      <c r="B37" s="66"/>
      <c r="C37" s="66"/>
      <c r="D37" s="66"/>
      <c r="E37" s="66"/>
      <c r="F37" s="66"/>
      <c r="G37" s="66"/>
      <c r="H37" s="66"/>
      <c r="I37" s="66"/>
      <c r="J37" s="66"/>
      <c r="K37" s="66"/>
    </row>
    <row r="38" customHeight="1" spans="2:11">
      <c r="B38" s="66"/>
      <c r="C38" s="66"/>
      <c r="D38" s="66"/>
      <c r="E38" s="66"/>
      <c r="F38" s="66"/>
      <c r="G38" s="66"/>
      <c r="H38" s="66"/>
      <c r="I38" s="66"/>
      <c r="J38" s="66"/>
      <c r="K38" s="66"/>
    </row>
    <row r="39" customHeight="1" spans="2:11">
      <c r="B39" s="66"/>
      <c r="C39" s="66"/>
      <c r="D39" s="66"/>
      <c r="E39" s="66"/>
      <c r="F39" s="66"/>
      <c r="G39" s="66"/>
      <c r="H39" s="66"/>
      <c r="I39" s="66"/>
      <c r="J39" s="66"/>
      <c r="K39" s="66"/>
    </row>
    <row r="40" customHeight="1" spans="2:11">
      <c r="B40" s="66"/>
      <c r="C40" s="66"/>
      <c r="D40" s="66"/>
      <c r="E40" s="66"/>
      <c r="F40" s="66"/>
      <c r="G40" s="66"/>
      <c r="H40" s="66"/>
      <c r="I40" s="66"/>
      <c r="J40" s="66"/>
      <c r="K40" s="66"/>
    </row>
    <row r="41" customHeight="1" spans="2:11">
      <c r="B41" s="66"/>
      <c r="C41" s="66"/>
      <c r="D41" s="66"/>
      <c r="E41" s="66"/>
      <c r="F41" s="66"/>
      <c r="G41" s="66"/>
      <c r="H41" s="66"/>
      <c r="I41" s="66"/>
      <c r="J41" s="66"/>
      <c r="K41" s="66"/>
    </row>
    <row r="42" customHeight="1" spans="2:11">
      <c r="B42" s="66"/>
      <c r="C42" s="66"/>
      <c r="D42" s="66"/>
      <c r="E42" s="66"/>
      <c r="F42" s="66"/>
      <c r="G42" s="66"/>
      <c r="H42" s="66"/>
      <c r="I42" s="66"/>
      <c r="J42" s="66"/>
      <c r="K42" s="66"/>
    </row>
    <row r="43" customHeight="1" spans="2:11">
      <c r="B43" s="66"/>
      <c r="C43" s="66"/>
      <c r="D43" s="66"/>
      <c r="E43" s="66"/>
      <c r="F43" s="66"/>
      <c r="G43" s="66"/>
      <c r="H43" s="66"/>
      <c r="I43" s="66"/>
      <c r="J43" s="66"/>
      <c r="K43" s="66"/>
    </row>
    <row r="44" customHeight="1" spans="2:11">
      <c r="B44" s="66"/>
      <c r="C44" s="66"/>
      <c r="D44" s="66"/>
      <c r="E44" s="66"/>
      <c r="F44" s="66"/>
      <c r="G44" s="66"/>
      <c r="H44" s="66"/>
      <c r="I44" s="66"/>
      <c r="J44" s="66"/>
      <c r="K44" s="66"/>
    </row>
    <row r="45" customHeight="1" spans="2:11">
      <c r="B45" s="66"/>
      <c r="C45" s="66"/>
      <c r="D45" s="66"/>
      <c r="E45" s="66"/>
      <c r="F45" s="66"/>
      <c r="G45" s="66"/>
      <c r="H45" s="66"/>
      <c r="I45" s="66"/>
      <c r="J45" s="66"/>
      <c r="K45" s="66"/>
    </row>
    <row r="46" customHeight="1" spans="2:11">
      <c r="B46" s="66"/>
      <c r="C46" s="66"/>
      <c r="D46" s="66"/>
      <c r="E46" s="66"/>
      <c r="F46" s="66"/>
      <c r="G46" s="66"/>
      <c r="H46" s="66"/>
      <c r="I46" s="66"/>
      <c r="J46" s="66"/>
      <c r="K46" s="66"/>
    </row>
    <row r="47" customHeight="1" spans="2:11">
      <c r="B47" s="66"/>
      <c r="C47" s="66"/>
      <c r="D47" s="66"/>
      <c r="E47" s="66"/>
      <c r="F47" s="66"/>
      <c r="G47" s="66"/>
      <c r="H47" s="66"/>
      <c r="I47" s="66"/>
      <c r="J47" s="66"/>
      <c r="K47" s="66"/>
    </row>
    <row r="48" customHeight="1" spans="2:11">
      <c r="B48" s="66"/>
      <c r="C48" s="66"/>
      <c r="D48" s="66"/>
      <c r="E48" s="66"/>
      <c r="F48" s="66"/>
      <c r="G48" s="66"/>
      <c r="H48" s="66"/>
      <c r="I48" s="66"/>
      <c r="J48" s="66"/>
      <c r="K48" s="66"/>
    </row>
    <row r="49" customHeight="1" spans="2:11">
      <c r="B49" s="66"/>
      <c r="C49" s="66"/>
      <c r="D49" s="66"/>
      <c r="E49" s="66"/>
      <c r="F49" s="66"/>
      <c r="G49" s="66"/>
      <c r="H49" s="66"/>
      <c r="I49" s="66"/>
      <c r="J49" s="66"/>
      <c r="K49" s="66"/>
    </row>
    <row r="50" customHeight="1" spans="2:11">
      <c r="B50" s="66"/>
      <c r="C50" s="66"/>
      <c r="D50" s="66"/>
      <c r="E50" s="66"/>
      <c r="F50" s="66"/>
      <c r="G50" s="66"/>
      <c r="H50" s="66"/>
      <c r="I50" s="66"/>
      <c r="J50" s="66"/>
      <c r="K50" s="66"/>
    </row>
    <row r="51" customHeight="1" spans="2:11">
      <c r="B51" s="66"/>
      <c r="C51" s="66"/>
      <c r="D51" s="66"/>
      <c r="E51" s="66"/>
      <c r="F51" s="66"/>
      <c r="G51" s="66"/>
      <c r="H51" s="66"/>
      <c r="I51" s="66"/>
      <c r="J51" s="66"/>
      <c r="K51" s="66"/>
    </row>
    <row r="52" customHeight="1" spans="2:11">
      <c r="B52" s="66"/>
      <c r="C52" s="66"/>
      <c r="D52" s="66"/>
      <c r="E52" s="66"/>
      <c r="F52" s="66"/>
      <c r="G52" s="66"/>
      <c r="H52" s="66"/>
      <c r="I52" s="66"/>
      <c r="J52" s="66"/>
      <c r="K52" s="66"/>
    </row>
    <row r="53" customHeight="1" spans="2:11">
      <c r="B53" s="66"/>
      <c r="C53" s="66"/>
      <c r="D53" s="66"/>
      <c r="E53" s="66"/>
      <c r="F53" s="66"/>
      <c r="G53" s="66"/>
      <c r="H53" s="66"/>
      <c r="I53" s="66"/>
      <c r="J53" s="66"/>
      <c r="K53" s="66"/>
    </row>
    <row r="54" customHeight="1" spans="2:11">
      <c r="B54" s="66"/>
      <c r="C54" s="66"/>
      <c r="D54" s="66"/>
      <c r="E54" s="66"/>
      <c r="F54" s="66"/>
      <c r="G54" s="66"/>
      <c r="H54" s="66"/>
      <c r="I54" s="66"/>
      <c r="J54" s="66"/>
      <c r="K54" s="66"/>
    </row>
    <row r="55" customHeight="1" spans="2:11">
      <c r="B55" s="66"/>
      <c r="C55" s="66"/>
      <c r="D55" s="66"/>
      <c r="E55" s="66"/>
      <c r="F55" s="66"/>
      <c r="G55" s="66"/>
      <c r="H55" s="66"/>
      <c r="I55" s="66"/>
      <c r="J55" s="66"/>
      <c r="K55" s="66"/>
    </row>
    <row r="56" customHeight="1" spans="2:11">
      <c r="B56" s="66"/>
      <c r="C56" s="66"/>
      <c r="D56" s="66"/>
      <c r="E56" s="66"/>
      <c r="F56" s="66"/>
      <c r="G56" s="66"/>
      <c r="H56" s="66"/>
      <c r="I56" s="66"/>
      <c r="J56" s="66"/>
      <c r="K56" s="66"/>
    </row>
    <row r="57" customHeight="1" spans="2:11">
      <c r="B57" s="66"/>
      <c r="C57" s="66"/>
      <c r="D57" s="66"/>
      <c r="E57" s="66"/>
      <c r="F57" s="66"/>
      <c r="G57" s="66"/>
      <c r="H57" s="66"/>
      <c r="I57" s="66"/>
      <c r="J57" s="66"/>
      <c r="K57" s="66"/>
    </row>
    <row r="58" customHeight="1" spans="2:11">
      <c r="B58" s="66"/>
      <c r="C58" s="66"/>
      <c r="D58" s="66"/>
      <c r="E58" s="66"/>
      <c r="F58" s="66"/>
      <c r="G58" s="66"/>
      <c r="H58" s="66"/>
      <c r="I58" s="66"/>
      <c r="J58" s="66"/>
      <c r="K58" s="66"/>
    </row>
    <row r="59" customHeight="1" spans="2:11">
      <c r="B59" s="66"/>
      <c r="C59" s="66"/>
      <c r="D59" s="66"/>
      <c r="E59" s="66"/>
      <c r="F59" s="66"/>
      <c r="G59" s="66"/>
      <c r="H59" s="66"/>
      <c r="I59" s="66"/>
      <c r="J59" s="66"/>
      <c r="K59" s="66"/>
    </row>
    <row r="60" customHeight="1" spans="2:11">
      <c r="B60" s="66"/>
      <c r="C60" s="66"/>
      <c r="D60" s="66"/>
      <c r="E60" s="66"/>
      <c r="F60" s="66"/>
      <c r="G60" s="66"/>
      <c r="H60" s="66"/>
      <c r="I60" s="66"/>
      <c r="J60" s="66"/>
      <c r="K60" s="66"/>
    </row>
    <row r="61" customHeight="1" spans="2:11">
      <c r="B61" s="66"/>
      <c r="C61" s="66"/>
      <c r="D61" s="66"/>
      <c r="E61" s="66"/>
      <c r="F61" s="66"/>
      <c r="G61" s="66"/>
      <c r="H61" s="66"/>
      <c r="I61" s="66"/>
      <c r="J61" s="66"/>
      <c r="K61" s="66"/>
    </row>
    <row r="62" customHeight="1" spans="2:11">
      <c r="B62" s="66"/>
      <c r="C62" s="66"/>
      <c r="D62" s="66"/>
      <c r="E62" s="66"/>
      <c r="F62" s="66"/>
      <c r="G62" s="66"/>
      <c r="H62" s="66"/>
      <c r="I62" s="66"/>
      <c r="J62" s="66"/>
      <c r="K62" s="66"/>
    </row>
    <row r="63" customHeight="1" spans="2:11">
      <c r="B63" s="66"/>
      <c r="C63" s="66"/>
      <c r="D63" s="66"/>
      <c r="E63" s="66"/>
      <c r="F63" s="66"/>
      <c r="G63" s="66"/>
      <c r="H63" s="66"/>
      <c r="I63" s="66"/>
      <c r="J63" s="66"/>
      <c r="K63" s="66"/>
    </row>
    <row r="64" customHeight="1" spans="2:11">
      <c r="B64" s="66"/>
      <c r="C64" s="66"/>
      <c r="D64" s="66"/>
      <c r="E64" s="66"/>
      <c r="F64" s="66"/>
      <c r="G64" s="66"/>
      <c r="H64" s="66"/>
      <c r="I64" s="66"/>
      <c r="J64" s="66"/>
      <c r="K64" s="66"/>
    </row>
    <row r="65" customHeight="1" spans="2:11">
      <c r="B65" s="66"/>
      <c r="C65" s="66"/>
      <c r="D65" s="66"/>
      <c r="E65" s="66"/>
      <c r="F65" s="66"/>
      <c r="G65" s="66"/>
      <c r="H65" s="66"/>
      <c r="I65" s="66"/>
      <c r="J65" s="66"/>
      <c r="K65" s="66"/>
    </row>
    <row r="66" customHeight="1" spans="2:11">
      <c r="B66" s="66"/>
      <c r="C66" s="66"/>
      <c r="D66" s="66"/>
      <c r="E66" s="66"/>
      <c r="F66" s="66"/>
      <c r="G66" s="66"/>
      <c r="H66" s="66"/>
      <c r="I66" s="66"/>
      <c r="J66" s="66"/>
      <c r="K66" s="66"/>
    </row>
    <row r="67" customHeight="1" spans="2:11">
      <c r="B67" s="66"/>
      <c r="C67" s="66"/>
      <c r="D67" s="66"/>
      <c r="E67" s="66"/>
      <c r="F67" s="66"/>
      <c r="G67" s="66"/>
      <c r="H67" s="66"/>
      <c r="I67" s="66"/>
      <c r="J67" s="66"/>
      <c r="K67" s="66"/>
    </row>
    <row r="68" customHeight="1" spans="2:11">
      <c r="B68" s="66"/>
      <c r="C68" s="66"/>
      <c r="D68" s="66"/>
      <c r="E68" s="66"/>
      <c r="F68" s="66"/>
      <c r="G68" s="66"/>
      <c r="H68" s="66"/>
      <c r="I68" s="66"/>
      <c r="J68" s="66"/>
      <c r="K68" s="66"/>
    </row>
    <row r="69" customHeight="1" spans="2:11">
      <c r="B69" s="66"/>
      <c r="C69" s="66"/>
      <c r="D69" s="66"/>
      <c r="E69" s="66"/>
      <c r="F69" s="66"/>
      <c r="G69" s="66"/>
      <c r="H69" s="66"/>
      <c r="I69" s="66"/>
      <c r="J69" s="66"/>
      <c r="K69" s="66"/>
    </row>
    <row r="70" customHeight="1" spans="2:11">
      <c r="B70" s="66"/>
      <c r="C70" s="66"/>
      <c r="D70" s="66"/>
      <c r="E70" s="66"/>
      <c r="F70" s="66"/>
      <c r="G70" s="66"/>
      <c r="H70" s="66"/>
      <c r="I70" s="66"/>
      <c r="J70" s="66"/>
      <c r="K70" s="66"/>
    </row>
    <row r="71" customHeight="1" spans="2:11">
      <c r="B71" s="66"/>
      <c r="C71" s="66"/>
      <c r="D71" s="66"/>
      <c r="E71" s="66"/>
      <c r="F71" s="66"/>
      <c r="G71" s="66"/>
      <c r="H71" s="66"/>
      <c r="I71" s="66"/>
      <c r="J71" s="66"/>
      <c r="K71" s="66"/>
    </row>
    <row r="72" customHeight="1" spans="2:11">
      <c r="B72" s="66"/>
      <c r="C72" s="66"/>
      <c r="D72" s="66"/>
      <c r="E72" s="66"/>
      <c r="F72" s="66"/>
      <c r="G72" s="66"/>
      <c r="H72" s="66"/>
      <c r="I72" s="66"/>
      <c r="J72" s="66"/>
      <c r="K72" s="66"/>
    </row>
    <row r="73" customHeight="1" spans="2:11">
      <c r="B73" s="66"/>
      <c r="C73" s="66"/>
      <c r="D73" s="66"/>
      <c r="E73" s="66"/>
      <c r="F73" s="66"/>
      <c r="G73" s="66"/>
      <c r="H73" s="66"/>
      <c r="I73" s="66"/>
      <c r="J73" s="66"/>
      <c r="K73" s="66"/>
    </row>
    <row r="74" customHeight="1" spans="2:11">
      <c r="B74" s="66"/>
      <c r="C74" s="66"/>
      <c r="D74" s="66"/>
      <c r="E74" s="66"/>
      <c r="F74" s="66"/>
      <c r="G74" s="66"/>
      <c r="H74" s="66"/>
      <c r="I74" s="66"/>
      <c r="J74" s="66"/>
      <c r="K74" s="66"/>
    </row>
    <row r="75" customHeight="1" spans="2:11">
      <c r="B75" s="66"/>
      <c r="C75" s="66"/>
      <c r="D75" s="66"/>
      <c r="E75" s="66"/>
      <c r="F75" s="66"/>
      <c r="G75" s="66"/>
      <c r="H75" s="66"/>
      <c r="I75" s="66"/>
      <c r="J75" s="66"/>
      <c r="K75" s="66"/>
    </row>
    <row r="76" customHeight="1" spans="2:11">
      <c r="B76" s="66"/>
      <c r="C76" s="66"/>
      <c r="D76" s="66"/>
      <c r="E76" s="66"/>
      <c r="F76" s="66"/>
      <c r="G76" s="66"/>
      <c r="H76" s="66"/>
      <c r="I76" s="66"/>
      <c r="J76" s="66"/>
      <c r="K76" s="66"/>
    </row>
    <row r="77" customHeight="1" spans="2:11">
      <c r="B77" s="66"/>
      <c r="C77" s="66"/>
      <c r="D77" s="66"/>
      <c r="E77" s="66"/>
      <c r="F77" s="66"/>
      <c r="G77" s="66"/>
      <c r="H77" s="66"/>
      <c r="I77" s="66"/>
      <c r="J77" s="66"/>
      <c r="K77" s="66"/>
    </row>
    <row r="78" customHeight="1" spans="2:11">
      <c r="B78" s="66"/>
      <c r="C78" s="66"/>
      <c r="D78" s="66"/>
      <c r="E78" s="66"/>
      <c r="F78" s="66"/>
      <c r="G78" s="66"/>
      <c r="H78" s="66"/>
      <c r="I78" s="66"/>
      <c r="J78" s="66"/>
      <c r="K78" s="66"/>
    </row>
    <row r="79" customHeight="1" spans="2:11">
      <c r="B79" s="66"/>
      <c r="C79" s="66"/>
      <c r="D79" s="66"/>
      <c r="E79" s="66"/>
      <c r="F79" s="66"/>
      <c r="G79" s="66"/>
      <c r="H79" s="66"/>
      <c r="I79" s="66"/>
      <c r="J79" s="66"/>
      <c r="K79" s="66"/>
    </row>
    <row r="80" customHeight="1" spans="2:11">
      <c r="B80" s="66"/>
      <c r="C80" s="66"/>
      <c r="D80" s="66"/>
      <c r="E80" s="66"/>
      <c r="F80" s="66"/>
      <c r="G80" s="66"/>
      <c r="H80" s="66"/>
      <c r="I80" s="66"/>
      <c r="J80" s="66"/>
      <c r="K80" s="66"/>
    </row>
    <row r="81" customHeight="1" spans="2:11">
      <c r="B81" s="66"/>
      <c r="C81" s="66"/>
      <c r="D81" s="66"/>
      <c r="E81" s="66"/>
      <c r="F81" s="66"/>
      <c r="G81" s="66"/>
      <c r="H81" s="66"/>
      <c r="I81" s="66"/>
      <c r="J81" s="66"/>
      <c r="K81" s="66"/>
    </row>
    <row r="82" customHeight="1" spans="2:11">
      <c r="B82" s="66"/>
      <c r="C82" s="66"/>
      <c r="D82" s="66"/>
      <c r="E82" s="66"/>
      <c r="F82" s="66"/>
      <c r="G82" s="66"/>
      <c r="H82" s="66"/>
      <c r="I82" s="66"/>
      <c r="J82" s="66"/>
      <c r="K82" s="66"/>
    </row>
    <row r="83" customHeight="1" spans="2:11">
      <c r="B83" s="66"/>
      <c r="C83" s="66"/>
      <c r="D83" s="66"/>
      <c r="E83" s="66"/>
      <c r="F83" s="66"/>
      <c r="G83" s="66"/>
      <c r="H83" s="66"/>
      <c r="I83" s="66"/>
      <c r="J83" s="66"/>
      <c r="K83" s="66"/>
    </row>
    <row r="84" customHeight="1" spans="2:11">
      <c r="B84" s="66"/>
      <c r="C84" s="66"/>
      <c r="D84" s="66"/>
      <c r="E84" s="66"/>
      <c r="F84" s="66"/>
      <c r="G84" s="66"/>
      <c r="H84" s="66"/>
      <c r="I84" s="66"/>
      <c r="J84" s="66"/>
      <c r="K84" s="66"/>
    </row>
    <row r="85" customHeight="1" spans="2:11">
      <c r="B85" s="66"/>
      <c r="C85" s="66"/>
      <c r="D85" s="66"/>
      <c r="E85" s="66"/>
      <c r="F85" s="66"/>
      <c r="G85" s="66"/>
      <c r="H85" s="66"/>
      <c r="I85" s="66"/>
      <c r="J85" s="66"/>
      <c r="K85" s="66"/>
    </row>
    <row r="86" customHeight="1" spans="2:11">
      <c r="B86" s="66"/>
      <c r="C86" s="66"/>
      <c r="D86" s="66"/>
      <c r="E86" s="66"/>
      <c r="F86" s="66"/>
      <c r="G86" s="66"/>
      <c r="H86" s="66"/>
      <c r="I86" s="66"/>
      <c r="J86" s="66"/>
      <c r="K86" s="66"/>
    </row>
    <row r="87" customHeight="1" spans="2:11">
      <c r="B87" s="66"/>
      <c r="C87" s="66"/>
      <c r="D87" s="66"/>
      <c r="E87" s="66"/>
      <c r="F87" s="66"/>
      <c r="G87" s="66"/>
      <c r="H87" s="66"/>
      <c r="I87" s="66"/>
      <c r="J87" s="66"/>
      <c r="K87" s="66"/>
    </row>
    <row r="88" customHeight="1" spans="2:11">
      <c r="B88" s="66"/>
      <c r="C88" s="66"/>
      <c r="D88" s="66"/>
      <c r="E88" s="66"/>
      <c r="F88" s="66"/>
      <c r="G88" s="66"/>
      <c r="H88" s="66"/>
      <c r="I88" s="66"/>
      <c r="J88" s="66"/>
      <c r="K88" s="66"/>
    </row>
    <row r="89" customHeight="1" spans="2:11">
      <c r="B89" s="66"/>
      <c r="C89" s="66"/>
      <c r="D89" s="66"/>
      <c r="E89" s="66"/>
      <c r="F89" s="66"/>
      <c r="G89" s="66"/>
      <c r="H89" s="66"/>
      <c r="I89" s="66"/>
      <c r="J89" s="66"/>
      <c r="K89" s="66"/>
    </row>
    <row r="90" customHeight="1" spans="2:11">
      <c r="B90" s="66"/>
      <c r="C90" s="66"/>
      <c r="D90" s="66"/>
      <c r="E90" s="66"/>
      <c r="F90" s="66"/>
      <c r="G90" s="66"/>
      <c r="H90" s="66"/>
      <c r="I90" s="66"/>
      <c r="J90" s="66"/>
      <c r="K90" s="66"/>
    </row>
    <row r="91" customHeight="1" spans="2:11">
      <c r="B91" s="66"/>
      <c r="C91" s="66"/>
      <c r="D91" s="66"/>
      <c r="E91" s="66"/>
      <c r="F91" s="66"/>
      <c r="G91" s="66"/>
      <c r="H91" s="66"/>
      <c r="I91" s="66"/>
      <c r="J91" s="66"/>
      <c r="K91" s="66"/>
    </row>
    <row r="92" customHeight="1" spans="2:11">
      <c r="B92" s="66"/>
      <c r="C92" s="66"/>
      <c r="D92" s="66"/>
      <c r="E92" s="66"/>
      <c r="F92" s="66"/>
      <c r="G92" s="66"/>
      <c r="H92" s="66"/>
      <c r="I92" s="66"/>
      <c r="J92" s="66"/>
      <c r="K92" s="66"/>
    </row>
    <row r="93" customHeight="1" spans="2:11">
      <c r="B93" s="66"/>
      <c r="C93" s="66"/>
      <c r="D93" s="66"/>
      <c r="E93" s="66"/>
      <c r="F93" s="66"/>
      <c r="G93" s="66"/>
      <c r="H93" s="66"/>
      <c r="I93" s="66"/>
      <c r="J93" s="66"/>
      <c r="K93" s="66"/>
    </row>
    <row r="94" customHeight="1" spans="2:11">
      <c r="B94" s="66"/>
      <c r="C94" s="66"/>
      <c r="D94" s="66"/>
      <c r="E94" s="66"/>
      <c r="F94" s="66"/>
      <c r="G94" s="66"/>
      <c r="H94" s="66"/>
      <c r="I94" s="66"/>
      <c r="J94" s="66"/>
      <c r="K94" s="66"/>
    </row>
    <row r="95" customHeight="1" spans="2:11">
      <c r="B95" s="66"/>
      <c r="C95" s="66"/>
      <c r="D95" s="66"/>
      <c r="E95" s="66"/>
      <c r="F95" s="66"/>
      <c r="G95" s="66"/>
      <c r="H95" s="66"/>
      <c r="I95" s="66"/>
      <c r="J95" s="66"/>
      <c r="K95" s="66"/>
    </row>
    <row r="96" customHeight="1" spans="2:11">
      <c r="B96" s="66"/>
      <c r="C96" s="66"/>
      <c r="D96" s="66"/>
      <c r="E96" s="66"/>
      <c r="F96" s="66"/>
      <c r="G96" s="66"/>
      <c r="H96" s="66"/>
      <c r="I96" s="66"/>
      <c r="J96" s="66"/>
      <c r="K96" s="66"/>
    </row>
    <row r="97" customHeight="1" spans="2:11">
      <c r="B97" s="66"/>
      <c r="C97" s="66"/>
      <c r="D97" s="66"/>
      <c r="E97" s="66"/>
      <c r="F97" s="66"/>
      <c r="G97" s="66"/>
      <c r="H97" s="66"/>
      <c r="I97" s="66"/>
      <c r="J97" s="66"/>
      <c r="K97" s="66"/>
    </row>
    <row r="98" customHeight="1" spans="2:11">
      <c r="B98" s="66"/>
      <c r="C98" s="66"/>
      <c r="D98" s="66"/>
      <c r="E98" s="66"/>
      <c r="F98" s="66"/>
      <c r="G98" s="66"/>
      <c r="H98" s="66"/>
      <c r="I98" s="66"/>
      <c r="J98" s="66"/>
      <c r="K98" s="66"/>
    </row>
    <row r="99" customHeight="1" spans="2:11">
      <c r="B99" s="66"/>
      <c r="C99" s="66"/>
      <c r="D99" s="66"/>
      <c r="E99" s="66"/>
      <c r="F99" s="66"/>
      <c r="G99" s="66"/>
      <c r="H99" s="66"/>
      <c r="I99" s="66"/>
      <c r="J99" s="66"/>
      <c r="K99" s="66"/>
    </row>
    <row r="100" customHeight="1" spans="2:11">
      <c r="B100" s="66"/>
      <c r="C100" s="66"/>
      <c r="D100" s="66"/>
      <c r="E100" s="66"/>
      <c r="F100" s="66"/>
      <c r="G100" s="66"/>
      <c r="H100" s="66"/>
      <c r="I100" s="66"/>
      <c r="J100" s="66"/>
      <c r="K100" s="66"/>
    </row>
    <row r="101" customHeight="1" spans="2:11">
      <c r="B101" s="66"/>
      <c r="C101" s="66"/>
      <c r="D101" s="66"/>
      <c r="E101" s="66"/>
      <c r="F101" s="66"/>
      <c r="G101" s="66"/>
      <c r="H101" s="66"/>
      <c r="I101" s="66"/>
      <c r="J101" s="66"/>
      <c r="K101" s="66"/>
    </row>
    <row r="102" customHeight="1" spans="2:11">
      <c r="B102" s="66"/>
      <c r="C102" s="66"/>
      <c r="D102" s="66"/>
      <c r="E102" s="66"/>
      <c r="F102" s="66"/>
      <c r="G102" s="66"/>
      <c r="H102" s="66"/>
      <c r="I102" s="66"/>
      <c r="J102" s="66"/>
      <c r="K102" s="66"/>
    </row>
    <row r="103" customHeight="1" spans="2:11">
      <c r="B103" s="66"/>
      <c r="C103" s="66"/>
      <c r="D103" s="66"/>
      <c r="E103" s="66"/>
      <c r="F103" s="66"/>
      <c r="G103" s="66"/>
      <c r="H103" s="66"/>
      <c r="I103" s="66"/>
      <c r="J103" s="66"/>
      <c r="K103" s="66"/>
    </row>
    <row r="104" customHeight="1" spans="2:11">
      <c r="B104" s="66"/>
      <c r="C104" s="66"/>
      <c r="D104" s="66"/>
      <c r="E104" s="66"/>
      <c r="F104" s="66"/>
      <c r="G104" s="66"/>
      <c r="H104" s="66"/>
      <c r="I104" s="66"/>
      <c r="J104" s="66"/>
      <c r="K104" s="66"/>
    </row>
    <row r="105" customHeight="1" spans="2:11">
      <c r="B105" s="66"/>
      <c r="C105" s="66"/>
      <c r="D105" s="66"/>
      <c r="E105" s="66"/>
      <c r="F105" s="66"/>
      <c r="G105" s="66"/>
      <c r="H105" s="66"/>
      <c r="I105" s="66"/>
      <c r="J105" s="66"/>
      <c r="K105" s="66"/>
    </row>
    <row r="106" customHeight="1" spans="2:11">
      <c r="B106" s="66"/>
      <c r="C106" s="66"/>
      <c r="D106" s="66"/>
      <c r="E106" s="66"/>
      <c r="F106" s="66"/>
      <c r="G106" s="66"/>
      <c r="H106" s="66"/>
      <c r="I106" s="66"/>
      <c r="J106" s="66"/>
      <c r="K106" s="66"/>
    </row>
    <row r="107" customHeight="1" spans="2:11">
      <c r="B107" s="66"/>
      <c r="C107" s="66"/>
      <c r="D107" s="66"/>
      <c r="E107" s="66"/>
      <c r="F107" s="66"/>
      <c r="G107" s="66"/>
      <c r="H107" s="66"/>
      <c r="I107" s="66"/>
      <c r="J107" s="66"/>
      <c r="K107" s="66"/>
    </row>
    <row r="108" customHeight="1" spans="2:11">
      <c r="B108" s="66"/>
      <c r="C108" s="66"/>
      <c r="D108" s="66"/>
      <c r="E108" s="66"/>
      <c r="F108" s="66"/>
      <c r="G108" s="66"/>
      <c r="H108" s="66"/>
      <c r="I108" s="66"/>
      <c r="J108" s="66"/>
      <c r="K108" s="66"/>
    </row>
    <row r="109" customHeight="1" spans="2:11">
      <c r="B109" s="66"/>
      <c r="C109" s="66"/>
      <c r="D109" s="66"/>
      <c r="E109" s="66"/>
      <c r="F109" s="66"/>
      <c r="G109" s="66"/>
      <c r="H109" s="66"/>
      <c r="I109" s="66"/>
      <c r="J109" s="66"/>
      <c r="K109" s="66"/>
    </row>
    <row r="110" customHeight="1" spans="2:11">
      <c r="B110" s="66"/>
      <c r="C110" s="66"/>
      <c r="D110" s="66"/>
      <c r="E110" s="66"/>
      <c r="F110" s="66"/>
      <c r="G110" s="66"/>
      <c r="H110" s="66"/>
      <c r="I110" s="66"/>
      <c r="J110" s="66"/>
      <c r="K110" s="66"/>
    </row>
    <row r="111" customHeight="1" spans="2:11">
      <c r="B111" s="66"/>
      <c r="C111" s="66"/>
      <c r="D111" s="66"/>
      <c r="E111" s="66"/>
      <c r="F111" s="66"/>
      <c r="G111" s="66"/>
      <c r="H111" s="66"/>
      <c r="I111" s="66"/>
      <c r="J111" s="66"/>
      <c r="K111" s="66"/>
    </row>
    <row r="112" customHeight="1" spans="2:11">
      <c r="B112" s="66"/>
      <c r="C112" s="66"/>
      <c r="D112" s="66"/>
      <c r="E112" s="66"/>
      <c r="F112" s="66"/>
      <c r="G112" s="66"/>
      <c r="H112" s="66"/>
      <c r="I112" s="66"/>
      <c r="J112" s="66"/>
      <c r="K112" s="66"/>
    </row>
    <row r="113" customHeight="1" spans="2:11">
      <c r="B113" s="66"/>
      <c r="C113" s="66"/>
      <c r="D113" s="66"/>
      <c r="E113" s="66"/>
      <c r="F113" s="66"/>
      <c r="G113" s="66"/>
      <c r="H113" s="66"/>
      <c r="I113" s="66"/>
      <c r="J113" s="66"/>
      <c r="K113" s="66"/>
    </row>
    <row r="114" customHeight="1" spans="2:11">
      <c r="B114" s="66"/>
      <c r="C114" s="66"/>
      <c r="D114" s="66"/>
      <c r="E114" s="66"/>
      <c r="F114" s="66"/>
      <c r="G114" s="66"/>
      <c r="H114" s="66"/>
      <c r="I114" s="66"/>
      <c r="J114" s="66"/>
      <c r="K114" s="66"/>
    </row>
    <row r="115" customHeight="1" spans="2:11">
      <c r="B115" s="66"/>
      <c r="C115" s="66"/>
      <c r="D115" s="66"/>
      <c r="E115" s="66"/>
      <c r="F115" s="66"/>
      <c r="G115" s="66"/>
      <c r="H115" s="66"/>
      <c r="I115" s="66"/>
      <c r="J115" s="66"/>
      <c r="K115" s="66"/>
    </row>
    <row r="116" customHeight="1" spans="2:11">
      <c r="B116" s="66"/>
      <c r="C116" s="66"/>
      <c r="D116" s="66"/>
      <c r="E116" s="66"/>
      <c r="F116" s="66"/>
      <c r="G116" s="66"/>
      <c r="H116" s="66"/>
      <c r="I116" s="66"/>
      <c r="J116" s="66"/>
      <c r="K116" s="66"/>
    </row>
    <row r="117" customHeight="1" spans="2:11">
      <c r="B117" s="66"/>
      <c r="C117" s="66"/>
      <c r="D117" s="66"/>
      <c r="E117" s="66"/>
      <c r="F117" s="66"/>
      <c r="G117" s="66"/>
      <c r="H117" s="66"/>
      <c r="I117" s="66"/>
      <c r="J117" s="66"/>
      <c r="K117" s="66"/>
    </row>
    <row r="118" customHeight="1" spans="2:11">
      <c r="B118" s="66"/>
      <c r="C118" s="66"/>
      <c r="D118" s="66"/>
      <c r="E118" s="66"/>
      <c r="F118" s="66"/>
      <c r="G118" s="66"/>
      <c r="H118" s="66"/>
      <c r="I118" s="66"/>
      <c r="J118" s="66"/>
      <c r="K118" s="66"/>
    </row>
    <row r="119" customHeight="1" spans="2:11">
      <c r="B119" s="66"/>
      <c r="C119" s="66"/>
      <c r="D119" s="66"/>
      <c r="E119" s="66"/>
      <c r="F119" s="66"/>
      <c r="G119" s="66"/>
      <c r="H119" s="66"/>
      <c r="I119" s="66"/>
      <c r="J119" s="66"/>
      <c r="K119" s="66"/>
    </row>
    <row r="120" customHeight="1" spans="2:11">
      <c r="B120" s="66"/>
      <c r="C120" s="66"/>
      <c r="D120" s="66"/>
      <c r="E120" s="66"/>
      <c r="F120" s="66"/>
      <c r="G120" s="66"/>
      <c r="H120" s="66"/>
      <c r="I120" s="66"/>
      <c r="J120" s="66"/>
      <c r="K120" s="66"/>
    </row>
    <row r="121" customHeight="1" spans="2:11">
      <c r="B121" s="66"/>
      <c r="C121" s="66"/>
      <c r="D121" s="66"/>
      <c r="E121" s="66"/>
      <c r="F121" s="66"/>
      <c r="G121" s="66"/>
      <c r="H121" s="66"/>
      <c r="I121" s="66"/>
      <c r="J121" s="66"/>
      <c r="K121" s="66"/>
    </row>
    <row r="122" customHeight="1" spans="2:11">
      <c r="B122" s="66"/>
      <c r="C122" s="66"/>
      <c r="D122" s="66"/>
      <c r="E122" s="66"/>
      <c r="F122" s="66"/>
      <c r="G122" s="66"/>
      <c r="H122" s="66"/>
      <c r="I122" s="66"/>
      <c r="J122" s="66"/>
      <c r="K122" s="66"/>
    </row>
    <row r="123" customHeight="1" spans="2:11">
      <c r="B123" s="66"/>
      <c r="C123" s="66"/>
      <c r="D123" s="66"/>
      <c r="E123" s="66"/>
      <c r="F123" s="66"/>
      <c r="G123" s="66"/>
      <c r="H123" s="66"/>
      <c r="I123" s="66"/>
      <c r="J123" s="66"/>
      <c r="K123" s="66"/>
    </row>
    <row r="124" customHeight="1" spans="2:11">
      <c r="B124" s="66"/>
      <c r="C124" s="66"/>
      <c r="D124" s="66"/>
      <c r="E124" s="66"/>
      <c r="F124" s="66"/>
      <c r="G124" s="66"/>
      <c r="H124" s="66"/>
      <c r="I124" s="66"/>
      <c r="J124" s="66"/>
      <c r="K124" s="66"/>
    </row>
    <row r="125" customHeight="1" spans="2:11">
      <c r="B125" s="66"/>
      <c r="C125" s="66"/>
      <c r="D125" s="66"/>
      <c r="E125" s="66"/>
      <c r="F125" s="66"/>
      <c r="G125" s="66"/>
      <c r="H125" s="66"/>
      <c r="I125" s="66"/>
      <c r="J125" s="66"/>
      <c r="K125" s="66"/>
    </row>
    <row r="126" customHeight="1" spans="2:11">
      <c r="B126" s="66"/>
      <c r="C126" s="66"/>
      <c r="D126" s="66"/>
      <c r="E126" s="66"/>
      <c r="F126" s="66"/>
      <c r="G126" s="66"/>
      <c r="H126" s="66"/>
      <c r="I126" s="66"/>
      <c r="J126" s="66"/>
      <c r="K126" s="66"/>
    </row>
    <row r="127" customHeight="1" spans="2:11">
      <c r="B127" s="66"/>
      <c r="C127" s="66"/>
      <c r="D127" s="66"/>
      <c r="E127" s="66"/>
      <c r="F127" s="66"/>
      <c r="G127" s="66"/>
      <c r="H127" s="66"/>
      <c r="I127" s="66"/>
      <c r="J127" s="66"/>
      <c r="K127" s="66"/>
    </row>
    <row r="128" customHeight="1" spans="2:11">
      <c r="B128" s="66"/>
      <c r="C128" s="66"/>
      <c r="D128" s="66"/>
      <c r="E128" s="66"/>
      <c r="F128" s="66"/>
      <c r="G128" s="66"/>
      <c r="H128" s="66"/>
      <c r="I128" s="66"/>
      <c r="J128" s="66"/>
      <c r="K128" s="66"/>
    </row>
    <row r="129" customHeight="1" spans="2:11">
      <c r="B129" s="66"/>
      <c r="C129" s="66"/>
      <c r="D129" s="66"/>
      <c r="E129" s="66"/>
      <c r="F129" s="66"/>
      <c r="G129" s="66"/>
      <c r="H129" s="66"/>
      <c r="I129" s="66"/>
      <c r="J129" s="66"/>
      <c r="K129" s="66"/>
    </row>
    <row r="130" customHeight="1" spans="2:11">
      <c r="B130" s="66"/>
      <c r="C130" s="66"/>
      <c r="D130" s="66"/>
      <c r="E130" s="66"/>
      <c r="F130" s="66"/>
      <c r="G130" s="66"/>
      <c r="H130" s="66"/>
      <c r="I130" s="66"/>
      <c r="J130" s="66"/>
      <c r="K130" s="66"/>
    </row>
    <row r="131" customHeight="1" spans="2:11">
      <c r="B131" s="66"/>
      <c r="C131" s="66"/>
      <c r="D131" s="66"/>
      <c r="E131" s="66"/>
      <c r="F131" s="66"/>
      <c r="G131" s="66"/>
      <c r="H131" s="66"/>
      <c r="I131" s="66"/>
      <c r="J131" s="66"/>
      <c r="K131" s="66"/>
    </row>
    <row r="132" customHeight="1" spans="2:11">
      <c r="B132" s="66"/>
      <c r="C132" s="66"/>
      <c r="D132" s="66"/>
      <c r="E132" s="66"/>
      <c r="F132" s="66"/>
      <c r="G132" s="66"/>
      <c r="H132" s="66"/>
      <c r="I132" s="66"/>
      <c r="J132" s="66"/>
      <c r="K132" s="66"/>
    </row>
    <row r="133" customHeight="1" spans="2:11">
      <c r="B133" s="66"/>
      <c r="C133" s="66"/>
      <c r="D133" s="66"/>
      <c r="E133" s="66"/>
      <c r="F133" s="66"/>
      <c r="G133" s="66"/>
      <c r="H133" s="66"/>
      <c r="I133" s="66"/>
      <c r="J133" s="66"/>
      <c r="K133" s="66"/>
    </row>
    <row r="134" customHeight="1" spans="2:11">
      <c r="B134" s="66"/>
      <c r="C134" s="66"/>
      <c r="D134" s="66"/>
      <c r="E134" s="66"/>
      <c r="F134" s="66"/>
      <c r="G134" s="66"/>
      <c r="H134" s="66"/>
      <c r="I134" s="66"/>
      <c r="J134" s="66"/>
      <c r="K134" s="66"/>
    </row>
    <row r="135" customHeight="1" spans="2:11">
      <c r="B135" s="66"/>
      <c r="C135" s="66"/>
      <c r="D135" s="66"/>
      <c r="E135" s="66"/>
      <c r="F135" s="66"/>
      <c r="G135" s="66"/>
      <c r="H135" s="66"/>
      <c r="I135" s="66"/>
      <c r="J135" s="66"/>
      <c r="K135" s="66"/>
    </row>
    <row r="136" customHeight="1" spans="2:11">
      <c r="B136" s="66"/>
      <c r="C136" s="66"/>
      <c r="D136" s="66"/>
      <c r="E136" s="66"/>
      <c r="F136" s="66"/>
      <c r="G136" s="66"/>
      <c r="H136" s="66"/>
      <c r="I136" s="66"/>
      <c r="J136" s="66"/>
      <c r="K136" s="66"/>
    </row>
    <row r="137" customHeight="1" spans="2:11">
      <c r="B137" s="66"/>
      <c r="C137" s="66"/>
      <c r="D137" s="66"/>
      <c r="E137" s="66"/>
      <c r="F137" s="66"/>
      <c r="G137" s="66"/>
      <c r="H137" s="66"/>
      <c r="I137" s="66"/>
      <c r="J137" s="66"/>
      <c r="K137" s="66"/>
    </row>
    <row r="138" customHeight="1" spans="2:11">
      <c r="B138" s="66"/>
      <c r="C138" s="66"/>
      <c r="D138" s="66"/>
      <c r="E138" s="66"/>
      <c r="F138" s="66"/>
      <c r="G138" s="66"/>
      <c r="H138" s="66"/>
      <c r="I138" s="66"/>
      <c r="J138" s="66"/>
      <c r="K138" s="66"/>
    </row>
    <row r="139" customHeight="1" spans="2:11">
      <c r="B139" s="66"/>
      <c r="C139" s="66"/>
      <c r="D139" s="66"/>
      <c r="E139" s="66"/>
      <c r="F139" s="66"/>
      <c r="G139" s="66"/>
      <c r="H139" s="66"/>
      <c r="I139" s="66"/>
      <c r="J139" s="66"/>
      <c r="K139" s="66"/>
    </row>
    <row r="140" customHeight="1" spans="2:11">
      <c r="B140" s="66"/>
      <c r="C140" s="66"/>
      <c r="D140" s="66"/>
      <c r="E140" s="66"/>
      <c r="F140" s="66"/>
      <c r="G140" s="66"/>
      <c r="H140" s="66"/>
      <c r="I140" s="66"/>
      <c r="J140" s="66"/>
      <c r="K140" s="66"/>
    </row>
    <row r="141" customHeight="1" spans="2:11">
      <c r="B141" s="66"/>
      <c r="C141" s="66"/>
      <c r="D141" s="66"/>
      <c r="E141" s="66"/>
      <c r="F141" s="66"/>
      <c r="G141" s="66"/>
      <c r="H141" s="66"/>
      <c r="I141" s="66"/>
      <c r="J141" s="66"/>
      <c r="K141" s="66"/>
    </row>
    <row r="142" customHeight="1" spans="2:11">
      <c r="B142" s="66"/>
      <c r="C142" s="66"/>
      <c r="D142" s="66"/>
      <c r="E142" s="66"/>
      <c r="F142" s="66"/>
      <c r="G142" s="66"/>
      <c r="H142" s="66"/>
      <c r="I142" s="66"/>
      <c r="J142" s="66"/>
      <c r="K142" s="66"/>
    </row>
    <row r="143" customHeight="1" spans="2:11">
      <c r="B143" s="66"/>
      <c r="C143" s="66"/>
      <c r="D143" s="66"/>
      <c r="E143" s="66"/>
      <c r="F143" s="66"/>
      <c r="G143" s="66"/>
      <c r="H143" s="66"/>
      <c r="I143" s="66"/>
      <c r="J143" s="66"/>
      <c r="K143" s="66"/>
    </row>
    <row r="144" customHeight="1" spans="2:11">
      <c r="B144" s="66"/>
      <c r="C144" s="66"/>
      <c r="D144" s="66"/>
      <c r="E144" s="66"/>
      <c r="F144" s="66"/>
      <c r="G144" s="66"/>
      <c r="H144" s="66"/>
      <c r="I144" s="66"/>
      <c r="J144" s="66"/>
      <c r="K144" s="66"/>
    </row>
    <row r="145" customHeight="1" spans="2:11">
      <c r="B145" s="66"/>
      <c r="C145" s="66"/>
      <c r="D145" s="66"/>
      <c r="E145" s="66"/>
      <c r="F145" s="66"/>
      <c r="G145" s="66"/>
      <c r="H145" s="66"/>
      <c r="I145" s="66"/>
      <c r="J145" s="66"/>
      <c r="K145" s="66"/>
    </row>
    <row r="146" customHeight="1" spans="2:11">
      <c r="B146" s="66"/>
      <c r="C146" s="66"/>
      <c r="D146" s="66"/>
      <c r="E146" s="66"/>
      <c r="F146" s="66"/>
      <c r="G146" s="66"/>
      <c r="H146" s="66"/>
      <c r="I146" s="66"/>
      <c r="J146" s="66"/>
      <c r="K146" s="66"/>
    </row>
    <row r="147" customHeight="1" spans="2:11">
      <c r="B147" s="66"/>
      <c r="C147" s="66"/>
      <c r="D147" s="66"/>
      <c r="E147" s="66"/>
      <c r="F147" s="66"/>
      <c r="G147" s="66"/>
      <c r="H147" s="66"/>
      <c r="I147" s="66"/>
      <c r="J147" s="66"/>
      <c r="K147" s="66"/>
    </row>
    <row r="148" customHeight="1" spans="2:11">
      <c r="B148" s="66"/>
      <c r="C148" s="66"/>
      <c r="D148" s="66"/>
      <c r="E148" s="66"/>
      <c r="F148" s="66"/>
      <c r="G148" s="66"/>
      <c r="H148" s="66"/>
      <c r="I148" s="66"/>
      <c r="J148" s="66"/>
      <c r="K148" s="66"/>
    </row>
    <row r="149" customHeight="1" spans="2:11">
      <c r="B149" s="66"/>
      <c r="C149" s="66"/>
      <c r="D149" s="66"/>
      <c r="E149" s="66"/>
      <c r="F149" s="66"/>
      <c r="G149" s="66"/>
      <c r="H149" s="66"/>
      <c r="I149" s="66"/>
      <c r="J149" s="66"/>
      <c r="K149" s="66"/>
    </row>
    <row r="150" customHeight="1" spans="2:11">
      <c r="B150" s="66"/>
      <c r="C150" s="66"/>
      <c r="D150" s="66"/>
      <c r="E150" s="66"/>
      <c r="F150" s="66"/>
      <c r="G150" s="66"/>
      <c r="H150" s="66"/>
      <c r="I150" s="66"/>
      <c r="J150" s="66"/>
      <c r="K150" s="66"/>
    </row>
    <row r="151" customHeight="1" spans="2:11">
      <c r="B151" s="66"/>
      <c r="C151" s="66"/>
      <c r="D151" s="66"/>
      <c r="E151" s="66"/>
      <c r="F151" s="66"/>
      <c r="G151" s="66"/>
      <c r="H151" s="66"/>
      <c r="I151" s="66"/>
      <c r="J151" s="66"/>
      <c r="K151" s="66"/>
    </row>
    <row r="152" customHeight="1" spans="2:11">
      <c r="B152" s="66"/>
      <c r="C152" s="66"/>
      <c r="D152" s="66"/>
      <c r="E152" s="66"/>
      <c r="F152" s="66"/>
      <c r="G152" s="66"/>
      <c r="H152" s="66"/>
      <c r="I152" s="66"/>
      <c r="J152" s="66"/>
      <c r="K152" s="66"/>
    </row>
    <row r="153" customHeight="1" spans="2:11">
      <c r="B153" s="66"/>
      <c r="C153" s="66"/>
      <c r="D153" s="66"/>
      <c r="E153" s="66"/>
      <c r="F153" s="66"/>
      <c r="G153" s="66"/>
      <c r="H153" s="66"/>
      <c r="I153" s="66"/>
      <c r="J153" s="66"/>
      <c r="K153" s="66"/>
    </row>
    <row r="154" customHeight="1" spans="2:11">
      <c r="B154" s="66"/>
      <c r="C154" s="66"/>
      <c r="D154" s="66"/>
      <c r="E154" s="66"/>
      <c r="F154" s="66"/>
      <c r="G154" s="66"/>
      <c r="H154" s="66"/>
      <c r="I154" s="66"/>
      <c r="J154" s="66"/>
      <c r="K154" s="66"/>
    </row>
    <row r="155" customHeight="1" spans="2:11">
      <c r="B155" s="66"/>
      <c r="C155" s="66"/>
      <c r="D155" s="66"/>
      <c r="E155" s="66"/>
      <c r="F155" s="66"/>
      <c r="G155" s="66"/>
      <c r="H155" s="66"/>
      <c r="I155" s="66"/>
      <c r="J155" s="66"/>
      <c r="K155" s="66"/>
    </row>
    <row r="156" customHeight="1" spans="2:11">
      <c r="B156" s="66"/>
      <c r="C156" s="66"/>
      <c r="D156" s="66"/>
      <c r="E156" s="66"/>
      <c r="F156" s="66"/>
      <c r="G156" s="66"/>
      <c r="H156" s="66"/>
      <c r="I156" s="66"/>
      <c r="J156" s="66"/>
      <c r="K156" s="66"/>
    </row>
    <row r="157" customHeight="1" spans="2:11">
      <c r="B157" s="66"/>
      <c r="C157" s="66"/>
      <c r="D157" s="66"/>
      <c r="E157" s="66"/>
      <c r="F157" s="66"/>
      <c r="G157" s="66"/>
      <c r="H157" s="66"/>
      <c r="I157" s="66"/>
      <c r="J157" s="66"/>
      <c r="K157" s="66"/>
    </row>
    <row r="158" customHeight="1" spans="2:11">
      <c r="B158" s="66"/>
      <c r="C158" s="66"/>
      <c r="D158" s="66"/>
      <c r="E158" s="66"/>
      <c r="F158" s="66"/>
      <c r="G158" s="66"/>
      <c r="H158" s="66"/>
      <c r="I158" s="66"/>
      <c r="J158" s="66"/>
      <c r="K158" s="66"/>
    </row>
    <row r="159" customHeight="1" spans="2:11">
      <c r="B159" s="66"/>
      <c r="C159" s="66"/>
      <c r="D159" s="66"/>
      <c r="E159" s="66"/>
      <c r="F159" s="66"/>
      <c r="G159" s="66"/>
      <c r="H159" s="66"/>
      <c r="I159" s="66"/>
      <c r="J159" s="66"/>
      <c r="K159" s="66"/>
    </row>
    <row r="160" customHeight="1" spans="2:11">
      <c r="B160" s="66"/>
      <c r="C160" s="66"/>
      <c r="D160" s="66"/>
      <c r="E160" s="66"/>
      <c r="F160" s="66"/>
      <c r="G160" s="66"/>
      <c r="H160" s="66"/>
      <c r="I160" s="66"/>
      <c r="J160" s="66"/>
      <c r="K160" s="66"/>
    </row>
    <row r="161" customHeight="1" spans="2:11">
      <c r="B161" s="66"/>
      <c r="C161" s="66"/>
      <c r="D161" s="66"/>
      <c r="E161" s="66"/>
      <c r="F161" s="66"/>
      <c r="G161" s="66"/>
      <c r="H161" s="66"/>
      <c r="I161" s="66"/>
      <c r="J161" s="66"/>
      <c r="K161" s="66"/>
    </row>
    <row r="162" customHeight="1" spans="2:11">
      <c r="B162" s="66"/>
      <c r="C162" s="66"/>
      <c r="D162" s="66"/>
      <c r="E162" s="66"/>
      <c r="F162" s="66"/>
      <c r="G162" s="66"/>
      <c r="H162" s="66"/>
      <c r="I162" s="66"/>
      <c r="J162" s="66"/>
      <c r="K162" s="66"/>
    </row>
    <row r="163" customHeight="1" spans="2:11">
      <c r="B163" s="66"/>
      <c r="C163" s="66"/>
      <c r="D163" s="66"/>
      <c r="E163" s="66"/>
      <c r="F163" s="66"/>
      <c r="G163" s="66"/>
      <c r="H163" s="66"/>
      <c r="I163" s="66"/>
      <c r="J163" s="66"/>
      <c r="K163" s="66"/>
    </row>
    <row r="164" customHeight="1" spans="2:11">
      <c r="B164" s="66"/>
      <c r="C164" s="66"/>
      <c r="D164" s="66"/>
      <c r="E164" s="66"/>
      <c r="F164" s="66"/>
      <c r="G164" s="66"/>
      <c r="H164" s="66"/>
      <c r="I164" s="66"/>
      <c r="J164" s="66"/>
      <c r="K164" s="66"/>
    </row>
    <row r="165" customHeight="1" spans="2:11">
      <c r="B165" s="66"/>
      <c r="C165" s="66"/>
      <c r="D165" s="66"/>
      <c r="E165" s="66"/>
      <c r="F165" s="66"/>
      <c r="G165" s="66"/>
      <c r="H165" s="66"/>
      <c r="I165" s="66"/>
      <c r="J165" s="66"/>
      <c r="K165" s="66"/>
    </row>
    <row r="166" customHeight="1" spans="2:11">
      <c r="B166" s="66"/>
      <c r="C166" s="66"/>
      <c r="D166" s="66"/>
      <c r="E166" s="66"/>
      <c r="F166" s="66"/>
      <c r="G166" s="66"/>
      <c r="H166" s="66"/>
      <c r="I166" s="66"/>
      <c r="J166" s="66"/>
      <c r="K166" s="66"/>
    </row>
    <row r="167" customHeight="1" spans="2:11">
      <c r="B167" s="66"/>
      <c r="C167" s="66"/>
      <c r="D167" s="66"/>
      <c r="E167" s="66"/>
      <c r="F167" s="66"/>
      <c r="G167" s="66"/>
      <c r="H167" s="66"/>
      <c r="I167" s="66"/>
      <c r="J167" s="66"/>
      <c r="K167" s="66"/>
    </row>
    <row r="168" customHeight="1" spans="2:11">
      <c r="B168" s="66"/>
      <c r="C168" s="66"/>
      <c r="D168" s="66"/>
      <c r="E168" s="66"/>
      <c r="F168" s="66"/>
      <c r="G168" s="66"/>
      <c r="H168" s="66"/>
      <c r="I168" s="66"/>
      <c r="J168" s="66"/>
      <c r="K168" s="66"/>
    </row>
    <row r="169" customHeight="1" spans="2:11">
      <c r="B169" s="66"/>
      <c r="C169" s="66"/>
      <c r="D169" s="66"/>
      <c r="E169" s="66"/>
      <c r="F169" s="66"/>
      <c r="G169" s="66"/>
      <c r="H169" s="66"/>
      <c r="I169" s="66"/>
      <c r="J169" s="66"/>
      <c r="K169" s="66"/>
    </row>
    <row r="170" customHeight="1" spans="2:11">
      <c r="B170" s="66"/>
      <c r="C170" s="66"/>
      <c r="D170" s="66"/>
      <c r="E170" s="66"/>
      <c r="F170" s="66"/>
      <c r="G170" s="66"/>
      <c r="H170" s="66"/>
      <c r="I170" s="66"/>
      <c r="J170" s="66"/>
      <c r="K170" s="66"/>
    </row>
    <row r="171" customHeight="1" spans="2:11">
      <c r="B171" s="66"/>
      <c r="C171" s="66"/>
      <c r="D171" s="66"/>
      <c r="E171" s="66"/>
      <c r="F171" s="66"/>
      <c r="G171" s="66"/>
      <c r="H171" s="66"/>
      <c r="I171" s="66"/>
      <c r="J171" s="66"/>
      <c r="K171" s="66"/>
    </row>
    <row r="172" customHeight="1" spans="2:11">
      <c r="B172" s="66"/>
      <c r="C172" s="66"/>
      <c r="D172" s="66"/>
      <c r="E172" s="66"/>
      <c r="F172" s="66"/>
      <c r="G172" s="66"/>
      <c r="H172" s="66"/>
      <c r="I172" s="66"/>
      <c r="J172" s="66"/>
      <c r="K172" s="66"/>
    </row>
    <row r="173" customHeight="1" spans="2:11">
      <c r="B173" s="66"/>
      <c r="C173" s="66"/>
      <c r="D173" s="66"/>
      <c r="E173" s="66"/>
      <c r="F173" s="66"/>
      <c r="G173" s="66"/>
      <c r="H173" s="66"/>
      <c r="I173" s="66"/>
      <c r="J173" s="66"/>
      <c r="K173" s="66"/>
    </row>
    <row r="174" customHeight="1" spans="2:11">
      <c r="B174" s="66"/>
      <c r="C174" s="66"/>
      <c r="D174" s="66"/>
      <c r="E174" s="66"/>
      <c r="F174" s="66"/>
      <c r="G174" s="66"/>
      <c r="H174" s="66"/>
      <c r="I174" s="66"/>
      <c r="J174" s="66"/>
      <c r="K174" s="66"/>
    </row>
    <row r="175" customHeight="1" spans="2:11">
      <c r="B175" s="66"/>
      <c r="C175" s="66"/>
      <c r="D175" s="66"/>
      <c r="E175" s="66"/>
      <c r="F175" s="66"/>
      <c r="G175" s="66"/>
      <c r="H175" s="66"/>
      <c r="I175" s="66"/>
      <c r="J175" s="66"/>
      <c r="K175" s="66"/>
    </row>
    <row r="176" customHeight="1" spans="2:11">
      <c r="B176" s="66"/>
      <c r="C176" s="66"/>
      <c r="D176" s="66"/>
      <c r="E176" s="66"/>
      <c r="F176" s="66"/>
      <c r="G176" s="66"/>
      <c r="H176" s="66"/>
      <c r="I176" s="66"/>
      <c r="J176" s="66"/>
      <c r="K176" s="66"/>
    </row>
    <row r="177" customHeight="1" spans="2:11">
      <c r="B177" s="66"/>
      <c r="C177" s="66"/>
      <c r="D177" s="66"/>
      <c r="E177" s="66"/>
      <c r="F177" s="66"/>
      <c r="G177" s="66"/>
      <c r="H177" s="66"/>
      <c r="I177" s="66"/>
      <c r="J177" s="66"/>
      <c r="K177" s="66"/>
    </row>
    <row r="178" customHeight="1" spans="2:11">
      <c r="B178" s="66"/>
      <c r="C178" s="66"/>
      <c r="D178" s="66"/>
      <c r="E178" s="66"/>
      <c r="F178" s="66"/>
      <c r="G178" s="66"/>
      <c r="H178" s="66"/>
      <c r="I178" s="66"/>
      <c r="J178" s="66"/>
      <c r="K178" s="66"/>
    </row>
    <row r="179" customHeight="1" spans="2:11">
      <c r="B179" s="66"/>
      <c r="C179" s="66"/>
      <c r="D179" s="66"/>
      <c r="E179" s="66"/>
      <c r="F179" s="66"/>
      <c r="G179" s="66"/>
      <c r="H179" s="66"/>
      <c r="I179" s="66"/>
      <c r="J179" s="66"/>
      <c r="K179" s="66"/>
    </row>
    <row r="180" customHeight="1" spans="2:11">
      <c r="B180" s="66"/>
      <c r="C180" s="66"/>
      <c r="D180" s="66"/>
      <c r="E180" s="66"/>
      <c r="F180" s="66"/>
      <c r="G180" s="66"/>
      <c r="H180" s="66"/>
      <c r="I180" s="66"/>
      <c r="J180" s="66"/>
      <c r="K180" s="66"/>
    </row>
    <row r="181" customHeight="1" spans="2:11">
      <c r="B181" s="66"/>
      <c r="C181" s="66"/>
      <c r="D181" s="66"/>
      <c r="E181" s="66"/>
      <c r="F181" s="66"/>
      <c r="G181" s="66"/>
      <c r="H181" s="66"/>
      <c r="I181" s="66"/>
      <c r="J181" s="66"/>
      <c r="K181" s="66"/>
    </row>
    <row r="182" customHeight="1" spans="2:11">
      <c r="B182" s="66"/>
      <c r="C182" s="66"/>
      <c r="D182" s="66"/>
      <c r="E182" s="66"/>
      <c r="F182" s="66"/>
      <c r="G182" s="66"/>
      <c r="H182" s="66"/>
      <c r="I182" s="66"/>
      <c r="J182" s="66"/>
      <c r="K182" s="66"/>
    </row>
    <row r="183" customHeight="1" spans="2:11">
      <c r="B183" s="66"/>
      <c r="C183" s="66"/>
      <c r="D183" s="66"/>
      <c r="E183" s="66"/>
      <c r="F183" s="66"/>
      <c r="G183" s="66"/>
      <c r="H183" s="66"/>
      <c r="I183" s="66"/>
      <c r="J183" s="66"/>
      <c r="K183" s="66"/>
    </row>
    <row r="184" customHeight="1" spans="2:11">
      <c r="B184" s="66"/>
      <c r="C184" s="66"/>
      <c r="D184" s="66"/>
      <c r="E184" s="66"/>
      <c r="F184" s="66"/>
      <c r="G184" s="66"/>
      <c r="H184" s="66"/>
      <c r="I184" s="66"/>
      <c r="J184" s="66"/>
      <c r="K184" s="66"/>
    </row>
    <row r="185" customHeight="1" spans="2:11">
      <c r="B185" s="66"/>
      <c r="C185" s="66"/>
      <c r="D185" s="66"/>
      <c r="E185" s="66"/>
      <c r="F185" s="66"/>
      <c r="G185" s="66"/>
      <c r="H185" s="66"/>
      <c r="I185" s="66"/>
      <c r="J185" s="66"/>
      <c r="K185" s="66"/>
    </row>
    <row r="186" customHeight="1" spans="2:11">
      <c r="B186" s="66"/>
      <c r="C186" s="66"/>
      <c r="D186" s="66"/>
      <c r="E186" s="66"/>
      <c r="F186" s="66"/>
      <c r="G186" s="66"/>
      <c r="H186" s="66"/>
      <c r="I186" s="66"/>
      <c r="J186" s="66"/>
      <c r="K186" s="66"/>
    </row>
    <row r="187" customHeight="1" spans="2:11">
      <c r="B187" s="66"/>
      <c r="C187" s="66"/>
      <c r="D187" s="66"/>
      <c r="E187" s="66"/>
      <c r="F187" s="66"/>
      <c r="G187" s="66"/>
      <c r="H187" s="66"/>
      <c r="I187" s="66"/>
      <c r="J187" s="66"/>
      <c r="K187" s="66"/>
    </row>
    <row r="188" customHeight="1" spans="2:11">
      <c r="B188" s="66"/>
      <c r="C188" s="66"/>
      <c r="D188" s="66"/>
      <c r="E188" s="66"/>
      <c r="F188" s="66"/>
      <c r="G188" s="66"/>
      <c r="H188" s="66"/>
      <c r="I188" s="66"/>
      <c r="J188" s="66"/>
      <c r="K188" s="66"/>
    </row>
    <row r="189" customHeight="1" spans="2:11">
      <c r="B189" s="66"/>
      <c r="C189" s="66"/>
      <c r="D189" s="66"/>
      <c r="E189" s="66"/>
      <c r="F189" s="66"/>
      <c r="G189" s="66"/>
      <c r="H189" s="66"/>
      <c r="I189" s="66"/>
      <c r="J189" s="66"/>
      <c r="K189" s="66"/>
    </row>
    <row r="190" customHeight="1" spans="2:11">
      <c r="B190" s="66"/>
      <c r="C190" s="66"/>
      <c r="D190" s="66"/>
      <c r="E190" s="66"/>
      <c r="F190" s="66"/>
      <c r="G190" s="66"/>
      <c r="H190" s="66"/>
      <c r="I190" s="66"/>
      <c r="J190" s="66"/>
      <c r="K190" s="66"/>
    </row>
    <row r="191" customHeight="1" spans="2:11">
      <c r="B191" s="66"/>
      <c r="C191" s="66"/>
      <c r="D191" s="66"/>
      <c r="E191" s="66"/>
      <c r="F191" s="66"/>
      <c r="G191" s="66"/>
      <c r="H191" s="66"/>
      <c r="I191" s="66"/>
      <c r="J191" s="66"/>
      <c r="K191" s="66"/>
    </row>
    <row r="192" customHeight="1" spans="2:11">
      <c r="B192" s="66"/>
      <c r="C192" s="66"/>
      <c r="D192" s="66"/>
      <c r="E192" s="66"/>
      <c r="F192" s="66"/>
      <c r="G192" s="66"/>
      <c r="H192" s="66"/>
      <c r="I192" s="66"/>
      <c r="J192" s="66"/>
      <c r="K192" s="66"/>
    </row>
    <row r="193" customHeight="1" spans="2:11">
      <c r="B193" s="66"/>
      <c r="C193" s="66"/>
      <c r="D193" s="66"/>
      <c r="E193" s="66"/>
      <c r="F193" s="66"/>
      <c r="G193" s="66"/>
      <c r="H193" s="66"/>
      <c r="I193" s="66"/>
      <c r="J193" s="66"/>
      <c r="K193" s="66"/>
    </row>
    <row r="194" customHeight="1" spans="2:11">
      <c r="B194" s="66"/>
      <c r="C194" s="66"/>
      <c r="D194" s="66"/>
      <c r="E194" s="66"/>
      <c r="F194" s="66"/>
      <c r="G194" s="66"/>
      <c r="H194" s="66"/>
      <c r="I194" s="66"/>
      <c r="J194" s="66"/>
      <c r="K194" s="66"/>
    </row>
    <row r="195" customHeight="1" spans="2:11">
      <c r="B195" s="66"/>
      <c r="C195" s="66"/>
      <c r="D195" s="66"/>
      <c r="E195" s="66"/>
      <c r="F195" s="66"/>
      <c r="G195" s="66"/>
      <c r="H195" s="66"/>
      <c r="I195" s="66"/>
      <c r="J195" s="66"/>
      <c r="K195" s="66"/>
    </row>
    <row r="196" customHeight="1" spans="2:11">
      <c r="B196" s="66"/>
      <c r="C196" s="66"/>
      <c r="D196" s="66"/>
      <c r="E196" s="66"/>
      <c r="F196" s="66"/>
      <c r="G196" s="66"/>
      <c r="H196" s="66"/>
      <c r="I196" s="66"/>
      <c r="J196" s="66"/>
      <c r="K196" s="66"/>
    </row>
    <row r="197" customHeight="1" spans="2:11">
      <c r="B197" s="66"/>
      <c r="C197" s="66"/>
      <c r="D197" s="66"/>
      <c r="E197" s="66"/>
      <c r="F197" s="66"/>
      <c r="G197" s="66"/>
      <c r="H197" s="66"/>
      <c r="I197" s="66"/>
      <c r="J197" s="66"/>
      <c r="K197" s="66"/>
    </row>
    <row r="198" customHeight="1" spans="2:11">
      <c r="B198" s="66"/>
      <c r="C198" s="66"/>
      <c r="D198" s="66"/>
      <c r="E198" s="66"/>
      <c r="F198" s="66"/>
      <c r="G198" s="66"/>
      <c r="H198" s="66"/>
      <c r="I198" s="66"/>
      <c r="J198" s="66"/>
      <c r="K198" s="66"/>
    </row>
    <row r="199" customHeight="1" spans="2:11">
      <c r="B199" s="66"/>
      <c r="C199" s="66"/>
      <c r="D199" s="66"/>
      <c r="E199" s="66"/>
      <c r="F199" s="66"/>
      <c r="G199" s="66"/>
      <c r="H199" s="66"/>
      <c r="I199" s="66"/>
      <c r="J199" s="66"/>
      <c r="K199" s="66"/>
    </row>
    <row r="200" customHeight="1" spans="2:11">
      <c r="B200" s="66"/>
      <c r="C200" s="66"/>
      <c r="D200" s="66"/>
      <c r="E200" s="66"/>
      <c r="F200" s="66"/>
      <c r="G200" s="66"/>
      <c r="H200" s="66"/>
      <c r="I200" s="66"/>
      <c r="J200" s="66"/>
      <c r="K200" s="66"/>
    </row>
    <row r="201" customHeight="1" spans="2:11">
      <c r="B201" s="66"/>
      <c r="C201" s="66"/>
      <c r="D201" s="66"/>
      <c r="E201" s="66"/>
      <c r="F201" s="66"/>
      <c r="G201" s="66"/>
      <c r="H201" s="66"/>
      <c r="I201" s="66"/>
      <c r="J201" s="66"/>
      <c r="K201" s="66"/>
    </row>
    <row r="202" customHeight="1" spans="2:11">
      <c r="B202" s="66"/>
      <c r="C202" s="66"/>
      <c r="D202" s="66"/>
      <c r="E202" s="66"/>
      <c r="F202" s="66"/>
      <c r="G202" s="66"/>
      <c r="H202" s="66"/>
      <c r="I202" s="66"/>
      <c r="J202" s="66"/>
      <c r="K202" s="66"/>
    </row>
    <row r="203" customHeight="1" spans="2:11">
      <c r="B203" s="66"/>
      <c r="C203" s="66"/>
      <c r="D203" s="66"/>
      <c r="E203" s="66"/>
      <c r="F203" s="66"/>
      <c r="G203" s="66"/>
      <c r="H203" s="66"/>
      <c r="I203" s="66"/>
      <c r="J203" s="66"/>
      <c r="K203" s="66"/>
    </row>
    <row r="204" customHeight="1" spans="2:11">
      <c r="B204" s="66"/>
      <c r="C204" s="66"/>
      <c r="D204" s="66"/>
      <c r="E204" s="66"/>
      <c r="F204" s="66"/>
      <c r="G204" s="66"/>
      <c r="H204" s="66"/>
      <c r="I204" s="66"/>
      <c r="J204" s="66"/>
      <c r="K204" s="66"/>
    </row>
    <row r="205" customHeight="1" spans="2:11">
      <c r="B205" s="66"/>
      <c r="C205" s="66"/>
      <c r="D205" s="66"/>
      <c r="E205" s="66"/>
      <c r="F205" s="66"/>
      <c r="G205" s="66"/>
      <c r="H205" s="66"/>
      <c r="I205" s="66"/>
      <c r="J205" s="66"/>
      <c r="K205" s="66"/>
    </row>
    <row r="206" customHeight="1" spans="2:11">
      <c r="B206" s="66"/>
      <c r="C206" s="66"/>
      <c r="D206" s="66"/>
      <c r="E206" s="66"/>
      <c r="F206" s="66"/>
      <c r="G206" s="66"/>
      <c r="H206" s="66"/>
      <c r="I206" s="66"/>
      <c r="J206" s="66"/>
      <c r="K206" s="66"/>
    </row>
    <row r="207" customHeight="1" spans="2:11">
      <c r="B207" s="66"/>
      <c r="C207" s="66"/>
      <c r="D207" s="66"/>
      <c r="E207" s="66"/>
      <c r="F207" s="66"/>
      <c r="G207" s="66"/>
      <c r="H207" s="66"/>
      <c r="I207" s="66"/>
      <c r="J207" s="66"/>
      <c r="K207" s="66"/>
    </row>
    <row r="208" customHeight="1" spans="2:11">
      <c r="B208" s="66"/>
      <c r="C208" s="66"/>
      <c r="D208" s="66"/>
      <c r="E208" s="66"/>
      <c r="F208" s="66"/>
      <c r="G208" s="66"/>
      <c r="H208" s="66"/>
      <c r="I208" s="66"/>
      <c r="J208" s="66"/>
      <c r="K208" s="66"/>
    </row>
    <row r="209" customHeight="1" spans="2:11">
      <c r="B209" s="66"/>
      <c r="C209" s="66"/>
      <c r="D209" s="66"/>
      <c r="E209" s="66"/>
      <c r="F209" s="66"/>
      <c r="G209" s="66"/>
      <c r="H209" s="66"/>
      <c r="I209" s="66"/>
      <c r="J209" s="66"/>
      <c r="K209" s="66"/>
    </row>
    <row r="210" customHeight="1" spans="2:11">
      <c r="B210" s="66"/>
      <c r="C210" s="66"/>
      <c r="D210" s="66"/>
      <c r="E210" s="66"/>
      <c r="F210" s="66"/>
      <c r="G210" s="66"/>
      <c r="H210" s="66"/>
      <c r="I210" s="66"/>
      <c r="J210" s="66"/>
      <c r="K210" s="66"/>
    </row>
    <row r="211" customHeight="1" spans="2:11">
      <c r="B211" s="66"/>
      <c r="C211" s="66"/>
      <c r="D211" s="66"/>
      <c r="E211" s="66"/>
      <c r="F211" s="66"/>
      <c r="G211" s="66"/>
      <c r="H211" s="66"/>
      <c r="I211" s="66"/>
      <c r="J211" s="66"/>
      <c r="K211" s="66"/>
    </row>
    <row r="212" customHeight="1" spans="2:11">
      <c r="B212" s="66"/>
      <c r="C212" s="66"/>
      <c r="D212" s="66"/>
      <c r="E212" s="66"/>
      <c r="F212" s="66"/>
      <c r="G212" s="66"/>
      <c r="H212" s="66"/>
      <c r="I212" s="66"/>
      <c r="J212" s="66"/>
      <c r="K212" s="66"/>
    </row>
    <row r="213" customHeight="1" spans="2:11">
      <c r="B213" s="66"/>
      <c r="C213" s="66"/>
      <c r="D213" s="66"/>
      <c r="E213" s="66"/>
      <c r="F213" s="66"/>
      <c r="G213" s="66"/>
      <c r="H213" s="66"/>
      <c r="I213" s="66"/>
      <c r="J213" s="66"/>
      <c r="K213" s="66"/>
    </row>
    <row r="214" customHeight="1" spans="2:11">
      <c r="B214" s="66"/>
      <c r="C214" s="66"/>
      <c r="D214" s="66"/>
      <c r="E214" s="66"/>
      <c r="F214" s="66"/>
      <c r="G214" s="66"/>
      <c r="H214" s="66"/>
      <c r="I214" s="66"/>
      <c r="J214" s="66"/>
      <c r="K214" s="66"/>
    </row>
    <row r="215" customHeight="1" spans="2:11">
      <c r="B215" s="66"/>
      <c r="C215" s="66"/>
      <c r="D215" s="66"/>
      <c r="E215" s="66"/>
      <c r="F215" s="66"/>
      <c r="G215" s="66"/>
      <c r="H215" s="66"/>
      <c r="I215" s="66"/>
      <c r="J215" s="66"/>
      <c r="K215" s="66"/>
    </row>
    <row r="216" customHeight="1" spans="2:11">
      <c r="B216" s="66"/>
      <c r="C216" s="66"/>
      <c r="D216" s="66"/>
      <c r="E216" s="66"/>
      <c r="F216" s="66"/>
      <c r="G216" s="66"/>
      <c r="H216" s="66"/>
      <c r="I216" s="66"/>
      <c r="J216" s="66"/>
      <c r="K216" s="66"/>
    </row>
    <row r="217" customHeight="1" spans="2:11">
      <c r="B217" s="66"/>
      <c r="C217" s="66"/>
      <c r="D217" s="66"/>
      <c r="E217" s="66"/>
      <c r="F217" s="66"/>
      <c r="G217" s="66"/>
      <c r="H217" s="66"/>
      <c r="I217" s="66"/>
      <c r="J217" s="66"/>
      <c r="K217" s="66"/>
    </row>
    <row r="218" customHeight="1" spans="2:11">
      <c r="B218" s="66"/>
      <c r="C218" s="66"/>
      <c r="D218" s="66"/>
      <c r="E218" s="66"/>
      <c r="F218" s="66"/>
      <c r="G218" s="66"/>
      <c r="H218" s="66"/>
      <c r="I218" s="66"/>
      <c r="J218" s="66"/>
      <c r="K218" s="66"/>
    </row>
    <row r="219" customHeight="1" spans="2:11">
      <c r="B219" s="66"/>
      <c r="C219" s="66"/>
      <c r="D219" s="66"/>
      <c r="E219" s="66"/>
      <c r="F219" s="66"/>
      <c r="G219" s="66"/>
      <c r="H219" s="66"/>
      <c r="I219" s="66"/>
      <c r="J219" s="66"/>
      <c r="K219" s="66"/>
    </row>
    <row r="220" customHeight="1" spans="2:11">
      <c r="B220" s="66"/>
      <c r="C220" s="66"/>
      <c r="D220" s="66"/>
      <c r="E220" s="66"/>
      <c r="F220" s="66"/>
      <c r="G220" s="66"/>
      <c r="H220" s="66"/>
      <c r="I220" s="66"/>
      <c r="J220" s="66"/>
      <c r="K220" s="66"/>
    </row>
    <row r="221" customHeight="1" spans="2:11">
      <c r="B221" s="66"/>
      <c r="C221" s="66"/>
      <c r="D221" s="66"/>
      <c r="E221" s="66"/>
      <c r="F221" s="66"/>
      <c r="G221" s="66"/>
      <c r="H221" s="66"/>
      <c r="I221" s="66"/>
      <c r="J221" s="66"/>
      <c r="K221" s="66"/>
    </row>
    <row r="222" customHeight="1" spans="2:11">
      <c r="B222" s="66"/>
      <c r="C222" s="66"/>
      <c r="D222" s="66"/>
      <c r="E222" s="66"/>
      <c r="F222" s="66"/>
      <c r="G222" s="66"/>
      <c r="H222" s="66"/>
      <c r="I222" s="66"/>
      <c r="J222" s="66"/>
      <c r="K222" s="66"/>
    </row>
    <row r="223" customHeight="1" spans="2:11">
      <c r="B223" s="66"/>
      <c r="C223" s="66"/>
      <c r="D223" s="66"/>
      <c r="E223" s="66"/>
      <c r="F223" s="66"/>
      <c r="G223" s="66"/>
      <c r="H223" s="66"/>
      <c r="I223" s="66"/>
      <c r="J223" s="66"/>
      <c r="K223" s="66"/>
    </row>
    <row r="224" customHeight="1" spans="2:11">
      <c r="B224" s="66"/>
      <c r="C224" s="66"/>
      <c r="D224" s="66"/>
      <c r="E224" s="66"/>
      <c r="F224" s="66"/>
      <c r="G224" s="66"/>
      <c r="H224" s="66"/>
      <c r="I224" s="66"/>
      <c r="J224" s="66"/>
      <c r="K224" s="66"/>
    </row>
    <row r="225" customHeight="1" spans="2:11">
      <c r="B225" s="66"/>
      <c r="C225" s="66"/>
      <c r="D225" s="66"/>
      <c r="E225" s="66"/>
      <c r="F225" s="66"/>
      <c r="G225" s="66"/>
      <c r="H225" s="66"/>
      <c r="I225" s="66"/>
      <c r="J225" s="66"/>
      <c r="K225" s="66"/>
    </row>
    <row r="226" customHeight="1" spans="2:11">
      <c r="B226" s="66"/>
      <c r="C226" s="66"/>
      <c r="D226" s="66"/>
      <c r="E226" s="66"/>
      <c r="F226" s="66"/>
      <c r="G226" s="66"/>
      <c r="H226" s="66"/>
      <c r="I226" s="66"/>
      <c r="J226" s="66"/>
      <c r="K226" s="66"/>
    </row>
    <row r="227" customHeight="1" spans="2:11">
      <c r="B227" s="66"/>
      <c r="C227" s="66"/>
      <c r="D227" s="66"/>
      <c r="E227" s="66"/>
      <c r="F227" s="66"/>
      <c r="G227" s="66"/>
      <c r="H227" s="66"/>
      <c r="I227" s="66"/>
      <c r="J227" s="66"/>
      <c r="K227" s="66"/>
    </row>
    <row r="228" customHeight="1" spans="2:11">
      <c r="B228" s="66"/>
      <c r="C228" s="66"/>
      <c r="D228" s="66"/>
      <c r="E228" s="66"/>
      <c r="F228" s="66"/>
      <c r="G228" s="66"/>
      <c r="H228" s="66"/>
      <c r="I228" s="66"/>
      <c r="J228" s="66"/>
      <c r="K228" s="66"/>
    </row>
    <row r="229" customHeight="1" spans="2:11">
      <c r="B229" s="66"/>
      <c r="C229" s="66"/>
      <c r="D229" s="66"/>
      <c r="E229" s="66"/>
      <c r="F229" s="66"/>
      <c r="G229" s="66"/>
      <c r="H229" s="66"/>
      <c r="I229" s="66"/>
      <c r="J229" s="66"/>
      <c r="K229" s="66"/>
    </row>
    <row r="230" customHeight="1" spans="2:11">
      <c r="B230" s="66"/>
      <c r="C230" s="66"/>
      <c r="D230" s="66"/>
      <c r="E230" s="66"/>
      <c r="F230" s="66"/>
      <c r="G230" s="66"/>
      <c r="H230" s="66"/>
      <c r="I230" s="66"/>
      <c r="J230" s="66"/>
      <c r="K230" s="66"/>
    </row>
    <row r="231" customHeight="1" spans="2:11">
      <c r="B231" s="66"/>
      <c r="C231" s="66"/>
      <c r="D231" s="66"/>
      <c r="E231" s="66"/>
      <c r="F231" s="66"/>
      <c r="G231" s="66"/>
      <c r="H231" s="66"/>
      <c r="I231" s="66"/>
      <c r="J231" s="66"/>
      <c r="K231" s="66"/>
    </row>
    <row r="232" customHeight="1" spans="2:11">
      <c r="B232" s="66"/>
      <c r="C232" s="66"/>
      <c r="D232" s="66"/>
      <c r="E232" s="66"/>
      <c r="F232" s="66"/>
      <c r="G232" s="66"/>
      <c r="H232" s="66"/>
      <c r="I232" s="66"/>
      <c r="J232" s="66"/>
      <c r="K232" s="66"/>
    </row>
    <row r="233" customHeight="1" spans="2:11">
      <c r="B233" s="66"/>
      <c r="C233" s="66"/>
      <c r="D233" s="66"/>
      <c r="E233" s="66"/>
      <c r="F233" s="66"/>
      <c r="G233" s="66"/>
      <c r="H233" s="66"/>
      <c r="I233" s="66"/>
      <c r="J233" s="66"/>
      <c r="K233" s="66"/>
    </row>
    <row r="234" customHeight="1" spans="2:11">
      <c r="B234" s="66"/>
      <c r="C234" s="66"/>
      <c r="D234" s="66"/>
      <c r="E234" s="66"/>
      <c r="F234" s="66"/>
      <c r="G234" s="66"/>
      <c r="H234" s="66"/>
      <c r="I234" s="66"/>
      <c r="J234" s="66"/>
      <c r="K234" s="66"/>
    </row>
    <row r="235" customHeight="1" spans="2:11">
      <c r="B235" s="66"/>
      <c r="C235" s="66"/>
      <c r="D235" s="66"/>
      <c r="E235" s="66"/>
      <c r="F235" s="66"/>
      <c r="G235" s="66"/>
      <c r="H235" s="66"/>
      <c r="I235" s="66"/>
      <c r="J235" s="66"/>
      <c r="K235" s="66"/>
    </row>
    <row r="236" customHeight="1" spans="2:11">
      <c r="B236" s="66"/>
      <c r="C236" s="66"/>
      <c r="D236" s="66"/>
      <c r="E236" s="66"/>
      <c r="F236" s="66"/>
      <c r="G236" s="66"/>
      <c r="H236" s="66"/>
      <c r="I236" s="66"/>
      <c r="J236" s="66"/>
      <c r="K236" s="66"/>
    </row>
    <row r="237" customHeight="1" spans="2:11">
      <c r="B237" s="66"/>
      <c r="C237" s="66"/>
      <c r="D237" s="66"/>
      <c r="E237" s="66"/>
      <c r="F237" s="66"/>
      <c r="G237" s="66"/>
      <c r="H237" s="66"/>
      <c r="I237" s="66"/>
      <c r="J237" s="66"/>
      <c r="K237" s="66"/>
    </row>
    <row r="238" customHeight="1" spans="2:11">
      <c r="B238" s="66"/>
      <c r="C238" s="66"/>
      <c r="D238" s="66"/>
      <c r="E238" s="66"/>
      <c r="F238" s="66"/>
      <c r="G238" s="66"/>
      <c r="H238" s="66"/>
      <c r="I238" s="66"/>
      <c r="J238" s="66"/>
      <c r="K238" s="66"/>
    </row>
    <row r="239" customHeight="1" spans="2:11">
      <c r="B239" s="66"/>
      <c r="C239" s="66"/>
      <c r="D239" s="66"/>
      <c r="E239" s="66"/>
      <c r="F239" s="66"/>
      <c r="G239" s="66"/>
      <c r="H239" s="66"/>
      <c r="I239" s="66"/>
      <c r="J239" s="66"/>
      <c r="K239" s="66"/>
    </row>
    <row r="240" customHeight="1" spans="2:11">
      <c r="B240" s="66"/>
      <c r="C240" s="66"/>
      <c r="D240" s="66"/>
      <c r="E240" s="66"/>
      <c r="F240" s="66"/>
      <c r="G240" s="66"/>
      <c r="H240" s="66"/>
      <c r="I240" s="66"/>
      <c r="J240" s="66"/>
      <c r="K240" s="66"/>
    </row>
    <row r="241" customHeight="1" spans="2:11">
      <c r="B241" s="66"/>
      <c r="C241" s="66"/>
      <c r="D241" s="66"/>
      <c r="E241" s="66"/>
      <c r="F241" s="66"/>
      <c r="G241" s="66"/>
      <c r="H241" s="66"/>
      <c r="I241" s="66"/>
      <c r="J241" s="66"/>
      <c r="K241" s="66"/>
    </row>
    <row r="242" customHeight="1" spans="2:11">
      <c r="B242" s="66"/>
      <c r="C242" s="66"/>
      <c r="D242" s="66"/>
      <c r="E242" s="66"/>
      <c r="F242" s="66"/>
      <c r="G242" s="66"/>
      <c r="H242" s="66"/>
      <c r="I242" s="66"/>
      <c r="J242" s="66"/>
      <c r="K242" s="66"/>
    </row>
    <row r="243" customHeight="1" spans="2:11">
      <c r="B243" s="66"/>
      <c r="C243" s="66"/>
      <c r="D243" s="66"/>
      <c r="E243" s="66"/>
      <c r="F243" s="66"/>
      <c r="G243" s="66"/>
      <c r="H243" s="66"/>
      <c r="I243" s="66"/>
      <c r="J243" s="66"/>
      <c r="K243" s="66"/>
    </row>
    <row r="244" customHeight="1" spans="2:11">
      <c r="B244" s="66"/>
      <c r="C244" s="66"/>
      <c r="D244" s="66"/>
      <c r="E244" s="66"/>
      <c r="F244" s="66"/>
      <c r="G244" s="66"/>
      <c r="H244" s="66"/>
      <c r="I244" s="66"/>
      <c r="J244" s="66"/>
      <c r="K244" s="66"/>
    </row>
    <row r="245" customHeight="1" spans="2:11">
      <c r="B245" s="66"/>
      <c r="C245" s="66"/>
      <c r="D245" s="66"/>
      <c r="E245" s="66"/>
      <c r="F245" s="66"/>
      <c r="G245" s="66"/>
      <c r="H245" s="66"/>
      <c r="I245" s="66"/>
      <c r="J245" s="66"/>
      <c r="K245" s="66"/>
    </row>
    <row r="246" customHeight="1" spans="2:11">
      <c r="B246" s="66"/>
      <c r="C246" s="66"/>
      <c r="D246" s="66"/>
      <c r="E246" s="66"/>
      <c r="F246" s="66"/>
      <c r="G246" s="66"/>
      <c r="H246" s="66"/>
      <c r="I246" s="66"/>
      <c r="J246" s="66"/>
      <c r="K246" s="66"/>
    </row>
    <row r="247" customHeight="1" spans="2:11">
      <c r="B247" s="66"/>
      <c r="C247" s="66"/>
      <c r="D247" s="66"/>
      <c r="E247" s="66"/>
      <c r="F247" s="66"/>
      <c r="G247" s="66"/>
      <c r="H247" s="66"/>
      <c r="I247" s="66"/>
      <c r="J247" s="66"/>
      <c r="K247" s="66"/>
    </row>
    <row r="248" customHeight="1" spans="2:11">
      <c r="B248" s="66"/>
      <c r="C248" s="66"/>
      <c r="D248" s="66"/>
      <c r="E248" s="66"/>
      <c r="F248" s="66"/>
      <c r="G248" s="66"/>
      <c r="H248" s="66"/>
      <c r="I248" s="66"/>
      <c r="J248" s="66"/>
      <c r="K248" s="66"/>
    </row>
    <row r="249" customHeight="1" spans="2:11">
      <c r="B249" s="66"/>
      <c r="C249" s="66"/>
      <c r="D249" s="66"/>
      <c r="E249" s="66"/>
      <c r="F249" s="66"/>
      <c r="G249" s="66"/>
      <c r="H249" s="66"/>
      <c r="I249" s="66"/>
      <c r="J249" s="66"/>
      <c r="K249" s="66"/>
    </row>
    <row r="250" customHeight="1" spans="2:11">
      <c r="B250" s="66"/>
      <c r="C250" s="66"/>
      <c r="D250" s="66"/>
      <c r="E250" s="66"/>
      <c r="F250" s="66"/>
      <c r="G250" s="66"/>
      <c r="H250" s="66"/>
      <c r="I250" s="66"/>
      <c r="J250" s="66"/>
      <c r="K250" s="66"/>
    </row>
    <row r="251" customHeight="1" spans="2:11">
      <c r="B251" s="66"/>
      <c r="C251" s="66"/>
      <c r="D251" s="66"/>
      <c r="E251" s="66"/>
      <c r="F251" s="66"/>
      <c r="G251" s="66"/>
      <c r="H251" s="66"/>
      <c r="I251" s="66"/>
      <c r="J251" s="66"/>
      <c r="K251" s="66"/>
    </row>
    <row r="252" customHeight="1" spans="2:11">
      <c r="B252" s="66"/>
      <c r="C252" s="66"/>
      <c r="D252" s="66"/>
      <c r="E252" s="66"/>
      <c r="F252" s="66"/>
      <c r="G252" s="66"/>
      <c r="H252" s="66"/>
      <c r="I252" s="66"/>
      <c r="J252" s="66"/>
      <c r="K252" s="66"/>
    </row>
    <row r="253" customHeight="1" spans="2:11">
      <c r="B253" s="66"/>
      <c r="C253" s="66"/>
      <c r="D253" s="66"/>
      <c r="E253" s="66"/>
      <c r="F253" s="66"/>
      <c r="G253" s="66"/>
      <c r="H253" s="66"/>
      <c r="I253" s="66"/>
      <c r="J253" s="66"/>
      <c r="K253" s="66"/>
    </row>
    <row r="254" customHeight="1" spans="2:11">
      <c r="B254" s="66"/>
      <c r="C254" s="66"/>
      <c r="D254" s="66"/>
      <c r="E254" s="66"/>
      <c r="F254" s="66"/>
      <c r="G254" s="66"/>
      <c r="H254" s="66"/>
      <c r="I254" s="66"/>
      <c r="J254" s="66"/>
      <c r="K254" s="66"/>
    </row>
    <row r="255" customHeight="1" spans="2:11">
      <c r="B255" s="66"/>
      <c r="C255" s="66"/>
      <c r="D255" s="66"/>
      <c r="E255" s="66"/>
      <c r="F255" s="66"/>
      <c r="G255" s="66"/>
      <c r="H255" s="66"/>
      <c r="I255" s="66"/>
      <c r="J255" s="66"/>
      <c r="K255" s="66"/>
    </row>
    <row r="256" customHeight="1" spans="2:11">
      <c r="B256" s="66"/>
      <c r="C256" s="66"/>
      <c r="D256" s="66"/>
      <c r="E256" s="66"/>
      <c r="F256" s="66"/>
      <c r="G256" s="66"/>
      <c r="H256" s="66"/>
      <c r="I256" s="66"/>
      <c r="J256" s="66"/>
      <c r="K256" s="66"/>
    </row>
    <row r="257" customHeight="1" spans="2:11">
      <c r="B257" s="66"/>
      <c r="C257" s="66"/>
      <c r="D257" s="66"/>
      <c r="E257" s="66"/>
      <c r="F257" s="66"/>
      <c r="G257" s="66"/>
      <c r="H257" s="66"/>
      <c r="I257" s="66"/>
      <c r="J257" s="66"/>
      <c r="K257" s="66"/>
    </row>
    <row r="258" customHeight="1" spans="2:11">
      <c r="B258" s="66"/>
      <c r="C258" s="66"/>
      <c r="D258" s="66"/>
      <c r="E258" s="66"/>
      <c r="F258" s="66"/>
      <c r="G258" s="66"/>
      <c r="H258" s="66"/>
      <c r="I258" s="66"/>
      <c r="J258" s="66"/>
      <c r="K258" s="66"/>
    </row>
    <row r="259" customHeight="1" spans="2:11">
      <c r="B259" s="66"/>
      <c r="C259" s="66"/>
      <c r="D259" s="66"/>
      <c r="E259" s="66"/>
      <c r="F259" s="66"/>
      <c r="G259" s="66"/>
      <c r="H259" s="66"/>
      <c r="I259" s="66"/>
      <c r="J259" s="66"/>
      <c r="K259" s="66"/>
    </row>
    <row r="260" customHeight="1" spans="2:11">
      <c r="B260" s="66"/>
      <c r="C260" s="66"/>
      <c r="D260" s="66"/>
      <c r="E260" s="66"/>
      <c r="F260" s="66"/>
      <c r="G260" s="66"/>
      <c r="H260" s="66"/>
      <c r="I260" s="66"/>
      <c r="J260" s="66"/>
      <c r="K260" s="66"/>
    </row>
    <row r="261" customHeight="1" spans="2:11">
      <c r="B261" s="66"/>
      <c r="C261" s="66"/>
      <c r="D261" s="66"/>
      <c r="E261" s="66"/>
      <c r="F261" s="66"/>
      <c r="G261" s="66"/>
      <c r="H261" s="66"/>
      <c r="I261" s="66"/>
      <c r="J261" s="66"/>
      <c r="K261" s="66"/>
    </row>
    <row r="262" customHeight="1" spans="2:11">
      <c r="B262" s="66"/>
      <c r="C262" s="66"/>
      <c r="D262" s="66"/>
      <c r="E262" s="66"/>
      <c r="F262" s="66"/>
      <c r="G262" s="66"/>
      <c r="H262" s="66"/>
      <c r="I262" s="66"/>
      <c r="J262" s="66"/>
      <c r="K262" s="66"/>
    </row>
    <row r="263" customHeight="1" spans="2:11">
      <c r="B263" s="66"/>
      <c r="C263" s="66"/>
      <c r="D263" s="66"/>
      <c r="E263" s="66"/>
      <c r="F263" s="66"/>
      <c r="G263" s="66"/>
      <c r="H263" s="66"/>
      <c r="I263" s="66"/>
      <c r="J263" s="66"/>
      <c r="K263" s="66"/>
    </row>
    <row r="264" customHeight="1" spans="2:11">
      <c r="B264" s="66"/>
      <c r="C264" s="66"/>
      <c r="D264" s="66"/>
      <c r="E264" s="66"/>
      <c r="F264" s="66"/>
      <c r="G264" s="66"/>
      <c r="H264" s="66"/>
      <c r="I264" s="66"/>
      <c r="J264" s="66"/>
      <c r="K264" s="66"/>
    </row>
    <row r="265" customHeight="1" spans="2:11">
      <c r="B265" s="66"/>
      <c r="C265" s="66"/>
      <c r="D265" s="66"/>
      <c r="E265" s="66"/>
      <c r="F265" s="66"/>
      <c r="G265" s="66"/>
      <c r="H265" s="66"/>
      <c r="I265" s="66"/>
      <c r="J265" s="66"/>
      <c r="K265" s="66"/>
    </row>
    <row r="266" customHeight="1" spans="2:11">
      <c r="B266" s="66"/>
      <c r="C266" s="66"/>
      <c r="D266" s="66"/>
      <c r="E266" s="66"/>
      <c r="F266" s="66"/>
      <c r="G266" s="66"/>
      <c r="H266" s="66"/>
      <c r="I266" s="66"/>
      <c r="J266" s="66"/>
      <c r="K266" s="66"/>
    </row>
    <row r="267" customHeight="1" spans="2:11">
      <c r="B267" s="66"/>
      <c r="C267" s="66"/>
      <c r="D267" s="66"/>
      <c r="E267" s="66"/>
      <c r="F267" s="66"/>
      <c r="G267" s="66"/>
      <c r="H267" s="66"/>
      <c r="I267" s="66"/>
      <c r="J267" s="66"/>
      <c r="K267" s="66"/>
    </row>
    <row r="268" customHeight="1" spans="2:11">
      <c r="B268" s="66"/>
      <c r="C268" s="66"/>
      <c r="D268" s="66"/>
      <c r="E268" s="66"/>
      <c r="F268" s="66"/>
      <c r="G268" s="66"/>
      <c r="H268" s="66"/>
      <c r="I268" s="66"/>
      <c r="J268" s="66"/>
      <c r="K268" s="66"/>
    </row>
    <row r="269" customHeight="1" spans="2:11">
      <c r="B269" s="66"/>
      <c r="C269" s="66"/>
      <c r="D269" s="66"/>
      <c r="E269" s="66"/>
      <c r="F269" s="66"/>
      <c r="G269" s="66"/>
      <c r="H269" s="66"/>
      <c r="I269" s="66"/>
      <c r="J269" s="66"/>
      <c r="K269" s="66"/>
    </row>
    <row r="270" customHeight="1" spans="2:11">
      <c r="B270" s="66"/>
      <c r="C270" s="66"/>
      <c r="D270" s="66"/>
      <c r="E270" s="66"/>
      <c r="F270" s="66"/>
      <c r="G270" s="66"/>
      <c r="H270" s="66"/>
      <c r="I270" s="66"/>
      <c r="J270" s="66"/>
      <c r="K270" s="66"/>
    </row>
    <row r="271" customHeight="1" spans="2:11">
      <c r="B271" s="66"/>
      <c r="C271" s="66"/>
      <c r="D271" s="66"/>
      <c r="E271" s="66"/>
      <c r="F271" s="66"/>
      <c r="G271" s="66"/>
      <c r="H271" s="66"/>
      <c r="I271" s="66"/>
      <c r="J271" s="66"/>
      <c r="K271" s="66"/>
    </row>
    <row r="272" customHeight="1" spans="2:11">
      <c r="B272" s="66"/>
      <c r="C272" s="66"/>
      <c r="D272" s="66"/>
      <c r="E272" s="66"/>
      <c r="F272" s="66"/>
      <c r="G272" s="66"/>
      <c r="H272" s="66"/>
      <c r="I272" s="66"/>
      <c r="J272" s="66"/>
      <c r="K272" s="66"/>
    </row>
    <row r="273" customHeight="1" spans="2:11">
      <c r="B273" s="66"/>
      <c r="C273" s="66"/>
      <c r="D273" s="66"/>
      <c r="E273" s="66"/>
      <c r="F273" s="66"/>
      <c r="G273" s="66"/>
      <c r="H273" s="66"/>
      <c r="I273" s="66"/>
      <c r="J273" s="66"/>
      <c r="K273" s="66"/>
    </row>
    <row r="274" customHeight="1" spans="2:11">
      <c r="B274" s="66"/>
      <c r="C274" s="66"/>
      <c r="D274" s="66"/>
      <c r="E274" s="66"/>
      <c r="F274" s="66"/>
      <c r="G274" s="66"/>
      <c r="H274" s="66"/>
      <c r="I274" s="66"/>
      <c r="J274" s="66"/>
      <c r="K274" s="66"/>
    </row>
    <row r="275" customHeight="1" spans="2:11">
      <c r="B275" s="66"/>
      <c r="C275" s="66"/>
      <c r="D275" s="66"/>
      <c r="E275" s="66"/>
      <c r="F275" s="66"/>
      <c r="G275" s="66"/>
      <c r="H275" s="66"/>
      <c r="I275" s="66"/>
      <c r="J275" s="66"/>
      <c r="K275" s="66"/>
    </row>
    <row r="276" customHeight="1" spans="2:11">
      <c r="B276" s="66"/>
      <c r="C276" s="66"/>
      <c r="D276" s="66"/>
      <c r="E276" s="66"/>
      <c r="F276" s="66"/>
      <c r="G276" s="66"/>
      <c r="H276" s="66"/>
      <c r="I276" s="66"/>
      <c r="J276" s="66"/>
      <c r="K276" s="66"/>
    </row>
    <row r="277" customHeight="1" spans="2:11">
      <c r="B277" s="66"/>
      <c r="C277" s="66"/>
      <c r="D277" s="66"/>
      <c r="E277" s="66"/>
      <c r="F277" s="66"/>
      <c r="G277" s="66"/>
      <c r="H277" s="66"/>
      <c r="I277" s="66"/>
      <c r="J277" s="66"/>
      <c r="K277" s="66"/>
    </row>
    <row r="278" customHeight="1" spans="2:11">
      <c r="B278" s="66"/>
      <c r="C278" s="66"/>
      <c r="D278" s="66"/>
      <c r="E278" s="66"/>
      <c r="F278" s="66"/>
      <c r="G278" s="66"/>
      <c r="H278" s="66"/>
      <c r="I278" s="66"/>
      <c r="J278" s="66"/>
      <c r="K278" s="66"/>
    </row>
    <row r="279" customHeight="1" spans="2:11">
      <c r="B279" s="66"/>
      <c r="C279" s="66"/>
      <c r="D279" s="66"/>
      <c r="E279" s="66"/>
      <c r="F279" s="66"/>
      <c r="G279" s="66"/>
      <c r="H279" s="66"/>
      <c r="I279" s="66"/>
      <c r="J279" s="66"/>
      <c r="K279" s="66"/>
    </row>
    <row r="280" customHeight="1" spans="2:11">
      <c r="B280" s="66"/>
      <c r="C280" s="66"/>
      <c r="D280" s="66"/>
      <c r="E280" s="66"/>
      <c r="F280" s="66"/>
      <c r="G280" s="66"/>
      <c r="H280" s="66"/>
      <c r="I280" s="66"/>
      <c r="J280" s="66"/>
      <c r="K280" s="66"/>
    </row>
    <row r="281" customHeight="1" spans="2:11">
      <c r="B281" s="66"/>
      <c r="C281" s="66"/>
      <c r="D281" s="66"/>
      <c r="E281" s="66"/>
      <c r="F281" s="66"/>
      <c r="G281" s="66"/>
      <c r="H281" s="66"/>
      <c r="I281" s="66"/>
      <c r="J281" s="66"/>
      <c r="K281" s="66"/>
    </row>
    <row r="282" customHeight="1" spans="2:11">
      <c r="B282" s="66"/>
      <c r="C282" s="66"/>
      <c r="D282" s="66"/>
      <c r="E282" s="66"/>
      <c r="F282" s="66"/>
      <c r="G282" s="66"/>
      <c r="H282" s="66"/>
      <c r="I282" s="66"/>
      <c r="J282" s="66"/>
      <c r="K282" s="66"/>
    </row>
    <row r="283" customHeight="1" spans="2:11">
      <c r="B283" s="66"/>
      <c r="C283" s="66"/>
      <c r="D283" s="66"/>
      <c r="E283" s="66"/>
      <c r="F283" s="66"/>
      <c r="G283" s="66"/>
      <c r="H283" s="66"/>
      <c r="I283" s="66"/>
      <c r="J283" s="66"/>
      <c r="K283" s="66"/>
    </row>
    <row r="284" customHeight="1" spans="2:11">
      <c r="B284" s="66"/>
      <c r="C284" s="66"/>
      <c r="D284" s="66"/>
      <c r="E284" s="66"/>
      <c r="F284" s="66"/>
      <c r="G284" s="66"/>
      <c r="H284" s="66"/>
      <c r="I284" s="66"/>
      <c r="J284" s="66"/>
      <c r="K284" s="66"/>
    </row>
    <row r="285" customHeight="1" spans="2:11">
      <c r="B285" s="66"/>
      <c r="C285" s="66"/>
      <c r="D285" s="66"/>
      <c r="E285" s="66"/>
      <c r="F285" s="66"/>
      <c r="G285" s="66"/>
      <c r="H285" s="66"/>
      <c r="I285" s="66"/>
      <c r="J285" s="66"/>
      <c r="K285" s="66"/>
    </row>
    <row r="286" customHeight="1" spans="2:11">
      <c r="B286" s="66"/>
      <c r="C286" s="66"/>
      <c r="D286" s="66"/>
      <c r="E286" s="66"/>
      <c r="F286" s="66"/>
      <c r="G286" s="66"/>
      <c r="H286" s="66"/>
      <c r="I286" s="66"/>
      <c r="J286" s="66"/>
      <c r="K286" s="66"/>
    </row>
    <row r="287" customHeight="1" spans="2:11">
      <c r="B287" s="66"/>
      <c r="C287" s="66"/>
      <c r="D287" s="66"/>
      <c r="E287" s="66"/>
      <c r="F287" s="66"/>
      <c r="G287" s="66"/>
      <c r="H287" s="66"/>
      <c r="I287" s="66"/>
      <c r="J287" s="66"/>
      <c r="K287" s="66"/>
    </row>
    <row r="288" customHeight="1" spans="2:11">
      <c r="B288" s="66"/>
      <c r="C288" s="66"/>
      <c r="D288" s="66"/>
      <c r="E288" s="66"/>
      <c r="F288" s="66"/>
      <c r="G288" s="66"/>
      <c r="H288" s="66"/>
      <c r="I288" s="66"/>
      <c r="J288" s="66"/>
      <c r="K288" s="66"/>
    </row>
    <row r="289" customHeight="1" spans="2:11">
      <c r="B289" s="66"/>
      <c r="C289" s="66"/>
      <c r="D289" s="66"/>
      <c r="E289" s="66"/>
      <c r="F289" s="66"/>
      <c r="G289" s="66"/>
      <c r="H289" s="66"/>
      <c r="I289" s="66"/>
      <c r="J289" s="66"/>
      <c r="K289" s="66"/>
    </row>
    <row r="290" customHeight="1" spans="2:11">
      <c r="B290" s="66"/>
      <c r="C290" s="66"/>
      <c r="D290" s="66"/>
      <c r="E290" s="66"/>
      <c r="F290" s="66"/>
      <c r="G290" s="66"/>
      <c r="H290" s="66"/>
      <c r="I290" s="66"/>
      <c r="J290" s="66"/>
      <c r="K290" s="66"/>
    </row>
    <row r="291" customHeight="1" spans="2:11">
      <c r="B291" s="66"/>
      <c r="C291" s="66"/>
      <c r="D291" s="66"/>
      <c r="E291" s="66"/>
      <c r="F291" s="66"/>
      <c r="G291" s="66"/>
      <c r="H291" s="66"/>
      <c r="I291" s="66"/>
      <c r="J291" s="66"/>
      <c r="K291" s="66"/>
    </row>
    <row r="292" customHeight="1" spans="2:11">
      <c r="B292" s="66"/>
      <c r="C292" s="66"/>
      <c r="D292" s="66"/>
      <c r="E292" s="66"/>
      <c r="F292" s="66"/>
      <c r="G292" s="66"/>
      <c r="H292" s="66"/>
      <c r="I292" s="66"/>
      <c r="J292" s="66"/>
      <c r="K292" s="66"/>
    </row>
    <row r="293" customHeight="1" spans="2:11">
      <c r="B293" s="66"/>
      <c r="C293" s="66"/>
      <c r="D293" s="66"/>
      <c r="E293" s="66"/>
      <c r="F293" s="66"/>
      <c r="G293" s="66"/>
      <c r="H293" s="66"/>
      <c r="I293" s="66"/>
      <c r="J293" s="66"/>
      <c r="K293" s="66"/>
    </row>
    <row r="294" customHeight="1" spans="2:11">
      <c r="B294" s="66"/>
      <c r="C294" s="66"/>
      <c r="D294" s="66"/>
      <c r="E294" s="66"/>
      <c r="F294" s="66"/>
      <c r="G294" s="66"/>
      <c r="H294" s="66"/>
      <c r="I294" s="66"/>
      <c r="J294" s="66"/>
      <c r="K294" s="66"/>
    </row>
    <row r="295" customHeight="1" spans="2:11">
      <c r="B295" s="66"/>
      <c r="C295" s="66"/>
      <c r="D295" s="66"/>
      <c r="E295" s="66"/>
      <c r="F295" s="66"/>
      <c r="G295" s="66"/>
      <c r="H295" s="66"/>
      <c r="I295" s="66"/>
      <c r="J295" s="66"/>
      <c r="K295" s="66"/>
    </row>
    <row r="296" customHeight="1" spans="2:11">
      <c r="B296" s="66"/>
      <c r="C296" s="66"/>
      <c r="D296" s="66"/>
      <c r="E296" s="66"/>
      <c r="F296" s="66"/>
      <c r="G296" s="66"/>
      <c r="H296" s="66"/>
      <c r="I296" s="66"/>
      <c r="J296" s="66"/>
      <c r="K296" s="66"/>
    </row>
    <row r="297" customHeight="1" spans="2:11">
      <c r="B297" s="66"/>
      <c r="C297" s="66"/>
      <c r="D297" s="66"/>
      <c r="E297" s="66"/>
      <c r="F297" s="66"/>
      <c r="G297" s="66"/>
      <c r="H297" s="66"/>
      <c r="I297" s="66"/>
      <c r="J297" s="66"/>
      <c r="K297" s="66"/>
    </row>
    <row r="298" customHeight="1" spans="2:11">
      <c r="B298" s="66"/>
      <c r="C298" s="66"/>
      <c r="D298" s="66"/>
      <c r="E298" s="66"/>
      <c r="F298" s="66"/>
      <c r="G298" s="66"/>
      <c r="H298" s="66"/>
      <c r="I298" s="66"/>
      <c r="J298" s="66"/>
      <c r="K298" s="66"/>
    </row>
    <row r="299" customHeight="1" spans="2:11">
      <c r="B299" s="66"/>
      <c r="C299" s="66"/>
      <c r="D299" s="66"/>
      <c r="E299" s="66"/>
      <c r="F299" s="66"/>
      <c r="G299" s="66"/>
      <c r="H299" s="66"/>
      <c r="I299" s="66"/>
      <c r="J299" s="66"/>
      <c r="K299" s="66"/>
    </row>
    <row r="300" customHeight="1" spans="2:11">
      <c r="B300" s="66"/>
      <c r="C300" s="66"/>
      <c r="D300" s="66"/>
      <c r="E300" s="66"/>
      <c r="F300" s="66"/>
      <c r="G300" s="66"/>
      <c r="H300" s="66"/>
      <c r="I300" s="66"/>
      <c r="J300" s="66"/>
      <c r="K300" s="66"/>
    </row>
    <row r="301" customHeight="1" spans="2:11">
      <c r="B301" s="66"/>
      <c r="C301" s="66"/>
      <c r="D301" s="66"/>
      <c r="E301" s="66"/>
      <c r="F301" s="66"/>
      <c r="G301" s="66"/>
      <c r="H301" s="66"/>
      <c r="I301" s="66"/>
      <c r="J301" s="66"/>
      <c r="K301" s="66"/>
    </row>
    <row r="302" customHeight="1" spans="2:11">
      <c r="B302" s="66"/>
      <c r="C302" s="66"/>
      <c r="D302" s="66"/>
      <c r="E302" s="66"/>
      <c r="F302" s="66"/>
      <c r="G302" s="66"/>
      <c r="H302" s="66"/>
      <c r="I302" s="66"/>
      <c r="J302" s="66"/>
      <c r="K302" s="66"/>
    </row>
    <row r="303" customHeight="1" spans="2:11">
      <c r="B303" s="66"/>
      <c r="C303" s="66"/>
      <c r="D303" s="66"/>
      <c r="E303" s="66"/>
      <c r="F303" s="66"/>
      <c r="G303" s="66"/>
      <c r="H303" s="66"/>
      <c r="I303" s="66"/>
      <c r="J303" s="66"/>
      <c r="K303" s="66"/>
    </row>
    <row r="304" customHeight="1" spans="2:11">
      <c r="B304" s="66"/>
      <c r="C304" s="66"/>
      <c r="D304" s="66"/>
      <c r="E304" s="66"/>
      <c r="F304" s="66"/>
      <c r="G304" s="66"/>
      <c r="H304" s="66"/>
      <c r="I304" s="66"/>
      <c r="J304" s="66"/>
      <c r="K304" s="66"/>
    </row>
    <row r="305" customHeight="1" spans="2:11">
      <c r="B305" s="66"/>
      <c r="C305" s="66"/>
      <c r="D305" s="66"/>
      <c r="E305" s="66"/>
      <c r="F305" s="66"/>
      <c r="G305" s="66"/>
      <c r="H305" s="66"/>
      <c r="I305" s="66"/>
      <c r="J305" s="66"/>
      <c r="K305" s="66"/>
    </row>
    <row r="306" customHeight="1" spans="2:11">
      <c r="B306" s="66"/>
      <c r="C306" s="66"/>
      <c r="D306" s="66"/>
      <c r="E306" s="66"/>
      <c r="F306" s="66"/>
      <c r="G306" s="66"/>
      <c r="H306" s="66"/>
      <c r="I306" s="66"/>
      <c r="J306" s="66"/>
      <c r="K306" s="66"/>
    </row>
    <row r="307" customHeight="1" spans="2:11">
      <c r="B307" s="66"/>
      <c r="C307" s="66"/>
      <c r="D307" s="66"/>
      <c r="E307" s="66"/>
      <c r="F307" s="66"/>
      <c r="G307" s="66"/>
      <c r="H307" s="66"/>
      <c r="I307" s="66"/>
      <c r="J307" s="66"/>
      <c r="K307" s="66"/>
    </row>
    <row r="308" customHeight="1" spans="2:11">
      <c r="B308" s="66"/>
      <c r="C308" s="66"/>
      <c r="D308" s="66"/>
      <c r="E308" s="66"/>
      <c r="F308" s="66"/>
      <c r="G308" s="66"/>
      <c r="H308" s="66"/>
      <c r="I308" s="66"/>
      <c r="J308" s="66"/>
      <c r="K308" s="66"/>
    </row>
    <row r="309" customHeight="1" spans="2:11">
      <c r="B309" s="66"/>
      <c r="C309" s="66"/>
      <c r="D309" s="66"/>
      <c r="E309" s="66"/>
      <c r="F309" s="66"/>
      <c r="G309" s="66"/>
      <c r="H309" s="66"/>
      <c r="I309" s="66"/>
      <c r="J309" s="66"/>
      <c r="K309" s="66"/>
    </row>
    <row r="310" customHeight="1" spans="2:11">
      <c r="B310" s="66"/>
      <c r="C310" s="66"/>
      <c r="D310" s="66"/>
      <c r="E310" s="66"/>
      <c r="F310" s="66"/>
      <c r="G310" s="66"/>
      <c r="H310" s="66"/>
      <c r="I310" s="66"/>
      <c r="J310" s="66"/>
      <c r="K310" s="66"/>
    </row>
    <row r="311" customHeight="1" spans="2:11">
      <c r="B311" s="66"/>
      <c r="C311" s="66"/>
      <c r="D311" s="66"/>
      <c r="E311" s="66"/>
      <c r="F311" s="66"/>
      <c r="G311" s="66"/>
      <c r="H311" s="66"/>
      <c r="I311" s="66"/>
      <c r="J311" s="66"/>
      <c r="K311" s="66"/>
    </row>
    <row r="312" customHeight="1" spans="2:11">
      <c r="B312" s="66"/>
      <c r="C312" s="66"/>
      <c r="D312" s="66"/>
      <c r="E312" s="66"/>
      <c r="F312" s="66"/>
      <c r="G312" s="66"/>
      <c r="H312" s="66"/>
      <c r="I312" s="66"/>
      <c r="J312" s="66"/>
      <c r="K312" s="66"/>
    </row>
    <row r="313" customHeight="1" spans="2:11">
      <c r="B313" s="66"/>
      <c r="C313" s="66"/>
      <c r="D313" s="66"/>
      <c r="E313" s="66"/>
      <c r="F313" s="66"/>
      <c r="G313" s="66"/>
      <c r="H313" s="66"/>
      <c r="I313" s="66"/>
      <c r="J313" s="66"/>
      <c r="K313" s="66"/>
    </row>
    <row r="314" customHeight="1" spans="2:11">
      <c r="B314" s="66"/>
      <c r="C314" s="66"/>
      <c r="D314" s="66"/>
      <c r="E314" s="66"/>
      <c r="F314" s="66"/>
      <c r="G314" s="66"/>
      <c r="H314" s="66"/>
      <c r="I314" s="66"/>
      <c r="J314" s="66"/>
      <c r="K314" s="66"/>
    </row>
    <row r="315" customHeight="1" spans="2:11">
      <c r="B315" s="66"/>
      <c r="C315" s="66"/>
      <c r="D315" s="66"/>
      <c r="E315" s="66"/>
      <c r="F315" s="66"/>
      <c r="G315" s="66"/>
      <c r="H315" s="66"/>
      <c r="I315" s="66"/>
      <c r="J315" s="66"/>
      <c r="K315" s="66"/>
    </row>
    <row r="316" customHeight="1" spans="2:11">
      <c r="B316" s="66"/>
      <c r="C316" s="66"/>
      <c r="D316" s="66"/>
      <c r="E316" s="66"/>
      <c r="F316" s="66"/>
      <c r="G316" s="66"/>
      <c r="H316" s="66"/>
      <c r="I316" s="66"/>
      <c r="J316" s="66"/>
      <c r="K316" s="66"/>
    </row>
    <row r="317" customHeight="1" spans="2:11">
      <c r="B317" s="66"/>
      <c r="C317" s="66"/>
      <c r="D317" s="66"/>
      <c r="E317" s="66"/>
      <c r="F317" s="66"/>
      <c r="G317" s="66"/>
      <c r="H317" s="66"/>
      <c r="I317" s="66"/>
      <c r="J317" s="66"/>
      <c r="K317" s="66"/>
    </row>
    <row r="318" customHeight="1" spans="2:11">
      <c r="B318" s="66"/>
      <c r="C318" s="66"/>
      <c r="D318" s="66"/>
      <c r="E318" s="66"/>
      <c r="F318" s="66"/>
      <c r="G318" s="66"/>
      <c r="H318" s="66"/>
      <c r="I318" s="66"/>
      <c r="J318" s="66"/>
      <c r="K318" s="66"/>
    </row>
    <row r="319" customHeight="1" spans="2:11">
      <c r="B319" s="66"/>
      <c r="C319" s="66"/>
      <c r="D319" s="66"/>
      <c r="E319" s="66"/>
      <c r="F319" s="66"/>
      <c r="G319" s="66"/>
      <c r="H319" s="66"/>
      <c r="I319" s="66"/>
      <c r="J319" s="66"/>
      <c r="K319" s="66"/>
    </row>
    <row r="320" customHeight="1" spans="2:11">
      <c r="B320" s="66"/>
      <c r="C320" s="66"/>
      <c r="D320" s="66"/>
      <c r="E320" s="66"/>
      <c r="F320" s="66"/>
      <c r="G320" s="66"/>
      <c r="H320" s="66"/>
      <c r="I320" s="66"/>
      <c r="J320" s="66"/>
      <c r="K320" s="66"/>
    </row>
    <row r="321" customHeight="1" spans="2:11">
      <c r="B321" s="66"/>
      <c r="C321" s="66"/>
      <c r="D321" s="66"/>
      <c r="E321" s="66"/>
      <c r="F321" s="66"/>
      <c r="G321" s="66"/>
      <c r="H321" s="66"/>
      <c r="I321" s="66"/>
      <c r="J321" s="66"/>
      <c r="K321" s="66"/>
    </row>
    <row r="322" customHeight="1" spans="2:11">
      <c r="B322" s="66"/>
      <c r="C322" s="66"/>
      <c r="D322" s="66"/>
      <c r="E322" s="66"/>
      <c r="F322" s="66"/>
      <c r="G322" s="66"/>
      <c r="H322" s="66"/>
      <c r="I322" s="66"/>
      <c r="J322" s="66"/>
      <c r="K322" s="66"/>
    </row>
    <row r="323" customHeight="1" spans="2:11">
      <c r="B323" s="66"/>
      <c r="C323" s="66"/>
      <c r="D323" s="66"/>
      <c r="E323" s="66"/>
      <c r="F323" s="66"/>
      <c r="G323" s="66"/>
      <c r="H323" s="66"/>
      <c r="I323" s="66"/>
      <c r="J323" s="66"/>
      <c r="K323" s="66"/>
    </row>
    <row r="324" customHeight="1" spans="2:11">
      <c r="B324" s="66"/>
      <c r="C324" s="66"/>
      <c r="D324" s="66"/>
      <c r="E324" s="66"/>
      <c r="F324" s="66"/>
      <c r="G324" s="66"/>
      <c r="H324" s="66"/>
      <c r="I324" s="66"/>
      <c r="J324" s="66"/>
      <c r="K324" s="66"/>
    </row>
    <row r="325" customHeight="1" spans="2:11">
      <c r="B325" s="66"/>
      <c r="C325" s="66"/>
      <c r="D325" s="66"/>
      <c r="E325" s="66"/>
      <c r="F325" s="66"/>
      <c r="G325" s="66"/>
      <c r="H325" s="66"/>
      <c r="I325" s="66"/>
      <c r="J325" s="66"/>
      <c r="K325" s="66"/>
    </row>
    <row r="326" customHeight="1" spans="2:11">
      <c r="B326" s="66"/>
      <c r="C326" s="66"/>
      <c r="D326" s="66"/>
      <c r="E326" s="66"/>
      <c r="F326" s="66"/>
      <c r="G326" s="66"/>
      <c r="H326" s="66"/>
      <c r="I326" s="66"/>
      <c r="J326" s="66"/>
      <c r="K326" s="66"/>
    </row>
    <row r="327" customHeight="1" spans="2:11">
      <c r="B327" s="66"/>
      <c r="C327" s="66"/>
      <c r="D327" s="66"/>
      <c r="E327" s="66"/>
      <c r="F327" s="66"/>
      <c r="G327" s="66"/>
      <c r="H327" s="66"/>
      <c r="I327" s="66"/>
      <c r="J327" s="66"/>
      <c r="K327" s="66"/>
    </row>
    <row r="328" customHeight="1" spans="2:11">
      <c r="B328" s="66"/>
      <c r="C328" s="66"/>
      <c r="D328" s="66"/>
      <c r="E328" s="66"/>
      <c r="F328" s="66"/>
      <c r="G328" s="66"/>
      <c r="H328" s="66"/>
      <c r="I328" s="66"/>
      <c r="J328" s="66"/>
      <c r="K328" s="66"/>
    </row>
    <row r="329" customHeight="1" spans="2:11">
      <c r="B329" s="66"/>
      <c r="C329" s="66"/>
      <c r="D329" s="66"/>
      <c r="E329" s="66"/>
      <c r="F329" s="66"/>
      <c r="G329" s="66"/>
      <c r="H329" s="66"/>
      <c r="I329" s="66"/>
      <c r="J329" s="66"/>
      <c r="K329" s="66"/>
    </row>
    <row r="330" customHeight="1" spans="2:11">
      <c r="B330" s="66"/>
      <c r="C330" s="66"/>
      <c r="D330" s="66"/>
      <c r="E330" s="66"/>
      <c r="F330" s="66"/>
      <c r="G330" s="66"/>
      <c r="H330" s="66"/>
      <c r="I330" s="66"/>
      <c r="J330" s="66"/>
      <c r="K330" s="66"/>
    </row>
    <row r="331" customHeight="1" spans="2:11">
      <c r="B331" s="66"/>
      <c r="C331" s="66"/>
      <c r="D331" s="66"/>
      <c r="E331" s="66"/>
      <c r="F331" s="66"/>
      <c r="G331" s="66"/>
      <c r="H331" s="66"/>
      <c r="I331" s="66"/>
      <c r="J331" s="66"/>
      <c r="K331" s="66"/>
    </row>
    <row r="332" customHeight="1" spans="2:11">
      <c r="B332" s="66"/>
      <c r="C332" s="66"/>
      <c r="D332" s="66"/>
      <c r="E332" s="66"/>
      <c r="F332" s="66"/>
      <c r="G332" s="66"/>
      <c r="H332" s="66"/>
      <c r="I332" s="66"/>
      <c r="J332" s="66"/>
      <c r="K332" s="66"/>
    </row>
    <row r="333" customHeight="1" spans="2:11">
      <c r="B333" s="66"/>
      <c r="C333" s="66"/>
      <c r="D333" s="66"/>
      <c r="E333" s="66"/>
      <c r="F333" s="66"/>
      <c r="G333" s="66"/>
      <c r="H333" s="66"/>
      <c r="I333" s="66"/>
      <c r="J333" s="66"/>
      <c r="K333" s="66"/>
    </row>
    <row r="334" customHeight="1" spans="2:11">
      <c r="B334" s="66"/>
      <c r="C334" s="66"/>
      <c r="D334" s="66"/>
      <c r="E334" s="66"/>
      <c r="F334" s="66"/>
      <c r="G334" s="66"/>
      <c r="H334" s="66"/>
      <c r="I334" s="66"/>
      <c r="J334" s="66"/>
      <c r="K334" s="66"/>
    </row>
    <row r="335" customHeight="1" spans="2:11">
      <c r="B335" s="66"/>
      <c r="C335" s="66"/>
      <c r="D335" s="66"/>
      <c r="E335" s="66"/>
      <c r="F335" s="66"/>
      <c r="G335" s="66"/>
      <c r="H335" s="66"/>
      <c r="I335" s="66"/>
      <c r="J335" s="66"/>
      <c r="K335" s="66"/>
    </row>
    <row r="336" customHeight="1" spans="2:11">
      <c r="B336" s="66"/>
      <c r="C336" s="66"/>
      <c r="D336" s="66"/>
      <c r="E336" s="66"/>
      <c r="F336" s="66"/>
      <c r="G336" s="66"/>
      <c r="H336" s="66"/>
      <c r="I336" s="66"/>
      <c r="J336" s="66"/>
      <c r="K336" s="66"/>
    </row>
    <row r="337" customHeight="1" spans="2:11">
      <c r="B337" s="66"/>
      <c r="C337" s="66"/>
      <c r="D337" s="66"/>
      <c r="E337" s="66"/>
      <c r="F337" s="66"/>
      <c r="G337" s="66"/>
      <c r="H337" s="66"/>
      <c r="I337" s="66"/>
      <c r="J337" s="66"/>
      <c r="K337" s="66"/>
    </row>
    <row r="338" customHeight="1" spans="2:11">
      <c r="B338" s="66"/>
      <c r="C338" s="66"/>
      <c r="D338" s="66"/>
      <c r="E338" s="66"/>
      <c r="F338" s="66"/>
      <c r="G338" s="66"/>
      <c r="H338" s="66"/>
      <c r="I338" s="66"/>
      <c r="J338" s="66"/>
      <c r="K338" s="66"/>
    </row>
    <row r="339" customHeight="1" spans="2:11">
      <c r="B339" s="66"/>
      <c r="C339" s="66"/>
      <c r="D339" s="66"/>
      <c r="E339" s="66"/>
      <c r="F339" s="66"/>
      <c r="G339" s="66"/>
      <c r="H339" s="66"/>
      <c r="I339" s="66"/>
      <c r="J339" s="66"/>
      <c r="K339" s="66"/>
    </row>
    <row r="340" customHeight="1" spans="2:11">
      <c r="B340" s="66"/>
      <c r="C340" s="66"/>
      <c r="D340" s="66"/>
      <c r="E340" s="66"/>
      <c r="F340" s="66"/>
      <c r="G340" s="66"/>
      <c r="H340" s="66"/>
      <c r="I340" s="66"/>
      <c r="J340" s="66"/>
      <c r="K340" s="66"/>
    </row>
    <row r="341" customHeight="1" spans="2:11">
      <c r="B341" s="66"/>
      <c r="C341" s="66"/>
      <c r="D341" s="66"/>
      <c r="E341" s="66"/>
      <c r="F341" s="66"/>
      <c r="G341" s="66"/>
      <c r="H341" s="66"/>
      <c r="I341" s="66"/>
      <c r="J341" s="66"/>
      <c r="K341" s="66"/>
    </row>
    <row r="342" customHeight="1" spans="2:11">
      <c r="B342" s="66"/>
      <c r="C342" s="66"/>
      <c r="D342" s="66"/>
      <c r="E342" s="66"/>
      <c r="F342" s="66"/>
      <c r="G342" s="66"/>
      <c r="H342" s="66"/>
      <c r="I342" s="66"/>
      <c r="J342" s="66"/>
      <c r="K342" s="66"/>
    </row>
    <row r="343" customHeight="1" spans="2:11">
      <c r="B343" s="66"/>
      <c r="C343" s="66"/>
      <c r="D343" s="66"/>
      <c r="E343" s="66"/>
      <c r="F343" s="66"/>
      <c r="G343" s="66"/>
      <c r="H343" s="66"/>
      <c r="I343" s="66"/>
      <c r="J343" s="66"/>
      <c r="K343" s="66"/>
    </row>
    <row r="344" customHeight="1" spans="2:11">
      <c r="B344" s="66"/>
      <c r="C344" s="66"/>
      <c r="D344" s="66"/>
      <c r="E344" s="66"/>
      <c r="F344" s="66"/>
      <c r="G344" s="66"/>
      <c r="H344" s="66"/>
      <c r="I344" s="66"/>
      <c r="J344" s="66"/>
      <c r="K344" s="66"/>
    </row>
    <row r="345" customHeight="1" spans="2:11">
      <c r="B345" s="66"/>
      <c r="C345" s="66"/>
      <c r="D345" s="66"/>
      <c r="E345" s="66"/>
      <c r="F345" s="66"/>
      <c r="G345" s="66"/>
      <c r="H345" s="66"/>
      <c r="I345" s="66"/>
      <c r="J345" s="66"/>
      <c r="K345" s="66"/>
    </row>
    <row r="346" customHeight="1" spans="2:11">
      <c r="B346" s="66"/>
      <c r="C346" s="66"/>
      <c r="D346" s="66"/>
      <c r="E346" s="66"/>
      <c r="F346" s="66"/>
      <c r="G346" s="66"/>
      <c r="H346" s="66"/>
      <c r="I346" s="66"/>
      <c r="J346" s="66"/>
      <c r="K346" s="66"/>
    </row>
    <row r="347" customHeight="1" spans="2:11">
      <c r="B347" s="66"/>
      <c r="C347" s="66"/>
      <c r="D347" s="66"/>
      <c r="E347" s="66"/>
      <c r="F347" s="66"/>
      <c r="G347" s="66"/>
      <c r="H347" s="66"/>
      <c r="I347" s="66"/>
      <c r="J347" s="66"/>
      <c r="K347" s="66"/>
    </row>
    <row r="348" customHeight="1" spans="2:11">
      <c r="B348" s="66"/>
      <c r="C348" s="66"/>
      <c r="D348" s="66"/>
      <c r="E348" s="66"/>
      <c r="F348" s="66"/>
      <c r="G348" s="66"/>
      <c r="H348" s="66"/>
      <c r="I348" s="66"/>
      <c r="J348" s="66"/>
      <c r="K348" s="66"/>
    </row>
    <row r="349" customHeight="1" spans="2:11">
      <c r="B349" s="66"/>
      <c r="C349" s="66"/>
      <c r="D349" s="66"/>
      <c r="E349" s="66"/>
      <c r="F349" s="66"/>
      <c r="G349" s="66"/>
      <c r="H349" s="66"/>
      <c r="I349" s="66"/>
      <c r="J349" s="66"/>
      <c r="K349" s="66"/>
    </row>
    <row r="350" customHeight="1" spans="2:11">
      <c r="B350" s="66"/>
      <c r="C350" s="66"/>
      <c r="D350" s="66"/>
      <c r="E350" s="66"/>
      <c r="F350" s="66"/>
      <c r="G350" s="66"/>
      <c r="H350" s="66"/>
      <c r="I350" s="66"/>
      <c r="J350" s="66"/>
      <c r="K350" s="66"/>
    </row>
    <row r="351" customHeight="1" spans="2:11">
      <c r="B351" s="66"/>
      <c r="C351" s="66"/>
      <c r="D351" s="66"/>
      <c r="E351" s="66"/>
      <c r="F351" s="66"/>
      <c r="G351" s="66"/>
      <c r="H351" s="66"/>
      <c r="I351" s="66"/>
      <c r="J351" s="66"/>
      <c r="K351" s="66"/>
    </row>
    <row r="352" customHeight="1" spans="2:11">
      <c r="B352" s="66"/>
      <c r="C352" s="66"/>
      <c r="D352" s="66"/>
      <c r="E352" s="66"/>
      <c r="F352" s="66"/>
      <c r="G352" s="66"/>
      <c r="H352" s="66"/>
      <c r="I352" s="66"/>
      <c r="J352" s="66"/>
      <c r="K352" s="66"/>
    </row>
    <row r="353" customHeight="1" spans="2:11">
      <c r="B353" s="66"/>
      <c r="C353" s="66"/>
      <c r="D353" s="66"/>
      <c r="E353" s="66"/>
      <c r="F353" s="66"/>
      <c r="G353" s="66"/>
      <c r="H353" s="66"/>
      <c r="I353" s="66"/>
      <c r="J353" s="66"/>
      <c r="K353" s="66"/>
    </row>
    <row r="354" customHeight="1" spans="2:11">
      <c r="B354" s="66"/>
      <c r="C354" s="66"/>
      <c r="D354" s="66"/>
      <c r="E354" s="66"/>
      <c r="F354" s="66"/>
      <c r="G354" s="66"/>
      <c r="H354" s="66"/>
      <c r="I354" s="66"/>
      <c r="J354" s="66"/>
      <c r="K354" s="66"/>
    </row>
    <row r="355" customHeight="1" spans="2:11">
      <c r="B355" s="66"/>
      <c r="C355" s="66"/>
      <c r="D355" s="66"/>
      <c r="E355" s="66"/>
      <c r="F355" s="66"/>
      <c r="G355" s="66"/>
      <c r="H355" s="66"/>
      <c r="I355" s="66"/>
      <c r="J355" s="66"/>
      <c r="K355" s="66"/>
    </row>
    <row r="356" customHeight="1" spans="2:11">
      <c r="B356" s="66"/>
      <c r="C356" s="66"/>
      <c r="D356" s="66"/>
      <c r="E356" s="66"/>
      <c r="F356" s="66"/>
      <c r="G356" s="66"/>
      <c r="H356" s="66"/>
      <c r="I356" s="66"/>
      <c r="J356" s="66"/>
      <c r="K356" s="66"/>
    </row>
    <row r="357" customHeight="1" spans="2:11">
      <c r="B357" s="66"/>
      <c r="C357" s="66"/>
      <c r="D357" s="66"/>
      <c r="E357" s="66"/>
      <c r="F357" s="66"/>
      <c r="G357" s="66"/>
      <c r="H357" s="66"/>
      <c r="I357" s="66"/>
      <c r="J357" s="66"/>
      <c r="K357" s="66"/>
    </row>
    <row r="358" customHeight="1" spans="2:11">
      <c r="B358" s="66"/>
      <c r="C358" s="66"/>
      <c r="D358" s="66"/>
      <c r="E358" s="66"/>
      <c r="F358" s="66"/>
      <c r="G358" s="66"/>
      <c r="H358" s="66"/>
      <c r="I358" s="66"/>
      <c r="J358" s="66"/>
      <c r="K358" s="66"/>
    </row>
    <row r="359" customHeight="1" spans="2:11">
      <c r="B359" s="66"/>
      <c r="C359" s="66"/>
      <c r="D359" s="66"/>
      <c r="E359" s="66"/>
      <c r="F359" s="66"/>
      <c r="G359" s="66"/>
      <c r="H359" s="66"/>
      <c r="I359" s="66"/>
      <c r="J359" s="66"/>
      <c r="K359" s="66"/>
    </row>
    <row r="360" customHeight="1" spans="2:11">
      <c r="B360" s="66"/>
      <c r="C360" s="66"/>
      <c r="D360" s="66"/>
      <c r="E360" s="66"/>
      <c r="F360" s="66"/>
      <c r="G360" s="66"/>
      <c r="H360" s="66"/>
      <c r="I360" s="66"/>
      <c r="J360" s="66"/>
      <c r="K360" s="66"/>
    </row>
    <row r="361" customHeight="1" spans="2:11">
      <c r="B361" s="66"/>
      <c r="C361" s="66"/>
      <c r="D361" s="66"/>
      <c r="E361" s="66"/>
      <c r="F361" s="66"/>
      <c r="G361" s="66"/>
      <c r="H361" s="66"/>
      <c r="I361" s="66"/>
      <c r="J361" s="66"/>
      <c r="K361" s="66"/>
    </row>
    <row r="362" customHeight="1" spans="2:11">
      <c r="B362" s="66"/>
      <c r="C362" s="66"/>
      <c r="D362" s="66"/>
      <c r="E362" s="66"/>
      <c r="F362" s="66"/>
      <c r="G362" s="66"/>
      <c r="H362" s="66"/>
      <c r="I362" s="66"/>
      <c r="J362" s="66"/>
      <c r="K362" s="66"/>
    </row>
    <row r="363" customHeight="1" spans="2:11">
      <c r="B363" s="66"/>
      <c r="C363" s="66"/>
      <c r="D363" s="66"/>
      <c r="E363" s="66"/>
      <c r="F363" s="66"/>
      <c r="G363" s="66"/>
      <c r="H363" s="66"/>
      <c r="I363" s="66"/>
      <c r="J363" s="66"/>
      <c r="K363" s="66"/>
    </row>
    <row r="364" customHeight="1" spans="2:11">
      <c r="B364" s="66"/>
      <c r="C364" s="66"/>
      <c r="D364" s="66"/>
      <c r="E364" s="66"/>
      <c r="F364" s="66"/>
      <c r="G364" s="66"/>
      <c r="H364" s="66"/>
      <c r="I364" s="66"/>
      <c r="J364" s="66"/>
      <c r="K364" s="66"/>
    </row>
    <row r="365" customHeight="1" spans="2:11">
      <c r="B365" s="66"/>
      <c r="C365" s="66"/>
      <c r="D365" s="66"/>
      <c r="E365" s="66"/>
      <c r="F365" s="66"/>
      <c r="G365" s="66"/>
      <c r="H365" s="66"/>
      <c r="I365" s="66"/>
      <c r="J365" s="66"/>
      <c r="K365" s="66"/>
    </row>
    <row r="366" customHeight="1" spans="2:11">
      <c r="B366" s="66"/>
      <c r="C366" s="66"/>
      <c r="D366" s="66"/>
      <c r="E366" s="66"/>
      <c r="F366" s="66"/>
      <c r="G366" s="66"/>
      <c r="H366" s="66"/>
      <c r="I366" s="66"/>
      <c r="J366" s="66"/>
      <c r="K366" s="66"/>
    </row>
    <row r="367" customHeight="1" spans="2:11">
      <c r="B367" s="66"/>
      <c r="C367" s="66"/>
      <c r="D367" s="66"/>
      <c r="E367" s="66"/>
      <c r="F367" s="66"/>
      <c r="G367" s="66"/>
      <c r="H367" s="66"/>
      <c r="I367" s="66"/>
      <c r="J367" s="66"/>
      <c r="K367" s="66"/>
    </row>
    <row r="368" customHeight="1" spans="2:11">
      <c r="B368" s="66"/>
      <c r="C368" s="66"/>
      <c r="D368" s="66"/>
      <c r="E368" s="66"/>
      <c r="F368" s="66"/>
      <c r="G368" s="66"/>
      <c r="H368" s="66"/>
      <c r="I368" s="66"/>
      <c r="J368" s="66"/>
      <c r="K368" s="66"/>
    </row>
    <row r="369" customHeight="1" spans="2:11">
      <c r="B369" s="66"/>
      <c r="C369" s="66"/>
      <c r="D369" s="66"/>
      <c r="E369" s="66"/>
      <c r="F369" s="66"/>
      <c r="G369" s="66"/>
      <c r="H369" s="66"/>
      <c r="I369" s="66"/>
      <c r="J369" s="66"/>
      <c r="K369" s="66"/>
    </row>
    <row r="370" customHeight="1" spans="2:11">
      <c r="B370" s="66"/>
      <c r="C370" s="66"/>
      <c r="D370" s="66"/>
      <c r="E370" s="66"/>
      <c r="F370" s="66"/>
      <c r="G370" s="66"/>
      <c r="H370" s="66"/>
      <c r="I370" s="66"/>
      <c r="J370" s="66"/>
      <c r="K370" s="66"/>
    </row>
    <row r="371" customHeight="1" spans="2:11">
      <c r="B371" s="66"/>
      <c r="C371" s="66"/>
      <c r="D371" s="66"/>
      <c r="E371" s="66"/>
      <c r="F371" s="66"/>
      <c r="G371" s="66"/>
      <c r="H371" s="66"/>
      <c r="I371" s="66"/>
      <c r="J371" s="66"/>
      <c r="K371" s="66"/>
    </row>
    <row r="372" customHeight="1" spans="2:11">
      <c r="B372" s="66"/>
      <c r="C372" s="66"/>
      <c r="D372" s="66"/>
      <c r="E372" s="66"/>
      <c r="F372" s="66"/>
      <c r="G372" s="66"/>
      <c r="H372" s="66"/>
      <c r="I372" s="66"/>
      <c r="J372" s="66"/>
      <c r="K372" s="66"/>
    </row>
    <row r="373" customHeight="1" spans="2:11">
      <c r="B373" s="66"/>
      <c r="C373" s="66"/>
      <c r="D373" s="66"/>
      <c r="E373" s="66"/>
      <c r="F373" s="66"/>
      <c r="G373" s="66"/>
      <c r="H373" s="66"/>
      <c r="I373" s="66"/>
      <c r="J373" s="66"/>
      <c r="K373" s="66"/>
    </row>
    <row r="374" customHeight="1" spans="2:11">
      <c r="B374" s="66"/>
      <c r="C374" s="66"/>
      <c r="D374" s="66"/>
      <c r="E374" s="66"/>
      <c r="F374" s="66"/>
      <c r="G374" s="66"/>
      <c r="H374" s="66"/>
      <c r="I374" s="66"/>
      <c r="J374" s="66"/>
      <c r="K374" s="66"/>
    </row>
    <row r="375" customHeight="1" spans="2:11">
      <c r="B375" s="66"/>
      <c r="C375" s="66"/>
      <c r="D375" s="66"/>
      <c r="E375" s="66"/>
      <c r="F375" s="66"/>
      <c r="G375" s="66"/>
      <c r="H375" s="66"/>
      <c r="I375" s="66"/>
      <c r="J375" s="66"/>
      <c r="K375" s="66"/>
    </row>
    <row r="376" customHeight="1" spans="2:11">
      <c r="B376" s="66"/>
      <c r="C376" s="66"/>
      <c r="D376" s="66"/>
      <c r="E376" s="66"/>
      <c r="F376" s="66"/>
      <c r="G376" s="66"/>
      <c r="H376" s="66"/>
      <c r="I376" s="66"/>
      <c r="J376" s="66"/>
      <c r="K376" s="66"/>
    </row>
    <row r="377" customHeight="1" spans="2:11">
      <c r="B377" s="66"/>
      <c r="C377" s="66"/>
      <c r="D377" s="66"/>
      <c r="E377" s="66"/>
      <c r="F377" s="66"/>
      <c r="G377" s="66"/>
      <c r="H377" s="66"/>
      <c r="I377" s="66"/>
      <c r="J377" s="66"/>
      <c r="K377" s="66"/>
    </row>
    <row r="378" customHeight="1" spans="2:11">
      <c r="B378" s="66"/>
      <c r="C378" s="66"/>
      <c r="D378" s="66"/>
      <c r="E378" s="66"/>
      <c r="F378" s="66"/>
      <c r="G378" s="66"/>
      <c r="H378" s="66"/>
      <c r="I378" s="66"/>
      <c r="J378" s="66"/>
      <c r="K378" s="66"/>
    </row>
    <row r="379" customHeight="1" spans="2:11">
      <c r="B379" s="66"/>
      <c r="C379" s="66"/>
      <c r="D379" s="66"/>
      <c r="E379" s="66"/>
      <c r="F379" s="66"/>
      <c r="G379" s="66"/>
      <c r="H379" s="66"/>
      <c r="I379" s="66"/>
      <c r="J379" s="66"/>
      <c r="K379" s="66"/>
    </row>
    <row r="380" customHeight="1" spans="2:11">
      <c r="B380" s="66"/>
      <c r="C380" s="66"/>
      <c r="D380" s="66"/>
      <c r="E380" s="66"/>
      <c r="F380" s="66"/>
      <c r="G380" s="66"/>
      <c r="H380" s="66"/>
      <c r="I380" s="66"/>
      <c r="J380" s="66"/>
      <c r="K380" s="66"/>
    </row>
    <row r="381" customHeight="1" spans="2:11">
      <c r="B381" s="66"/>
      <c r="C381" s="66"/>
      <c r="D381" s="66"/>
      <c r="E381" s="66"/>
      <c r="F381" s="66"/>
      <c r="G381" s="66"/>
      <c r="H381" s="66"/>
      <c r="I381" s="66"/>
      <c r="J381" s="66"/>
      <c r="K381" s="66"/>
    </row>
    <row r="382" customHeight="1" spans="2:11">
      <c r="B382" s="66"/>
      <c r="C382" s="66"/>
      <c r="D382" s="66"/>
      <c r="E382" s="66"/>
      <c r="F382" s="66"/>
      <c r="G382" s="66"/>
      <c r="H382" s="66"/>
      <c r="I382" s="66"/>
      <c r="J382" s="66"/>
      <c r="K382" s="66"/>
    </row>
    <row r="383" customHeight="1" spans="2:11">
      <c r="B383" s="66"/>
      <c r="C383" s="66"/>
      <c r="D383" s="66"/>
      <c r="E383" s="66"/>
      <c r="F383" s="66"/>
      <c r="G383" s="66"/>
      <c r="H383" s="66"/>
      <c r="I383" s="66"/>
      <c r="J383" s="66"/>
      <c r="K383" s="66"/>
    </row>
    <row r="384" customHeight="1" spans="2:11">
      <c r="B384" s="66"/>
      <c r="C384" s="66"/>
      <c r="D384" s="66"/>
      <c r="E384" s="66"/>
      <c r="F384" s="66"/>
      <c r="G384" s="66"/>
      <c r="H384" s="66"/>
      <c r="I384" s="66"/>
      <c r="J384" s="66"/>
      <c r="K384" s="66"/>
    </row>
    <row r="385" customHeight="1" spans="2:11">
      <c r="B385" s="66"/>
      <c r="C385" s="66"/>
      <c r="D385" s="66"/>
      <c r="E385" s="66"/>
      <c r="F385" s="66"/>
      <c r="G385" s="66"/>
      <c r="H385" s="66"/>
      <c r="I385" s="66"/>
      <c r="J385" s="66"/>
      <c r="K385" s="66"/>
    </row>
    <row r="386" customHeight="1" spans="2:11">
      <c r="B386" s="66"/>
      <c r="C386" s="66"/>
      <c r="D386" s="66"/>
      <c r="E386" s="66"/>
      <c r="F386" s="66"/>
      <c r="G386" s="66"/>
      <c r="H386" s="66"/>
      <c r="I386" s="66"/>
      <c r="J386" s="66"/>
      <c r="K386" s="66"/>
    </row>
    <row r="387" customHeight="1" spans="2:11">
      <c r="B387" s="66"/>
      <c r="C387" s="66"/>
      <c r="D387" s="66"/>
      <c r="E387" s="66"/>
      <c r="F387" s="66"/>
      <c r="G387" s="66"/>
      <c r="H387" s="66"/>
      <c r="I387" s="66"/>
      <c r="J387" s="66"/>
      <c r="K387" s="66"/>
    </row>
    <row r="388" customHeight="1" spans="2:11">
      <c r="B388" s="66"/>
      <c r="C388" s="66"/>
      <c r="D388" s="66"/>
      <c r="E388" s="66"/>
      <c r="F388" s="66"/>
      <c r="G388" s="66"/>
      <c r="H388" s="66"/>
      <c r="I388" s="66"/>
      <c r="J388" s="66"/>
      <c r="K388" s="66"/>
    </row>
    <row r="389" customHeight="1" spans="2:11">
      <c r="B389" s="66"/>
      <c r="C389" s="66"/>
      <c r="D389" s="66"/>
      <c r="E389" s="66"/>
      <c r="F389" s="66"/>
      <c r="G389" s="66"/>
      <c r="H389" s="66"/>
      <c r="I389" s="66"/>
      <c r="J389" s="66"/>
      <c r="K389" s="66"/>
    </row>
    <row r="390" customHeight="1" spans="2:11">
      <c r="B390" s="66"/>
      <c r="C390" s="66"/>
      <c r="D390" s="66"/>
      <c r="E390" s="66"/>
      <c r="F390" s="66"/>
      <c r="G390" s="66"/>
      <c r="H390" s="66"/>
      <c r="I390" s="66"/>
      <c r="J390" s="66"/>
      <c r="K390" s="66"/>
    </row>
    <row r="391" customHeight="1" spans="2:11">
      <c r="B391" s="66"/>
      <c r="C391" s="66"/>
      <c r="D391" s="66"/>
      <c r="E391" s="66"/>
      <c r="F391" s="66"/>
      <c r="G391" s="66"/>
      <c r="H391" s="66"/>
      <c r="I391" s="66"/>
      <c r="J391" s="66"/>
      <c r="K391" s="66"/>
    </row>
    <row r="392" customHeight="1" spans="2:11">
      <c r="B392" s="66"/>
      <c r="C392" s="66"/>
      <c r="D392" s="66"/>
      <c r="E392" s="66"/>
      <c r="F392" s="66"/>
      <c r="G392" s="66"/>
      <c r="H392" s="66"/>
      <c r="I392" s="66"/>
      <c r="J392" s="66"/>
      <c r="K392" s="66"/>
    </row>
    <row r="393" customHeight="1" spans="2:11">
      <c r="B393" s="66"/>
      <c r="C393" s="66"/>
      <c r="D393" s="66"/>
      <c r="E393" s="66"/>
      <c r="F393" s="66"/>
      <c r="G393" s="66"/>
      <c r="H393" s="66"/>
      <c r="I393" s="66"/>
      <c r="J393" s="66"/>
      <c r="K393" s="66"/>
    </row>
    <row r="394" customHeight="1" spans="2:11">
      <c r="B394" s="66"/>
      <c r="C394" s="66"/>
      <c r="D394" s="66"/>
      <c r="E394" s="66"/>
      <c r="F394" s="66"/>
      <c r="G394" s="66"/>
      <c r="H394" s="66"/>
      <c r="I394" s="66"/>
      <c r="J394" s="66"/>
      <c r="K394" s="66"/>
    </row>
    <row r="395" customHeight="1" spans="2:11">
      <c r="B395" s="66"/>
      <c r="C395" s="66"/>
      <c r="D395" s="66"/>
      <c r="E395" s="66"/>
      <c r="F395" s="66"/>
      <c r="G395" s="66"/>
      <c r="H395" s="66"/>
      <c r="I395" s="66"/>
      <c r="J395" s="66"/>
      <c r="K395" s="66"/>
    </row>
    <row r="396" customHeight="1" spans="2:11">
      <c r="B396" s="66"/>
      <c r="C396" s="66"/>
      <c r="D396" s="66"/>
      <c r="E396" s="66"/>
      <c r="F396" s="66"/>
      <c r="G396" s="66"/>
      <c r="H396" s="66"/>
      <c r="I396" s="66"/>
      <c r="J396" s="66"/>
      <c r="K396" s="66"/>
    </row>
    <row r="397" customHeight="1" spans="2:11">
      <c r="B397" s="66"/>
      <c r="C397" s="66"/>
      <c r="D397" s="66"/>
      <c r="E397" s="66"/>
      <c r="F397" s="66"/>
      <c r="G397" s="66"/>
      <c r="H397" s="66"/>
      <c r="I397" s="66"/>
      <c r="J397" s="66"/>
      <c r="K397" s="66"/>
    </row>
    <row r="398" customHeight="1" spans="2:11">
      <c r="B398" s="66"/>
      <c r="C398" s="66"/>
      <c r="D398" s="66"/>
      <c r="E398" s="66"/>
      <c r="F398" s="66"/>
      <c r="G398" s="66"/>
      <c r="H398" s="66"/>
      <c r="I398" s="66"/>
      <c r="J398" s="66"/>
      <c r="K398" s="66"/>
    </row>
    <row r="399" customHeight="1" spans="2:11">
      <c r="B399" s="66"/>
      <c r="C399" s="66"/>
      <c r="D399" s="66"/>
      <c r="E399" s="66"/>
      <c r="F399" s="66"/>
      <c r="G399" s="66"/>
      <c r="H399" s="66"/>
      <c r="I399" s="66"/>
      <c r="J399" s="66"/>
      <c r="K399" s="66"/>
    </row>
    <row r="400" customHeight="1" spans="2:11">
      <c r="B400" s="66"/>
      <c r="C400" s="66"/>
      <c r="D400" s="66"/>
      <c r="E400" s="66"/>
      <c r="F400" s="66"/>
      <c r="G400" s="66"/>
      <c r="H400" s="66"/>
      <c r="I400" s="66"/>
      <c r="J400" s="66"/>
      <c r="K400" s="66"/>
    </row>
    <row r="401" customHeight="1" spans="2:11">
      <c r="B401" s="66"/>
      <c r="C401" s="66"/>
      <c r="D401" s="66"/>
      <c r="E401" s="66"/>
      <c r="F401" s="66"/>
      <c r="G401" s="66"/>
      <c r="H401" s="66"/>
      <c r="I401" s="66"/>
      <c r="J401" s="66"/>
      <c r="K401" s="66"/>
    </row>
    <row r="402" customHeight="1" spans="2:11">
      <c r="B402" s="66"/>
      <c r="C402" s="66"/>
      <c r="D402" s="66"/>
      <c r="E402" s="66"/>
      <c r="F402" s="66"/>
      <c r="G402" s="66"/>
      <c r="H402" s="66"/>
      <c r="I402" s="66"/>
      <c r="J402" s="66"/>
      <c r="K402" s="66"/>
    </row>
    <row r="403" customHeight="1" spans="2:11">
      <c r="B403" s="66"/>
      <c r="C403" s="66"/>
      <c r="D403" s="66"/>
      <c r="E403" s="66"/>
      <c r="F403" s="66"/>
      <c r="G403" s="66"/>
      <c r="H403" s="66"/>
      <c r="I403" s="66"/>
      <c r="J403" s="66"/>
      <c r="K403" s="66"/>
    </row>
    <row r="404" customHeight="1" spans="2:11">
      <c r="B404" s="66"/>
      <c r="C404" s="66"/>
      <c r="D404" s="66"/>
      <c r="E404" s="66"/>
      <c r="F404" s="66"/>
      <c r="G404" s="66"/>
      <c r="H404" s="66"/>
      <c r="I404" s="66"/>
      <c r="J404" s="66"/>
      <c r="K404" s="66"/>
    </row>
    <row r="405" customHeight="1" spans="2:11">
      <c r="B405" s="66"/>
      <c r="C405" s="66"/>
      <c r="D405" s="66"/>
      <c r="E405" s="66"/>
      <c r="F405" s="66"/>
      <c r="G405" s="66"/>
      <c r="H405" s="66"/>
      <c r="I405" s="66"/>
      <c r="J405" s="66"/>
      <c r="K405" s="66"/>
    </row>
    <row r="406" customHeight="1" spans="2:11">
      <c r="B406" s="66"/>
      <c r="C406" s="66"/>
      <c r="D406" s="66"/>
      <c r="E406" s="66"/>
      <c r="F406" s="66"/>
      <c r="G406" s="66"/>
      <c r="H406" s="66"/>
      <c r="I406" s="66"/>
      <c r="J406" s="66"/>
      <c r="K406" s="66"/>
    </row>
    <row r="407" customHeight="1" spans="2:11">
      <c r="B407" s="66"/>
      <c r="C407" s="66"/>
      <c r="D407" s="66"/>
      <c r="E407" s="66"/>
      <c r="F407" s="66"/>
      <c r="G407" s="66"/>
      <c r="H407" s="66"/>
      <c r="I407" s="66"/>
      <c r="J407" s="66"/>
      <c r="K407" s="66"/>
    </row>
    <row r="408" customHeight="1" spans="2:11">
      <c r="B408" s="66"/>
      <c r="C408" s="66"/>
      <c r="D408" s="66"/>
      <c r="E408" s="66"/>
      <c r="F408" s="66"/>
      <c r="G408" s="66"/>
      <c r="H408" s="66"/>
      <c r="I408" s="66"/>
      <c r="J408" s="66"/>
      <c r="K408" s="66"/>
    </row>
    <row r="409" customHeight="1" spans="2:11">
      <c r="B409" s="66"/>
      <c r="C409" s="66"/>
      <c r="D409" s="66"/>
      <c r="E409" s="66"/>
      <c r="F409" s="66"/>
      <c r="G409" s="66"/>
      <c r="H409" s="66"/>
      <c r="I409" s="66"/>
      <c r="J409" s="66"/>
      <c r="K409" s="66"/>
    </row>
    <row r="410" customHeight="1" spans="2:11">
      <c r="B410" s="66"/>
      <c r="C410" s="66"/>
      <c r="D410" s="66"/>
      <c r="E410" s="66"/>
      <c r="F410" s="66"/>
      <c r="G410" s="66"/>
      <c r="H410" s="66"/>
      <c r="I410" s="66"/>
      <c r="J410" s="66"/>
      <c r="K410" s="66"/>
    </row>
    <row r="411" customHeight="1" spans="2:11">
      <c r="B411" s="66"/>
      <c r="C411" s="66"/>
      <c r="D411" s="66"/>
      <c r="E411" s="66"/>
      <c r="F411" s="66"/>
      <c r="G411" s="66"/>
      <c r="H411" s="66"/>
      <c r="I411" s="66"/>
      <c r="J411" s="66"/>
      <c r="K411" s="66"/>
    </row>
    <row r="412" customHeight="1" spans="2:11">
      <c r="B412" s="66"/>
      <c r="C412" s="66"/>
      <c r="D412" s="66"/>
      <c r="E412" s="66"/>
      <c r="F412" s="66"/>
      <c r="G412" s="66"/>
      <c r="H412" s="66"/>
      <c r="I412" s="66"/>
      <c r="J412" s="66"/>
      <c r="K412" s="66"/>
    </row>
    <row r="413" customHeight="1" spans="2:11">
      <c r="B413" s="66"/>
      <c r="C413" s="66"/>
      <c r="D413" s="66"/>
      <c r="E413" s="66"/>
      <c r="F413" s="66"/>
      <c r="G413" s="66"/>
      <c r="H413" s="66"/>
      <c r="I413" s="66"/>
      <c r="J413" s="66"/>
      <c r="K413" s="66"/>
    </row>
    <row r="414" customHeight="1" spans="2:11">
      <c r="B414" s="66"/>
      <c r="C414" s="66"/>
      <c r="D414" s="66"/>
      <c r="E414" s="66"/>
      <c r="F414" s="66"/>
      <c r="G414" s="66"/>
      <c r="H414" s="66"/>
      <c r="I414" s="66"/>
      <c r="J414" s="66"/>
      <c r="K414" s="66"/>
    </row>
    <row r="415" customHeight="1" spans="2:11">
      <c r="B415" s="66"/>
      <c r="C415" s="66"/>
      <c r="D415" s="66"/>
      <c r="E415" s="66"/>
      <c r="F415" s="66"/>
      <c r="G415" s="66"/>
      <c r="H415" s="66"/>
      <c r="I415" s="66"/>
      <c r="J415" s="66"/>
      <c r="K415" s="66"/>
    </row>
    <row r="416" customHeight="1" spans="2:11">
      <c r="B416" s="66"/>
      <c r="C416" s="66"/>
      <c r="D416" s="66"/>
      <c r="E416" s="66"/>
      <c r="F416" s="66"/>
      <c r="G416" s="66"/>
      <c r="H416" s="66"/>
      <c r="I416" s="66"/>
      <c r="J416" s="66"/>
      <c r="K416" s="66"/>
    </row>
    <row r="417" customHeight="1" spans="2:11">
      <c r="B417" s="66"/>
      <c r="C417" s="66"/>
      <c r="D417" s="66"/>
      <c r="E417" s="66"/>
      <c r="F417" s="66"/>
      <c r="G417" s="66"/>
      <c r="H417" s="66"/>
      <c r="I417" s="66"/>
      <c r="J417" s="66"/>
      <c r="K417" s="66"/>
    </row>
    <row r="418" customHeight="1" spans="2:11">
      <c r="B418" s="66"/>
      <c r="C418" s="66"/>
      <c r="D418" s="66"/>
      <c r="E418" s="66"/>
      <c r="F418" s="66"/>
      <c r="G418" s="66"/>
      <c r="H418" s="66"/>
      <c r="I418" s="66"/>
      <c r="J418" s="66"/>
      <c r="K418" s="66"/>
    </row>
    <row r="419" customHeight="1" spans="2:11">
      <c r="B419" s="66"/>
      <c r="C419" s="66"/>
      <c r="D419" s="66"/>
      <c r="E419" s="66"/>
      <c r="F419" s="66"/>
      <c r="G419" s="66"/>
      <c r="H419" s="66"/>
      <c r="I419" s="66"/>
      <c r="J419" s="66"/>
      <c r="K419" s="66"/>
    </row>
    <row r="420" customHeight="1" spans="2:11">
      <c r="B420" s="66"/>
      <c r="C420" s="66"/>
      <c r="D420" s="66"/>
      <c r="E420" s="66"/>
      <c r="F420" s="66"/>
      <c r="G420" s="66"/>
      <c r="H420" s="66"/>
      <c r="I420" s="66"/>
      <c r="J420" s="66"/>
      <c r="K420" s="66"/>
    </row>
    <row r="421" customHeight="1" spans="2:11">
      <c r="B421" s="66"/>
      <c r="C421" s="66"/>
      <c r="D421" s="66"/>
      <c r="E421" s="66"/>
      <c r="F421" s="66"/>
      <c r="G421" s="66"/>
      <c r="H421" s="66"/>
      <c r="I421" s="66"/>
      <c r="J421" s="66"/>
      <c r="K421" s="66"/>
    </row>
    <row r="422" customHeight="1" spans="2:11">
      <c r="B422" s="66"/>
      <c r="C422" s="66"/>
      <c r="D422" s="66"/>
      <c r="E422" s="66"/>
      <c r="F422" s="66"/>
      <c r="G422" s="66"/>
      <c r="H422" s="66"/>
      <c r="I422" s="66"/>
      <c r="J422" s="66"/>
      <c r="K422" s="66"/>
    </row>
    <row r="423" customHeight="1" spans="2:11">
      <c r="B423" s="66"/>
      <c r="C423" s="66"/>
      <c r="D423" s="66"/>
      <c r="E423" s="66"/>
      <c r="F423" s="66"/>
      <c r="G423" s="66"/>
      <c r="H423" s="66"/>
      <c r="I423" s="66"/>
      <c r="J423" s="66"/>
      <c r="K423" s="66"/>
    </row>
    <row r="424" customHeight="1" spans="2:11">
      <c r="B424" s="66"/>
      <c r="C424" s="66"/>
      <c r="D424" s="66"/>
      <c r="E424" s="66"/>
      <c r="F424" s="66"/>
      <c r="G424" s="66"/>
      <c r="H424" s="66"/>
      <c r="I424" s="66"/>
      <c r="J424" s="66"/>
      <c r="K424" s="66"/>
    </row>
    <row r="425" customHeight="1" spans="2:11">
      <c r="B425" s="66"/>
      <c r="C425" s="66"/>
      <c r="D425" s="66"/>
      <c r="E425" s="66"/>
      <c r="F425" s="66"/>
      <c r="G425" s="66"/>
      <c r="H425" s="66"/>
      <c r="I425" s="66"/>
      <c r="J425" s="66"/>
      <c r="K425" s="66"/>
    </row>
    <row r="426" customHeight="1" spans="2:11">
      <c r="B426" s="66"/>
      <c r="C426" s="66"/>
      <c r="D426" s="66"/>
      <c r="E426" s="66"/>
      <c r="F426" s="66"/>
      <c r="G426" s="66"/>
      <c r="H426" s="66"/>
      <c r="I426" s="66"/>
      <c r="J426" s="66"/>
      <c r="K426" s="66"/>
    </row>
    <row r="427" customHeight="1" spans="2:11">
      <c r="B427" s="66"/>
      <c r="C427" s="66"/>
      <c r="D427" s="66"/>
      <c r="E427" s="66"/>
      <c r="F427" s="66"/>
      <c r="G427" s="66"/>
      <c r="H427" s="66"/>
      <c r="I427" s="66"/>
      <c r="J427" s="66"/>
      <c r="K427" s="66"/>
    </row>
    <row r="428" customHeight="1" spans="2:11">
      <c r="B428" s="66"/>
      <c r="C428" s="66"/>
      <c r="D428" s="66"/>
      <c r="E428" s="66"/>
      <c r="F428" s="66"/>
      <c r="G428" s="66"/>
      <c r="H428" s="66"/>
      <c r="I428" s="66"/>
      <c r="J428" s="66"/>
      <c r="K428" s="66"/>
    </row>
    <row r="429" customHeight="1" spans="2:11">
      <c r="B429" s="66"/>
      <c r="C429" s="66"/>
      <c r="D429" s="66"/>
      <c r="E429" s="66"/>
      <c r="F429" s="66"/>
      <c r="G429" s="66"/>
      <c r="H429" s="66"/>
      <c r="I429" s="66"/>
      <c r="J429" s="66"/>
      <c r="K429" s="66"/>
    </row>
    <row r="430" customHeight="1" spans="2:11">
      <c r="B430" s="66"/>
      <c r="C430" s="66"/>
      <c r="D430" s="66"/>
      <c r="E430" s="66"/>
      <c r="F430" s="66"/>
      <c r="G430" s="66"/>
      <c r="H430" s="66"/>
      <c r="I430" s="66"/>
      <c r="J430" s="66"/>
      <c r="K430" s="66"/>
    </row>
    <row r="431" customHeight="1" spans="2:11">
      <c r="B431" s="66"/>
      <c r="C431" s="66"/>
      <c r="D431" s="66"/>
      <c r="E431" s="66"/>
      <c r="F431" s="66"/>
      <c r="G431" s="66"/>
      <c r="H431" s="66"/>
      <c r="I431" s="66"/>
      <c r="J431" s="66"/>
      <c r="K431" s="66"/>
    </row>
    <row r="432" customHeight="1" spans="2:11">
      <c r="B432" s="66"/>
      <c r="C432" s="66"/>
      <c r="D432" s="66"/>
      <c r="E432" s="66"/>
      <c r="F432" s="66"/>
      <c r="G432" s="66"/>
      <c r="H432" s="66"/>
      <c r="I432" s="66"/>
      <c r="J432" s="66"/>
      <c r="K432" s="66"/>
    </row>
    <row r="433" customHeight="1" spans="2:11">
      <c r="B433" s="66"/>
      <c r="C433" s="66"/>
      <c r="D433" s="66"/>
      <c r="E433" s="66"/>
      <c r="F433" s="66"/>
      <c r="G433" s="66"/>
      <c r="H433" s="66"/>
      <c r="I433" s="66"/>
      <c r="J433" s="66"/>
      <c r="K433" s="66"/>
    </row>
    <row r="434" customHeight="1" spans="2:11">
      <c r="B434" s="66"/>
      <c r="C434" s="66"/>
      <c r="D434" s="66"/>
      <c r="E434" s="66"/>
      <c r="F434" s="66"/>
      <c r="G434" s="66"/>
      <c r="H434" s="66"/>
      <c r="I434" s="66"/>
      <c r="J434" s="66"/>
      <c r="K434" s="66"/>
    </row>
    <row r="435" customHeight="1" spans="2:11">
      <c r="B435" s="66"/>
      <c r="C435" s="66"/>
      <c r="D435" s="66"/>
      <c r="E435" s="66"/>
      <c r="F435" s="66"/>
      <c r="G435" s="66"/>
      <c r="H435" s="66"/>
      <c r="I435" s="66"/>
      <c r="J435" s="66"/>
      <c r="K435" s="66"/>
    </row>
    <row r="436" customHeight="1" spans="2:11">
      <c r="B436" s="66"/>
      <c r="C436" s="66"/>
      <c r="D436" s="66"/>
      <c r="E436" s="66"/>
      <c r="F436" s="66"/>
      <c r="G436" s="66"/>
      <c r="H436" s="66"/>
      <c r="I436" s="66"/>
      <c r="J436" s="66"/>
      <c r="K436" s="66"/>
    </row>
    <row r="437" customHeight="1" spans="2:11">
      <c r="B437" s="66"/>
      <c r="C437" s="66"/>
      <c r="D437" s="66"/>
      <c r="E437" s="66"/>
      <c r="F437" s="66"/>
      <c r="G437" s="66"/>
      <c r="H437" s="66"/>
      <c r="I437" s="66"/>
      <c r="J437" s="66"/>
      <c r="K437" s="66"/>
    </row>
    <row r="438" customHeight="1" spans="2:11">
      <c r="B438" s="66"/>
      <c r="C438" s="66"/>
      <c r="D438" s="66"/>
      <c r="E438" s="66"/>
      <c r="F438" s="66"/>
      <c r="G438" s="66"/>
      <c r="H438" s="66"/>
      <c r="I438" s="66"/>
      <c r="J438" s="66"/>
      <c r="K438" s="66"/>
    </row>
    <row r="439" customHeight="1" spans="2:11">
      <c r="B439" s="66"/>
      <c r="C439" s="66"/>
      <c r="D439" s="66"/>
      <c r="E439" s="66"/>
      <c r="F439" s="66"/>
      <c r="G439" s="66"/>
      <c r="H439" s="66"/>
      <c r="I439" s="66"/>
      <c r="J439" s="66"/>
      <c r="K439" s="66"/>
    </row>
    <row r="440" customHeight="1" spans="2:11">
      <c r="B440" s="66"/>
      <c r="C440" s="66"/>
      <c r="D440" s="66"/>
      <c r="E440" s="66"/>
      <c r="F440" s="66"/>
      <c r="G440" s="66"/>
      <c r="H440" s="66"/>
      <c r="I440" s="66"/>
      <c r="J440" s="66"/>
      <c r="K440" s="66"/>
    </row>
    <row r="441" customHeight="1" spans="2:11">
      <c r="B441" s="66"/>
      <c r="C441" s="66"/>
      <c r="D441" s="66"/>
      <c r="E441" s="66"/>
      <c r="F441" s="66"/>
      <c r="G441" s="66"/>
      <c r="H441" s="66"/>
      <c r="I441" s="66"/>
      <c r="J441" s="66"/>
      <c r="K441" s="66"/>
    </row>
    <row r="442" customHeight="1" spans="2:11">
      <c r="B442" s="66"/>
      <c r="C442" s="66"/>
      <c r="D442" s="66"/>
      <c r="E442" s="66"/>
      <c r="F442" s="66"/>
      <c r="G442" s="66"/>
      <c r="H442" s="66"/>
      <c r="I442" s="66"/>
      <c r="J442" s="66"/>
      <c r="K442" s="66"/>
    </row>
    <row r="443" customHeight="1" spans="2:11">
      <c r="B443" s="66"/>
      <c r="C443" s="66"/>
      <c r="D443" s="66"/>
      <c r="E443" s="66"/>
      <c r="F443" s="66"/>
      <c r="G443" s="66"/>
      <c r="H443" s="66"/>
      <c r="I443" s="66"/>
      <c r="J443" s="66"/>
      <c r="K443" s="66"/>
    </row>
    <row r="444" customHeight="1" spans="2:11">
      <c r="B444" s="66"/>
      <c r="C444" s="66"/>
      <c r="D444" s="66"/>
      <c r="E444" s="66"/>
      <c r="F444" s="66"/>
      <c r="G444" s="66"/>
      <c r="H444" s="66"/>
      <c r="I444" s="66"/>
      <c r="J444" s="66"/>
      <c r="K444" s="66"/>
    </row>
    <row r="445" customHeight="1" spans="2:11">
      <c r="B445" s="66"/>
      <c r="C445" s="66"/>
      <c r="D445" s="66"/>
      <c r="E445" s="66"/>
      <c r="F445" s="66"/>
      <c r="G445" s="66"/>
      <c r="H445" s="66"/>
      <c r="I445" s="66"/>
      <c r="J445" s="66"/>
      <c r="K445" s="66"/>
    </row>
    <row r="446" customHeight="1" spans="2:11">
      <c r="B446" s="66"/>
      <c r="C446" s="66"/>
      <c r="D446" s="66"/>
      <c r="E446" s="66"/>
      <c r="F446" s="66"/>
      <c r="G446" s="66"/>
      <c r="H446" s="66"/>
      <c r="I446" s="66"/>
      <c r="J446" s="66"/>
      <c r="K446" s="66"/>
    </row>
    <row r="447" customHeight="1" spans="2:11">
      <c r="B447" s="66"/>
      <c r="C447" s="66"/>
      <c r="D447" s="66"/>
      <c r="E447" s="66"/>
      <c r="F447" s="66"/>
      <c r="G447" s="66"/>
      <c r="H447" s="66"/>
      <c r="I447" s="66"/>
      <c r="J447" s="66"/>
      <c r="K447" s="66"/>
    </row>
    <row r="448" customHeight="1" spans="2:11">
      <c r="B448" s="66"/>
      <c r="C448" s="66"/>
      <c r="D448" s="66"/>
      <c r="E448" s="66"/>
      <c r="F448" s="66"/>
      <c r="G448" s="66"/>
      <c r="H448" s="66"/>
      <c r="I448" s="66"/>
      <c r="J448" s="66"/>
      <c r="K448" s="66"/>
    </row>
    <row r="449" customHeight="1" spans="2:11">
      <c r="B449" s="66"/>
      <c r="C449" s="66"/>
      <c r="D449" s="66"/>
      <c r="E449" s="66"/>
      <c r="F449" s="66"/>
      <c r="G449" s="66"/>
      <c r="H449" s="66"/>
      <c r="I449" s="66"/>
      <c r="J449" s="66"/>
      <c r="K449" s="66"/>
    </row>
    <row r="450" customHeight="1" spans="2:11">
      <c r="B450" s="66"/>
      <c r="C450" s="66"/>
      <c r="D450" s="66"/>
      <c r="E450" s="66"/>
      <c r="F450" s="66"/>
      <c r="G450" s="66"/>
      <c r="H450" s="66"/>
      <c r="I450" s="66"/>
      <c r="J450" s="66"/>
      <c r="K450" s="66"/>
    </row>
    <row r="451" customHeight="1" spans="2:11">
      <c r="B451" s="66"/>
      <c r="C451" s="66"/>
      <c r="D451" s="66"/>
      <c r="E451" s="66"/>
      <c r="F451" s="66"/>
      <c r="G451" s="66"/>
      <c r="H451" s="66"/>
      <c r="I451" s="66"/>
      <c r="J451" s="66"/>
      <c r="K451" s="66"/>
    </row>
    <row r="452" customHeight="1" spans="2:11">
      <c r="B452" s="66"/>
      <c r="C452" s="66"/>
      <c r="D452" s="66"/>
      <c r="E452" s="66"/>
      <c r="F452" s="66"/>
      <c r="G452" s="66"/>
      <c r="H452" s="66"/>
      <c r="I452" s="66"/>
      <c r="J452" s="66"/>
      <c r="K452" s="66"/>
    </row>
    <row r="453" customHeight="1" spans="2:11">
      <c r="B453" s="66"/>
      <c r="C453" s="66"/>
      <c r="D453" s="66"/>
      <c r="E453" s="66"/>
      <c r="F453" s="66"/>
      <c r="G453" s="66"/>
      <c r="H453" s="66"/>
      <c r="I453" s="66"/>
      <c r="J453" s="66"/>
      <c r="K453" s="66"/>
    </row>
    <row r="454" customHeight="1" spans="2:11">
      <c r="B454" s="66"/>
      <c r="C454" s="66"/>
      <c r="D454" s="66"/>
      <c r="E454" s="66"/>
      <c r="F454" s="66"/>
      <c r="G454" s="66"/>
      <c r="H454" s="66"/>
      <c r="I454" s="66"/>
      <c r="J454" s="66"/>
      <c r="K454" s="66"/>
    </row>
    <row r="455" customHeight="1" spans="2:11">
      <c r="B455" s="66"/>
      <c r="C455" s="66"/>
      <c r="D455" s="66"/>
      <c r="E455" s="66"/>
      <c r="F455" s="66"/>
      <c r="G455" s="66"/>
      <c r="H455" s="66"/>
      <c r="I455" s="66"/>
      <c r="J455" s="66"/>
      <c r="K455" s="66"/>
    </row>
    <row r="456" customHeight="1" spans="2:11">
      <c r="B456" s="66"/>
      <c r="C456" s="66"/>
      <c r="D456" s="66"/>
      <c r="E456" s="66"/>
      <c r="F456" s="66"/>
      <c r="G456" s="66"/>
      <c r="H456" s="66"/>
      <c r="I456" s="66"/>
      <c r="J456" s="66"/>
      <c r="K456" s="66"/>
    </row>
    <row r="457" customHeight="1" spans="2:11">
      <c r="B457" s="66"/>
      <c r="C457" s="66"/>
      <c r="D457" s="66"/>
      <c r="E457" s="66"/>
      <c r="F457" s="66"/>
      <c r="G457" s="66"/>
      <c r="H457" s="66"/>
      <c r="I457" s="66"/>
      <c r="J457" s="66"/>
      <c r="K457" s="66"/>
    </row>
    <row r="458" customHeight="1" spans="2:11">
      <c r="B458" s="66"/>
      <c r="C458" s="66"/>
      <c r="D458" s="66"/>
      <c r="E458" s="66"/>
      <c r="F458" s="66"/>
      <c r="G458" s="66"/>
      <c r="H458" s="66"/>
      <c r="I458" s="66"/>
      <c r="J458" s="66"/>
      <c r="K458" s="66"/>
    </row>
    <row r="459" customHeight="1" spans="2:11">
      <c r="B459" s="66"/>
      <c r="C459" s="66"/>
      <c r="D459" s="66"/>
      <c r="E459" s="66"/>
      <c r="F459" s="66"/>
      <c r="G459" s="66"/>
      <c r="H459" s="66"/>
      <c r="I459" s="66"/>
      <c r="J459" s="66"/>
      <c r="K459" s="66"/>
    </row>
    <row r="460" customHeight="1" spans="2:11">
      <c r="B460" s="66"/>
      <c r="C460" s="66"/>
      <c r="D460" s="66"/>
      <c r="E460" s="66"/>
      <c r="F460" s="66"/>
      <c r="G460" s="66"/>
      <c r="H460" s="66"/>
      <c r="I460" s="66"/>
      <c r="J460" s="66"/>
      <c r="K460" s="66"/>
    </row>
    <row r="461" customHeight="1" spans="2:11">
      <c r="B461" s="66"/>
      <c r="C461" s="66"/>
      <c r="D461" s="66"/>
      <c r="E461" s="66"/>
      <c r="F461" s="66"/>
      <c r="G461" s="66"/>
      <c r="H461" s="66"/>
      <c r="I461" s="66"/>
      <c r="J461" s="66"/>
      <c r="K461" s="66"/>
    </row>
    <row r="462" customHeight="1" spans="2:11">
      <c r="B462" s="66"/>
      <c r="C462" s="66"/>
      <c r="D462" s="66"/>
      <c r="E462" s="66"/>
      <c r="F462" s="66"/>
      <c r="G462" s="66"/>
      <c r="H462" s="66"/>
      <c r="I462" s="66"/>
      <c r="J462" s="66"/>
      <c r="K462" s="66"/>
    </row>
    <row r="463" customHeight="1" spans="2:11">
      <c r="B463" s="66"/>
      <c r="C463" s="66"/>
      <c r="D463" s="66"/>
      <c r="E463" s="66"/>
      <c r="F463" s="66"/>
      <c r="G463" s="66"/>
      <c r="H463" s="66"/>
      <c r="I463" s="66"/>
      <c r="J463" s="66"/>
      <c r="K463" s="66"/>
    </row>
    <row r="464" customHeight="1" spans="2:11">
      <c r="B464" s="66"/>
      <c r="C464" s="66"/>
      <c r="D464" s="66"/>
      <c r="E464" s="66"/>
      <c r="F464" s="66"/>
      <c r="G464" s="66"/>
      <c r="H464" s="66"/>
      <c r="I464" s="66"/>
      <c r="J464" s="66"/>
      <c r="K464" s="66"/>
    </row>
    <row r="465" customHeight="1" spans="2:11">
      <c r="B465" s="66"/>
      <c r="C465" s="66"/>
      <c r="D465" s="66"/>
      <c r="E465" s="66"/>
      <c r="F465" s="66"/>
      <c r="G465" s="66"/>
      <c r="H465" s="66"/>
      <c r="I465" s="66"/>
      <c r="J465" s="66"/>
      <c r="K465" s="66"/>
    </row>
    <row r="466" customHeight="1" spans="2:11">
      <c r="B466" s="66"/>
      <c r="C466" s="66"/>
      <c r="D466" s="66"/>
      <c r="E466" s="66"/>
      <c r="F466" s="66"/>
      <c r="G466" s="66"/>
      <c r="H466" s="66"/>
      <c r="I466" s="66"/>
      <c r="J466" s="66"/>
      <c r="K466" s="66"/>
    </row>
    <row r="467" customHeight="1" spans="2:11">
      <c r="B467" s="66"/>
      <c r="C467" s="66"/>
      <c r="D467" s="66"/>
      <c r="E467" s="66"/>
      <c r="F467" s="66"/>
      <c r="G467" s="66"/>
      <c r="H467" s="66"/>
      <c r="I467" s="66"/>
      <c r="J467" s="66"/>
      <c r="K467" s="66"/>
    </row>
    <row r="468" customHeight="1" spans="2:11">
      <c r="B468" s="66"/>
      <c r="C468" s="66"/>
      <c r="D468" s="66"/>
      <c r="E468" s="66"/>
      <c r="F468" s="66"/>
      <c r="G468" s="66"/>
      <c r="H468" s="66"/>
      <c r="I468" s="66"/>
      <c r="J468" s="66"/>
      <c r="K468" s="66"/>
    </row>
    <row r="469" customHeight="1" spans="2:11">
      <c r="B469" s="66"/>
      <c r="C469" s="66"/>
      <c r="D469" s="66"/>
      <c r="E469" s="66"/>
      <c r="F469" s="66"/>
      <c r="G469" s="66"/>
      <c r="H469" s="66"/>
      <c r="I469" s="66"/>
      <c r="J469" s="66"/>
      <c r="K469" s="66"/>
    </row>
    <row r="470" customHeight="1" spans="2:11">
      <c r="B470" s="66"/>
      <c r="C470" s="66"/>
      <c r="D470" s="66"/>
      <c r="E470" s="66"/>
      <c r="F470" s="66"/>
      <c r="G470" s="66"/>
      <c r="H470" s="66"/>
      <c r="I470" s="66"/>
      <c r="J470" s="66"/>
      <c r="K470" s="66"/>
    </row>
    <row r="471" customHeight="1" spans="2:11">
      <c r="B471" s="66"/>
      <c r="C471" s="66"/>
      <c r="D471" s="66"/>
      <c r="E471" s="66"/>
      <c r="F471" s="66"/>
      <c r="G471" s="66"/>
      <c r="H471" s="66"/>
      <c r="I471" s="66"/>
      <c r="J471" s="66"/>
      <c r="K471" s="66"/>
    </row>
    <row r="472" customHeight="1" spans="2:11">
      <c r="B472" s="66"/>
      <c r="C472" s="66"/>
      <c r="D472" s="66"/>
      <c r="E472" s="66"/>
      <c r="F472" s="66"/>
      <c r="G472" s="66"/>
      <c r="H472" s="66"/>
      <c r="I472" s="66"/>
      <c r="J472" s="66"/>
      <c r="K472" s="66"/>
    </row>
    <row r="473" customHeight="1" spans="2:11">
      <c r="B473" s="66"/>
      <c r="C473" s="66"/>
      <c r="D473" s="66"/>
      <c r="E473" s="66"/>
      <c r="F473" s="66"/>
      <c r="G473" s="66"/>
      <c r="H473" s="66"/>
      <c r="I473" s="66"/>
      <c r="J473" s="66"/>
      <c r="K473" s="66"/>
    </row>
    <row r="474" customHeight="1" spans="2:11">
      <c r="B474" s="66"/>
      <c r="C474" s="66"/>
      <c r="D474" s="66"/>
      <c r="E474" s="66"/>
      <c r="F474" s="66"/>
      <c r="G474" s="66"/>
      <c r="H474" s="66"/>
      <c r="I474" s="66"/>
      <c r="J474" s="66"/>
      <c r="K474" s="66"/>
    </row>
    <row r="475" customHeight="1" spans="2:11">
      <c r="B475" s="66"/>
      <c r="C475" s="66"/>
      <c r="D475" s="66"/>
      <c r="E475" s="66"/>
      <c r="F475" s="66"/>
      <c r="G475" s="66"/>
      <c r="H475" s="66"/>
      <c r="I475" s="66"/>
      <c r="J475" s="66"/>
      <c r="K475" s="66"/>
    </row>
    <row r="476" customHeight="1" spans="2:11">
      <c r="B476" s="66"/>
      <c r="C476" s="66"/>
      <c r="D476" s="66"/>
      <c r="E476" s="66"/>
      <c r="F476" s="66"/>
      <c r="G476" s="66"/>
      <c r="H476" s="66"/>
      <c r="I476" s="66"/>
      <c r="J476" s="66"/>
      <c r="K476" s="66"/>
    </row>
    <row r="477" customHeight="1" spans="2:11">
      <c r="B477" s="66"/>
      <c r="C477" s="66"/>
      <c r="D477" s="66"/>
      <c r="E477" s="66"/>
      <c r="F477" s="66"/>
      <c r="G477" s="66"/>
      <c r="H477" s="66"/>
      <c r="I477" s="66"/>
      <c r="J477" s="66"/>
      <c r="K477" s="66"/>
    </row>
    <row r="478" customHeight="1" spans="2:11">
      <c r="B478" s="66"/>
      <c r="C478" s="66"/>
      <c r="D478" s="66"/>
      <c r="E478" s="66"/>
      <c r="F478" s="66"/>
      <c r="G478" s="66"/>
      <c r="H478" s="66"/>
      <c r="I478" s="66"/>
      <c r="J478" s="66"/>
      <c r="K478" s="66"/>
    </row>
    <row r="479" customHeight="1" spans="2:11">
      <c r="B479" s="66"/>
      <c r="C479" s="66"/>
      <c r="D479" s="66"/>
      <c r="E479" s="66"/>
      <c r="F479" s="66"/>
      <c r="G479" s="66"/>
      <c r="H479" s="66"/>
      <c r="I479" s="66"/>
      <c r="J479" s="66"/>
      <c r="K479" s="66"/>
    </row>
    <row r="480" customHeight="1" spans="2:11">
      <c r="B480" s="66"/>
      <c r="C480" s="66"/>
      <c r="D480" s="66"/>
      <c r="E480" s="66"/>
      <c r="F480" s="66"/>
      <c r="G480" s="66"/>
      <c r="H480" s="66"/>
      <c r="I480" s="66"/>
      <c r="J480" s="66"/>
      <c r="K480" s="66"/>
    </row>
    <row r="481" customHeight="1" spans="2:11">
      <c r="B481" s="66"/>
      <c r="C481" s="66"/>
      <c r="D481" s="66"/>
      <c r="E481" s="66"/>
      <c r="F481" s="66"/>
      <c r="G481" s="66"/>
      <c r="H481" s="66"/>
      <c r="I481" s="66"/>
      <c r="J481" s="66"/>
      <c r="K481" s="66"/>
    </row>
    <row r="482" customHeight="1" spans="2:11">
      <c r="B482" s="66"/>
      <c r="C482" s="66"/>
      <c r="D482" s="66"/>
      <c r="E482" s="66"/>
      <c r="F482" s="66"/>
      <c r="G482" s="66"/>
      <c r="H482" s="66"/>
      <c r="I482" s="66"/>
      <c r="J482" s="66"/>
      <c r="K482" s="66"/>
    </row>
    <row r="483" customHeight="1" spans="2:11">
      <c r="B483" s="66"/>
      <c r="C483" s="66"/>
      <c r="D483" s="66"/>
      <c r="E483" s="66"/>
      <c r="F483" s="66"/>
      <c r="G483" s="66"/>
      <c r="H483" s="66"/>
      <c r="I483" s="66"/>
      <c r="J483" s="66"/>
      <c r="K483" s="66"/>
    </row>
    <row r="484" customHeight="1" spans="2:11">
      <c r="B484" s="66"/>
      <c r="C484" s="66"/>
      <c r="D484" s="66"/>
      <c r="E484" s="66"/>
      <c r="F484" s="66"/>
      <c r="G484" s="66"/>
      <c r="H484" s="66"/>
      <c r="I484" s="66"/>
      <c r="J484" s="66"/>
      <c r="K484" s="66"/>
    </row>
    <row r="485" customHeight="1" spans="2:11">
      <c r="B485" s="66"/>
      <c r="C485" s="66"/>
      <c r="D485" s="66"/>
      <c r="E485" s="66"/>
      <c r="F485" s="66"/>
      <c r="G485" s="66"/>
      <c r="H485" s="66"/>
      <c r="I485" s="66"/>
      <c r="J485" s="66"/>
      <c r="K485" s="66"/>
    </row>
    <row r="486" customHeight="1" spans="2:11">
      <c r="B486" s="66"/>
      <c r="C486" s="66"/>
      <c r="D486" s="66"/>
      <c r="E486" s="66"/>
      <c r="F486" s="66"/>
      <c r="G486" s="66"/>
      <c r="H486" s="66"/>
      <c r="I486" s="66"/>
      <c r="J486" s="66"/>
      <c r="K486" s="66"/>
    </row>
    <row r="487" customHeight="1" spans="2:11">
      <c r="B487" s="66"/>
      <c r="C487" s="66"/>
      <c r="D487" s="66"/>
      <c r="E487" s="66"/>
      <c r="F487" s="66"/>
      <c r="G487" s="66"/>
      <c r="H487" s="66"/>
      <c r="I487" s="66"/>
      <c r="J487" s="66"/>
      <c r="K487" s="66"/>
    </row>
    <row r="488" customHeight="1" spans="2:11">
      <c r="B488" s="66"/>
      <c r="C488" s="66"/>
      <c r="D488" s="66"/>
      <c r="E488" s="66"/>
      <c r="F488" s="66"/>
      <c r="G488" s="66"/>
      <c r="H488" s="66"/>
      <c r="I488" s="66"/>
      <c r="J488" s="66"/>
      <c r="K488" s="66"/>
    </row>
    <row r="489" customHeight="1" spans="2:11">
      <c r="B489" s="66"/>
      <c r="C489" s="66"/>
      <c r="D489" s="66"/>
      <c r="E489" s="66"/>
      <c r="F489" s="66"/>
      <c r="G489" s="66"/>
      <c r="H489" s="66"/>
      <c r="I489" s="66"/>
      <c r="J489" s="66"/>
      <c r="K489" s="66"/>
    </row>
    <row r="490" customHeight="1" spans="2:11">
      <c r="B490" s="66"/>
      <c r="C490" s="66"/>
      <c r="D490" s="66"/>
      <c r="E490" s="66"/>
      <c r="F490" s="66"/>
      <c r="G490" s="66"/>
      <c r="H490" s="66"/>
      <c r="I490" s="66"/>
      <c r="J490" s="66"/>
      <c r="K490" s="66"/>
    </row>
    <row r="491" customHeight="1" spans="2:11">
      <c r="B491" s="66"/>
      <c r="C491" s="66"/>
      <c r="D491" s="66"/>
      <c r="E491" s="66"/>
      <c r="F491" s="66"/>
      <c r="G491" s="66"/>
      <c r="H491" s="66"/>
      <c r="I491" s="66"/>
      <c r="J491" s="66"/>
      <c r="K491" s="66"/>
    </row>
    <row r="492" customHeight="1" spans="2:11">
      <c r="B492" s="66"/>
      <c r="C492" s="66"/>
      <c r="D492" s="66"/>
      <c r="E492" s="66"/>
      <c r="F492" s="66"/>
      <c r="G492" s="66"/>
      <c r="H492" s="66"/>
      <c r="I492" s="66"/>
      <c r="J492" s="66"/>
      <c r="K492" s="66"/>
    </row>
    <row r="493" customHeight="1" spans="2:11">
      <c r="B493" s="66"/>
      <c r="C493" s="66"/>
      <c r="D493" s="66"/>
      <c r="E493" s="66"/>
      <c r="F493" s="66"/>
      <c r="G493" s="66"/>
      <c r="H493" s="66"/>
      <c r="I493" s="66"/>
      <c r="J493" s="66"/>
      <c r="K493" s="66"/>
    </row>
    <row r="494" customHeight="1" spans="2:11">
      <c r="B494" s="66"/>
      <c r="C494" s="66"/>
      <c r="D494" s="66"/>
      <c r="E494" s="66"/>
      <c r="F494" s="66"/>
      <c r="G494" s="66"/>
      <c r="H494" s="66"/>
      <c r="I494" s="66"/>
      <c r="J494" s="66"/>
      <c r="K494" s="66"/>
    </row>
    <row r="495" customHeight="1" spans="2:11">
      <c r="B495" s="66"/>
      <c r="C495" s="66"/>
      <c r="D495" s="66"/>
      <c r="E495" s="66"/>
      <c r="F495" s="66"/>
      <c r="G495" s="66"/>
      <c r="H495" s="66"/>
      <c r="I495" s="66"/>
      <c r="J495" s="66"/>
      <c r="K495" s="66"/>
    </row>
    <row r="496" customHeight="1" spans="2:11">
      <c r="B496" s="66"/>
      <c r="C496" s="66"/>
      <c r="D496" s="66"/>
      <c r="E496" s="66"/>
      <c r="F496" s="66"/>
      <c r="G496" s="66"/>
      <c r="H496" s="66"/>
      <c r="I496" s="66"/>
      <c r="J496" s="66"/>
      <c r="K496" s="66"/>
    </row>
    <row r="497" customHeight="1" spans="2:11">
      <c r="B497" s="66"/>
      <c r="C497" s="66"/>
      <c r="D497" s="66"/>
      <c r="E497" s="66"/>
      <c r="F497" s="66"/>
      <c r="G497" s="66"/>
      <c r="H497" s="66"/>
      <c r="I497" s="66"/>
      <c r="J497" s="66"/>
      <c r="K497" s="66"/>
    </row>
    <row r="498" customHeight="1" spans="2:11">
      <c r="B498" s="66"/>
      <c r="C498" s="66"/>
      <c r="D498" s="66"/>
      <c r="E498" s="66"/>
      <c r="F498" s="66"/>
      <c r="G498" s="66"/>
      <c r="H498" s="66"/>
      <c r="I498" s="66"/>
      <c r="J498" s="66"/>
      <c r="K498" s="66"/>
    </row>
    <row r="499" customHeight="1" spans="2:11">
      <c r="B499" s="66"/>
      <c r="C499" s="66"/>
      <c r="D499" s="66"/>
      <c r="E499" s="66"/>
      <c r="F499" s="66"/>
      <c r="G499" s="66"/>
      <c r="H499" s="66"/>
      <c r="I499" s="66"/>
      <c r="J499" s="66"/>
      <c r="K499" s="66"/>
    </row>
    <row r="500" customHeight="1" spans="2:11">
      <c r="B500" s="66"/>
      <c r="C500" s="66"/>
      <c r="D500" s="66"/>
      <c r="E500" s="66"/>
      <c r="F500" s="66"/>
      <c r="G500" s="66"/>
      <c r="H500" s="66"/>
      <c r="I500" s="66"/>
      <c r="J500" s="66"/>
      <c r="K500" s="66"/>
    </row>
    <row r="501" customHeight="1" spans="2:11">
      <c r="B501" s="66"/>
      <c r="C501" s="66"/>
      <c r="D501" s="66"/>
      <c r="E501" s="66"/>
      <c r="F501" s="66"/>
      <c r="G501" s="66"/>
      <c r="H501" s="66"/>
      <c r="I501" s="66"/>
      <c r="J501" s="66"/>
      <c r="K501" s="66"/>
    </row>
    <row r="502" customHeight="1" spans="2:11">
      <c r="B502" s="66"/>
      <c r="C502" s="66"/>
      <c r="D502" s="66"/>
      <c r="E502" s="66"/>
      <c r="F502" s="66"/>
      <c r="G502" s="66"/>
      <c r="H502" s="66"/>
      <c r="I502" s="66"/>
      <c r="J502" s="66"/>
      <c r="K502" s="66"/>
    </row>
    <row r="503" customHeight="1" spans="2:11">
      <c r="B503" s="66"/>
      <c r="C503" s="66"/>
      <c r="D503" s="66"/>
      <c r="E503" s="66"/>
      <c r="F503" s="66"/>
      <c r="G503" s="66"/>
      <c r="H503" s="66"/>
      <c r="I503" s="66"/>
      <c r="J503" s="66"/>
      <c r="K503" s="66"/>
    </row>
    <row r="504" customHeight="1" spans="2:11">
      <c r="B504" s="66"/>
      <c r="C504" s="66"/>
      <c r="D504" s="66"/>
      <c r="E504" s="66"/>
      <c r="F504" s="66"/>
      <c r="G504" s="66"/>
      <c r="H504" s="66"/>
      <c r="I504" s="66"/>
      <c r="J504" s="66"/>
      <c r="K504" s="66"/>
    </row>
    <row r="505" customHeight="1" spans="2:11">
      <c r="B505" s="66"/>
      <c r="C505" s="66"/>
      <c r="D505" s="66"/>
      <c r="E505" s="66"/>
      <c r="F505" s="66"/>
      <c r="G505" s="66"/>
      <c r="H505" s="66"/>
      <c r="I505" s="66"/>
      <c r="J505" s="66"/>
      <c r="K505" s="66"/>
    </row>
    <row r="506" customHeight="1" spans="2:11">
      <c r="B506" s="66"/>
      <c r="C506" s="66"/>
      <c r="D506" s="66"/>
      <c r="E506" s="66"/>
      <c r="F506" s="66"/>
      <c r="G506" s="66"/>
      <c r="H506" s="66"/>
      <c r="I506" s="66"/>
      <c r="J506" s="66"/>
      <c r="K506" s="66"/>
    </row>
    <row r="507" customHeight="1" spans="2:11">
      <c r="B507" s="66"/>
      <c r="C507" s="66"/>
      <c r="D507" s="66"/>
      <c r="E507" s="66"/>
      <c r="F507" s="66"/>
      <c r="G507" s="66"/>
      <c r="H507" s="66"/>
      <c r="I507" s="66"/>
      <c r="J507" s="66"/>
      <c r="K507" s="66"/>
    </row>
    <row r="508" customHeight="1" spans="2:11">
      <c r="B508" s="66"/>
      <c r="C508" s="66"/>
      <c r="D508" s="66"/>
      <c r="E508" s="66"/>
      <c r="F508" s="66"/>
      <c r="G508" s="66"/>
      <c r="H508" s="66"/>
      <c r="I508" s="66"/>
      <c r="J508" s="66"/>
      <c r="K508" s="66"/>
    </row>
    <row r="509" customHeight="1" spans="2:11">
      <c r="B509" s="66"/>
      <c r="C509" s="66"/>
      <c r="D509" s="66"/>
      <c r="E509" s="66"/>
      <c r="F509" s="66"/>
      <c r="G509" s="66"/>
      <c r="H509" s="66"/>
      <c r="I509" s="66"/>
      <c r="J509" s="66"/>
      <c r="K509" s="66"/>
    </row>
    <row r="510" customHeight="1" spans="2:11">
      <c r="B510" s="66"/>
      <c r="C510" s="66"/>
      <c r="D510" s="66"/>
      <c r="E510" s="66"/>
      <c r="F510" s="66"/>
      <c r="G510" s="66"/>
      <c r="H510" s="66"/>
      <c r="I510" s="66"/>
      <c r="J510" s="66"/>
      <c r="K510" s="66"/>
    </row>
    <row r="511" customHeight="1" spans="2:11">
      <c r="B511" s="66"/>
      <c r="C511" s="66"/>
      <c r="D511" s="66"/>
      <c r="E511" s="66"/>
      <c r="F511" s="66"/>
      <c r="G511" s="66"/>
      <c r="H511" s="66"/>
      <c r="I511" s="66"/>
      <c r="J511" s="66"/>
      <c r="K511" s="66"/>
    </row>
    <row r="512" customHeight="1" spans="2:11">
      <c r="B512" s="66"/>
      <c r="C512" s="66"/>
      <c r="D512" s="66"/>
      <c r="E512" s="66"/>
      <c r="F512" s="66"/>
      <c r="G512" s="66"/>
      <c r="H512" s="66"/>
      <c r="I512" s="66"/>
      <c r="J512" s="66"/>
      <c r="K512" s="66"/>
    </row>
    <row r="513" customHeight="1" spans="2:11">
      <c r="B513" s="66"/>
      <c r="C513" s="66"/>
      <c r="D513" s="66"/>
      <c r="E513" s="66"/>
      <c r="F513" s="66"/>
      <c r="G513" s="66"/>
      <c r="H513" s="66"/>
      <c r="I513" s="66"/>
      <c r="J513" s="66"/>
      <c r="K513" s="66"/>
    </row>
    <row r="514" customHeight="1" spans="2:11">
      <c r="B514" s="66"/>
      <c r="C514" s="66"/>
      <c r="D514" s="66"/>
      <c r="E514" s="66"/>
      <c r="F514" s="66"/>
      <c r="G514" s="66"/>
      <c r="H514" s="66"/>
      <c r="I514" s="66"/>
      <c r="J514" s="66"/>
      <c r="K514" s="66"/>
    </row>
    <row r="515" customHeight="1" spans="2:11">
      <c r="B515" s="66"/>
      <c r="C515" s="66"/>
      <c r="D515" s="66"/>
      <c r="E515" s="66"/>
      <c r="F515" s="66"/>
      <c r="G515" s="66"/>
      <c r="H515" s="66"/>
      <c r="I515" s="66"/>
      <c r="J515" s="66"/>
      <c r="K515" s="66"/>
    </row>
    <row r="516" customHeight="1" spans="2:11">
      <c r="B516" s="66"/>
      <c r="C516" s="66"/>
      <c r="D516" s="66"/>
      <c r="E516" s="66"/>
      <c r="F516" s="66"/>
      <c r="G516" s="66"/>
      <c r="H516" s="66"/>
      <c r="I516" s="66"/>
      <c r="J516" s="66"/>
      <c r="K516" s="66"/>
    </row>
    <row r="517" customHeight="1" spans="2:11">
      <c r="B517" s="66"/>
      <c r="C517" s="66"/>
      <c r="D517" s="66"/>
      <c r="E517" s="66"/>
      <c r="F517" s="66"/>
      <c r="G517" s="66"/>
      <c r="H517" s="66"/>
      <c r="I517" s="66"/>
      <c r="J517" s="66"/>
      <c r="K517" s="66"/>
    </row>
    <row r="518" customHeight="1" spans="2:11">
      <c r="B518" s="66"/>
      <c r="C518" s="66"/>
      <c r="D518" s="66"/>
      <c r="E518" s="66"/>
      <c r="F518" s="66"/>
      <c r="G518" s="66"/>
      <c r="H518" s="66"/>
      <c r="I518" s="66"/>
      <c r="J518" s="66"/>
      <c r="K518" s="66"/>
    </row>
    <row r="519" customHeight="1" spans="2:11">
      <c r="B519" s="66"/>
      <c r="C519" s="66"/>
      <c r="D519" s="66"/>
      <c r="E519" s="66"/>
      <c r="F519" s="66"/>
      <c r="G519" s="66"/>
      <c r="H519" s="66"/>
      <c r="I519" s="66"/>
      <c r="J519" s="66"/>
      <c r="K519" s="66"/>
    </row>
    <row r="520" customHeight="1" spans="2:11">
      <c r="B520" s="66"/>
      <c r="C520" s="66"/>
      <c r="D520" s="66"/>
      <c r="E520" s="66"/>
      <c r="F520" s="66"/>
      <c r="G520" s="66"/>
      <c r="H520" s="66"/>
      <c r="I520" s="66"/>
      <c r="J520" s="66"/>
      <c r="K520" s="66"/>
    </row>
    <row r="521" customHeight="1" spans="2:11">
      <c r="B521" s="66"/>
      <c r="C521" s="66"/>
      <c r="D521" s="66"/>
      <c r="E521" s="66"/>
      <c r="F521" s="66"/>
      <c r="G521" s="66"/>
      <c r="H521" s="66"/>
      <c r="I521" s="66"/>
      <c r="J521" s="66"/>
      <c r="K521" s="66"/>
    </row>
    <row r="522" customHeight="1" spans="2:11">
      <c r="B522" s="66"/>
      <c r="C522" s="66"/>
      <c r="D522" s="66"/>
      <c r="E522" s="66"/>
      <c r="F522" s="66"/>
      <c r="G522" s="66"/>
      <c r="H522" s="66"/>
      <c r="I522" s="66"/>
      <c r="J522" s="66"/>
      <c r="K522" s="66"/>
    </row>
    <row r="523" customHeight="1" spans="2:11">
      <c r="B523" s="66"/>
      <c r="C523" s="66"/>
      <c r="D523" s="66"/>
      <c r="E523" s="66"/>
      <c r="F523" s="66"/>
      <c r="G523" s="66"/>
      <c r="H523" s="66"/>
      <c r="I523" s="66"/>
      <c r="J523" s="66"/>
      <c r="K523" s="66"/>
    </row>
    <row r="524" customHeight="1" spans="2:11">
      <c r="B524" s="66"/>
      <c r="C524" s="66"/>
      <c r="D524" s="66"/>
      <c r="E524" s="66"/>
      <c r="F524" s="66"/>
      <c r="G524" s="66"/>
      <c r="H524" s="66"/>
      <c r="I524" s="66"/>
      <c r="J524" s="66"/>
      <c r="K524" s="66"/>
    </row>
    <row r="525" customHeight="1" spans="2:11">
      <c r="B525" s="66"/>
      <c r="C525" s="66"/>
      <c r="D525" s="66"/>
      <c r="E525" s="66"/>
      <c r="F525" s="66"/>
      <c r="G525" s="66"/>
      <c r="H525" s="66"/>
      <c r="I525" s="66"/>
      <c r="J525" s="66"/>
      <c r="K525" s="66"/>
    </row>
    <row r="526" customHeight="1" spans="2:11">
      <c r="B526" s="66"/>
      <c r="C526" s="66"/>
      <c r="D526" s="66"/>
      <c r="E526" s="66"/>
      <c r="F526" s="66"/>
      <c r="G526" s="66"/>
      <c r="H526" s="66"/>
      <c r="I526" s="66"/>
      <c r="J526" s="66"/>
      <c r="K526" s="66"/>
    </row>
    <row r="527" customHeight="1" spans="2:11">
      <c r="B527" s="66"/>
      <c r="C527" s="66"/>
      <c r="D527" s="66"/>
      <c r="E527" s="66"/>
      <c r="F527" s="66"/>
      <c r="G527" s="66"/>
      <c r="H527" s="66"/>
      <c r="I527" s="66"/>
      <c r="J527" s="66"/>
      <c r="K527" s="66"/>
    </row>
    <row r="528" customHeight="1" spans="2:11">
      <c r="B528" s="66"/>
      <c r="C528" s="66"/>
      <c r="D528" s="66"/>
      <c r="E528" s="66"/>
      <c r="F528" s="66"/>
      <c r="G528" s="66"/>
      <c r="H528" s="66"/>
      <c r="I528" s="66"/>
      <c r="J528" s="66"/>
      <c r="K528" s="66"/>
    </row>
    <row r="529" customHeight="1" spans="2:11">
      <c r="B529" s="66"/>
      <c r="C529" s="66"/>
      <c r="D529" s="66"/>
      <c r="E529" s="66"/>
      <c r="F529" s="66"/>
      <c r="G529" s="66"/>
      <c r="H529" s="66"/>
      <c r="I529" s="66"/>
      <c r="J529" s="66"/>
      <c r="K529" s="66"/>
    </row>
    <row r="530" customHeight="1" spans="2:11">
      <c r="B530" s="66"/>
      <c r="C530" s="66"/>
      <c r="D530" s="66"/>
      <c r="E530" s="66"/>
      <c r="F530" s="66"/>
      <c r="G530" s="66"/>
      <c r="H530" s="66"/>
      <c r="I530" s="66"/>
      <c r="J530" s="66"/>
      <c r="K530" s="66"/>
    </row>
    <row r="531" customHeight="1" spans="2:11">
      <c r="B531" s="66"/>
      <c r="C531" s="66"/>
      <c r="D531" s="66"/>
      <c r="E531" s="66"/>
      <c r="F531" s="66"/>
      <c r="G531" s="66"/>
      <c r="H531" s="66"/>
      <c r="I531" s="66"/>
      <c r="J531" s="66"/>
      <c r="K531" s="66"/>
    </row>
    <row r="532" customHeight="1" spans="2:11">
      <c r="B532" s="66"/>
      <c r="C532" s="66"/>
      <c r="D532" s="66"/>
      <c r="E532" s="66"/>
      <c r="F532" s="66"/>
      <c r="G532" s="66"/>
      <c r="H532" s="66"/>
      <c r="I532" s="66"/>
      <c r="J532" s="66"/>
      <c r="K532" s="66"/>
    </row>
    <row r="533" customHeight="1" spans="2:11">
      <c r="B533" s="66"/>
      <c r="C533" s="66"/>
      <c r="D533" s="66"/>
      <c r="E533" s="66"/>
      <c r="F533" s="66"/>
      <c r="G533" s="66"/>
      <c r="H533" s="66"/>
      <c r="I533" s="66"/>
      <c r="J533" s="66"/>
      <c r="K533" s="66"/>
    </row>
    <row r="534" customHeight="1" spans="2:11">
      <c r="B534" s="66"/>
      <c r="C534" s="66"/>
      <c r="D534" s="66"/>
      <c r="E534" s="66"/>
      <c r="F534" s="66"/>
      <c r="G534" s="66"/>
      <c r="H534" s="66"/>
      <c r="I534" s="66"/>
      <c r="J534" s="66"/>
      <c r="K534" s="66"/>
    </row>
    <row r="535" customHeight="1" spans="2:11">
      <c r="B535" s="66"/>
      <c r="C535" s="66"/>
      <c r="D535" s="66"/>
      <c r="E535" s="66"/>
      <c r="F535" s="66"/>
      <c r="G535" s="66"/>
      <c r="H535" s="66"/>
      <c r="I535" s="66"/>
      <c r="J535" s="66"/>
      <c r="K535" s="66"/>
    </row>
    <row r="536" customHeight="1" spans="2:11">
      <c r="B536" s="66"/>
      <c r="C536" s="66"/>
      <c r="D536" s="66"/>
      <c r="E536" s="66"/>
      <c r="F536" s="66"/>
      <c r="G536" s="66"/>
      <c r="H536" s="66"/>
      <c r="I536" s="66"/>
      <c r="J536" s="66"/>
      <c r="K536" s="66"/>
    </row>
    <row r="537" customHeight="1" spans="2:11">
      <c r="B537" s="66"/>
      <c r="C537" s="66"/>
      <c r="D537" s="66"/>
      <c r="E537" s="66"/>
      <c r="F537" s="66"/>
      <c r="G537" s="66"/>
      <c r="H537" s="66"/>
      <c r="I537" s="66"/>
      <c r="J537" s="66"/>
      <c r="K537" s="66"/>
    </row>
    <row r="538" customHeight="1" spans="2:11">
      <c r="B538" s="66"/>
      <c r="C538" s="66"/>
      <c r="D538" s="66"/>
      <c r="E538" s="66"/>
      <c r="F538" s="66"/>
      <c r="G538" s="66"/>
      <c r="H538" s="66"/>
      <c r="I538" s="66"/>
      <c r="J538" s="66"/>
      <c r="K538" s="66"/>
    </row>
    <row r="539" customHeight="1" spans="2:11">
      <c r="B539" s="66"/>
      <c r="C539" s="66"/>
      <c r="D539" s="66"/>
      <c r="E539" s="66"/>
      <c r="F539" s="66"/>
      <c r="G539" s="66"/>
      <c r="H539" s="66"/>
      <c r="I539" s="66"/>
      <c r="J539" s="66"/>
      <c r="K539" s="66"/>
    </row>
    <row r="540" customHeight="1" spans="2:11">
      <c r="B540" s="66"/>
      <c r="C540" s="66"/>
      <c r="D540" s="66"/>
      <c r="E540" s="66"/>
      <c r="F540" s="66"/>
      <c r="G540" s="66"/>
      <c r="H540" s="66"/>
      <c r="I540" s="66"/>
      <c r="J540" s="66"/>
      <c r="K540" s="66"/>
    </row>
    <row r="541" customHeight="1" spans="2:11">
      <c r="B541" s="66"/>
      <c r="C541" s="66"/>
      <c r="D541" s="66"/>
      <c r="E541" s="66"/>
      <c r="F541" s="66"/>
      <c r="G541" s="66"/>
      <c r="H541" s="66"/>
      <c r="I541" s="66"/>
      <c r="J541" s="66"/>
      <c r="K541" s="66"/>
    </row>
    <row r="542" customHeight="1" spans="2:11">
      <c r="B542" s="66"/>
      <c r="C542" s="66"/>
      <c r="D542" s="66"/>
      <c r="E542" s="66"/>
      <c r="F542" s="66"/>
      <c r="G542" s="66"/>
      <c r="H542" s="66"/>
      <c r="I542" s="66"/>
      <c r="J542" s="66"/>
      <c r="K542" s="66"/>
    </row>
    <row r="543" customHeight="1" spans="2:11">
      <c r="B543" s="66"/>
      <c r="C543" s="66"/>
      <c r="D543" s="66"/>
      <c r="E543" s="66"/>
      <c r="F543" s="66"/>
      <c r="G543" s="66"/>
      <c r="H543" s="66"/>
      <c r="I543" s="66"/>
      <c r="J543" s="66"/>
      <c r="K543" s="66"/>
    </row>
    <row r="544" customHeight="1" spans="2:11">
      <c r="B544" s="66"/>
      <c r="C544" s="66"/>
      <c r="D544" s="66"/>
      <c r="E544" s="66"/>
      <c r="F544" s="66"/>
      <c r="G544" s="66"/>
      <c r="H544" s="66"/>
      <c r="I544" s="66"/>
      <c r="J544" s="66"/>
      <c r="K544" s="66"/>
    </row>
    <row r="545" customHeight="1" spans="2:11">
      <c r="B545" s="66"/>
      <c r="C545" s="66"/>
      <c r="D545" s="66"/>
      <c r="E545" s="66"/>
      <c r="F545" s="66"/>
      <c r="G545" s="66"/>
      <c r="H545" s="66"/>
      <c r="I545" s="66"/>
      <c r="J545" s="66"/>
      <c r="K545" s="66"/>
    </row>
    <row r="546" customHeight="1" spans="2:11">
      <c r="B546" s="66"/>
      <c r="C546" s="66"/>
      <c r="D546" s="66"/>
      <c r="E546" s="66"/>
      <c r="F546" s="66"/>
      <c r="G546" s="66"/>
      <c r="H546" s="66"/>
      <c r="I546" s="66"/>
      <c r="J546" s="66"/>
      <c r="K546" s="66"/>
    </row>
    <row r="547" customHeight="1" spans="2:11">
      <c r="B547" s="66"/>
      <c r="C547" s="66"/>
      <c r="D547" s="66"/>
      <c r="E547" s="66"/>
      <c r="F547" s="66"/>
      <c r="G547" s="66"/>
      <c r="H547" s="66"/>
      <c r="I547" s="66"/>
      <c r="J547" s="66"/>
      <c r="K547" s="66"/>
    </row>
    <row r="548" customHeight="1" spans="2:11">
      <c r="B548" s="66"/>
      <c r="C548" s="66"/>
      <c r="D548" s="66"/>
      <c r="E548" s="66"/>
      <c r="F548" s="66"/>
      <c r="G548" s="66"/>
      <c r="H548" s="66"/>
      <c r="I548" s="66"/>
      <c r="J548" s="66"/>
      <c r="K548" s="66"/>
    </row>
    <row r="549" customHeight="1" spans="2:11">
      <c r="B549" s="66"/>
      <c r="C549" s="66"/>
      <c r="D549" s="66"/>
      <c r="E549" s="66"/>
      <c r="F549" s="66"/>
      <c r="G549" s="66"/>
      <c r="H549" s="66"/>
      <c r="I549" s="66"/>
      <c r="J549" s="66"/>
      <c r="K549" s="66"/>
    </row>
    <row r="550" customHeight="1" spans="2:11">
      <c r="B550" s="66"/>
      <c r="C550" s="66"/>
      <c r="D550" s="66"/>
      <c r="E550" s="66"/>
      <c r="F550" s="66"/>
      <c r="G550" s="66"/>
      <c r="H550" s="66"/>
      <c r="I550" s="66"/>
      <c r="J550" s="66"/>
      <c r="K550" s="66"/>
    </row>
    <row r="551" customHeight="1" spans="2:11">
      <c r="B551" s="66"/>
      <c r="C551" s="66"/>
      <c r="D551" s="66"/>
      <c r="E551" s="66"/>
      <c r="F551" s="66"/>
      <c r="G551" s="66"/>
      <c r="H551" s="66"/>
      <c r="I551" s="66"/>
      <c r="J551" s="66"/>
      <c r="K551" s="66"/>
    </row>
    <row r="552" customHeight="1" spans="2:11">
      <c r="B552" s="66"/>
      <c r="C552" s="66"/>
      <c r="D552" s="66"/>
      <c r="E552" s="66"/>
      <c r="F552" s="66"/>
      <c r="G552" s="66"/>
      <c r="H552" s="66"/>
      <c r="I552" s="66"/>
      <c r="J552" s="66"/>
      <c r="K552" s="66"/>
    </row>
    <row r="553" customHeight="1" spans="2:11">
      <c r="B553" s="66"/>
      <c r="C553" s="66"/>
      <c r="D553" s="66"/>
      <c r="E553" s="66"/>
      <c r="F553" s="66"/>
      <c r="G553" s="66"/>
      <c r="H553" s="66"/>
      <c r="I553" s="66"/>
      <c r="J553" s="66"/>
      <c r="K553" s="66"/>
    </row>
    <row r="554" customHeight="1" spans="2:11">
      <c r="B554" s="66"/>
      <c r="C554" s="66"/>
      <c r="D554" s="66"/>
      <c r="E554" s="66"/>
      <c r="F554" s="66"/>
      <c r="G554" s="66"/>
      <c r="H554" s="66"/>
      <c r="I554" s="66"/>
      <c r="J554" s="66"/>
      <c r="K554" s="66"/>
    </row>
    <row r="555" customHeight="1" spans="2:11">
      <c r="B555" s="66"/>
      <c r="C555" s="66"/>
      <c r="D555" s="66"/>
      <c r="E555" s="66"/>
      <c r="F555" s="66"/>
      <c r="G555" s="66"/>
      <c r="H555" s="66"/>
      <c r="I555" s="66"/>
      <c r="J555" s="66"/>
      <c r="K555" s="66"/>
    </row>
    <row r="556" customHeight="1" spans="2:11">
      <c r="B556" s="66"/>
      <c r="C556" s="66"/>
      <c r="D556" s="66"/>
      <c r="E556" s="66"/>
      <c r="F556" s="66"/>
      <c r="G556" s="66"/>
      <c r="H556" s="66"/>
      <c r="I556" s="66"/>
      <c r="J556" s="66"/>
      <c r="K556" s="66"/>
    </row>
    <row r="557" customHeight="1" spans="2:11">
      <c r="B557" s="66"/>
      <c r="C557" s="66"/>
      <c r="D557" s="66"/>
      <c r="E557" s="66"/>
      <c r="F557" s="66"/>
      <c r="G557" s="66"/>
      <c r="H557" s="66"/>
      <c r="I557" s="66"/>
      <c r="J557" s="66"/>
      <c r="K557" s="66"/>
    </row>
    <row r="558" customHeight="1" spans="2:11">
      <c r="B558" s="66"/>
      <c r="C558" s="66"/>
      <c r="D558" s="66"/>
      <c r="E558" s="66"/>
      <c r="F558" s="66"/>
      <c r="G558" s="66"/>
      <c r="H558" s="66"/>
      <c r="I558" s="66"/>
      <c r="J558" s="66"/>
      <c r="K558" s="66"/>
    </row>
    <row r="559" customHeight="1" spans="2:11">
      <c r="B559" s="66"/>
      <c r="C559" s="66"/>
      <c r="D559" s="66"/>
      <c r="E559" s="66"/>
      <c r="F559" s="66"/>
      <c r="G559" s="66"/>
      <c r="H559" s="66"/>
      <c r="I559" s="66"/>
      <c r="J559" s="66"/>
      <c r="K559" s="66"/>
    </row>
    <row r="560" customHeight="1" spans="2:11">
      <c r="B560" s="66"/>
      <c r="C560" s="66"/>
      <c r="D560" s="66"/>
      <c r="E560" s="66"/>
      <c r="F560" s="66"/>
      <c r="G560" s="66"/>
      <c r="H560" s="66"/>
      <c r="I560" s="66"/>
      <c r="J560" s="66"/>
      <c r="K560" s="66"/>
    </row>
    <row r="561" customHeight="1" spans="2:11">
      <c r="B561" s="66"/>
      <c r="C561" s="66"/>
      <c r="D561" s="66"/>
      <c r="E561" s="66"/>
      <c r="F561" s="66"/>
      <c r="G561" s="66"/>
      <c r="H561" s="66"/>
      <c r="I561" s="66"/>
      <c r="J561" s="66"/>
      <c r="K561" s="66"/>
    </row>
    <row r="562" customHeight="1" spans="2:11">
      <c r="B562" s="66"/>
      <c r="C562" s="66"/>
      <c r="D562" s="66"/>
      <c r="E562" s="66"/>
      <c r="F562" s="66"/>
      <c r="G562" s="66"/>
      <c r="H562" s="66"/>
      <c r="I562" s="66"/>
      <c r="J562" s="66"/>
      <c r="K562" s="66"/>
    </row>
    <row r="563" customHeight="1" spans="2:11">
      <c r="B563" s="66"/>
      <c r="C563" s="66"/>
      <c r="D563" s="66"/>
      <c r="E563" s="66"/>
      <c r="F563" s="66"/>
      <c r="G563" s="66"/>
      <c r="H563" s="66"/>
      <c r="I563" s="66"/>
      <c r="J563" s="66"/>
      <c r="K563" s="66"/>
    </row>
    <row r="564" customHeight="1" spans="2:11">
      <c r="B564" s="66"/>
      <c r="C564" s="66"/>
      <c r="D564" s="66"/>
      <c r="E564" s="66"/>
      <c r="F564" s="66"/>
      <c r="G564" s="66"/>
      <c r="H564" s="66"/>
      <c r="I564" s="66"/>
      <c r="J564" s="66"/>
      <c r="K564" s="66"/>
    </row>
    <row r="565" customHeight="1" spans="2:11">
      <c r="B565" s="66"/>
      <c r="C565" s="66"/>
      <c r="D565" s="66"/>
      <c r="E565" s="66"/>
      <c r="F565" s="66"/>
      <c r="G565" s="66"/>
      <c r="H565" s="66"/>
      <c r="I565" s="66"/>
      <c r="J565" s="66"/>
      <c r="K565" s="66"/>
    </row>
    <row r="566" customHeight="1" spans="2:11">
      <c r="B566" s="66"/>
      <c r="C566" s="66"/>
      <c r="D566" s="66"/>
      <c r="E566" s="66"/>
      <c r="F566" s="66"/>
      <c r="G566" s="66"/>
      <c r="H566" s="66"/>
      <c r="I566" s="66"/>
      <c r="J566" s="66"/>
      <c r="K566" s="66"/>
    </row>
    <row r="567" customHeight="1" spans="2:11">
      <c r="B567" s="66"/>
      <c r="C567" s="66"/>
      <c r="D567" s="66"/>
      <c r="E567" s="66"/>
      <c r="F567" s="66"/>
      <c r="G567" s="66"/>
      <c r="H567" s="66"/>
      <c r="I567" s="66"/>
      <c r="J567" s="66"/>
      <c r="K567" s="66"/>
    </row>
    <row r="568" customHeight="1" spans="2:11">
      <c r="B568" s="66"/>
      <c r="C568" s="66"/>
      <c r="D568" s="66"/>
      <c r="E568" s="66"/>
      <c r="F568" s="66"/>
      <c r="G568" s="66"/>
      <c r="H568" s="66"/>
      <c r="I568" s="66"/>
      <c r="J568" s="66"/>
      <c r="K568" s="66"/>
    </row>
    <row r="569" customHeight="1" spans="2:11">
      <c r="B569" s="66"/>
      <c r="C569" s="66"/>
      <c r="D569" s="66"/>
      <c r="E569" s="66"/>
      <c r="F569" s="66"/>
      <c r="G569" s="66"/>
      <c r="H569" s="66"/>
      <c r="I569" s="66"/>
      <c r="J569" s="66"/>
      <c r="K569" s="66"/>
    </row>
    <row r="570" customHeight="1" spans="2:11">
      <c r="B570" s="66"/>
      <c r="C570" s="66"/>
      <c r="D570" s="66"/>
      <c r="E570" s="66"/>
      <c r="F570" s="66"/>
      <c r="G570" s="66"/>
      <c r="H570" s="66"/>
      <c r="I570" s="66"/>
      <c r="J570" s="66"/>
      <c r="K570" s="66"/>
    </row>
    <row r="571" customHeight="1" spans="2:11">
      <c r="B571" s="66"/>
      <c r="C571" s="66"/>
      <c r="D571" s="66"/>
      <c r="E571" s="66"/>
      <c r="F571" s="66"/>
      <c r="G571" s="66"/>
      <c r="H571" s="66"/>
      <c r="I571" s="66"/>
      <c r="J571" s="66"/>
      <c r="K571" s="66"/>
    </row>
    <row r="572" customHeight="1" spans="2:11">
      <c r="B572" s="66"/>
      <c r="C572" s="66"/>
      <c r="D572" s="66"/>
      <c r="E572" s="66"/>
      <c r="F572" s="66"/>
      <c r="G572" s="66"/>
      <c r="H572" s="66"/>
      <c r="I572" s="66"/>
      <c r="J572" s="66"/>
      <c r="K572" s="66"/>
    </row>
    <row r="573" customHeight="1" spans="2:11">
      <c r="B573" s="66"/>
      <c r="C573" s="66"/>
      <c r="D573" s="66"/>
      <c r="E573" s="66"/>
      <c r="F573" s="66"/>
      <c r="G573" s="66"/>
      <c r="H573" s="66"/>
      <c r="I573" s="66"/>
      <c r="J573" s="66"/>
      <c r="K573" s="66"/>
    </row>
    <row r="574" customHeight="1" spans="2:11">
      <c r="B574" s="66"/>
      <c r="C574" s="66"/>
      <c r="D574" s="66"/>
      <c r="E574" s="66"/>
      <c r="F574" s="66"/>
      <c r="G574" s="66"/>
      <c r="H574" s="66"/>
      <c r="I574" s="66"/>
      <c r="J574" s="66"/>
      <c r="K574" s="66"/>
    </row>
    <row r="575" customHeight="1" spans="2:11">
      <c r="B575" s="66"/>
      <c r="C575" s="66"/>
      <c r="D575" s="66"/>
      <c r="E575" s="66"/>
      <c r="F575" s="66"/>
      <c r="G575" s="66"/>
      <c r="H575" s="66"/>
      <c r="I575" s="66"/>
      <c r="J575" s="66"/>
      <c r="K575" s="66"/>
    </row>
    <row r="576" customHeight="1" spans="2:11">
      <c r="B576" s="66"/>
      <c r="C576" s="66"/>
      <c r="D576" s="66"/>
      <c r="E576" s="66"/>
      <c r="F576" s="66"/>
      <c r="G576" s="66"/>
      <c r="H576" s="66"/>
      <c r="I576" s="66"/>
      <c r="J576" s="66"/>
      <c r="K576" s="66"/>
    </row>
    <row r="577" customHeight="1" spans="2:11">
      <c r="B577" s="66"/>
      <c r="C577" s="66"/>
      <c r="D577" s="66"/>
      <c r="E577" s="66"/>
      <c r="F577" s="66"/>
      <c r="G577" s="66"/>
      <c r="H577" s="66"/>
      <c r="I577" s="66"/>
      <c r="J577" s="66"/>
      <c r="K577" s="66"/>
    </row>
    <row r="578" customHeight="1" spans="2:11">
      <c r="B578" s="66"/>
      <c r="C578" s="66"/>
      <c r="D578" s="66"/>
      <c r="E578" s="66"/>
      <c r="F578" s="66"/>
      <c r="G578" s="66"/>
      <c r="H578" s="66"/>
      <c r="I578" s="66"/>
      <c r="J578" s="66"/>
      <c r="K578" s="66"/>
    </row>
    <row r="579" customHeight="1" spans="2:11">
      <c r="B579" s="66"/>
      <c r="C579" s="66"/>
      <c r="D579" s="66"/>
      <c r="E579" s="66"/>
      <c r="F579" s="66"/>
      <c r="G579" s="66"/>
      <c r="H579" s="66"/>
      <c r="I579" s="66"/>
      <c r="J579" s="66"/>
      <c r="K579" s="66"/>
    </row>
    <row r="580" customHeight="1" spans="2:11">
      <c r="B580" s="66"/>
      <c r="C580" s="66"/>
      <c r="D580" s="66"/>
      <c r="E580" s="66"/>
      <c r="F580" s="66"/>
      <c r="G580" s="66"/>
      <c r="H580" s="66"/>
      <c r="I580" s="66"/>
      <c r="J580" s="66"/>
      <c r="K580" s="66"/>
    </row>
    <row r="581" customHeight="1" spans="2:11">
      <c r="B581" s="66"/>
      <c r="C581" s="66"/>
      <c r="D581" s="66"/>
      <c r="E581" s="66"/>
      <c r="F581" s="66"/>
      <c r="G581" s="66"/>
      <c r="H581" s="66"/>
      <c r="I581" s="66"/>
      <c r="J581" s="66"/>
      <c r="K581" s="66"/>
    </row>
    <row r="582" customHeight="1" spans="2:11">
      <c r="B582" s="66"/>
      <c r="C582" s="66"/>
      <c r="D582" s="66"/>
      <c r="E582" s="66"/>
      <c r="F582" s="66"/>
      <c r="G582" s="66"/>
      <c r="H582" s="66"/>
      <c r="I582" s="66"/>
      <c r="J582" s="66"/>
      <c r="K582" s="66"/>
    </row>
    <row r="583" customHeight="1" spans="2:11">
      <c r="B583" s="66"/>
      <c r="C583" s="66"/>
      <c r="D583" s="66"/>
      <c r="E583" s="66"/>
      <c r="F583" s="66"/>
      <c r="G583" s="66"/>
      <c r="H583" s="66"/>
      <c r="I583" s="66"/>
      <c r="J583" s="66"/>
      <c r="K583" s="66"/>
    </row>
    <row r="584" customHeight="1" spans="2:11">
      <c r="B584" s="66"/>
      <c r="C584" s="66"/>
      <c r="D584" s="66"/>
      <c r="E584" s="66"/>
      <c r="F584" s="66"/>
      <c r="G584" s="66"/>
      <c r="H584" s="66"/>
      <c r="I584" s="66"/>
      <c r="J584" s="66"/>
      <c r="K584" s="66"/>
    </row>
    <row r="585" customHeight="1" spans="2:11">
      <c r="B585" s="66"/>
      <c r="C585" s="66"/>
      <c r="D585" s="66"/>
      <c r="E585" s="66"/>
      <c r="F585" s="66"/>
      <c r="G585" s="66"/>
      <c r="H585" s="66"/>
      <c r="I585" s="66"/>
      <c r="J585" s="66"/>
      <c r="K585" s="66"/>
    </row>
    <row r="586" customHeight="1" spans="2:11">
      <c r="B586" s="66"/>
      <c r="C586" s="66"/>
      <c r="D586" s="66"/>
      <c r="E586" s="66"/>
      <c r="F586" s="66"/>
      <c r="G586" s="66"/>
      <c r="H586" s="66"/>
      <c r="I586" s="66"/>
      <c r="J586" s="66"/>
      <c r="K586" s="66"/>
    </row>
    <row r="587" customHeight="1" spans="2:11">
      <c r="B587" s="66"/>
      <c r="C587" s="66"/>
      <c r="D587" s="66"/>
      <c r="E587" s="66"/>
      <c r="F587" s="66"/>
      <c r="G587" s="66"/>
      <c r="H587" s="66"/>
      <c r="I587" s="66"/>
      <c r="J587" s="66"/>
      <c r="K587" s="66"/>
    </row>
    <row r="588" customHeight="1" spans="2:11">
      <c r="B588" s="66"/>
      <c r="C588" s="66"/>
      <c r="D588" s="66"/>
      <c r="E588" s="66"/>
      <c r="F588" s="66"/>
      <c r="G588" s="66"/>
      <c r="H588" s="66"/>
      <c r="I588" s="66"/>
      <c r="J588" s="66"/>
      <c r="K588" s="66"/>
    </row>
    <row r="589" customHeight="1" spans="2:11">
      <c r="B589" s="66"/>
      <c r="C589" s="66"/>
      <c r="D589" s="66"/>
      <c r="E589" s="66"/>
      <c r="F589" s="66"/>
      <c r="G589" s="66"/>
      <c r="H589" s="66"/>
      <c r="I589" s="66"/>
      <c r="J589" s="66"/>
      <c r="K589" s="66"/>
    </row>
    <row r="590" customHeight="1" spans="2:11">
      <c r="B590" s="66"/>
      <c r="C590" s="66"/>
      <c r="D590" s="66"/>
      <c r="E590" s="66"/>
      <c r="F590" s="66"/>
      <c r="G590" s="66"/>
      <c r="H590" s="66"/>
      <c r="I590" s="66"/>
      <c r="J590" s="66"/>
      <c r="K590" s="66"/>
    </row>
    <row r="591" customHeight="1" spans="2:11">
      <c r="B591" s="66"/>
      <c r="C591" s="66"/>
      <c r="D591" s="66"/>
      <c r="E591" s="66"/>
      <c r="F591" s="66"/>
      <c r="G591" s="66"/>
      <c r="H591" s="66"/>
      <c r="I591" s="66"/>
      <c r="J591" s="66"/>
      <c r="K591" s="66"/>
    </row>
    <row r="592" customHeight="1" spans="2:11">
      <c r="B592" s="66"/>
      <c r="C592" s="66"/>
      <c r="D592" s="66"/>
      <c r="E592" s="66"/>
      <c r="F592" s="66"/>
      <c r="G592" s="66"/>
      <c r="H592" s="66"/>
      <c r="I592" s="66"/>
      <c r="J592" s="66"/>
      <c r="K592" s="66"/>
    </row>
    <row r="593" customHeight="1" spans="2:11">
      <c r="B593" s="66"/>
      <c r="C593" s="66"/>
      <c r="D593" s="66"/>
      <c r="E593" s="66"/>
      <c r="F593" s="66"/>
      <c r="G593" s="66"/>
      <c r="H593" s="66"/>
      <c r="I593" s="66"/>
      <c r="J593" s="66"/>
      <c r="K593" s="66"/>
    </row>
    <row r="594" customHeight="1" spans="2:11">
      <c r="B594" s="66"/>
      <c r="C594" s="66"/>
      <c r="D594" s="66"/>
      <c r="E594" s="66"/>
      <c r="F594" s="66"/>
      <c r="G594" s="66"/>
      <c r="H594" s="66"/>
      <c r="I594" s="66"/>
      <c r="J594" s="66"/>
      <c r="K594" s="66"/>
    </row>
    <row r="595" customHeight="1" spans="2:11">
      <c r="B595" s="66"/>
      <c r="C595" s="66"/>
      <c r="D595" s="66"/>
      <c r="E595" s="66"/>
      <c r="F595" s="66"/>
      <c r="G595" s="66"/>
      <c r="H595" s="66"/>
      <c r="I595" s="66"/>
      <c r="J595" s="66"/>
      <c r="K595" s="66"/>
    </row>
    <row r="596" customHeight="1" spans="2:11">
      <c r="B596" s="66"/>
      <c r="C596" s="66"/>
      <c r="D596" s="66"/>
      <c r="E596" s="66"/>
      <c r="F596" s="66"/>
      <c r="G596" s="66"/>
      <c r="H596" s="66"/>
      <c r="I596" s="66"/>
      <c r="J596" s="66"/>
      <c r="K596" s="66"/>
    </row>
    <row r="597" customHeight="1" spans="2:11">
      <c r="B597" s="66"/>
      <c r="C597" s="66"/>
      <c r="D597" s="66"/>
      <c r="E597" s="66"/>
      <c r="F597" s="66"/>
      <c r="G597" s="66"/>
      <c r="H597" s="66"/>
      <c r="I597" s="66"/>
      <c r="J597" s="66"/>
      <c r="K597" s="66"/>
    </row>
    <row r="598" customHeight="1" spans="2:11">
      <c r="B598" s="66"/>
      <c r="C598" s="66"/>
      <c r="D598" s="66"/>
      <c r="E598" s="66"/>
      <c r="F598" s="66"/>
      <c r="G598" s="66"/>
      <c r="H598" s="66"/>
      <c r="I598" s="66"/>
      <c r="J598" s="66"/>
      <c r="K598" s="66"/>
    </row>
    <row r="599" customHeight="1" spans="2:11">
      <c r="B599" s="66"/>
      <c r="C599" s="66"/>
      <c r="D599" s="66"/>
      <c r="E599" s="66"/>
      <c r="F599" s="66"/>
      <c r="G599" s="66"/>
      <c r="H599" s="66"/>
      <c r="I599" s="66"/>
      <c r="J599" s="66"/>
      <c r="K599" s="66"/>
    </row>
    <row r="600" customHeight="1" spans="2:11">
      <c r="B600" s="66"/>
      <c r="C600" s="66"/>
      <c r="D600" s="66"/>
      <c r="E600" s="66"/>
      <c r="F600" s="66"/>
      <c r="G600" s="66"/>
      <c r="H600" s="66"/>
      <c r="I600" s="66"/>
      <c r="J600" s="66"/>
      <c r="K600" s="66"/>
    </row>
    <row r="601" customHeight="1" spans="2:11">
      <c r="B601" s="66"/>
      <c r="C601" s="66"/>
      <c r="D601" s="66"/>
      <c r="E601" s="66"/>
      <c r="F601" s="66"/>
      <c r="G601" s="66"/>
      <c r="H601" s="66"/>
      <c r="I601" s="66"/>
      <c r="J601" s="66"/>
      <c r="K601" s="66"/>
    </row>
    <row r="602" customHeight="1" spans="2:11">
      <c r="B602" s="66"/>
      <c r="C602" s="66"/>
      <c r="D602" s="66"/>
      <c r="E602" s="66"/>
      <c r="F602" s="66"/>
      <c r="G602" s="66"/>
      <c r="H602" s="66"/>
      <c r="I602" s="66"/>
      <c r="J602" s="66"/>
      <c r="K602" s="66"/>
    </row>
    <row r="603" customHeight="1" spans="2:11">
      <c r="B603" s="66"/>
      <c r="C603" s="66"/>
      <c r="D603" s="66"/>
      <c r="E603" s="66"/>
      <c r="F603" s="66"/>
      <c r="G603" s="66"/>
      <c r="H603" s="66"/>
      <c r="I603" s="66"/>
      <c r="J603" s="66"/>
      <c r="K603" s="66"/>
    </row>
    <row r="604" customHeight="1" spans="2:11">
      <c r="B604" s="66"/>
      <c r="C604" s="66"/>
      <c r="D604" s="66"/>
      <c r="E604" s="66"/>
      <c r="F604" s="66"/>
      <c r="G604" s="66"/>
      <c r="H604" s="66"/>
      <c r="I604" s="66"/>
      <c r="J604" s="66"/>
      <c r="K604" s="66"/>
    </row>
    <row r="605" customHeight="1" spans="2:11">
      <c r="B605" s="66"/>
      <c r="C605" s="66"/>
      <c r="D605" s="66"/>
      <c r="E605" s="66"/>
      <c r="F605" s="66"/>
      <c r="G605" s="66"/>
      <c r="H605" s="66"/>
      <c r="I605" s="66"/>
      <c r="J605" s="66"/>
      <c r="K605" s="66"/>
    </row>
    <row r="606" customHeight="1" spans="2:11">
      <c r="B606" s="66"/>
      <c r="C606" s="66"/>
      <c r="D606" s="66"/>
      <c r="E606" s="66"/>
      <c r="F606" s="66"/>
      <c r="G606" s="66"/>
      <c r="H606" s="66"/>
      <c r="I606" s="66"/>
      <c r="J606" s="66"/>
      <c r="K606" s="66"/>
    </row>
    <row r="607" customHeight="1" spans="2:11">
      <c r="B607" s="66"/>
      <c r="C607" s="66"/>
      <c r="D607" s="66"/>
      <c r="E607" s="66"/>
      <c r="F607" s="66"/>
      <c r="G607" s="66"/>
      <c r="H607" s="66"/>
      <c r="I607" s="66"/>
      <c r="J607" s="66"/>
      <c r="K607" s="66"/>
    </row>
    <row r="608" customHeight="1" spans="2:11">
      <c r="B608" s="66"/>
      <c r="C608" s="66"/>
      <c r="D608" s="66"/>
      <c r="E608" s="66"/>
      <c r="F608" s="66"/>
      <c r="G608" s="66"/>
      <c r="H608" s="66"/>
      <c r="I608" s="66"/>
      <c r="J608" s="66"/>
      <c r="K608" s="66"/>
    </row>
    <row r="609" customHeight="1" spans="2:11">
      <c r="B609" s="66"/>
      <c r="C609" s="66"/>
      <c r="D609" s="66"/>
      <c r="E609" s="66"/>
      <c r="F609" s="66"/>
      <c r="G609" s="66"/>
      <c r="H609" s="66"/>
      <c r="I609" s="66"/>
      <c r="J609" s="66"/>
      <c r="K609" s="66"/>
    </row>
    <row r="610" customHeight="1" spans="2:11">
      <c r="B610" s="66"/>
      <c r="C610" s="66"/>
      <c r="D610" s="66"/>
      <c r="E610" s="66"/>
      <c r="F610" s="66"/>
      <c r="G610" s="66"/>
      <c r="H610" s="66"/>
      <c r="I610" s="66"/>
      <c r="J610" s="66"/>
      <c r="K610" s="66"/>
    </row>
    <row r="611" customHeight="1" spans="2:11">
      <c r="B611" s="66"/>
      <c r="C611" s="66"/>
      <c r="D611" s="66"/>
      <c r="E611" s="66"/>
      <c r="F611" s="66"/>
      <c r="G611" s="66"/>
      <c r="H611" s="66"/>
      <c r="I611" s="66"/>
      <c r="J611" s="66"/>
      <c r="K611" s="66"/>
    </row>
    <row r="612" customHeight="1" spans="2:11">
      <c r="B612" s="66"/>
      <c r="C612" s="66"/>
      <c r="D612" s="66"/>
      <c r="E612" s="66"/>
      <c r="F612" s="66"/>
      <c r="G612" s="66"/>
      <c r="H612" s="66"/>
      <c r="I612" s="66"/>
      <c r="J612" s="66"/>
      <c r="K612" s="66"/>
    </row>
    <row r="613" customHeight="1" spans="2:11">
      <c r="B613" s="66"/>
      <c r="C613" s="66"/>
      <c r="D613" s="66"/>
      <c r="E613" s="66"/>
      <c r="F613" s="66"/>
      <c r="G613" s="66"/>
      <c r="H613" s="66"/>
      <c r="I613" s="66"/>
      <c r="J613" s="66"/>
      <c r="K613" s="66"/>
    </row>
    <row r="614" customHeight="1" spans="2:11">
      <c r="B614" s="66"/>
      <c r="C614" s="66"/>
      <c r="D614" s="66"/>
      <c r="E614" s="66"/>
      <c r="F614" s="66"/>
      <c r="G614" s="66"/>
      <c r="H614" s="66"/>
      <c r="I614" s="66"/>
      <c r="J614" s="66"/>
      <c r="K614" s="66"/>
    </row>
    <row r="615" customHeight="1" spans="2:11">
      <c r="B615" s="66"/>
      <c r="C615" s="66"/>
      <c r="D615" s="66"/>
      <c r="E615" s="66"/>
      <c r="F615" s="66"/>
      <c r="G615" s="66"/>
      <c r="H615" s="66"/>
      <c r="I615" s="66"/>
      <c r="J615" s="66"/>
      <c r="K615" s="66"/>
    </row>
    <row r="616" customHeight="1" spans="2:11">
      <c r="B616" s="66"/>
      <c r="C616" s="66"/>
      <c r="D616" s="66"/>
      <c r="E616" s="66"/>
      <c r="F616" s="66"/>
      <c r="G616" s="66"/>
      <c r="H616" s="66"/>
      <c r="I616" s="66"/>
      <c r="J616" s="66"/>
      <c r="K616" s="66"/>
    </row>
    <row r="617" customHeight="1" spans="2:11">
      <c r="B617" s="66"/>
      <c r="C617" s="66"/>
      <c r="D617" s="66"/>
      <c r="E617" s="66"/>
      <c r="F617" s="66"/>
      <c r="G617" s="66"/>
      <c r="H617" s="66"/>
      <c r="I617" s="66"/>
      <c r="J617" s="66"/>
      <c r="K617" s="66"/>
    </row>
    <row r="618" customHeight="1" spans="2:11">
      <c r="B618" s="66"/>
      <c r="C618" s="66"/>
      <c r="D618" s="66"/>
      <c r="E618" s="66"/>
      <c r="F618" s="66"/>
      <c r="G618" s="66"/>
      <c r="H618" s="66"/>
      <c r="I618" s="66"/>
      <c r="J618" s="66"/>
      <c r="K618" s="66"/>
    </row>
    <row r="619" customHeight="1" spans="2:11">
      <c r="B619" s="66"/>
      <c r="C619" s="66"/>
      <c r="D619" s="66"/>
      <c r="E619" s="66"/>
      <c r="F619" s="66"/>
      <c r="G619" s="66"/>
      <c r="H619" s="66"/>
      <c r="I619" s="66"/>
      <c r="J619" s="66"/>
      <c r="K619" s="66"/>
    </row>
    <row r="620" customHeight="1" spans="2:11">
      <c r="B620" s="66"/>
      <c r="C620" s="66"/>
      <c r="D620" s="66"/>
      <c r="E620" s="66"/>
      <c r="F620" s="66"/>
      <c r="G620" s="66"/>
      <c r="H620" s="66"/>
      <c r="I620" s="66"/>
      <c r="J620" s="66"/>
      <c r="K620" s="66"/>
    </row>
    <row r="621" customHeight="1" spans="2:11">
      <c r="B621" s="66"/>
      <c r="C621" s="66"/>
      <c r="D621" s="66"/>
      <c r="E621" s="66"/>
      <c r="F621" s="66"/>
      <c r="G621" s="66"/>
      <c r="H621" s="66"/>
      <c r="I621" s="66"/>
      <c r="J621" s="66"/>
      <c r="K621" s="66"/>
    </row>
    <row r="622" customHeight="1" spans="2:11">
      <c r="B622" s="66"/>
      <c r="C622" s="66"/>
      <c r="D622" s="66"/>
      <c r="E622" s="66"/>
      <c r="F622" s="66"/>
      <c r="G622" s="66"/>
      <c r="H622" s="66"/>
      <c r="I622" s="66"/>
      <c r="J622" s="66"/>
      <c r="K622" s="66"/>
    </row>
    <row r="623" customHeight="1" spans="2:11">
      <c r="B623" s="66"/>
      <c r="C623" s="66"/>
      <c r="D623" s="66"/>
      <c r="E623" s="66"/>
      <c r="F623" s="66"/>
      <c r="G623" s="66"/>
      <c r="H623" s="66"/>
      <c r="I623" s="66"/>
      <c r="J623" s="66"/>
      <c r="K623" s="66"/>
    </row>
    <row r="624" customHeight="1" spans="2:11">
      <c r="B624" s="66"/>
      <c r="C624" s="66"/>
      <c r="D624" s="66"/>
      <c r="E624" s="66"/>
      <c r="F624" s="66"/>
      <c r="G624" s="66"/>
      <c r="H624" s="66"/>
      <c r="I624" s="66"/>
      <c r="J624" s="66"/>
      <c r="K624" s="66"/>
    </row>
    <row r="625" customHeight="1" spans="2:11">
      <c r="B625" s="66"/>
      <c r="C625" s="66"/>
      <c r="D625" s="66"/>
      <c r="E625" s="66"/>
      <c r="F625" s="66"/>
      <c r="G625" s="66"/>
      <c r="H625" s="66"/>
      <c r="I625" s="66"/>
      <c r="J625" s="66"/>
      <c r="K625" s="66"/>
    </row>
    <row r="626" customHeight="1" spans="2:11">
      <c r="B626" s="66"/>
      <c r="C626" s="66"/>
      <c r="D626" s="66"/>
      <c r="E626" s="66"/>
      <c r="F626" s="66"/>
      <c r="G626" s="66"/>
      <c r="H626" s="66"/>
      <c r="I626" s="66"/>
      <c r="J626" s="66"/>
      <c r="K626" s="66"/>
    </row>
    <row r="627" customHeight="1" spans="2:11">
      <c r="B627" s="66"/>
      <c r="C627" s="66"/>
      <c r="D627" s="66"/>
      <c r="E627" s="66"/>
      <c r="F627" s="66"/>
      <c r="G627" s="66"/>
      <c r="H627" s="66"/>
      <c r="I627" s="66"/>
      <c r="J627" s="66"/>
      <c r="K627" s="66"/>
    </row>
    <row r="628" customHeight="1" spans="2:11">
      <c r="B628" s="66"/>
      <c r="C628" s="66"/>
      <c r="D628" s="66"/>
      <c r="E628" s="66"/>
      <c r="F628" s="66"/>
      <c r="G628" s="66"/>
      <c r="H628" s="66"/>
      <c r="I628" s="66"/>
      <c r="J628" s="66"/>
      <c r="K628" s="66"/>
    </row>
    <row r="629" customHeight="1" spans="2:11">
      <c r="B629" s="66"/>
      <c r="C629" s="66"/>
      <c r="D629" s="66"/>
      <c r="E629" s="66"/>
      <c r="F629" s="66"/>
      <c r="G629" s="66"/>
      <c r="H629" s="66"/>
      <c r="I629" s="66"/>
      <c r="J629" s="66"/>
      <c r="K629" s="66"/>
    </row>
    <row r="630" customHeight="1" spans="2:11">
      <c r="B630" s="66"/>
      <c r="C630" s="66"/>
      <c r="D630" s="66"/>
      <c r="E630" s="66"/>
      <c r="F630" s="66"/>
      <c r="G630" s="66"/>
      <c r="H630" s="66"/>
      <c r="I630" s="66"/>
      <c r="J630" s="66"/>
      <c r="K630" s="66"/>
    </row>
    <row r="631" customHeight="1" spans="2:11">
      <c r="B631" s="66"/>
      <c r="C631" s="66"/>
      <c r="D631" s="66"/>
      <c r="E631" s="66"/>
      <c r="F631" s="66"/>
      <c r="G631" s="66"/>
      <c r="H631" s="66"/>
      <c r="I631" s="66"/>
      <c r="J631" s="66"/>
      <c r="K631" s="66"/>
    </row>
    <row r="632" customHeight="1" spans="2:11">
      <c r="B632" s="66"/>
      <c r="C632" s="66"/>
      <c r="D632" s="66"/>
      <c r="E632" s="66"/>
      <c r="F632" s="66"/>
      <c r="G632" s="66"/>
      <c r="H632" s="66"/>
      <c r="I632" s="66"/>
      <c r="J632" s="66"/>
      <c r="K632" s="66"/>
    </row>
    <row r="633" customHeight="1" spans="2:11">
      <c r="B633" s="66"/>
      <c r="C633" s="66"/>
      <c r="D633" s="66"/>
      <c r="E633" s="66"/>
      <c r="F633" s="66"/>
      <c r="G633" s="66"/>
      <c r="H633" s="66"/>
      <c r="I633" s="66"/>
      <c r="J633" s="66"/>
      <c r="K633" s="66"/>
    </row>
    <row r="634" customHeight="1" spans="2:11">
      <c r="B634" s="66"/>
      <c r="C634" s="66"/>
      <c r="D634" s="66"/>
      <c r="E634" s="66"/>
      <c r="F634" s="66"/>
      <c r="G634" s="66"/>
      <c r="H634" s="66"/>
      <c r="I634" s="66"/>
      <c r="J634" s="66"/>
      <c r="K634" s="66"/>
    </row>
    <row r="635" customHeight="1" spans="2:11">
      <c r="B635" s="66"/>
      <c r="C635" s="66"/>
      <c r="D635" s="66"/>
      <c r="E635" s="66"/>
      <c r="F635" s="66"/>
      <c r="G635" s="66"/>
      <c r="H635" s="66"/>
      <c r="I635" s="66"/>
      <c r="J635" s="66"/>
      <c r="K635" s="66"/>
    </row>
    <row r="636" customHeight="1" spans="2:11">
      <c r="B636" s="66"/>
      <c r="C636" s="66"/>
      <c r="D636" s="66"/>
      <c r="E636" s="66"/>
      <c r="F636" s="66"/>
      <c r="G636" s="66"/>
      <c r="H636" s="66"/>
      <c r="I636" s="66"/>
      <c r="J636" s="66"/>
      <c r="K636" s="66"/>
    </row>
    <row r="637" customHeight="1" spans="2:11">
      <c r="B637" s="66"/>
      <c r="C637" s="66"/>
      <c r="D637" s="66"/>
      <c r="E637" s="66"/>
      <c r="F637" s="66"/>
      <c r="G637" s="66"/>
      <c r="H637" s="66"/>
      <c r="I637" s="66"/>
      <c r="J637" s="66"/>
      <c r="K637" s="66"/>
    </row>
    <row r="638" customHeight="1" spans="2:11">
      <c r="B638" s="66"/>
      <c r="C638" s="66"/>
      <c r="D638" s="66"/>
      <c r="E638" s="66"/>
      <c r="F638" s="66"/>
      <c r="G638" s="66"/>
      <c r="H638" s="66"/>
      <c r="I638" s="66"/>
      <c r="J638" s="66"/>
      <c r="K638" s="66"/>
    </row>
    <row r="639" customHeight="1" spans="2:11">
      <c r="B639" s="66"/>
      <c r="C639" s="66"/>
      <c r="D639" s="66"/>
      <c r="E639" s="66"/>
      <c r="F639" s="66"/>
      <c r="G639" s="66"/>
      <c r="H639" s="66"/>
      <c r="I639" s="66"/>
      <c r="J639" s="66"/>
      <c r="K639" s="66"/>
    </row>
    <row r="640" customHeight="1" spans="2:11">
      <c r="B640" s="66"/>
      <c r="C640" s="66"/>
      <c r="D640" s="66"/>
      <c r="E640" s="66"/>
      <c r="F640" s="66"/>
      <c r="G640" s="66"/>
      <c r="H640" s="66"/>
      <c r="I640" s="66"/>
      <c r="J640" s="66"/>
      <c r="K640" s="66"/>
    </row>
    <row r="641" customHeight="1" spans="2:11">
      <c r="B641" s="66"/>
      <c r="C641" s="66"/>
      <c r="D641" s="66"/>
      <c r="E641" s="66"/>
      <c r="F641" s="66"/>
      <c r="G641" s="66"/>
      <c r="H641" s="66"/>
      <c r="I641" s="66"/>
      <c r="J641" s="66"/>
      <c r="K641" s="66"/>
    </row>
    <row r="642" customHeight="1" spans="2:11">
      <c r="B642" s="66"/>
      <c r="C642" s="66"/>
      <c r="D642" s="66"/>
      <c r="E642" s="66"/>
      <c r="F642" s="66"/>
      <c r="G642" s="66"/>
      <c r="H642" s="66"/>
      <c r="I642" s="66"/>
      <c r="J642" s="66"/>
      <c r="K642" s="66"/>
    </row>
    <row r="643" customHeight="1" spans="2:11">
      <c r="B643" s="66"/>
      <c r="C643" s="66"/>
      <c r="D643" s="66"/>
      <c r="E643" s="66"/>
      <c r="F643" s="66"/>
      <c r="G643" s="66"/>
      <c r="H643" s="66"/>
      <c r="I643" s="66"/>
      <c r="J643" s="66"/>
      <c r="K643" s="66"/>
    </row>
    <row r="644" customHeight="1" spans="2:11">
      <c r="B644" s="66"/>
      <c r="C644" s="66"/>
      <c r="D644" s="66"/>
      <c r="E644" s="66"/>
      <c r="F644" s="66"/>
      <c r="G644" s="66"/>
      <c r="H644" s="66"/>
      <c r="I644" s="66"/>
      <c r="J644" s="66"/>
      <c r="K644" s="66"/>
    </row>
    <row r="645" customHeight="1" spans="2:11">
      <c r="B645" s="66"/>
      <c r="C645" s="66"/>
      <c r="D645" s="66"/>
      <c r="E645" s="66"/>
      <c r="F645" s="66"/>
      <c r="G645" s="66"/>
      <c r="H645" s="66"/>
      <c r="I645" s="66"/>
      <c r="J645" s="66"/>
      <c r="K645" s="66"/>
    </row>
    <row r="646" customHeight="1" spans="2:11">
      <c r="B646" s="66"/>
      <c r="C646" s="66"/>
      <c r="D646" s="66"/>
      <c r="E646" s="66"/>
      <c r="F646" s="66"/>
      <c r="G646" s="66"/>
      <c r="H646" s="66"/>
      <c r="I646" s="66"/>
      <c r="J646" s="66"/>
      <c r="K646" s="66"/>
    </row>
    <row r="647" customHeight="1" spans="2:11">
      <c r="B647" s="66"/>
      <c r="C647" s="66"/>
      <c r="D647" s="66"/>
      <c r="E647" s="66"/>
      <c r="F647" s="66"/>
      <c r="G647" s="66"/>
      <c r="H647" s="66"/>
      <c r="I647" s="66"/>
      <c r="J647" s="66"/>
      <c r="K647" s="66"/>
    </row>
    <row r="648" customHeight="1" spans="2:11">
      <c r="B648" s="66"/>
      <c r="C648" s="66"/>
      <c r="D648" s="66"/>
      <c r="E648" s="66"/>
      <c r="F648" s="66"/>
      <c r="G648" s="66"/>
      <c r="H648" s="66"/>
      <c r="I648" s="66"/>
      <c r="J648" s="66"/>
      <c r="K648" s="66"/>
    </row>
    <row r="649" customHeight="1" spans="2:11">
      <c r="B649" s="66"/>
      <c r="C649" s="66"/>
      <c r="D649" s="66"/>
      <c r="E649" s="66"/>
      <c r="F649" s="66"/>
      <c r="G649" s="66"/>
      <c r="H649" s="66"/>
      <c r="I649" s="66"/>
      <c r="J649" s="66"/>
      <c r="K649" s="66"/>
    </row>
    <row r="650" customHeight="1" spans="2:11">
      <c r="B650" s="66"/>
      <c r="C650" s="66"/>
      <c r="D650" s="66"/>
      <c r="E650" s="66"/>
      <c r="F650" s="66"/>
      <c r="G650" s="66"/>
      <c r="H650" s="66"/>
      <c r="I650" s="66"/>
      <c r="J650" s="66"/>
      <c r="K650" s="66"/>
    </row>
    <row r="651" customHeight="1" spans="2:11">
      <c r="B651" s="66"/>
      <c r="C651" s="66"/>
      <c r="D651" s="66"/>
      <c r="E651" s="66"/>
      <c r="F651" s="66"/>
      <c r="G651" s="66"/>
      <c r="H651" s="66"/>
      <c r="I651" s="66"/>
      <c r="J651" s="66"/>
      <c r="K651" s="66"/>
    </row>
    <row r="652" customHeight="1" spans="2:11">
      <c r="B652" s="66"/>
      <c r="C652" s="66"/>
      <c r="D652" s="66"/>
      <c r="E652" s="66"/>
      <c r="F652" s="66"/>
      <c r="G652" s="66"/>
      <c r="H652" s="66"/>
      <c r="I652" s="66"/>
      <c r="J652" s="66"/>
      <c r="K652" s="66"/>
    </row>
    <row r="653" customHeight="1" spans="2:11">
      <c r="B653" s="66"/>
      <c r="C653" s="66"/>
      <c r="D653" s="66"/>
      <c r="E653" s="66"/>
      <c r="F653" s="66"/>
      <c r="G653" s="66"/>
      <c r="H653" s="66"/>
      <c r="I653" s="66"/>
      <c r="J653" s="66"/>
      <c r="K653" s="66"/>
    </row>
    <row r="654" customHeight="1" spans="2:11">
      <c r="B654" s="66"/>
      <c r="C654" s="66"/>
      <c r="D654" s="66"/>
      <c r="E654" s="66"/>
      <c r="F654" s="66"/>
      <c r="G654" s="66"/>
      <c r="H654" s="66"/>
      <c r="I654" s="66"/>
      <c r="J654" s="66"/>
      <c r="K654" s="66"/>
    </row>
    <row r="655" customHeight="1" spans="2:11">
      <c r="B655" s="66"/>
      <c r="C655" s="66"/>
      <c r="D655" s="66"/>
      <c r="E655" s="66"/>
      <c r="F655" s="66"/>
      <c r="G655" s="66"/>
      <c r="H655" s="66"/>
      <c r="I655" s="66"/>
      <c r="J655" s="66"/>
      <c r="K655" s="66"/>
    </row>
    <row r="656" customHeight="1" spans="2:11">
      <c r="B656" s="66"/>
      <c r="C656" s="66"/>
      <c r="D656" s="66"/>
      <c r="E656" s="66"/>
      <c r="F656" s="66"/>
      <c r="G656" s="66"/>
      <c r="H656" s="66"/>
      <c r="I656" s="66"/>
      <c r="J656" s="66"/>
      <c r="K656" s="66"/>
    </row>
    <row r="657" customHeight="1" spans="2:11">
      <c r="B657" s="66"/>
      <c r="C657" s="66"/>
      <c r="D657" s="66"/>
      <c r="E657" s="66"/>
      <c r="F657" s="66"/>
      <c r="G657" s="66"/>
      <c r="H657" s="66"/>
      <c r="I657" s="66"/>
      <c r="J657" s="66"/>
      <c r="K657" s="66"/>
    </row>
    <row r="658" customHeight="1" spans="2:11">
      <c r="B658" s="66"/>
      <c r="C658" s="66"/>
      <c r="D658" s="66"/>
      <c r="E658" s="66"/>
      <c r="F658" s="66"/>
      <c r="G658" s="66"/>
      <c r="H658" s="66"/>
      <c r="I658" s="66"/>
      <c r="J658" s="66"/>
      <c r="K658" s="66"/>
    </row>
    <row r="659" customHeight="1" spans="2:11">
      <c r="B659" s="66"/>
      <c r="C659" s="66"/>
      <c r="D659" s="66"/>
      <c r="E659" s="66"/>
      <c r="F659" s="66"/>
      <c r="G659" s="66"/>
      <c r="H659" s="66"/>
      <c r="I659" s="66"/>
      <c r="J659" s="66"/>
      <c r="K659" s="66"/>
    </row>
    <row r="660" customHeight="1" spans="2:11">
      <c r="B660" s="66"/>
      <c r="C660" s="66"/>
      <c r="D660" s="66"/>
      <c r="E660" s="66"/>
      <c r="F660" s="66"/>
      <c r="G660" s="66"/>
      <c r="H660" s="66"/>
      <c r="I660" s="66"/>
      <c r="J660" s="66"/>
      <c r="K660" s="66"/>
    </row>
    <row r="661" customHeight="1" spans="2:11">
      <c r="B661" s="66"/>
      <c r="C661" s="66"/>
      <c r="D661" s="66"/>
      <c r="E661" s="66"/>
      <c r="F661" s="66"/>
      <c r="G661" s="66"/>
      <c r="H661" s="66"/>
      <c r="I661" s="66"/>
      <c r="J661" s="66"/>
      <c r="K661" s="66"/>
    </row>
    <row r="662" customHeight="1" spans="2:11">
      <c r="B662" s="66"/>
      <c r="C662" s="66"/>
      <c r="D662" s="66"/>
      <c r="E662" s="66"/>
      <c r="F662" s="66"/>
      <c r="G662" s="66"/>
      <c r="H662" s="66"/>
      <c r="I662" s="66"/>
      <c r="J662" s="66"/>
      <c r="K662" s="66"/>
    </row>
    <row r="663" customHeight="1" spans="2:11">
      <c r="B663" s="66"/>
      <c r="C663" s="66"/>
      <c r="D663" s="66"/>
      <c r="E663" s="66"/>
      <c r="F663" s="66"/>
      <c r="G663" s="66"/>
      <c r="H663" s="66"/>
      <c r="I663" s="66"/>
      <c r="J663" s="66"/>
      <c r="K663" s="66"/>
    </row>
    <row r="664" customHeight="1" spans="2:11">
      <c r="B664" s="66"/>
      <c r="C664" s="66"/>
      <c r="D664" s="66"/>
      <c r="E664" s="66"/>
      <c r="F664" s="66"/>
      <c r="G664" s="66"/>
      <c r="H664" s="66"/>
      <c r="I664" s="66"/>
      <c r="J664" s="66"/>
      <c r="K664" s="66"/>
    </row>
    <row r="665" customHeight="1" spans="2:11">
      <c r="B665" s="66"/>
      <c r="C665" s="66"/>
      <c r="D665" s="66"/>
      <c r="E665" s="66"/>
      <c r="F665" s="66"/>
      <c r="G665" s="66"/>
      <c r="H665" s="66"/>
      <c r="I665" s="66"/>
      <c r="J665" s="66"/>
      <c r="K665" s="66"/>
    </row>
    <row r="666" customHeight="1" spans="2:11">
      <c r="B666" s="66"/>
      <c r="C666" s="66"/>
      <c r="D666" s="66"/>
      <c r="E666" s="66"/>
      <c r="F666" s="66"/>
      <c r="G666" s="66"/>
      <c r="H666" s="66"/>
      <c r="I666" s="66"/>
      <c r="J666" s="66"/>
      <c r="K666" s="66"/>
    </row>
    <row r="667" customHeight="1" spans="2:11">
      <c r="B667" s="66"/>
      <c r="C667" s="66"/>
      <c r="D667" s="66"/>
      <c r="E667" s="66"/>
      <c r="F667" s="66"/>
      <c r="G667" s="66"/>
      <c r="H667" s="66"/>
      <c r="I667" s="66"/>
      <c r="J667" s="66"/>
      <c r="K667" s="66"/>
    </row>
    <row r="668" customHeight="1" spans="2:11">
      <c r="B668" s="66"/>
      <c r="C668" s="66"/>
      <c r="D668" s="66"/>
      <c r="E668" s="66"/>
      <c r="F668" s="66"/>
      <c r="G668" s="66"/>
      <c r="H668" s="66"/>
      <c r="I668" s="66"/>
      <c r="J668" s="66"/>
      <c r="K668" s="66"/>
    </row>
    <row r="669" customHeight="1" spans="2:11">
      <c r="B669" s="66"/>
      <c r="C669" s="66"/>
      <c r="D669" s="66"/>
      <c r="E669" s="66"/>
      <c r="F669" s="66"/>
      <c r="G669" s="66"/>
      <c r="H669" s="66"/>
      <c r="I669" s="66"/>
      <c r="J669" s="66"/>
      <c r="K669" s="66"/>
    </row>
    <row r="670" customHeight="1" spans="2:11">
      <c r="B670" s="66"/>
      <c r="C670" s="66"/>
      <c r="D670" s="66"/>
      <c r="E670" s="66"/>
      <c r="F670" s="66"/>
      <c r="G670" s="66"/>
      <c r="H670" s="66"/>
      <c r="I670" s="66"/>
      <c r="J670" s="66"/>
      <c r="K670" s="66"/>
    </row>
    <row r="671" customHeight="1" spans="2:11">
      <c r="B671" s="66"/>
      <c r="C671" s="66"/>
      <c r="D671" s="66"/>
      <c r="E671" s="66"/>
      <c r="F671" s="66"/>
      <c r="G671" s="66"/>
      <c r="H671" s="66"/>
      <c r="I671" s="66"/>
      <c r="J671" s="66"/>
      <c r="K671" s="66"/>
    </row>
    <row r="672" customHeight="1" spans="2:11">
      <c r="B672" s="66"/>
      <c r="C672" s="66"/>
      <c r="D672" s="66"/>
      <c r="E672" s="66"/>
      <c r="F672" s="66"/>
      <c r="G672" s="66"/>
      <c r="H672" s="66"/>
      <c r="I672" s="66"/>
      <c r="J672" s="66"/>
      <c r="K672" s="66"/>
    </row>
    <row r="673" customHeight="1" spans="2:11">
      <c r="B673" s="66"/>
      <c r="C673" s="66"/>
      <c r="D673" s="66"/>
      <c r="E673" s="66"/>
      <c r="F673" s="66"/>
      <c r="G673" s="66"/>
      <c r="H673" s="66"/>
      <c r="I673" s="66"/>
      <c r="J673" s="66"/>
      <c r="K673" s="66"/>
    </row>
    <row r="674" customHeight="1" spans="2:11">
      <c r="B674" s="66"/>
      <c r="C674" s="66"/>
      <c r="D674" s="66"/>
      <c r="E674" s="66"/>
      <c r="F674" s="66"/>
      <c r="G674" s="66"/>
      <c r="H674" s="66"/>
      <c r="I674" s="66"/>
      <c r="J674" s="66"/>
      <c r="K674" s="66"/>
    </row>
    <row r="675" customHeight="1" spans="2:11">
      <c r="B675" s="66"/>
      <c r="C675" s="66"/>
      <c r="D675" s="66"/>
      <c r="E675" s="66"/>
      <c r="F675" s="66"/>
      <c r="G675" s="66"/>
      <c r="H675" s="66"/>
      <c r="I675" s="66"/>
      <c r="J675" s="66"/>
      <c r="K675" s="66"/>
    </row>
    <row r="676" customHeight="1" spans="2:11">
      <c r="B676" s="66"/>
      <c r="C676" s="66"/>
      <c r="D676" s="66"/>
      <c r="E676" s="66"/>
      <c r="F676" s="66"/>
      <c r="G676" s="66"/>
      <c r="H676" s="66"/>
      <c r="I676" s="66"/>
      <c r="J676" s="66"/>
      <c r="K676" s="66"/>
    </row>
    <row r="677" customHeight="1" spans="2:11">
      <c r="B677" s="66"/>
      <c r="C677" s="66"/>
      <c r="D677" s="66"/>
      <c r="E677" s="66"/>
      <c r="F677" s="66"/>
      <c r="G677" s="66"/>
      <c r="H677" s="66"/>
      <c r="I677" s="66"/>
      <c r="J677" s="66"/>
      <c r="K677" s="66"/>
    </row>
    <row r="678" customHeight="1" spans="2:11">
      <c r="B678" s="66"/>
      <c r="C678" s="66"/>
      <c r="D678" s="66"/>
      <c r="E678" s="66"/>
      <c r="F678" s="66"/>
      <c r="G678" s="66"/>
      <c r="H678" s="66"/>
      <c r="I678" s="66"/>
      <c r="J678" s="66"/>
      <c r="K678" s="66"/>
    </row>
    <row r="679" customHeight="1" spans="2:11">
      <c r="B679" s="66"/>
      <c r="C679" s="66"/>
      <c r="D679" s="66"/>
      <c r="E679" s="66"/>
      <c r="F679" s="66"/>
      <c r="G679" s="66"/>
      <c r="H679" s="66"/>
      <c r="I679" s="66"/>
      <c r="J679" s="66"/>
      <c r="K679" s="66"/>
    </row>
    <row r="680" customHeight="1" spans="2:11">
      <c r="B680" s="66"/>
      <c r="C680" s="66"/>
      <c r="D680" s="66"/>
      <c r="E680" s="66"/>
      <c r="F680" s="66"/>
      <c r="G680" s="66"/>
      <c r="H680" s="66"/>
      <c r="I680" s="66"/>
      <c r="J680" s="66"/>
      <c r="K680" s="66"/>
    </row>
    <row r="681" customHeight="1" spans="2:11">
      <c r="B681" s="66"/>
      <c r="C681" s="66"/>
      <c r="D681" s="66"/>
      <c r="E681" s="66"/>
      <c r="F681" s="66"/>
      <c r="G681" s="66"/>
      <c r="H681" s="66"/>
      <c r="I681" s="66"/>
      <c r="J681" s="66"/>
      <c r="K681" s="66"/>
    </row>
    <row r="682" customHeight="1" spans="2:11">
      <c r="B682" s="66"/>
      <c r="C682" s="66"/>
      <c r="D682" s="66"/>
      <c r="E682" s="66"/>
      <c r="F682" s="66"/>
      <c r="G682" s="66"/>
      <c r="H682" s="66"/>
      <c r="I682" s="66"/>
      <c r="J682" s="66"/>
      <c r="K682" s="66"/>
    </row>
    <row r="683" customHeight="1" spans="2:11">
      <c r="B683" s="66"/>
      <c r="C683" s="66"/>
      <c r="D683" s="66"/>
      <c r="E683" s="66"/>
      <c r="F683" s="66"/>
      <c r="G683" s="66"/>
      <c r="H683" s="66"/>
      <c r="I683" s="66"/>
      <c r="J683" s="66"/>
      <c r="K683" s="66"/>
    </row>
    <row r="684" customHeight="1" spans="2:11">
      <c r="B684" s="66"/>
      <c r="C684" s="66"/>
      <c r="D684" s="66"/>
      <c r="E684" s="66"/>
      <c r="F684" s="66"/>
      <c r="G684" s="66"/>
      <c r="H684" s="66"/>
      <c r="I684" s="66"/>
      <c r="J684" s="66"/>
      <c r="K684" s="66"/>
    </row>
    <row r="685" customHeight="1" spans="2:11">
      <c r="B685" s="66"/>
      <c r="C685" s="66"/>
      <c r="D685" s="66"/>
      <c r="E685" s="66"/>
      <c r="F685" s="66"/>
      <c r="G685" s="66"/>
      <c r="H685" s="66"/>
      <c r="I685" s="66"/>
      <c r="J685" s="66"/>
      <c r="K685" s="66"/>
    </row>
    <row r="686" customHeight="1" spans="2:11">
      <c r="B686" s="66"/>
      <c r="C686" s="66"/>
      <c r="D686" s="66"/>
      <c r="E686" s="66"/>
      <c r="F686" s="66"/>
      <c r="G686" s="66"/>
      <c r="H686" s="66"/>
      <c r="I686" s="66"/>
      <c r="J686" s="66"/>
      <c r="K686" s="66"/>
    </row>
    <row r="687" customHeight="1" spans="2:11">
      <c r="B687" s="66"/>
      <c r="C687" s="66"/>
      <c r="D687" s="66"/>
      <c r="E687" s="66"/>
      <c r="F687" s="66"/>
      <c r="G687" s="66"/>
      <c r="H687" s="66"/>
      <c r="I687" s="66"/>
      <c r="J687" s="66"/>
      <c r="K687" s="66"/>
    </row>
    <row r="688" customHeight="1" spans="2:11">
      <c r="B688" s="66"/>
      <c r="C688" s="66"/>
      <c r="D688" s="66"/>
      <c r="E688" s="66"/>
      <c r="F688" s="66"/>
      <c r="G688" s="66"/>
      <c r="H688" s="66"/>
      <c r="I688" s="66"/>
      <c r="J688" s="66"/>
      <c r="K688" s="66"/>
    </row>
    <row r="689" customHeight="1" spans="2:11">
      <c r="B689" s="66"/>
      <c r="C689" s="66"/>
      <c r="D689" s="66"/>
      <c r="E689" s="66"/>
      <c r="F689" s="66"/>
      <c r="G689" s="66"/>
      <c r="H689" s="66"/>
      <c r="I689" s="66"/>
      <c r="J689" s="66"/>
      <c r="K689" s="66"/>
    </row>
    <row r="690" customHeight="1" spans="2:11">
      <c r="B690" s="66"/>
      <c r="C690" s="66"/>
      <c r="D690" s="66"/>
      <c r="E690" s="66"/>
      <c r="F690" s="66"/>
      <c r="G690" s="66"/>
      <c r="H690" s="66"/>
      <c r="I690" s="66"/>
      <c r="J690" s="66"/>
      <c r="K690" s="66"/>
    </row>
    <row r="691" customHeight="1" spans="2:11">
      <c r="B691" s="66"/>
      <c r="C691" s="66"/>
      <c r="D691" s="66"/>
      <c r="E691" s="66"/>
      <c r="F691" s="66"/>
      <c r="G691" s="66"/>
      <c r="H691" s="66"/>
      <c r="I691" s="66"/>
      <c r="J691" s="66"/>
      <c r="K691" s="66"/>
    </row>
    <row r="692" customHeight="1" spans="2:11">
      <c r="B692" s="66"/>
      <c r="C692" s="66"/>
      <c r="D692" s="66"/>
      <c r="E692" s="66"/>
      <c r="F692" s="66"/>
      <c r="G692" s="66"/>
      <c r="H692" s="66"/>
      <c r="I692" s="66"/>
      <c r="J692" s="66"/>
      <c r="K692" s="66"/>
    </row>
    <row r="693" customHeight="1" spans="2:11">
      <c r="B693" s="66"/>
      <c r="C693" s="66"/>
      <c r="D693" s="66"/>
      <c r="E693" s="66"/>
      <c r="F693" s="66"/>
      <c r="G693" s="66"/>
      <c r="H693" s="66"/>
      <c r="I693" s="66"/>
      <c r="J693" s="66"/>
      <c r="K693" s="66"/>
    </row>
    <row r="694" customHeight="1" spans="2:11">
      <c r="B694" s="66"/>
      <c r="C694" s="66"/>
      <c r="D694" s="66"/>
      <c r="E694" s="66"/>
      <c r="F694" s="66"/>
      <c r="G694" s="66"/>
      <c r="H694" s="66"/>
      <c r="I694" s="66"/>
      <c r="J694" s="66"/>
      <c r="K694" s="66"/>
    </row>
    <row r="695" customHeight="1" spans="2:11">
      <c r="B695" s="66"/>
      <c r="C695" s="66"/>
      <c r="D695" s="66"/>
      <c r="E695" s="66"/>
      <c r="F695" s="66"/>
      <c r="G695" s="66"/>
      <c r="H695" s="66"/>
      <c r="I695" s="66"/>
      <c r="J695" s="66"/>
      <c r="K695" s="66"/>
    </row>
    <row r="696" customHeight="1" spans="2:11">
      <c r="B696" s="66"/>
      <c r="C696" s="66"/>
      <c r="D696" s="66"/>
      <c r="E696" s="66"/>
      <c r="F696" s="66"/>
      <c r="G696" s="66"/>
      <c r="H696" s="66"/>
      <c r="I696" s="66"/>
      <c r="J696" s="66"/>
      <c r="K696" s="66"/>
    </row>
    <row r="697" customHeight="1" spans="2:11">
      <c r="B697" s="66"/>
      <c r="C697" s="66"/>
      <c r="D697" s="66"/>
      <c r="E697" s="66"/>
      <c r="F697" s="66"/>
      <c r="G697" s="66"/>
      <c r="H697" s="66"/>
      <c r="I697" s="66"/>
      <c r="J697" s="66"/>
      <c r="K697" s="66"/>
    </row>
    <row r="698" customHeight="1" spans="2:11">
      <c r="B698" s="66"/>
      <c r="C698" s="66"/>
      <c r="D698" s="66"/>
      <c r="E698" s="66"/>
      <c r="F698" s="66"/>
      <c r="G698" s="66"/>
      <c r="H698" s="66"/>
      <c r="I698" s="66"/>
      <c r="J698" s="66"/>
      <c r="K698" s="66"/>
    </row>
    <row r="699" customHeight="1" spans="2:11">
      <c r="B699" s="66"/>
      <c r="C699" s="66"/>
      <c r="D699" s="66"/>
      <c r="E699" s="66"/>
      <c r="F699" s="66"/>
      <c r="G699" s="66"/>
      <c r="H699" s="66"/>
      <c r="I699" s="66"/>
      <c r="J699" s="66"/>
      <c r="K699" s="66"/>
    </row>
    <row r="700" customHeight="1" spans="2:11">
      <c r="B700" s="66"/>
      <c r="C700" s="66"/>
      <c r="D700" s="66"/>
      <c r="E700" s="66"/>
      <c r="F700" s="66"/>
      <c r="G700" s="66"/>
      <c r="H700" s="66"/>
      <c r="I700" s="66"/>
      <c r="J700" s="66"/>
      <c r="K700" s="66"/>
    </row>
    <row r="701" customHeight="1" spans="2:11">
      <c r="B701" s="66"/>
      <c r="C701" s="66"/>
      <c r="D701" s="66"/>
      <c r="E701" s="66"/>
      <c r="F701" s="66"/>
      <c r="G701" s="66"/>
      <c r="H701" s="66"/>
      <c r="I701" s="66"/>
      <c r="J701" s="66"/>
      <c r="K701" s="66"/>
    </row>
    <row r="702" customHeight="1" spans="2:11">
      <c r="B702" s="66"/>
      <c r="C702" s="66"/>
      <c r="D702" s="66"/>
      <c r="E702" s="66"/>
      <c r="F702" s="66"/>
      <c r="G702" s="66"/>
      <c r="H702" s="66"/>
      <c r="I702" s="66"/>
      <c r="J702" s="66"/>
      <c r="K702" s="66"/>
    </row>
    <row r="703" customHeight="1" spans="2:11">
      <c r="B703" s="66"/>
      <c r="C703" s="66"/>
      <c r="D703" s="66"/>
      <c r="E703" s="66"/>
      <c r="F703" s="66"/>
      <c r="G703" s="66"/>
      <c r="H703" s="66"/>
      <c r="I703" s="66"/>
      <c r="J703" s="66"/>
      <c r="K703" s="66"/>
    </row>
    <row r="704" customHeight="1" spans="2:11">
      <c r="B704" s="66"/>
      <c r="C704" s="66"/>
      <c r="D704" s="66"/>
      <c r="E704" s="66"/>
      <c r="F704" s="66"/>
      <c r="G704" s="66"/>
      <c r="H704" s="66"/>
      <c r="I704" s="66"/>
      <c r="J704" s="66"/>
      <c r="K704" s="66"/>
    </row>
    <row r="705" customHeight="1" spans="2:11">
      <c r="B705" s="66"/>
      <c r="C705" s="66"/>
      <c r="D705" s="66"/>
      <c r="E705" s="66"/>
      <c r="F705" s="66"/>
      <c r="G705" s="66"/>
      <c r="H705" s="66"/>
      <c r="I705" s="66"/>
      <c r="J705" s="66"/>
      <c r="K705" s="66"/>
    </row>
    <row r="706" customHeight="1" spans="2:11">
      <c r="B706" s="66"/>
      <c r="C706" s="66"/>
      <c r="D706" s="66"/>
      <c r="E706" s="66"/>
      <c r="F706" s="66"/>
      <c r="G706" s="66"/>
      <c r="H706" s="66"/>
      <c r="I706" s="66"/>
      <c r="J706" s="66"/>
      <c r="K706" s="66"/>
    </row>
    <row r="707" customHeight="1" spans="2:11">
      <c r="B707" s="66"/>
      <c r="C707" s="66"/>
      <c r="D707" s="66"/>
      <c r="E707" s="66"/>
      <c r="F707" s="66"/>
      <c r="G707" s="66"/>
      <c r="H707" s="66"/>
      <c r="I707" s="66"/>
      <c r="J707" s="66"/>
      <c r="K707" s="66"/>
    </row>
    <row r="708" customHeight="1" spans="2:11">
      <c r="B708" s="66"/>
      <c r="C708" s="66"/>
      <c r="D708" s="66"/>
      <c r="E708" s="66"/>
      <c r="F708" s="66"/>
      <c r="G708" s="66"/>
      <c r="H708" s="66"/>
      <c r="I708" s="66"/>
      <c r="J708" s="66"/>
      <c r="K708" s="66"/>
    </row>
    <row r="709" customHeight="1" spans="2:11">
      <c r="B709" s="66"/>
      <c r="C709" s="66"/>
      <c r="D709" s="66"/>
      <c r="E709" s="66"/>
      <c r="F709" s="66"/>
      <c r="G709" s="66"/>
      <c r="H709" s="66"/>
      <c r="I709" s="66"/>
      <c r="J709" s="66"/>
      <c r="K709" s="66"/>
    </row>
    <row r="710" customHeight="1" spans="2:11">
      <c r="B710" s="66"/>
      <c r="C710" s="66"/>
      <c r="D710" s="66"/>
      <c r="E710" s="66"/>
      <c r="F710" s="66"/>
      <c r="G710" s="66"/>
      <c r="H710" s="66"/>
      <c r="I710" s="66"/>
      <c r="J710" s="66"/>
      <c r="K710" s="66"/>
    </row>
    <row r="711" customHeight="1" spans="2:11">
      <c r="B711" s="66"/>
      <c r="C711" s="66"/>
      <c r="D711" s="66"/>
      <c r="E711" s="66"/>
      <c r="F711" s="66"/>
      <c r="G711" s="66"/>
      <c r="H711" s="66"/>
      <c r="I711" s="66"/>
      <c r="J711" s="66"/>
      <c r="K711" s="66"/>
    </row>
    <row r="712" customHeight="1" spans="2:11">
      <c r="B712" s="66"/>
      <c r="C712" s="66"/>
      <c r="D712" s="66"/>
      <c r="E712" s="66"/>
      <c r="F712" s="66"/>
      <c r="G712" s="66"/>
      <c r="H712" s="66"/>
      <c r="I712" s="66"/>
      <c r="J712" s="66"/>
      <c r="K712" s="66"/>
    </row>
    <row r="713" customHeight="1" spans="2:11">
      <c r="B713" s="66"/>
      <c r="C713" s="66"/>
      <c r="D713" s="66"/>
      <c r="E713" s="66"/>
      <c r="F713" s="66"/>
      <c r="G713" s="66"/>
      <c r="H713" s="66"/>
      <c r="I713" s="66"/>
      <c r="J713" s="66"/>
      <c r="K713" s="66"/>
    </row>
    <row r="714" customHeight="1" spans="2:11">
      <c r="B714" s="66"/>
      <c r="C714" s="66"/>
      <c r="D714" s="66"/>
      <c r="E714" s="66"/>
      <c r="F714" s="66"/>
      <c r="G714" s="66"/>
      <c r="H714" s="66"/>
      <c r="I714" s="66"/>
      <c r="J714" s="66"/>
      <c r="K714" s="66"/>
    </row>
    <row r="715" customHeight="1" spans="2:11">
      <c r="B715" s="66"/>
      <c r="C715" s="66"/>
      <c r="D715" s="66"/>
      <c r="E715" s="66"/>
      <c r="F715" s="66"/>
      <c r="G715" s="66"/>
      <c r="H715" s="66"/>
      <c r="I715" s="66"/>
      <c r="J715" s="66"/>
      <c r="K715" s="66"/>
    </row>
    <row r="716" customHeight="1" spans="2:11">
      <c r="B716" s="66"/>
      <c r="C716" s="66"/>
      <c r="D716" s="66"/>
      <c r="E716" s="66"/>
      <c r="F716" s="66"/>
      <c r="G716" s="66"/>
      <c r="H716" s="66"/>
      <c r="I716" s="66"/>
      <c r="J716" s="66"/>
      <c r="K716" s="66"/>
    </row>
    <row r="717" customHeight="1" spans="2:11">
      <c r="B717" s="66"/>
      <c r="C717" s="66"/>
      <c r="D717" s="66"/>
      <c r="E717" s="66"/>
      <c r="F717" s="66"/>
      <c r="G717" s="66"/>
      <c r="H717" s="66"/>
      <c r="I717" s="66"/>
      <c r="J717" s="66"/>
      <c r="K717" s="66"/>
    </row>
    <row r="718" customHeight="1" spans="2:11">
      <c r="B718" s="66"/>
      <c r="C718" s="66"/>
      <c r="D718" s="66"/>
      <c r="E718" s="66"/>
      <c r="F718" s="66"/>
      <c r="G718" s="66"/>
      <c r="H718" s="66"/>
      <c r="I718" s="66"/>
      <c r="J718" s="66"/>
      <c r="K718" s="66"/>
    </row>
    <row r="719" customHeight="1" spans="2:11">
      <c r="B719" s="66"/>
      <c r="C719" s="66"/>
      <c r="D719" s="66"/>
      <c r="E719" s="66"/>
      <c r="F719" s="66"/>
      <c r="G719" s="66"/>
      <c r="H719" s="66"/>
      <c r="I719" s="66"/>
      <c r="J719" s="66"/>
      <c r="K719" s="66"/>
    </row>
    <row r="720" customHeight="1" spans="2:11">
      <c r="B720" s="66"/>
      <c r="C720" s="66"/>
      <c r="D720" s="66"/>
      <c r="E720" s="66"/>
      <c r="F720" s="66"/>
      <c r="G720" s="66"/>
      <c r="H720" s="66"/>
      <c r="I720" s="66"/>
      <c r="J720" s="66"/>
      <c r="K720" s="66"/>
    </row>
    <row r="721" customHeight="1" spans="2:11">
      <c r="B721" s="66"/>
      <c r="C721" s="66"/>
      <c r="D721" s="66"/>
      <c r="E721" s="66"/>
      <c r="F721" s="66"/>
      <c r="G721" s="66"/>
      <c r="H721" s="66"/>
      <c r="I721" s="66"/>
      <c r="J721" s="66"/>
      <c r="K721" s="66"/>
    </row>
    <row r="722" customHeight="1" spans="2:11">
      <c r="B722" s="66"/>
      <c r="C722" s="66"/>
      <c r="D722" s="66"/>
      <c r="E722" s="66"/>
      <c r="F722" s="66"/>
      <c r="G722" s="66"/>
      <c r="H722" s="66"/>
      <c r="I722" s="66"/>
      <c r="J722" s="66"/>
      <c r="K722" s="66"/>
    </row>
    <row r="723" customHeight="1" spans="2:11">
      <c r="B723" s="66"/>
      <c r="C723" s="66"/>
      <c r="D723" s="66"/>
      <c r="E723" s="66"/>
      <c r="F723" s="66"/>
      <c r="G723" s="66"/>
      <c r="H723" s="66"/>
      <c r="I723" s="66"/>
      <c r="J723" s="66"/>
      <c r="K723" s="66"/>
    </row>
    <row r="724" customHeight="1" spans="2:11">
      <c r="B724" s="66"/>
      <c r="C724" s="66"/>
      <c r="D724" s="66"/>
      <c r="E724" s="66"/>
      <c r="F724" s="66"/>
      <c r="G724" s="66"/>
      <c r="H724" s="66"/>
      <c r="I724" s="66"/>
      <c r="J724" s="66"/>
      <c r="K724" s="66"/>
    </row>
    <row r="725" customHeight="1" spans="2:11">
      <c r="B725" s="66"/>
      <c r="C725" s="66"/>
      <c r="D725" s="66"/>
      <c r="E725" s="66"/>
      <c r="F725" s="66"/>
      <c r="G725" s="66"/>
      <c r="H725" s="66"/>
      <c r="I725" s="66"/>
      <c r="J725" s="66"/>
      <c r="K725" s="66"/>
    </row>
    <row r="726" customHeight="1" spans="2:11">
      <c r="B726" s="66"/>
      <c r="C726" s="66"/>
      <c r="D726" s="66"/>
      <c r="E726" s="66"/>
      <c r="F726" s="66"/>
      <c r="G726" s="66"/>
      <c r="H726" s="66"/>
      <c r="I726" s="66"/>
      <c r="J726" s="66"/>
      <c r="K726" s="66"/>
    </row>
    <row r="727" customHeight="1" spans="2:11">
      <c r="B727" s="66"/>
      <c r="C727" s="66"/>
      <c r="D727" s="66"/>
      <c r="E727" s="66"/>
      <c r="F727" s="66"/>
      <c r="G727" s="66"/>
      <c r="H727" s="66"/>
      <c r="I727" s="66"/>
      <c r="J727" s="66"/>
      <c r="K727" s="66"/>
    </row>
    <row r="728" customHeight="1" spans="2:11">
      <c r="B728" s="66"/>
      <c r="C728" s="66"/>
      <c r="D728" s="66"/>
      <c r="E728" s="66"/>
      <c r="F728" s="66"/>
      <c r="G728" s="66"/>
      <c r="H728" s="66"/>
      <c r="I728" s="66"/>
      <c r="J728" s="66"/>
      <c r="K728" s="66"/>
    </row>
    <row r="729" customHeight="1" spans="2:11">
      <c r="B729" s="66"/>
      <c r="C729" s="66"/>
      <c r="D729" s="66"/>
      <c r="E729" s="66"/>
      <c r="F729" s="66"/>
      <c r="G729" s="66"/>
      <c r="H729" s="66"/>
      <c r="I729" s="66"/>
      <c r="J729" s="66"/>
      <c r="K729" s="66"/>
    </row>
    <row r="730" customHeight="1" spans="2:11">
      <c r="B730" s="66"/>
      <c r="C730" s="66"/>
      <c r="D730" s="66"/>
      <c r="E730" s="66"/>
      <c r="F730" s="66"/>
      <c r="G730" s="66"/>
      <c r="H730" s="66"/>
      <c r="I730" s="66"/>
      <c r="J730" s="66"/>
      <c r="K730" s="66"/>
    </row>
    <row r="731" customHeight="1" spans="2:11">
      <c r="B731" s="66"/>
      <c r="C731" s="66"/>
      <c r="D731" s="66"/>
      <c r="E731" s="66"/>
      <c r="F731" s="66"/>
      <c r="G731" s="66"/>
      <c r="H731" s="66"/>
      <c r="I731" s="66"/>
      <c r="J731" s="66"/>
      <c r="K731" s="66"/>
    </row>
    <row r="732" customHeight="1" spans="2:11">
      <c r="B732" s="66"/>
      <c r="C732" s="66"/>
      <c r="D732" s="66"/>
      <c r="E732" s="66"/>
      <c r="F732" s="66"/>
      <c r="G732" s="66"/>
      <c r="H732" s="66"/>
      <c r="I732" s="66"/>
      <c r="J732" s="66"/>
      <c r="K732" s="66"/>
    </row>
    <row r="733" customHeight="1" spans="2:11">
      <c r="B733" s="66"/>
      <c r="C733" s="66"/>
      <c r="D733" s="66"/>
      <c r="E733" s="66"/>
      <c r="F733" s="66"/>
      <c r="G733" s="66"/>
      <c r="H733" s="66"/>
      <c r="I733" s="66"/>
      <c r="J733" s="66"/>
      <c r="K733" s="66"/>
    </row>
    <row r="734" customHeight="1" spans="2:11">
      <c r="B734" s="66"/>
      <c r="C734" s="66"/>
      <c r="D734" s="66"/>
      <c r="E734" s="66"/>
      <c r="F734" s="66"/>
      <c r="G734" s="66"/>
      <c r="H734" s="66"/>
      <c r="I734" s="66"/>
      <c r="J734" s="66"/>
      <c r="K734" s="66"/>
    </row>
    <row r="735" customHeight="1" spans="2:11">
      <c r="B735" s="66"/>
      <c r="C735" s="66"/>
      <c r="D735" s="66"/>
      <c r="E735" s="66"/>
      <c r="F735" s="66"/>
      <c r="G735" s="66"/>
      <c r="H735" s="66"/>
      <c r="I735" s="66"/>
      <c r="J735" s="66"/>
      <c r="K735" s="66"/>
    </row>
    <row r="736" customHeight="1" spans="2:11">
      <c r="B736" s="66"/>
      <c r="C736" s="66"/>
      <c r="D736" s="66"/>
      <c r="E736" s="66"/>
      <c r="F736" s="66"/>
      <c r="G736" s="66"/>
      <c r="H736" s="66"/>
      <c r="I736" s="66"/>
      <c r="J736" s="66"/>
      <c r="K736" s="66"/>
    </row>
    <row r="737" customHeight="1" spans="2:11">
      <c r="B737" s="66"/>
      <c r="C737" s="66"/>
      <c r="D737" s="66"/>
      <c r="E737" s="66"/>
      <c r="F737" s="66"/>
      <c r="G737" s="66"/>
      <c r="H737" s="66"/>
      <c r="I737" s="66"/>
      <c r="J737" s="66"/>
      <c r="K737" s="66"/>
    </row>
    <row r="738" customHeight="1" spans="2:11">
      <c r="B738" s="66"/>
      <c r="C738" s="66"/>
      <c r="D738" s="66"/>
      <c r="E738" s="66"/>
      <c r="F738" s="66"/>
      <c r="G738" s="66"/>
      <c r="H738" s="66"/>
      <c r="I738" s="66"/>
      <c r="J738" s="66"/>
      <c r="K738" s="66"/>
    </row>
    <row r="739" customHeight="1" spans="2:11">
      <c r="B739" s="66"/>
      <c r="C739" s="66"/>
      <c r="D739" s="66"/>
      <c r="E739" s="66"/>
      <c r="F739" s="66"/>
      <c r="G739" s="66"/>
      <c r="H739" s="66"/>
      <c r="I739" s="66"/>
      <c r="J739" s="66"/>
      <c r="K739" s="66"/>
    </row>
    <row r="740" customHeight="1" spans="2:11">
      <c r="B740" s="66"/>
      <c r="C740" s="66"/>
      <c r="D740" s="66"/>
      <c r="E740" s="66"/>
      <c r="F740" s="66"/>
      <c r="G740" s="66"/>
      <c r="H740" s="66"/>
      <c r="I740" s="66"/>
      <c r="J740" s="66"/>
      <c r="K740" s="66"/>
    </row>
    <row r="741" customHeight="1" spans="2:11">
      <c r="B741" s="66"/>
      <c r="C741" s="66"/>
      <c r="D741" s="66"/>
      <c r="E741" s="66"/>
      <c r="F741" s="66"/>
      <c r="G741" s="66"/>
      <c r="H741" s="66"/>
      <c r="I741" s="66"/>
      <c r="J741" s="66"/>
      <c r="K741" s="66"/>
    </row>
    <row r="742" customHeight="1" spans="2:11">
      <c r="B742" s="66"/>
      <c r="C742" s="66"/>
      <c r="D742" s="66"/>
      <c r="E742" s="66"/>
      <c r="F742" s="66"/>
      <c r="G742" s="66"/>
      <c r="H742" s="66"/>
      <c r="I742" s="66"/>
      <c r="J742" s="66"/>
      <c r="K742" s="66"/>
    </row>
    <row r="743" customHeight="1" spans="2:11">
      <c r="B743" s="66"/>
      <c r="C743" s="66"/>
      <c r="D743" s="66"/>
      <c r="E743" s="66"/>
      <c r="F743" s="66"/>
      <c r="G743" s="66"/>
      <c r="H743" s="66"/>
      <c r="I743" s="66"/>
      <c r="J743" s="66"/>
      <c r="K743" s="66"/>
    </row>
    <row r="744" customHeight="1" spans="2:11">
      <c r="B744" s="66"/>
      <c r="C744" s="66"/>
      <c r="D744" s="66"/>
      <c r="E744" s="66"/>
      <c r="F744" s="66"/>
      <c r="G744" s="66"/>
      <c r="H744" s="66"/>
      <c r="I744" s="66"/>
      <c r="J744" s="66"/>
      <c r="K744" s="66"/>
    </row>
    <row r="745" customHeight="1" spans="2:11">
      <c r="B745" s="66"/>
      <c r="C745" s="66"/>
      <c r="D745" s="66"/>
      <c r="E745" s="66"/>
      <c r="F745" s="66"/>
      <c r="G745" s="66"/>
      <c r="H745" s="66"/>
      <c r="I745" s="66"/>
      <c r="J745" s="66"/>
      <c r="K745" s="66"/>
    </row>
    <row r="746" customHeight="1" spans="2:11">
      <c r="B746" s="66"/>
      <c r="C746" s="66"/>
      <c r="D746" s="66"/>
      <c r="E746" s="66"/>
      <c r="F746" s="66"/>
      <c r="G746" s="66"/>
      <c r="H746" s="66"/>
      <c r="I746" s="66"/>
      <c r="J746" s="66"/>
      <c r="K746" s="66"/>
    </row>
    <row r="747" customHeight="1" spans="2:11">
      <c r="B747" s="66"/>
      <c r="C747" s="66"/>
      <c r="D747" s="66"/>
      <c r="E747" s="66"/>
      <c r="F747" s="66"/>
      <c r="G747" s="66"/>
      <c r="H747" s="66"/>
      <c r="I747" s="66"/>
      <c r="J747" s="66"/>
      <c r="K747" s="66"/>
    </row>
    <row r="748" customHeight="1" spans="2:11">
      <c r="B748" s="66"/>
      <c r="C748" s="66"/>
      <c r="D748" s="66"/>
      <c r="E748" s="66"/>
      <c r="F748" s="66"/>
      <c r="G748" s="66"/>
      <c r="H748" s="66"/>
      <c r="I748" s="66"/>
      <c r="J748" s="66"/>
      <c r="K748" s="66"/>
    </row>
    <row r="749" customHeight="1" spans="2:11">
      <c r="B749" s="66"/>
      <c r="C749" s="66"/>
      <c r="D749" s="66"/>
      <c r="E749" s="66"/>
      <c r="F749" s="66"/>
      <c r="G749" s="66"/>
      <c r="H749" s="66"/>
      <c r="I749" s="66"/>
      <c r="J749" s="66"/>
      <c r="K749" s="66"/>
    </row>
    <row r="750" customHeight="1" spans="2:11">
      <c r="B750" s="66"/>
      <c r="C750" s="66"/>
      <c r="D750" s="66"/>
      <c r="E750" s="66"/>
      <c r="F750" s="66"/>
      <c r="G750" s="66"/>
      <c r="H750" s="66"/>
      <c r="I750" s="66"/>
      <c r="J750" s="66"/>
      <c r="K750" s="66"/>
    </row>
    <row r="751" customHeight="1" spans="2:11">
      <c r="B751" s="66"/>
      <c r="C751" s="66"/>
      <c r="D751" s="66"/>
      <c r="E751" s="66"/>
      <c r="F751" s="66"/>
      <c r="G751" s="66"/>
      <c r="H751" s="66"/>
      <c r="I751" s="66"/>
      <c r="J751" s="66"/>
      <c r="K751" s="66"/>
    </row>
    <row r="752" customHeight="1" spans="2:11">
      <c r="B752" s="66"/>
      <c r="C752" s="66"/>
      <c r="D752" s="66"/>
      <c r="E752" s="66"/>
      <c r="F752" s="66"/>
      <c r="G752" s="66"/>
      <c r="H752" s="66"/>
      <c r="I752" s="66"/>
      <c r="J752" s="66"/>
      <c r="K752" s="66"/>
    </row>
    <row r="753" customHeight="1" spans="2:11">
      <c r="B753" s="66"/>
      <c r="C753" s="66"/>
      <c r="D753" s="66"/>
      <c r="E753" s="66"/>
      <c r="F753" s="66"/>
      <c r="G753" s="66"/>
      <c r="H753" s="66"/>
      <c r="I753" s="66"/>
      <c r="J753" s="66"/>
      <c r="K753" s="66"/>
    </row>
    <row r="754" customHeight="1" spans="2:11">
      <c r="B754" s="66"/>
      <c r="C754" s="66"/>
      <c r="D754" s="66"/>
      <c r="E754" s="66"/>
      <c r="F754" s="66"/>
      <c r="G754" s="66"/>
      <c r="H754" s="66"/>
      <c r="I754" s="66"/>
      <c r="J754" s="66"/>
      <c r="K754" s="66"/>
    </row>
    <row r="755" customHeight="1" spans="2:11">
      <c r="B755" s="66"/>
      <c r="C755" s="66"/>
      <c r="D755" s="66"/>
      <c r="E755" s="66"/>
      <c r="F755" s="66"/>
      <c r="G755" s="66"/>
      <c r="H755" s="66"/>
      <c r="I755" s="66"/>
      <c r="J755" s="66"/>
      <c r="K755" s="66"/>
    </row>
    <row r="756" customHeight="1" spans="2:11">
      <c r="B756" s="66"/>
      <c r="C756" s="66"/>
      <c r="D756" s="66"/>
      <c r="E756" s="66"/>
      <c r="F756" s="66"/>
      <c r="G756" s="66"/>
      <c r="H756" s="66"/>
      <c r="I756" s="66"/>
      <c r="J756" s="66"/>
      <c r="K756" s="66"/>
    </row>
    <row r="757" customHeight="1" spans="2:11">
      <c r="B757" s="66"/>
      <c r="C757" s="66"/>
      <c r="D757" s="66"/>
      <c r="E757" s="66"/>
      <c r="F757" s="66"/>
      <c r="G757" s="66"/>
      <c r="H757" s="66"/>
      <c r="I757" s="66"/>
      <c r="J757" s="66"/>
      <c r="K757" s="66"/>
    </row>
    <row r="758" customHeight="1" spans="2:11">
      <c r="B758" s="66"/>
      <c r="C758" s="66"/>
      <c r="D758" s="66"/>
      <c r="E758" s="66"/>
      <c r="F758" s="66"/>
      <c r="G758" s="66"/>
      <c r="H758" s="66"/>
      <c r="I758" s="66"/>
      <c r="J758" s="66"/>
      <c r="K758" s="66"/>
    </row>
    <row r="759" customHeight="1" spans="2:11">
      <c r="B759" s="66"/>
      <c r="C759" s="66"/>
      <c r="D759" s="66"/>
      <c r="E759" s="66"/>
      <c r="F759" s="66"/>
      <c r="G759" s="66"/>
      <c r="H759" s="66"/>
      <c r="I759" s="66"/>
      <c r="J759" s="66"/>
      <c r="K759" s="66"/>
    </row>
    <row r="760" customHeight="1" spans="2:11">
      <c r="B760" s="66"/>
      <c r="C760" s="66"/>
      <c r="D760" s="66"/>
      <c r="E760" s="66"/>
      <c r="F760" s="66"/>
      <c r="G760" s="66"/>
      <c r="H760" s="66"/>
      <c r="I760" s="66"/>
      <c r="J760" s="66"/>
      <c r="K760" s="66"/>
    </row>
    <row r="761" customHeight="1" spans="2:11">
      <c r="B761" s="66"/>
      <c r="C761" s="66"/>
      <c r="D761" s="66"/>
      <c r="E761" s="66"/>
      <c r="F761" s="66"/>
      <c r="G761" s="66"/>
      <c r="H761" s="66"/>
      <c r="I761" s="66"/>
      <c r="J761" s="66"/>
      <c r="K761" s="66"/>
    </row>
    <row r="762" customHeight="1" spans="2:11">
      <c r="B762" s="66"/>
      <c r="C762" s="66"/>
      <c r="D762" s="66"/>
      <c r="E762" s="66"/>
      <c r="F762" s="66"/>
      <c r="G762" s="66"/>
      <c r="H762" s="66"/>
      <c r="I762" s="66"/>
      <c r="J762" s="66"/>
      <c r="K762" s="66"/>
    </row>
    <row r="763" customHeight="1" spans="2:11">
      <c r="B763" s="66"/>
      <c r="C763" s="66"/>
      <c r="D763" s="66"/>
      <c r="E763" s="66"/>
      <c r="F763" s="66"/>
      <c r="G763" s="66"/>
      <c r="H763" s="66"/>
      <c r="I763" s="66"/>
      <c r="J763" s="66"/>
      <c r="K763" s="66"/>
    </row>
    <row r="764" customHeight="1" spans="2:11">
      <c r="B764" s="66"/>
      <c r="C764" s="66"/>
      <c r="D764" s="66"/>
      <c r="E764" s="66"/>
      <c r="F764" s="66"/>
      <c r="G764" s="66"/>
      <c r="H764" s="66"/>
      <c r="I764" s="66"/>
      <c r="J764" s="66"/>
      <c r="K764" s="66"/>
    </row>
    <row r="765" customHeight="1" spans="2:11">
      <c r="B765" s="66"/>
      <c r="C765" s="66"/>
      <c r="D765" s="66"/>
      <c r="E765" s="66"/>
      <c r="F765" s="66"/>
      <c r="G765" s="66"/>
      <c r="H765" s="66"/>
      <c r="I765" s="66"/>
      <c r="J765" s="66"/>
      <c r="K765" s="66"/>
    </row>
    <row r="766" customHeight="1" spans="2:11">
      <c r="B766" s="66"/>
      <c r="C766" s="66"/>
      <c r="D766" s="66"/>
      <c r="E766" s="66"/>
      <c r="F766" s="66"/>
      <c r="G766" s="66"/>
      <c r="H766" s="66"/>
      <c r="I766" s="66"/>
      <c r="J766" s="66"/>
      <c r="K766" s="66"/>
    </row>
    <row r="767" customHeight="1" spans="2:11">
      <c r="B767" s="66"/>
      <c r="C767" s="66"/>
      <c r="D767" s="66"/>
      <c r="E767" s="66"/>
      <c r="F767" s="66"/>
      <c r="G767" s="66"/>
      <c r="H767" s="66"/>
      <c r="I767" s="66"/>
      <c r="J767" s="66"/>
      <c r="K767" s="66"/>
    </row>
    <row r="768" customHeight="1" spans="2:11">
      <c r="B768" s="66"/>
      <c r="C768" s="66"/>
      <c r="D768" s="66"/>
      <c r="E768" s="66"/>
      <c r="F768" s="66"/>
      <c r="G768" s="66"/>
      <c r="H768" s="66"/>
      <c r="I768" s="66"/>
      <c r="J768" s="66"/>
      <c r="K768" s="66"/>
    </row>
    <row r="769" customHeight="1" spans="2:11">
      <c r="B769" s="66"/>
      <c r="C769" s="66"/>
      <c r="D769" s="66"/>
      <c r="E769" s="66"/>
      <c r="F769" s="66"/>
      <c r="G769" s="66"/>
      <c r="H769" s="66"/>
      <c r="I769" s="66"/>
      <c r="J769" s="66"/>
      <c r="K769" s="66"/>
    </row>
    <row r="770" customHeight="1" spans="2:11">
      <c r="B770" s="66"/>
      <c r="C770" s="66"/>
      <c r="D770" s="66"/>
      <c r="E770" s="66"/>
      <c r="F770" s="66"/>
      <c r="G770" s="66"/>
      <c r="H770" s="66"/>
      <c r="I770" s="66"/>
      <c r="J770" s="66"/>
      <c r="K770" s="66"/>
    </row>
    <row r="771" customHeight="1" spans="2:11">
      <c r="B771" s="66"/>
      <c r="C771" s="66"/>
      <c r="D771" s="66"/>
      <c r="E771" s="66"/>
      <c r="F771" s="66"/>
      <c r="G771" s="66"/>
      <c r="H771" s="66"/>
      <c r="I771" s="66"/>
      <c r="J771" s="66"/>
      <c r="K771" s="66"/>
    </row>
    <row r="772" customHeight="1" spans="2:11">
      <c r="B772" s="66"/>
      <c r="C772" s="66"/>
      <c r="D772" s="66"/>
      <c r="E772" s="66"/>
      <c r="F772" s="66"/>
      <c r="G772" s="66"/>
      <c r="H772" s="66"/>
      <c r="I772" s="66"/>
      <c r="J772" s="66"/>
      <c r="K772" s="66"/>
    </row>
    <row r="773" customHeight="1" spans="2:11">
      <c r="B773" s="66"/>
      <c r="C773" s="66"/>
      <c r="D773" s="66"/>
      <c r="E773" s="66"/>
      <c r="F773" s="66"/>
      <c r="G773" s="66"/>
      <c r="H773" s="66"/>
      <c r="I773" s="66"/>
      <c r="J773" s="66"/>
      <c r="K773" s="66"/>
    </row>
    <row r="774" customHeight="1" spans="2:11">
      <c r="B774" s="66"/>
      <c r="C774" s="66"/>
      <c r="D774" s="66"/>
      <c r="E774" s="66"/>
      <c r="F774" s="66"/>
      <c r="G774" s="66"/>
      <c r="H774" s="66"/>
      <c r="I774" s="66"/>
      <c r="J774" s="66"/>
      <c r="K774" s="66"/>
    </row>
    <row r="775" customHeight="1" spans="2:11">
      <c r="B775" s="66"/>
      <c r="C775" s="66"/>
      <c r="D775" s="66"/>
      <c r="E775" s="66"/>
      <c r="F775" s="66"/>
      <c r="G775" s="66"/>
      <c r="H775" s="66"/>
      <c r="I775" s="66"/>
      <c r="J775" s="66"/>
      <c r="K775" s="66"/>
    </row>
    <row r="776" customHeight="1" spans="2:11">
      <c r="B776" s="66"/>
      <c r="C776" s="66"/>
      <c r="D776" s="66"/>
      <c r="E776" s="66"/>
      <c r="F776" s="66"/>
      <c r="G776" s="66"/>
      <c r="H776" s="66"/>
      <c r="I776" s="66"/>
      <c r="J776" s="66"/>
      <c r="K776" s="66"/>
    </row>
    <row r="777" customHeight="1" spans="2:11">
      <c r="B777" s="66"/>
      <c r="C777" s="66"/>
      <c r="D777" s="66"/>
      <c r="E777" s="66"/>
      <c r="F777" s="66"/>
      <c r="G777" s="66"/>
      <c r="H777" s="66"/>
      <c r="I777" s="66"/>
      <c r="J777" s="66"/>
      <c r="K777" s="66"/>
    </row>
    <row r="778" customHeight="1" spans="2:11">
      <c r="B778" s="66"/>
      <c r="C778" s="66"/>
      <c r="D778" s="66"/>
      <c r="E778" s="66"/>
      <c r="F778" s="66"/>
      <c r="G778" s="66"/>
      <c r="H778" s="66"/>
      <c r="I778" s="66"/>
      <c r="J778" s="66"/>
      <c r="K778" s="66"/>
    </row>
    <row r="779" customHeight="1" spans="2:11">
      <c r="B779" s="66"/>
      <c r="C779" s="66"/>
      <c r="D779" s="66"/>
      <c r="E779" s="66"/>
      <c r="F779" s="66"/>
      <c r="G779" s="66"/>
      <c r="H779" s="66"/>
      <c r="I779" s="66"/>
      <c r="J779" s="66"/>
      <c r="K779" s="66"/>
    </row>
    <row r="780" customHeight="1" spans="2:11">
      <c r="B780" s="66"/>
      <c r="C780" s="66"/>
      <c r="D780" s="66"/>
      <c r="E780" s="66"/>
      <c r="F780" s="66"/>
      <c r="G780" s="66"/>
      <c r="H780" s="66"/>
      <c r="I780" s="66"/>
      <c r="J780" s="66"/>
      <c r="K780" s="66"/>
    </row>
    <row r="781" customHeight="1" spans="2:11">
      <c r="B781" s="66"/>
      <c r="C781" s="66"/>
      <c r="D781" s="66"/>
      <c r="E781" s="66"/>
      <c r="F781" s="66"/>
      <c r="G781" s="66"/>
      <c r="H781" s="66"/>
      <c r="I781" s="66"/>
      <c r="J781" s="66"/>
      <c r="K781" s="66"/>
    </row>
    <row r="782" customHeight="1" spans="2:11">
      <c r="B782" s="66"/>
      <c r="C782" s="66"/>
      <c r="D782" s="66"/>
      <c r="E782" s="66"/>
      <c r="F782" s="66"/>
      <c r="G782" s="66"/>
      <c r="H782" s="66"/>
      <c r="I782" s="66"/>
      <c r="J782" s="66"/>
      <c r="K782" s="66"/>
    </row>
    <row r="783" customHeight="1" spans="2:11">
      <c r="B783" s="66"/>
      <c r="C783" s="66"/>
      <c r="D783" s="66"/>
      <c r="E783" s="66"/>
      <c r="F783" s="66"/>
      <c r="G783" s="66"/>
      <c r="H783" s="66"/>
      <c r="I783" s="66"/>
      <c r="J783" s="66"/>
      <c r="K783" s="66"/>
    </row>
    <row r="784" customHeight="1" spans="2:11">
      <c r="B784" s="66"/>
      <c r="C784" s="66"/>
      <c r="D784" s="66"/>
      <c r="E784" s="66"/>
      <c r="F784" s="66"/>
      <c r="G784" s="66"/>
      <c r="H784" s="66"/>
      <c r="I784" s="66"/>
      <c r="J784" s="66"/>
      <c r="K784" s="66"/>
    </row>
    <row r="785" customHeight="1" spans="2:11">
      <c r="B785" s="66"/>
      <c r="C785" s="66"/>
      <c r="D785" s="66"/>
      <c r="E785" s="66"/>
      <c r="F785" s="66"/>
      <c r="G785" s="66"/>
      <c r="H785" s="66"/>
      <c r="I785" s="66"/>
      <c r="J785" s="66"/>
      <c r="K785" s="66"/>
    </row>
    <row r="786" customHeight="1" spans="2:11">
      <c r="B786" s="66"/>
      <c r="C786" s="66"/>
      <c r="D786" s="66"/>
      <c r="E786" s="66"/>
      <c r="F786" s="66"/>
      <c r="G786" s="66"/>
      <c r="H786" s="66"/>
      <c r="I786" s="66"/>
      <c r="J786" s="66"/>
      <c r="K786" s="66"/>
    </row>
    <row r="787" customHeight="1" spans="2:11">
      <c r="B787" s="66"/>
      <c r="C787" s="66"/>
      <c r="D787" s="66"/>
      <c r="E787" s="66"/>
      <c r="F787" s="66"/>
      <c r="G787" s="66"/>
      <c r="H787" s="66"/>
      <c r="I787" s="66"/>
      <c r="J787" s="66"/>
      <c r="K787" s="66"/>
    </row>
    <row r="788" customHeight="1" spans="2:11">
      <c r="B788" s="66"/>
      <c r="C788" s="66"/>
      <c r="D788" s="66"/>
      <c r="E788" s="66"/>
      <c r="F788" s="66"/>
      <c r="G788" s="66"/>
      <c r="H788" s="66"/>
      <c r="I788" s="66"/>
      <c r="J788" s="66"/>
      <c r="K788" s="66"/>
    </row>
    <row r="789" customHeight="1" spans="2:11">
      <c r="B789" s="66"/>
      <c r="C789" s="66"/>
      <c r="D789" s="66"/>
      <c r="E789" s="66"/>
      <c r="F789" s="66"/>
      <c r="G789" s="66"/>
      <c r="H789" s="66"/>
      <c r="I789" s="66"/>
      <c r="J789" s="66"/>
      <c r="K789" s="66"/>
    </row>
    <row r="790" customHeight="1" spans="2:11">
      <c r="B790" s="66"/>
      <c r="C790" s="66"/>
      <c r="D790" s="66"/>
      <c r="E790" s="66"/>
      <c r="F790" s="66"/>
      <c r="G790" s="66"/>
      <c r="H790" s="66"/>
      <c r="I790" s="66"/>
      <c r="J790" s="66"/>
      <c r="K790" s="66"/>
    </row>
    <row r="791" customHeight="1" spans="2:11">
      <c r="B791" s="66"/>
      <c r="C791" s="66"/>
      <c r="D791" s="66"/>
      <c r="E791" s="66"/>
      <c r="F791" s="66"/>
      <c r="G791" s="66"/>
      <c r="H791" s="66"/>
      <c r="I791" s="66"/>
      <c r="J791" s="66"/>
      <c r="K791" s="66"/>
    </row>
    <row r="792" customHeight="1" spans="2:11">
      <c r="B792" s="66"/>
      <c r="C792" s="66"/>
      <c r="D792" s="66"/>
      <c r="E792" s="66"/>
      <c r="F792" s="66"/>
      <c r="G792" s="66"/>
      <c r="H792" s="66"/>
      <c r="I792" s="66"/>
      <c r="J792" s="66"/>
      <c r="K792" s="66"/>
    </row>
    <row r="793" customHeight="1" spans="2:11">
      <c r="B793" s="66"/>
      <c r="C793" s="66"/>
      <c r="D793" s="66"/>
      <c r="E793" s="66"/>
      <c r="F793" s="66"/>
      <c r="G793" s="66"/>
      <c r="H793" s="66"/>
      <c r="I793" s="66"/>
      <c r="J793" s="66"/>
      <c r="K793" s="66"/>
    </row>
    <row r="794" customHeight="1" spans="2:11">
      <c r="B794" s="66"/>
      <c r="C794" s="66"/>
      <c r="D794" s="66"/>
      <c r="E794" s="66"/>
      <c r="F794" s="66"/>
      <c r="G794" s="66"/>
      <c r="H794" s="66"/>
      <c r="I794" s="66"/>
      <c r="J794" s="66"/>
      <c r="K794" s="66"/>
    </row>
    <row r="795" customHeight="1" spans="2:11">
      <c r="B795" s="66"/>
      <c r="C795" s="66"/>
      <c r="D795" s="66"/>
      <c r="E795" s="66"/>
      <c r="F795" s="66"/>
      <c r="G795" s="66"/>
      <c r="H795" s="66"/>
      <c r="I795" s="66"/>
      <c r="J795" s="66"/>
      <c r="K795" s="66"/>
    </row>
    <row r="796" customHeight="1" spans="2:11">
      <c r="B796" s="66"/>
      <c r="C796" s="66"/>
      <c r="D796" s="66"/>
      <c r="E796" s="66"/>
      <c r="F796" s="66"/>
      <c r="G796" s="66"/>
      <c r="H796" s="66"/>
      <c r="I796" s="66"/>
      <c r="J796" s="66"/>
      <c r="K796" s="66"/>
    </row>
    <row r="797" customHeight="1" spans="2:11">
      <c r="B797" s="66"/>
      <c r="C797" s="66"/>
      <c r="D797" s="66"/>
      <c r="E797" s="66"/>
      <c r="F797" s="66"/>
      <c r="G797" s="66"/>
      <c r="H797" s="66"/>
      <c r="I797" s="66"/>
      <c r="J797" s="66"/>
      <c r="K797" s="66"/>
    </row>
    <row r="798" customHeight="1" spans="2:11">
      <c r="B798" s="66"/>
      <c r="C798" s="66"/>
      <c r="D798" s="66"/>
      <c r="E798" s="66"/>
      <c r="F798" s="66"/>
      <c r="G798" s="66"/>
      <c r="H798" s="66"/>
      <c r="I798" s="66"/>
      <c r="J798" s="66"/>
      <c r="K798" s="66"/>
    </row>
    <row r="799" customHeight="1" spans="2:11">
      <c r="B799" s="66"/>
      <c r="C799" s="66"/>
      <c r="D799" s="66"/>
      <c r="E799" s="66"/>
      <c r="F799" s="66"/>
      <c r="G799" s="66"/>
      <c r="H799" s="66"/>
      <c r="I799" s="66"/>
      <c r="J799" s="66"/>
      <c r="K799" s="66"/>
    </row>
    <row r="800" customHeight="1" spans="2:11">
      <c r="B800" s="66"/>
      <c r="C800" s="66"/>
      <c r="D800" s="66"/>
      <c r="E800" s="66"/>
      <c r="F800" s="66"/>
      <c r="G800" s="66"/>
      <c r="H800" s="66"/>
      <c r="I800" s="66"/>
      <c r="J800" s="66"/>
      <c r="K800" s="66"/>
    </row>
    <row r="801" customHeight="1" spans="2:11">
      <c r="B801" s="66"/>
      <c r="C801" s="66"/>
      <c r="D801" s="66"/>
      <c r="E801" s="66"/>
      <c r="F801" s="66"/>
      <c r="G801" s="66"/>
      <c r="H801" s="66"/>
      <c r="I801" s="66"/>
      <c r="J801" s="66"/>
      <c r="K801" s="66"/>
    </row>
    <row r="802" customHeight="1" spans="2:11">
      <c r="B802" s="66"/>
      <c r="C802" s="66"/>
      <c r="D802" s="66"/>
      <c r="E802" s="66"/>
      <c r="F802" s="66"/>
      <c r="G802" s="66"/>
      <c r="H802" s="66"/>
      <c r="I802" s="66"/>
      <c r="J802" s="66"/>
      <c r="K802" s="66"/>
    </row>
    <row r="803" customHeight="1" spans="2:11">
      <c r="B803" s="66"/>
      <c r="C803" s="66"/>
      <c r="D803" s="66"/>
      <c r="E803" s="66"/>
      <c r="F803" s="66"/>
      <c r="G803" s="66"/>
      <c r="H803" s="66"/>
      <c r="I803" s="66"/>
      <c r="J803" s="66"/>
      <c r="K803" s="66"/>
    </row>
    <row r="804" customHeight="1" spans="2:11">
      <c r="B804" s="66"/>
      <c r="C804" s="66"/>
      <c r="D804" s="66"/>
      <c r="E804" s="66"/>
      <c r="F804" s="66"/>
      <c r="G804" s="66"/>
      <c r="H804" s="66"/>
      <c r="I804" s="66"/>
      <c r="J804" s="66"/>
      <c r="K804" s="66"/>
    </row>
    <row r="805" customHeight="1" spans="2:11">
      <c r="B805" s="66"/>
      <c r="C805" s="66"/>
      <c r="D805" s="66"/>
      <c r="E805" s="66"/>
      <c r="F805" s="66"/>
      <c r="G805" s="66"/>
      <c r="H805" s="66"/>
      <c r="I805" s="66"/>
      <c r="J805" s="66"/>
      <c r="K805" s="66"/>
    </row>
    <row r="806" customHeight="1" spans="2:11">
      <c r="B806" s="66"/>
      <c r="C806" s="66"/>
      <c r="D806" s="66"/>
      <c r="E806" s="66"/>
      <c r="F806" s="66"/>
      <c r="G806" s="66"/>
      <c r="H806" s="66"/>
      <c r="I806" s="66"/>
      <c r="J806" s="66"/>
      <c r="K806" s="66"/>
    </row>
    <row r="807" customHeight="1" spans="2:11">
      <c r="B807" s="66"/>
      <c r="C807" s="66"/>
      <c r="D807" s="66"/>
      <c r="E807" s="66"/>
      <c r="F807" s="66"/>
      <c r="G807" s="66"/>
      <c r="H807" s="66"/>
      <c r="I807" s="66"/>
      <c r="J807" s="66"/>
      <c r="K807" s="66"/>
    </row>
    <row r="808" customHeight="1" spans="2:11">
      <c r="B808" s="66"/>
      <c r="C808" s="66"/>
      <c r="D808" s="66"/>
      <c r="E808" s="66"/>
      <c r="F808" s="66"/>
      <c r="G808" s="66"/>
      <c r="H808" s="66"/>
      <c r="I808" s="66"/>
      <c r="J808" s="66"/>
      <c r="K808" s="66"/>
    </row>
    <row r="809" customHeight="1" spans="2:11">
      <c r="B809" s="66"/>
      <c r="C809" s="66"/>
      <c r="D809" s="66"/>
      <c r="E809" s="66"/>
      <c r="F809" s="66"/>
      <c r="G809" s="66"/>
      <c r="H809" s="66"/>
      <c r="I809" s="66"/>
      <c r="J809" s="66"/>
      <c r="K809" s="66"/>
    </row>
    <row r="810" customHeight="1" spans="2:11">
      <c r="B810" s="66"/>
      <c r="C810" s="66"/>
      <c r="D810" s="66"/>
      <c r="E810" s="66"/>
      <c r="F810" s="66"/>
      <c r="G810" s="66"/>
      <c r="H810" s="66"/>
      <c r="I810" s="66"/>
      <c r="J810" s="66"/>
      <c r="K810" s="66"/>
    </row>
    <row r="811" customHeight="1" spans="2:11">
      <c r="B811" s="66"/>
      <c r="C811" s="66"/>
      <c r="D811" s="66"/>
      <c r="E811" s="66"/>
      <c r="F811" s="66"/>
      <c r="G811" s="66"/>
      <c r="H811" s="66"/>
      <c r="I811" s="66"/>
      <c r="J811" s="66"/>
      <c r="K811" s="66"/>
    </row>
    <row r="812" customHeight="1" spans="2:11">
      <c r="B812" s="66"/>
      <c r="C812" s="66"/>
      <c r="D812" s="66"/>
      <c r="E812" s="66"/>
      <c r="F812" s="66"/>
      <c r="G812" s="66"/>
      <c r="H812" s="66"/>
      <c r="I812" s="66"/>
      <c r="J812" s="66"/>
      <c r="K812" s="66"/>
    </row>
    <row r="813" customHeight="1" spans="2:11">
      <c r="B813" s="66"/>
      <c r="C813" s="66"/>
      <c r="D813" s="66"/>
      <c r="E813" s="66"/>
      <c r="F813" s="66"/>
      <c r="G813" s="66"/>
      <c r="H813" s="66"/>
      <c r="I813" s="66"/>
      <c r="J813" s="66"/>
      <c r="K813" s="66"/>
    </row>
    <row r="814" customHeight="1" spans="2:11">
      <c r="B814" s="66"/>
      <c r="C814" s="66"/>
      <c r="D814" s="66"/>
      <c r="E814" s="66"/>
      <c r="F814" s="66"/>
      <c r="G814" s="66"/>
      <c r="H814" s="66"/>
      <c r="I814" s="66"/>
      <c r="J814" s="66"/>
      <c r="K814" s="66"/>
    </row>
    <row r="815" customHeight="1" spans="2:11">
      <c r="B815" s="66"/>
      <c r="C815" s="66"/>
      <c r="D815" s="66"/>
      <c r="E815" s="66"/>
      <c r="F815" s="66"/>
      <c r="G815" s="66"/>
      <c r="H815" s="66"/>
      <c r="I815" s="66"/>
      <c r="J815" s="66"/>
      <c r="K815" s="66"/>
    </row>
    <row r="816" customHeight="1" spans="2:11">
      <c r="B816" s="66"/>
      <c r="C816" s="66"/>
      <c r="D816" s="66"/>
      <c r="E816" s="66"/>
      <c r="F816" s="66"/>
      <c r="G816" s="66"/>
      <c r="H816" s="66"/>
      <c r="I816" s="66"/>
      <c r="J816" s="66"/>
      <c r="K816" s="66"/>
    </row>
    <row r="817" customHeight="1" spans="2:11">
      <c r="B817" s="66"/>
      <c r="C817" s="66"/>
      <c r="D817" s="66"/>
      <c r="E817" s="66"/>
      <c r="F817" s="66"/>
      <c r="G817" s="66"/>
      <c r="H817" s="66"/>
      <c r="I817" s="66"/>
      <c r="J817" s="66"/>
      <c r="K817" s="66"/>
    </row>
    <row r="818" customHeight="1" spans="2:11">
      <c r="B818" s="66"/>
      <c r="C818" s="66"/>
      <c r="D818" s="66"/>
      <c r="E818" s="66"/>
      <c r="F818" s="66"/>
      <c r="G818" s="66"/>
      <c r="H818" s="66"/>
      <c r="I818" s="66"/>
      <c r="J818" s="66"/>
      <c r="K818" s="66"/>
    </row>
    <row r="819" customHeight="1" spans="2:11">
      <c r="B819" s="66"/>
      <c r="C819" s="66"/>
      <c r="D819" s="66"/>
      <c r="E819" s="66"/>
      <c r="F819" s="66"/>
      <c r="G819" s="66"/>
      <c r="H819" s="66"/>
      <c r="I819" s="66"/>
      <c r="J819" s="66"/>
      <c r="K819" s="66"/>
    </row>
    <row r="820" customHeight="1" spans="2:11">
      <c r="B820" s="66"/>
      <c r="C820" s="66"/>
      <c r="D820" s="66"/>
      <c r="E820" s="66"/>
      <c r="F820" s="66"/>
      <c r="G820" s="66"/>
      <c r="H820" s="66"/>
      <c r="I820" s="66"/>
      <c r="J820" s="66"/>
      <c r="K820" s="66"/>
    </row>
    <row r="821" customHeight="1" spans="2:11">
      <c r="B821" s="66"/>
      <c r="C821" s="66"/>
      <c r="D821" s="66"/>
      <c r="E821" s="66"/>
      <c r="F821" s="66"/>
      <c r="G821" s="66"/>
      <c r="H821" s="66"/>
      <c r="I821" s="66"/>
      <c r="J821" s="66"/>
      <c r="K821" s="66"/>
    </row>
    <row r="822" customHeight="1" spans="2:11">
      <c r="B822" s="66"/>
      <c r="C822" s="66"/>
      <c r="D822" s="66"/>
      <c r="E822" s="66"/>
      <c r="F822" s="66"/>
      <c r="G822" s="66"/>
      <c r="H822" s="66"/>
      <c r="I822" s="66"/>
      <c r="J822" s="66"/>
      <c r="K822" s="66"/>
    </row>
    <row r="823" customHeight="1" spans="2:11">
      <c r="B823" s="66"/>
      <c r="C823" s="66"/>
      <c r="D823" s="66"/>
      <c r="E823" s="66"/>
      <c r="F823" s="66"/>
      <c r="G823" s="66"/>
      <c r="H823" s="66"/>
      <c r="I823" s="66"/>
      <c r="J823" s="66"/>
      <c r="K823" s="66"/>
    </row>
    <row r="824" customHeight="1" spans="2:11">
      <c r="B824" s="66"/>
      <c r="C824" s="66"/>
      <c r="D824" s="66"/>
      <c r="E824" s="66"/>
      <c r="F824" s="66"/>
      <c r="G824" s="66"/>
      <c r="H824" s="66"/>
      <c r="I824" s="66"/>
      <c r="J824" s="66"/>
      <c r="K824" s="66"/>
    </row>
    <row r="825" customHeight="1" spans="2:11">
      <c r="B825" s="66"/>
      <c r="C825" s="66"/>
      <c r="D825" s="66"/>
      <c r="E825" s="66"/>
      <c r="F825" s="66"/>
      <c r="G825" s="66"/>
      <c r="H825" s="66"/>
      <c r="I825" s="66"/>
      <c r="J825" s="66"/>
      <c r="K825" s="66"/>
    </row>
    <row r="826" customHeight="1" spans="2:11">
      <c r="B826" s="66"/>
      <c r="C826" s="66"/>
      <c r="D826" s="66"/>
      <c r="E826" s="66"/>
      <c r="F826" s="66"/>
      <c r="G826" s="66"/>
      <c r="H826" s="66"/>
      <c r="I826" s="66"/>
      <c r="J826" s="66"/>
      <c r="K826" s="66"/>
    </row>
    <row r="827" customHeight="1" spans="2:11">
      <c r="B827" s="66"/>
      <c r="C827" s="66"/>
      <c r="D827" s="66"/>
      <c r="E827" s="66"/>
      <c r="F827" s="66"/>
      <c r="G827" s="66"/>
      <c r="H827" s="66"/>
      <c r="I827" s="66"/>
      <c r="J827" s="66"/>
      <c r="K827" s="66"/>
    </row>
    <row r="828" customHeight="1" spans="2:11">
      <c r="B828" s="66"/>
      <c r="C828" s="66"/>
      <c r="D828" s="66"/>
      <c r="E828" s="66"/>
      <c r="F828" s="66"/>
      <c r="G828" s="66"/>
      <c r="H828" s="66"/>
      <c r="I828" s="66"/>
      <c r="J828" s="66"/>
      <c r="K828" s="66"/>
    </row>
    <row r="829" customHeight="1" spans="2:11">
      <c r="B829" s="66"/>
      <c r="C829" s="66"/>
      <c r="D829" s="66"/>
      <c r="E829" s="66"/>
      <c r="F829" s="66"/>
      <c r="G829" s="66"/>
      <c r="H829" s="66"/>
      <c r="I829" s="66"/>
      <c r="J829" s="66"/>
      <c r="K829" s="66"/>
    </row>
    <row r="830" customHeight="1" spans="2:11">
      <c r="B830" s="66"/>
      <c r="C830" s="66"/>
      <c r="D830" s="66"/>
      <c r="E830" s="66"/>
      <c r="F830" s="66"/>
      <c r="G830" s="66"/>
      <c r="H830" s="66"/>
      <c r="I830" s="66"/>
      <c r="J830" s="66"/>
      <c r="K830" s="66"/>
    </row>
    <row r="831" customHeight="1" spans="2:11">
      <c r="B831" s="66"/>
      <c r="C831" s="66"/>
      <c r="D831" s="66"/>
      <c r="E831" s="66"/>
      <c r="F831" s="66"/>
      <c r="G831" s="66"/>
      <c r="H831" s="66"/>
      <c r="I831" s="66"/>
      <c r="J831" s="66"/>
      <c r="K831" s="66"/>
    </row>
    <row r="832" customHeight="1" spans="2:11">
      <c r="B832" s="66"/>
      <c r="C832" s="66"/>
      <c r="D832" s="66"/>
      <c r="E832" s="66"/>
      <c r="F832" s="66"/>
      <c r="G832" s="66"/>
      <c r="H832" s="66"/>
      <c r="I832" s="66"/>
      <c r="J832" s="66"/>
      <c r="K832" s="66"/>
    </row>
    <row r="833" customHeight="1" spans="2:11">
      <c r="B833" s="66"/>
      <c r="C833" s="66"/>
      <c r="D833" s="66"/>
      <c r="E833" s="66"/>
      <c r="F833" s="66"/>
      <c r="G833" s="66"/>
      <c r="H833" s="66"/>
      <c r="I833" s="66"/>
      <c r="J833" s="66"/>
      <c r="K833" s="66"/>
    </row>
    <row r="834" customHeight="1" spans="2:11">
      <c r="B834" s="66"/>
      <c r="C834" s="66"/>
      <c r="D834" s="66"/>
      <c r="E834" s="66"/>
      <c r="F834" s="66"/>
      <c r="G834" s="66"/>
      <c r="H834" s="66"/>
      <c r="I834" s="66"/>
      <c r="J834" s="66"/>
      <c r="K834" s="66"/>
    </row>
    <row r="835" customHeight="1" spans="2:11">
      <c r="B835" s="66"/>
      <c r="C835" s="66"/>
      <c r="D835" s="66"/>
      <c r="E835" s="66"/>
      <c r="F835" s="66"/>
      <c r="G835" s="66"/>
      <c r="H835" s="66"/>
      <c r="I835" s="66"/>
      <c r="J835" s="66"/>
      <c r="K835" s="66"/>
    </row>
    <row r="836" customHeight="1" spans="2:11">
      <c r="B836" s="66"/>
      <c r="C836" s="66"/>
      <c r="D836" s="66"/>
      <c r="E836" s="66"/>
      <c r="F836" s="66"/>
      <c r="G836" s="66"/>
      <c r="H836" s="66"/>
      <c r="I836" s="66"/>
      <c r="J836" s="66"/>
      <c r="K836" s="66"/>
    </row>
    <row r="837" customHeight="1" spans="2:11">
      <c r="B837" s="66"/>
      <c r="C837" s="66"/>
      <c r="D837" s="66"/>
      <c r="E837" s="66"/>
      <c r="F837" s="66"/>
      <c r="G837" s="66"/>
      <c r="H837" s="66"/>
      <c r="I837" s="66"/>
      <c r="J837" s="66"/>
      <c r="K837" s="66"/>
    </row>
    <row r="838" customHeight="1" spans="2:11">
      <c r="B838" s="66"/>
      <c r="C838" s="66"/>
      <c r="D838" s="66"/>
      <c r="E838" s="66"/>
      <c r="F838" s="66"/>
      <c r="G838" s="66"/>
      <c r="H838" s="66"/>
      <c r="I838" s="66"/>
      <c r="J838" s="66"/>
      <c r="K838" s="66"/>
    </row>
    <row r="839" customHeight="1" spans="2:11">
      <c r="B839" s="66"/>
      <c r="C839" s="66"/>
      <c r="D839" s="66"/>
      <c r="E839" s="66"/>
      <c r="F839" s="66"/>
      <c r="G839" s="66"/>
      <c r="H839" s="66"/>
      <c r="I839" s="66"/>
      <c r="J839" s="66"/>
      <c r="K839" s="66"/>
    </row>
    <row r="840" customHeight="1" spans="2:11">
      <c r="B840" s="66"/>
      <c r="C840" s="66"/>
      <c r="D840" s="66"/>
      <c r="E840" s="66"/>
      <c r="F840" s="66"/>
      <c r="G840" s="66"/>
      <c r="H840" s="66"/>
      <c r="I840" s="66"/>
      <c r="J840" s="66"/>
      <c r="K840" s="66"/>
    </row>
    <row r="841" customHeight="1" spans="2:11">
      <c r="B841" s="66"/>
      <c r="C841" s="66"/>
      <c r="D841" s="66"/>
      <c r="E841" s="66"/>
      <c r="F841" s="66"/>
      <c r="G841" s="66"/>
      <c r="H841" s="66"/>
      <c r="I841" s="66"/>
      <c r="J841" s="66"/>
      <c r="K841" s="66"/>
    </row>
    <row r="842" customHeight="1" spans="2:11">
      <c r="B842" s="66"/>
      <c r="C842" s="66"/>
      <c r="D842" s="66"/>
      <c r="E842" s="66"/>
      <c r="F842" s="66"/>
      <c r="G842" s="66"/>
      <c r="H842" s="66"/>
      <c r="I842" s="66"/>
      <c r="J842" s="66"/>
      <c r="K842" s="66"/>
    </row>
    <row r="843" customHeight="1" spans="2:11">
      <c r="B843" s="66"/>
      <c r="C843" s="66"/>
      <c r="D843" s="66"/>
      <c r="E843" s="66"/>
      <c r="F843" s="66"/>
      <c r="G843" s="66"/>
      <c r="H843" s="66"/>
      <c r="I843" s="66"/>
      <c r="J843" s="66"/>
      <c r="K843" s="66"/>
    </row>
    <row r="844" customHeight="1" spans="2:11">
      <c r="B844" s="66"/>
      <c r="C844" s="66"/>
      <c r="D844" s="66"/>
      <c r="E844" s="66"/>
      <c r="F844" s="66"/>
      <c r="G844" s="66"/>
      <c r="H844" s="66"/>
      <c r="I844" s="66"/>
      <c r="J844" s="66"/>
      <c r="K844" s="66"/>
    </row>
    <row r="845" customHeight="1" spans="2:11">
      <c r="B845" s="66"/>
      <c r="C845" s="66"/>
      <c r="D845" s="66"/>
      <c r="E845" s="66"/>
      <c r="F845" s="66"/>
      <c r="G845" s="66"/>
      <c r="H845" s="66"/>
      <c r="I845" s="66"/>
      <c r="J845" s="66"/>
      <c r="K845" s="66"/>
    </row>
    <row r="846" customHeight="1" spans="2:11">
      <c r="B846" s="66"/>
      <c r="C846" s="66"/>
      <c r="D846" s="66"/>
      <c r="E846" s="66"/>
      <c r="F846" s="66"/>
      <c r="G846" s="66"/>
      <c r="H846" s="66"/>
      <c r="I846" s="66"/>
      <c r="J846" s="66"/>
      <c r="K846" s="66"/>
    </row>
    <row r="847" customHeight="1" spans="2:11">
      <c r="B847" s="66"/>
      <c r="C847" s="66"/>
      <c r="D847" s="66"/>
      <c r="E847" s="66"/>
      <c r="F847" s="66"/>
      <c r="G847" s="66"/>
      <c r="H847" s="66"/>
      <c r="I847" s="66"/>
      <c r="J847" s="66"/>
      <c r="K847" s="66"/>
    </row>
    <row r="848" customHeight="1" spans="2:11">
      <c r="B848" s="66"/>
      <c r="C848" s="66"/>
      <c r="D848" s="66"/>
      <c r="E848" s="66"/>
      <c r="F848" s="66"/>
      <c r="G848" s="66"/>
      <c r="H848" s="66"/>
      <c r="I848" s="66"/>
      <c r="J848" s="66"/>
      <c r="K848" s="66"/>
    </row>
    <row r="849" customHeight="1" spans="2:11">
      <c r="B849" s="66"/>
      <c r="C849" s="66"/>
      <c r="D849" s="66"/>
      <c r="E849" s="66"/>
      <c r="F849" s="66"/>
      <c r="G849" s="66"/>
      <c r="H849" s="66"/>
      <c r="I849" s="66"/>
      <c r="J849" s="66"/>
      <c r="K849" s="66"/>
    </row>
    <row r="850" customHeight="1" spans="2:11">
      <c r="B850" s="66"/>
      <c r="C850" s="66"/>
      <c r="D850" s="66"/>
      <c r="E850" s="66"/>
      <c r="F850" s="66"/>
      <c r="G850" s="66"/>
      <c r="H850" s="66"/>
      <c r="I850" s="66"/>
      <c r="J850" s="66"/>
      <c r="K850" s="66"/>
    </row>
    <row r="851" customHeight="1" spans="2:11">
      <c r="B851" s="66"/>
      <c r="C851" s="66"/>
      <c r="D851" s="66"/>
      <c r="E851" s="66"/>
      <c r="F851" s="66"/>
      <c r="G851" s="66"/>
      <c r="H851" s="66"/>
      <c r="I851" s="66"/>
      <c r="J851" s="66"/>
      <c r="K851" s="66"/>
    </row>
    <row r="852" customHeight="1" spans="2:11">
      <c r="B852" s="66"/>
      <c r="C852" s="66"/>
      <c r="D852" s="66"/>
      <c r="E852" s="66"/>
      <c r="F852" s="66"/>
      <c r="G852" s="66"/>
      <c r="H852" s="66"/>
      <c r="I852" s="66"/>
      <c r="J852" s="66"/>
      <c r="K852" s="66"/>
    </row>
    <row r="853" customHeight="1" spans="2:11">
      <c r="B853" s="66"/>
      <c r="C853" s="66"/>
      <c r="D853" s="66"/>
      <c r="E853" s="66"/>
      <c r="F853" s="66"/>
      <c r="G853" s="66"/>
      <c r="H853" s="66"/>
      <c r="I853" s="66"/>
      <c r="J853" s="66"/>
      <c r="K853" s="66"/>
    </row>
    <row r="854" customHeight="1" spans="2:11">
      <c r="B854" s="66"/>
      <c r="C854" s="66"/>
      <c r="D854" s="66"/>
      <c r="E854" s="66"/>
      <c r="F854" s="66"/>
      <c r="G854" s="66"/>
      <c r="H854" s="66"/>
      <c r="I854" s="66"/>
      <c r="J854" s="66"/>
      <c r="K854" s="66"/>
    </row>
    <row r="855" customHeight="1" spans="2:11">
      <c r="B855" s="66"/>
      <c r="C855" s="66"/>
      <c r="D855" s="66"/>
      <c r="E855" s="66"/>
      <c r="F855" s="66"/>
      <c r="G855" s="66"/>
      <c r="H855" s="66"/>
      <c r="I855" s="66"/>
      <c r="J855" s="66"/>
      <c r="K855" s="66"/>
    </row>
    <row r="856" customHeight="1" spans="2:11">
      <c r="B856" s="66"/>
      <c r="C856" s="66"/>
      <c r="D856" s="66"/>
      <c r="E856" s="66"/>
      <c r="F856" s="66"/>
      <c r="G856" s="66"/>
      <c r="H856" s="66"/>
      <c r="I856" s="66"/>
      <c r="J856" s="66"/>
      <c r="K856" s="66"/>
    </row>
    <row r="857" customHeight="1" spans="2:11">
      <c r="B857" s="66"/>
      <c r="C857" s="66"/>
      <c r="D857" s="66"/>
      <c r="E857" s="66"/>
      <c r="F857" s="66"/>
      <c r="G857" s="66"/>
      <c r="H857" s="66"/>
      <c r="I857" s="66"/>
      <c r="J857" s="66"/>
      <c r="K857" s="66"/>
    </row>
    <row r="858" customHeight="1" spans="2:11">
      <c r="B858" s="66"/>
      <c r="C858" s="66"/>
      <c r="D858" s="66"/>
      <c r="E858" s="66"/>
      <c r="F858" s="66"/>
      <c r="G858" s="66"/>
      <c r="H858" s="66"/>
      <c r="I858" s="66"/>
      <c r="J858" s="66"/>
      <c r="K858" s="66"/>
    </row>
    <row r="859" customHeight="1" spans="2:11">
      <c r="B859" s="66"/>
      <c r="C859" s="66"/>
      <c r="D859" s="66"/>
      <c r="E859" s="66"/>
      <c r="F859" s="66"/>
      <c r="G859" s="66"/>
      <c r="H859" s="66"/>
      <c r="I859" s="66"/>
      <c r="J859" s="66"/>
      <c r="K859" s="66"/>
    </row>
    <row r="860" customHeight="1" spans="2:11">
      <c r="B860" s="66"/>
      <c r="C860" s="66"/>
      <c r="D860" s="66"/>
      <c r="E860" s="66"/>
      <c r="F860" s="66"/>
      <c r="G860" s="66"/>
      <c r="H860" s="66"/>
      <c r="I860" s="66"/>
      <c r="J860" s="66"/>
      <c r="K860" s="66"/>
    </row>
    <row r="861" customHeight="1" spans="2:11">
      <c r="B861" s="66"/>
      <c r="C861" s="66"/>
      <c r="D861" s="66"/>
      <c r="E861" s="66"/>
      <c r="F861" s="66"/>
      <c r="G861" s="66"/>
      <c r="H861" s="66"/>
      <c r="I861" s="66"/>
      <c r="J861" s="66"/>
      <c r="K861" s="66"/>
    </row>
    <row r="862" customHeight="1" spans="2:11">
      <c r="B862" s="66"/>
      <c r="C862" s="66"/>
      <c r="D862" s="66"/>
      <c r="E862" s="66"/>
      <c r="F862" s="66"/>
      <c r="G862" s="66"/>
      <c r="H862" s="66"/>
      <c r="I862" s="66"/>
      <c r="J862" s="66"/>
      <c r="K862" s="66"/>
    </row>
    <row r="863" customHeight="1" spans="2:11">
      <c r="B863" s="66"/>
      <c r="C863" s="66"/>
      <c r="D863" s="66"/>
      <c r="E863" s="66"/>
      <c r="F863" s="66"/>
      <c r="G863" s="66"/>
      <c r="H863" s="66"/>
      <c r="I863" s="66"/>
      <c r="J863" s="66"/>
      <c r="K863" s="66"/>
    </row>
    <row r="864" customHeight="1" spans="2:11">
      <c r="B864" s="66"/>
      <c r="C864" s="66"/>
      <c r="D864" s="66"/>
      <c r="E864" s="66"/>
      <c r="F864" s="66"/>
      <c r="G864" s="66"/>
      <c r="H864" s="66"/>
      <c r="I864" s="66"/>
      <c r="J864" s="66"/>
      <c r="K864" s="66"/>
    </row>
    <row r="865" customHeight="1" spans="2:11">
      <c r="B865" s="66"/>
      <c r="C865" s="66"/>
      <c r="D865" s="66"/>
      <c r="E865" s="66"/>
      <c r="F865" s="66"/>
      <c r="G865" s="66"/>
      <c r="H865" s="66"/>
      <c r="I865" s="66"/>
      <c r="J865" s="66"/>
      <c r="K865" s="66"/>
    </row>
    <row r="866" customHeight="1" spans="2:11">
      <c r="B866" s="66"/>
      <c r="C866" s="66"/>
      <c r="D866" s="66"/>
      <c r="E866" s="66"/>
      <c r="F866" s="66"/>
      <c r="G866" s="66"/>
      <c r="H866" s="66"/>
      <c r="I866" s="66"/>
      <c r="J866" s="66"/>
      <c r="K866" s="66"/>
    </row>
    <row r="867" customHeight="1" spans="2:11">
      <c r="B867" s="66"/>
      <c r="C867" s="66"/>
      <c r="D867" s="66"/>
      <c r="E867" s="66"/>
      <c r="F867" s="66"/>
      <c r="G867" s="66"/>
      <c r="H867" s="66"/>
      <c r="I867" s="66"/>
      <c r="J867" s="66"/>
      <c r="K867" s="66"/>
    </row>
    <row r="868" customHeight="1" spans="2:11">
      <c r="B868" s="66"/>
      <c r="C868" s="66"/>
      <c r="D868" s="66"/>
      <c r="E868" s="66"/>
      <c r="F868" s="66"/>
      <c r="G868" s="66"/>
      <c r="H868" s="66"/>
      <c r="I868" s="66"/>
      <c r="J868" s="66"/>
      <c r="K868" s="66"/>
    </row>
    <row r="869" customHeight="1" spans="2:11">
      <c r="B869" s="66"/>
      <c r="C869" s="66"/>
      <c r="D869" s="66"/>
      <c r="E869" s="66"/>
      <c r="F869" s="66"/>
      <c r="G869" s="66"/>
      <c r="H869" s="66"/>
      <c r="I869" s="66"/>
      <c r="J869" s="66"/>
      <c r="K869" s="66"/>
    </row>
    <row r="870" customHeight="1" spans="2:11">
      <c r="B870" s="66"/>
      <c r="C870" s="66"/>
      <c r="D870" s="66"/>
      <c r="E870" s="66"/>
      <c r="F870" s="66"/>
      <c r="G870" s="66"/>
      <c r="H870" s="66"/>
      <c r="I870" s="66"/>
      <c r="J870" s="66"/>
      <c r="K870" s="66"/>
    </row>
    <row r="871" customHeight="1" spans="2:11">
      <c r="B871" s="66"/>
      <c r="C871" s="66"/>
      <c r="D871" s="66"/>
      <c r="E871" s="66"/>
      <c r="F871" s="66"/>
      <c r="G871" s="66"/>
      <c r="H871" s="66"/>
      <c r="I871" s="66"/>
      <c r="J871" s="66"/>
      <c r="K871" s="66"/>
    </row>
    <row r="872" customHeight="1" spans="2:11">
      <c r="B872" s="66"/>
      <c r="C872" s="66"/>
      <c r="D872" s="66"/>
      <c r="E872" s="66"/>
      <c r="F872" s="66"/>
      <c r="G872" s="66"/>
      <c r="H872" s="66"/>
      <c r="I872" s="66"/>
      <c r="J872" s="66"/>
      <c r="K872" s="66"/>
    </row>
    <row r="873" customHeight="1" spans="2:11">
      <c r="B873" s="66"/>
      <c r="C873" s="66"/>
      <c r="D873" s="66"/>
      <c r="E873" s="66"/>
      <c r="F873" s="66"/>
      <c r="G873" s="66"/>
      <c r="H873" s="66"/>
      <c r="I873" s="66"/>
      <c r="J873" s="66"/>
      <c r="K873" s="66"/>
    </row>
    <row r="874" customHeight="1" spans="2:11">
      <c r="B874" s="66"/>
      <c r="C874" s="66"/>
      <c r="D874" s="66"/>
      <c r="E874" s="66"/>
      <c r="F874" s="66"/>
      <c r="G874" s="66"/>
      <c r="H874" s="66"/>
      <c r="I874" s="66"/>
      <c r="J874" s="66"/>
      <c r="K874" s="66"/>
    </row>
    <row r="875" customHeight="1" spans="2:11">
      <c r="B875" s="66"/>
      <c r="C875" s="66"/>
      <c r="D875" s="66"/>
      <c r="E875" s="66"/>
      <c r="F875" s="66"/>
      <c r="G875" s="66"/>
      <c r="H875" s="66"/>
      <c r="I875" s="66"/>
      <c r="J875" s="66"/>
      <c r="K875" s="66"/>
    </row>
    <row r="876" customHeight="1" spans="2:11">
      <c r="B876" s="66"/>
      <c r="C876" s="66"/>
      <c r="D876" s="66"/>
      <c r="E876" s="66"/>
      <c r="F876" s="66"/>
      <c r="G876" s="66"/>
      <c r="H876" s="66"/>
      <c r="I876" s="66"/>
      <c r="J876" s="66"/>
      <c r="K876" s="66"/>
    </row>
    <row r="877" customHeight="1" spans="2:11">
      <c r="B877" s="66"/>
      <c r="C877" s="66"/>
      <c r="D877" s="66"/>
      <c r="E877" s="66"/>
      <c r="F877" s="66"/>
      <c r="G877" s="66"/>
      <c r="H877" s="66"/>
      <c r="I877" s="66"/>
      <c r="J877" s="66"/>
      <c r="K877" s="66"/>
    </row>
    <row r="878" customHeight="1" spans="2:11">
      <c r="B878" s="66"/>
      <c r="C878" s="66"/>
      <c r="D878" s="66"/>
      <c r="E878" s="66"/>
      <c r="F878" s="66"/>
      <c r="G878" s="66"/>
      <c r="H878" s="66"/>
      <c r="I878" s="66"/>
      <c r="J878" s="66"/>
      <c r="K878" s="66"/>
    </row>
    <row r="879" customHeight="1" spans="2:11">
      <c r="B879" s="66"/>
      <c r="C879" s="66"/>
      <c r="D879" s="66"/>
      <c r="E879" s="66"/>
      <c r="F879" s="66"/>
      <c r="G879" s="66"/>
      <c r="H879" s="66"/>
      <c r="I879" s="66"/>
      <c r="J879" s="66"/>
      <c r="K879" s="66"/>
    </row>
    <row r="880" customHeight="1" spans="2:11">
      <c r="B880" s="66"/>
      <c r="C880" s="66"/>
      <c r="D880" s="66"/>
      <c r="E880" s="66"/>
      <c r="F880" s="66"/>
      <c r="G880" s="66"/>
      <c r="H880" s="66"/>
      <c r="I880" s="66"/>
      <c r="J880" s="66"/>
      <c r="K880" s="66"/>
    </row>
    <row r="881" customHeight="1" spans="2:11">
      <c r="B881" s="66"/>
      <c r="C881" s="66"/>
      <c r="D881" s="66"/>
      <c r="E881" s="66"/>
      <c r="F881" s="66"/>
      <c r="G881" s="66"/>
      <c r="H881" s="66"/>
      <c r="I881" s="66"/>
      <c r="J881" s="66"/>
      <c r="K881" s="66"/>
    </row>
    <row r="882" customHeight="1" spans="2:11">
      <c r="B882" s="66"/>
      <c r="C882" s="66"/>
      <c r="D882" s="66"/>
      <c r="E882" s="66"/>
      <c r="F882" s="66"/>
      <c r="G882" s="66"/>
      <c r="H882" s="66"/>
      <c r="I882" s="66"/>
      <c r="J882" s="66"/>
      <c r="K882" s="66"/>
    </row>
    <row r="883" customHeight="1" spans="2:11">
      <c r="B883" s="66"/>
      <c r="C883" s="66"/>
      <c r="D883" s="66"/>
      <c r="E883" s="66"/>
      <c r="F883" s="66"/>
      <c r="G883" s="66"/>
      <c r="H883" s="66"/>
      <c r="I883" s="66"/>
      <c r="J883" s="66"/>
      <c r="K883" s="66"/>
    </row>
    <row r="884" customHeight="1" spans="2:11">
      <c r="B884" s="66"/>
      <c r="C884" s="66"/>
      <c r="D884" s="66"/>
      <c r="E884" s="66"/>
      <c r="F884" s="66"/>
      <c r="G884" s="66"/>
      <c r="H884" s="66"/>
      <c r="I884" s="66"/>
      <c r="J884" s="66"/>
      <c r="K884" s="66"/>
    </row>
    <row r="885" customHeight="1" spans="2:11">
      <c r="B885" s="66"/>
      <c r="C885" s="66"/>
      <c r="D885" s="66"/>
      <c r="E885" s="66"/>
      <c r="F885" s="66"/>
      <c r="G885" s="66"/>
      <c r="H885" s="66"/>
      <c r="I885" s="66"/>
      <c r="J885" s="66"/>
      <c r="K885" s="66"/>
    </row>
    <row r="886" customHeight="1" spans="2:11">
      <c r="B886" s="66"/>
      <c r="C886" s="66"/>
      <c r="D886" s="66"/>
      <c r="E886" s="66"/>
      <c r="F886" s="66"/>
      <c r="G886" s="66"/>
      <c r="H886" s="66"/>
      <c r="I886" s="66"/>
      <c r="J886" s="66"/>
      <c r="K886" s="66"/>
    </row>
    <row r="887" customHeight="1" spans="2:11">
      <c r="B887" s="66"/>
      <c r="C887" s="66"/>
      <c r="D887" s="66"/>
      <c r="E887" s="66"/>
      <c r="F887" s="66"/>
      <c r="G887" s="66"/>
      <c r="H887" s="66"/>
      <c r="I887" s="66"/>
      <c r="J887" s="66"/>
      <c r="K887" s="66"/>
    </row>
    <row r="888" customHeight="1" spans="2:11">
      <c r="B888" s="66"/>
      <c r="C888" s="66"/>
      <c r="D888" s="66"/>
      <c r="E888" s="66"/>
      <c r="F888" s="66"/>
      <c r="G888" s="66"/>
      <c r="H888" s="66"/>
      <c r="I888" s="66"/>
      <c r="J888" s="66"/>
      <c r="K888" s="66"/>
    </row>
    <row r="889" customHeight="1" spans="2:11">
      <c r="B889" s="66"/>
      <c r="C889" s="66"/>
      <c r="D889" s="66"/>
      <c r="E889" s="66"/>
      <c r="F889" s="66"/>
      <c r="G889" s="66"/>
      <c r="H889" s="66"/>
      <c r="I889" s="66"/>
      <c r="J889" s="66"/>
      <c r="K889" s="66"/>
    </row>
    <row r="890" customHeight="1" spans="2:11">
      <c r="B890" s="66"/>
      <c r="C890" s="66"/>
      <c r="D890" s="66"/>
      <c r="E890" s="66"/>
      <c r="F890" s="66"/>
      <c r="G890" s="66"/>
      <c r="H890" s="66"/>
      <c r="I890" s="66"/>
      <c r="J890" s="66"/>
      <c r="K890" s="66"/>
    </row>
    <row r="891" customHeight="1" spans="2:11">
      <c r="B891" s="66"/>
      <c r="C891" s="66"/>
      <c r="D891" s="66"/>
      <c r="E891" s="66"/>
      <c r="F891" s="66"/>
      <c r="G891" s="66"/>
      <c r="H891" s="66"/>
      <c r="I891" s="66"/>
      <c r="J891" s="66"/>
      <c r="K891" s="66"/>
    </row>
    <row r="892" customHeight="1" spans="2:11">
      <c r="B892" s="66"/>
      <c r="C892" s="66"/>
      <c r="D892" s="66"/>
      <c r="E892" s="66"/>
      <c r="F892" s="66"/>
      <c r="G892" s="66"/>
      <c r="H892" s="66"/>
      <c r="I892" s="66"/>
      <c r="J892" s="66"/>
      <c r="K892" s="66"/>
    </row>
    <row r="893" customHeight="1" spans="2:11">
      <c r="B893" s="66"/>
      <c r="C893" s="66"/>
      <c r="D893" s="66"/>
      <c r="E893" s="66"/>
      <c r="F893" s="66"/>
      <c r="G893" s="66"/>
      <c r="H893" s="66"/>
      <c r="I893" s="66"/>
      <c r="J893" s="66"/>
      <c r="K893" s="66"/>
    </row>
    <row r="894" customHeight="1" spans="2:11">
      <c r="B894" s="66"/>
      <c r="C894" s="66"/>
      <c r="D894" s="66"/>
      <c r="E894" s="66"/>
      <c r="F894" s="66"/>
      <c r="G894" s="66"/>
      <c r="H894" s="66"/>
      <c r="I894" s="66"/>
      <c r="J894" s="66"/>
      <c r="K894" s="66"/>
    </row>
    <row r="895" customHeight="1" spans="2:11">
      <c r="B895" s="66"/>
      <c r="C895" s="66"/>
      <c r="D895" s="66"/>
      <c r="E895" s="66"/>
      <c r="F895" s="66"/>
      <c r="G895" s="66"/>
      <c r="H895" s="66"/>
      <c r="I895" s="66"/>
      <c r="J895" s="66"/>
      <c r="K895" s="66"/>
    </row>
    <row r="896" customHeight="1" spans="2:11">
      <c r="B896" s="66"/>
      <c r="C896" s="66"/>
      <c r="D896" s="66"/>
      <c r="E896" s="66"/>
      <c r="F896" s="66"/>
      <c r="G896" s="66"/>
      <c r="H896" s="66"/>
      <c r="I896" s="66"/>
      <c r="J896" s="66"/>
      <c r="K896" s="66"/>
    </row>
    <row r="897" customHeight="1" spans="2:11">
      <c r="B897" s="66"/>
      <c r="C897" s="66"/>
      <c r="D897" s="66"/>
      <c r="E897" s="66"/>
      <c r="F897" s="66"/>
      <c r="G897" s="66"/>
      <c r="H897" s="66"/>
      <c r="I897" s="66"/>
      <c r="J897" s="66"/>
      <c r="K897" s="66"/>
    </row>
    <row r="898" customHeight="1" spans="2:11">
      <c r="B898" s="66"/>
      <c r="C898" s="66"/>
      <c r="D898" s="66"/>
      <c r="E898" s="66"/>
      <c r="F898" s="66"/>
      <c r="G898" s="66"/>
      <c r="H898" s="66"/>
      <c r="I898" s="66"/>
      <c r="J898" s="66"/>
      <c r="K898" s="66"/>
    </row>
    <row r="899" customHeight="1" spans="2:11">
      <c r="B899" s="66"/>
      <c r="C899" s="66"/>
      <c r="D899" s="66"/>
      <c r="E899" s="66"/>
      <c r="F899" s="66"/>
      <c r="G899" s="66"/>
      <c r="H899" s="66"/>
      <c r="I899" s="66"/>
      <c r="J899" s="66"/>
      <c r="K899" s="66"/>
    </row>
    <row r="900" customHeight="1" spans="2:11">
      <c r="B900" s="66"/>
      <c r="C900" s="66"/>
      <c r="D900" s="66"/>
      <c r="E900" s="66"/>
      <c r="F900" s="66"/>
      <c r="G900" s="66"/>
      <c r="H900" s="66"/>
      <c r="I900" s="66"/>
      <c r="J900" s="66"/>
      <c r="K900" s="66"/>
    </row>
    <row r="901" customHeight="1" spans="2:11">
      <c r="B901" s="66"/>
      <c r="C901" s="66"/>
      <c r="D901" s="66"/>
      <c r="E901" s="66"/>
      <c r="F901" s="66"/>
      <c r="G901" s="66"/>
      <c r="H901" s="66"/>
      <c r="I901" s="66"/>
      <c r="J901" s="66"/>
      <c r="K901" s="66"/>
    </row>
    <row r="902" customHeight="1" spans="2:11">
      <c r="B902" s="66"/>
      <c r="C902" s="66"/>
      <c r="D902" s="66"/>
      <c r="E902" s="66"/>
      <c r="F902" s="66"/>
      <c r="G902" s="66"/>
      <c r="H902" s="66"/>
      <c r="I902" s="66"/>
      <c r="J902" s="66"/>
      <c r="K902" s="66"/>
    </row>
    <row r="903" customHeight="1" spans="2:11">
      <c r="B903" s="66"/>
      <c r="C903" s="66"/>
      <c r="D903" s="66"/>
      <c r="E903" s="66"/>
      <c r="F903" s="66"/>
      <c r="G903" s="66"/>
      <c r="H903" s="66"/>
      <c r="I903" s="66"/>
      <c r="J903" s="66"/>
      <c r="K903" s="66"/>
    </row>
    <row r="904" customHeight="1" spans="2:11">
      <c r="B904" s="66"/>
      <c r="C904" s="66"/>
      <c r="D904" s="66"/>
      <c r="E904" s="66"/>
      <c r="F904" s="66"/>
      <c r="G904" s="66"/>
      <c r="H904" s="66"/>
      <c r="I904" s="66"/>
      <c r="J904" s="66"/>
      <c r="K904" s="66"/>
    </row>
    <row r="905" customHeight="1" spans="2:11">
      <c r="B905" s="66"/>
      <c r="C905" s="66"/>
      <c r="D905" s="66"/>
      <c r="E905" s="66"/>
      <c r="F905" s="66"/>
      <c r="G905" s="66"/>
      <c r="H905" s="66"/>
      <c r="I905" s="66"/>
      <c r="J905" s="66"/>
      <c r="K905" s="66"/>
    </row>
    <row r="906" customHeight="1" spans="2:11">
      <c r="B906" s="66"/>
      <c r="C906" s="66"/>
      <c r="D906" s="66"/>
      <c r="E906" s="66"/>
      <c r="F906" s="66"/>
      <c r="G906" s="66"/>
      <c r="H906" s="66"/>
      <c r="I906" s="66"/>
      <c r="J906" s="66"/>
      <c r="K906" s="66"/>
    </row>
    <row r="907" customHeight="1" spans="2:11">
      <c r="B907" s="66"/>
      <c r="C907" s="66"/>
      <c r="D907" s="66"/>
      <c r="E907" s="66"/>
      <c r="F907" s="66"/>
      <c r="G907" s="66"/>
      <c r="H907" s="66"/>
      <c r="I907" s="66"/>
      <c r="J907" s="66"/>
      <c r="K907" s="66"/>
    </row>
    <row r="908" customHeight="1" spans="2:11">
      <c r="B908" s="66"/>
      <c r="C908" s="66"/>
      <c r="D908" s="66"/>
      <c r="E908" s="66"/>
      <c r="F908" s="66"/>
      <c r="G908" s="66"/>
      <c r="H908" s="66"/>
      <c r="I908" s="66"/>
      <c r="J908" s="66"/>
      <c r="K908" s="66"/>
    </row>
    <row r="909" customHeight="1" spans="2:11">
      <c r="B909" s="66"/>
      <c r="C909" s="66"/>
      <c r="D909" s="66"/>
      <c r="E909" s="66"/>
      <c r="F909" s="66"/>
      <c r="G909" s="66"/>
      <c r="H909" s="66"/>
      <c r="I909" s="66"/>
      <c r="J909" s="66"/>
      <c r="K909" s="66"/>
    </row>
    <row r="910" customHeight="1" spans="2:11">
      <c r="B910" s="66"/>
      <c r="C910" s="66"/>
      <c r="D910" s="66"/>
      <c r="E910" s="66"/>
      <c r="F910" s="66"/>
      <c r="G910" s="66"/>
      <c r="H910" s="66"/>
      <c r="I910" s="66"/>
      <c r="J910" s="66"/>
      <c r="K910" s="66"/>
    </row>
    <row r="911" customHeight="1" spans="2:11">
      <c r="B911" s="66"/>
      <c r="C911" s="66"/>
      <c r="D911" s="66"/>
      <c r="E911" s="66"/>
      <c r="F911" s="66"/>
      <c r="G911" s="66"/>
      <c r="H911" s="66"/>
      <c r="I911" s="66"/>
      <c r="J911" s="66"/>
      <c r="K911" s="66"/>
    </row>
    <row r="912" customHeight="1" spans="2:11">
      <c r="B912" s="66"/>
      <c r="C912" s="66"/>
      <c r="D912" s="66"/>
      <c r="E912" s="66"/>
      <c r="F912" s="66"/>
      <c r="G912" s="66"/>
      <c r="H912" s="66"/>
      <c r="I912" s="66"/>
      <c r="J912" s="66"/>
      <c r="K912" s="66"/>
    </row>
    <row r="913" customHeight="1" spans="2:11">
      <c r="B913" s="66"/>
      <c r="C913" s="66"/>
      <c r="D913" s="66"/>
      <c r="E913" s="66"/>
      <c r="F913" s="66"/>
      <c r="G913" s="66"/>
      <c r="H913" s="66"/>
      <c r="I913" s="66"/>
      <c r="J913" s="66"/>
      <c r="K913" s="66"/>
    </row>
    <row r="914" customHeight="1" spans="2:11">
      <c r="B914" s="66"/>
      <c r="C914" s="66"/>
      <c r="D914" s="66"/>
      <c r="E914" s="66"/>
      <c r="F914" s="66"/>
      <c r="G914" s="66"/>
      <c r="H914" s="66"/>
      <c r="I914" s="66"/>
      <c r="J914" s="66"/>
      <c r="K914" s="66"/>
    </row>
    <row r="915" customHeight="1" spans="2:11">
      <c r="B915" s="66"/>
      <c r="C915" s="66"/>
      <c r="D915" s="66"/>
      <c r="E915" s="66"/>
      <c r="F915" s="66"/>
      <c r="G915" s="66"/>
      <c r="H915" s="66"/>
      <c r="I915" s="66"/>
      <c r="J915" s="66"/>
      <c r="K915" s="66"/>
    </row>
    <row r="916" customHeight="1" spans="2:11">
      <c r="B916" s="66"/>
      <c r="C916" s="66"/>
      <c r="D916" s="66"/>
      <c r="E916" s="66"/>
      <c r="F916" s="66"/>
      <c r="G916" s="66"/>
      <c r="H916" s="66"/>
      <c r="I916" s="66"/>
      <c r="J916" s="66"/>
      <c r="K916" s="66"/>
    </row>
    <row r="917" customHeight="1" spans="2:11">
      <c r="B917" s="66"/>
      <c r="C917" s="66"/>
      <c r="D917" s="66"/>
      <c r="E917" s="66"/>
      <c r="F917" s="66"/>
      <c r="G917" s="66"/>
      <c r="H917" s="66"/>
      <c r="I917" s="66"/>
      <c r="J917" s="66"/>
      <c r="K917" s="66"/>
    </row>
    <row r="918" customHeight="1" spans="2:11">
      <c r="B918" s="66"/>
      <c r="C918" s="66"/>
      <c r="D918" s="66"/>
      <c r="E918" s="66"/>
      <c r="F918" s="66"/>
      <c r="G918" s="66"/>
      <c r="H918" s="66"/>
      <c r="I918" s="66"/>
      <c r="J918" s="66"/>
      <c r="K918" s="66"/>
    </row>
    <row r="919" customHeight="1" spans="2:11">
      <c r="B919" s="66"/>
      <c r="C919" s="66"/>
      <c r="D919" s="66"/>
      <c r="E919" s="66"/>
      <c r="F919" s="66"/>
      <c r="G919" s="66"/>
      <c r="H919" s="66"/>
      <c r="I919" s="66"/>
      <c r="J919" s="66"/>
      <c r="K919" s="66"/>
    </row>
    <row r="920" customHeight="1" spans="2:11">
      <c r="B920" s="66"/>
      <c r="C920" s="66"/>
      <c r="D920" s="66"/>
      <c r="E920" s="66"/>
      <c r="F920" s="66"/>
      <c r="G920" s="66"/>
      <c r="H920" s="66"/>
      <c r="I920" s="66"/>
      <c r="J920" s="66"/>
      <c r="K920" s="66"/>
    </row>
    <row r="921" customHeight="1" spans="2:11">
      <c r="B921" s="66"/>
      <c r="C921" s="66"/>
      <c r="D921" s="66"/>
      <c r="E921" s="66"/>
      <c r="F921" s="66"/>
      <c r="G921" s="66"/>
      <c r="H921" s="66"/>
      <c r="I921" s="66"/>
      <c r="J921" s="66"/>
      <c r="K921" s="66"/>
    </row>
    <row r="922" customHeight="1" spans="2:11">
      <c r="B922" s="66"/>
      <c r="C922" s="66"/>
      <c r="D922" s="66"/>
      <c r="E922" s="66"/>
      <c r="F922" s="66"/>
      <c r="G922" s="66"/>
      <c r="H922" s="66"/>
      <c r="I922" s="66"/>
      <c r="J922" s="66"/>
      <c r="K922" s="66"/>
    </row>
    <row r="923" customHeight="1" spans="2:11">
      <c r="B923" s="66"/>
      <c r="C923" s="66"/>
      <c r="D923" s="66"/>
      <c r="E923" s="66"/>
      <c r="F923" s="66"/>
      <c r="G923" s="66"/>
      <c r="H923" s="66"/>
      <c r="I923" s="66"/>
      <c r="J923" s="66"/>
      <c r="K923" s="66"/>
    </row>
    <row r="924" customHeight="1" spans="2:11">
      <c r="B924" s="66"/>
      <c r="C924" s="66"/>
      <c r="D924" s="66"/>
      <c r="E924" s="66"/>
      <c r="F924" s="66"/>
      <c r="G924" s="66"/>
      <c r="H924" s="66"/>
      <c r="I924" s="66"/>
      <c r="J924" s="66"/>
      <c r="K924" s="66"/>
    </row>
    <row r="925" customHeight="1" spans="2:11">
      <c r="B925" s="66"/>
      <c r="C925" s="66"/>
      <c r="D925" s="66"/>
      <c r="E925" s="66"/>
      <c r="F925" s="66"/>
      <c r="G925" s="66"/>
      <c r="H925" s="66"/>
      <c r="I925" s="66"/>
      <c r="J925" s="66"/>
      <c r="K925" s="66"/>
    </row>
    <row r="926" customHeight="1" spans="2:11">
      <c r="B926" s="66"/>
      <c r="C926" s="66"/>
      <c r="D926" s="66"/>
      <c r="E926" s="66"/>
      <c r="F926" s="66"/>
      <c r="G926" s="66"/>
      <c r="H926" s="66"/>
      <c r="I926" s="66"/>
      <c r="J926" s="66"/>
      <c r="K926" s="66"/>
    </row>
    <row r="927" customHeight="1" spans="2:11">
      <c r="B927" s="66"/>
      <c r="C927" s="66"/>
      <c r="D927" s="66"/>
      <c r="E927" s="66"/>
      <c r="F927" s="66"/>
      <c r="G927" s="66"/>
      <c r="H927" s="66"/>
      <c r="I927" s="66"/>
      <c r="J927" s="66"/>
      <c r="K927" s="66"/>
    </row>
    <row r="928" customHeight="1" spans="2:11">
      <c r="B928" s="66"/>
      <c r="C928" s="66"/>
      <c r="D928" s="66"/>
      <c r="E928" s="66"/>
      <c r="F928" s="66"/>
      <c r="G928" s="66"/>
      <c r="H928" s="66"/>
      <c r="I928" s="66"/>
      <c r="J928" s="66"/>
      <c r="K928" s="66"/>
    </row>
    <row r="929" customHeight="1" spans="2:11">
      <c r="B929" s="66"/>
      <c r="C929" s="66"/>
      <c r="D929" s="66"/>
      <c r="E929" s="66"/>
      <c r="F929" s="66"/>
      <c r="G929" s="66"/>
      <c r="H929" s="66"/>
      <c r="I929" s="66"/>
      <c r="J929" s="66"/>
      <c r="K929" s="66"/>
    </row>
    <row r="930" customHeight="1" spans="2:11">
      <c r="B930" s="66"/>
      <c r="C930" s="66"/>
      <c r="D930" s="66"/>
      <c r="E930" s="66"/>
      <c r="F930" s="66"/>
      <c r="G930" s="66"/>
      <c r="H930" s="66"/>
      <c r="I930" s="66"/>
      <c r="J930" s="66"/>
      <c r="K930" s="66"/>
    </row>
    <row r="931" customHeight="1" spans="2:11">
      <c r="B931" s="66"/>
      <c r="C931" s="66"/>
      <c r="D931" s="66"/>
      <c r="E931" s="66"/>
      <c r="F931" s="66"/>
      <c r="G931" s="66"/>
      <c r="H931" s="66"/>
      <c r="I931" s="66"/>
      <c r="J931" s="66"/>
      <c r="K931" s="66"/>
    </row>
    <row r="932" customHeight="1" spans="2:11">
      <c r="B932" s="66"/>
      <c r="C932" s="66"/>
      <c r="D932" s="66"/>
      <c r="E932" s="66"/>
      <c r="F932" s="66"/>
      <c r="G932" s="66"/>
      <c r="H932" s="66"/>
      <c r="I932" s="66"/>
      <c r="J932" s="66"/>
      <c r="K932" s="66"/>
    </row>
    <row r="933" customHeight="1" spans="2:11">
      <c r="B933" s="66"/>
      <c r="C933" s="66"/>
      <c r="D933" s="66"/>
      <c r="E933" s="66"/>
      <c r="F933" s="66"/>
      <c r="G933" s="66"/>
      <c r="H933" s="66"/>
      <c r="I933" s="66"/>
      <c r="J933" s="66"/>
      <c r="K933" s="66"/>
    </row>
    <row r="934" customHeight="1" spans="2:11">
      <c r="B934" s="66"/>
      <c r="C934" s="66"/>
      <c r="D934" s="66"/>
      <c r="E934" s="66"/>
      <c r="F934" s="66"/>
      <c r="G934" s="66"/>
      <c r="H934" s="66"/>
      <c r="I934" s="66"/>
      <c r="J934" s="66"/>
      <c r="K934" s="66"/>
    </row>
    <row r="935" customHeight="1" spans="2:11">
      <c r="B935" s="66"/>
      <c r="C935" s="66"/>
      <c r="D935" s="66"/>
      <c r="E935" s="66"/>
      <c r="F935" s="66"/>
      <c r="G935" s="66"/>
      <c r="H935" s="66"/>
      <c r="I935" s="66"/>
      <c r="J935" s="66"/>
      <c r="K935" s="66"/>
    </row>
    <row r="936" customHeight="1" spans="2:11">
      <c r="B936" s="66"/>
      <c r="C936" s="66"/>
      <c r="D936" s="66"/>
      <c r="E936" s="66"/>
      <c r="F936" s="66"/>
      <c r="G936" s="66"/>
      <c r="H936" s="66"/>
      <c r="I936" s="66"/>
      <c r="J936" s="66"/>
      <c r="K936" s="66"/>
    </row>
    <row r="937" customHeight="1" spans="2:11">
      <c r="B937" s="66"/>
      <c r="C937" s="66"/>
      <c r="D937" s="66"/>
      <c r="E937" s="66"/>
      <c r="F937" s="66"/>
      <c r="G937" s="66"/>
      <c r="H937" s="66"/>
      <c r="I937" s="66"/>
      <c r="J937" s="66"/>
      <c r="K937" s="66"/>
    </row>
    <row r="938" customHeight="1" spans="2:11">
      <c r="B938" s="66"/>
      <c r="C938" s="66"/>
      <c r="D938" s="66"/>
      <c r="E938" s="66"/>
      <c r="F938" s="66"/>
      <c r="G938" s="66"/>
      <c r="H938" s="66"/>
      <c r="I938" s="66"/>
      <c r="J938" s="66"/>
      <c r="K938" s="66"/>
    </row>
    <row r="939" customHeight="1" spans="2:11">
      <c r="B939" s="66"/>
      <c r="C939" s="66"/>
      <c r="D939" s="66"/>
      <c r="E939" s="66"/>
      <c r="F939" s="66"/>
      <c r="G939" s="66"/>
      <c r="H939" s="66"/>
      <c r="I939" s="66"/>
      <c r="J939" s="66"/>
      <c r="K939" s="66"/>
    </row>
    <row r="940" customHeight="1" spans="2:11">
      <c r="B940" s="66"/>
      <c r="C940" s="66"/>
      <c r="D940" s="66"/>
      <c r="E940" s="66"/>
      <c r="F940" s="66"/>
      <c r="G940" s="66"/>
      <c r="H940" s="66"/>
      <c r="I940" s="66"/>
      <c r="J940" s="66"/>
      <c r="K940" s="66"/>
    </row>
    <row r="941" customHeight="1" spans="2:11">
      <c r="B941" s="66"/>
      <c r="C941" s="66"/>
      <c r="D941" s="66"/>
      <c r="E941" s="66"/>
      <c r="F941" s="66"/>
      <c r="G941" s="66"/>
      <c r="H941" s="66"/>
      <c r="I941" s="66"/>
      <c r="J941" s="66"/>
      <c r="K941" s="66"/>
    </row>
    <row r="942" customHeight="1" spans="2:11">
      <c r="B942" s="66"/>
      <c r="C942" s="66"/>
      <c r="D942" s="66"/>
      <c r="E942" s="66"/>
      <c r="F942" s="66"/>
      <c r="G942" s="66"/>
      <c r="H942" s="66"/>
      <c r="I942" s="66"/>
      <c r="J942" s="66"/>
      <c r="K942" s="66"/>
    </row>
    <row r="943" customHeight="1" spans="2:11">
      <c r="B943" s="66"/>
      <c r="C943" s="66"/>
      <c r="D943" s="66"/>
      <c r="E943" s="66"/>
      <c r="F943" s="66"/>
      <c r="G943" s="66"/>
      <c r="H943" s="66"/>
      <c r="I943" s="66"/>
      <c r="J943" s="66"/>
      <c r="K943" s="66"/>
    </row>
    <row r="944" customHeight="1" spans="2:11">
      <c r="B944" s="66"/>
      <c r="C944" s="66"/>
      <c r="D944" s="66"/>
      <c r="E944" s="66"/>
      <c r="F944" s="66"/>
      <c r="G944" s="66"/>
      <c r="H944" s="66"/>
      <c r="I944" s="66"/>
      <c r="J944" s="66"/>
      <c r="K944" s="66"/>
    </row>
    <row r="945" customHeight="1" spans="2:11">
      <c r="B945" s="66"/>
      <c r="C945" s="66"/>
      <c r="D945" s="66"/>
      <c r="E945" s="66"/>
      <c r="F945" s="66"/>
      <c r="G945" s="66"/>
      <c r="H945" s="66"/>
      <c r="I945" s="66"/>
      <c r="J945" s="66"/>
      <c r="K945" s="66"/>
    </row>
    <row r="946" customHeight="1" spans="2:11">
      <c r="B946" s="66"/>
      <c r="C946" s="66"/>
      <c r="D946" s="66"/>
      <c r="E946" s="66"/>
      <c r="F946" s="66"/>
      <c r="G946" s="66"/>
      <c r="H946" s="66"/>
      <c r="I946" s="66"/>
      <c r="J946" s="66"/>
      <c r="K946" s="66"/>
    </row>
    <row r="947" customHeight="1" spans="2:11">
      <c r="B947" s="66"/>
      <c r="C947" s="66"/>
      <c r="D947" s="66"/>
      <c r="E947" s="66"/>
      <c r="F947" s="66"/>
      <c r="G947" s="66"/>
      <c r="H947" s="66"/>
      <c r="I947" s="66"/>
      <c r="J947" s="66"/>
      <c r="K947" s="66"/>
    </row>
    <row r="948" customHeight="1" spans="2:11">
      <c r="B948" s="66"/>
      <c r="C948" s="66"/>
      <c r="D948" s="66"/>
      <c r="E948" s="66"/>
      <c r="F948" s="66"/>
      <c r="G948" s="66"/>
      <c r="H948" s="66"/>
      <c r="I948" s="66"/>
      <c r="J948" s="66"/>
      <c r="K948" s="66"/>
    </row>
    <row r="949" customHeight="1" spans="2:11">
      <c r="B949" s="66"/>
      <c r="C949" s="66"/>
      <c r="D949" s="66"/>
      <c r="E949" s="66"/>
      <c r="F949" s="66"/>
      <c r="G949" s="66"/>
      <c r="H949" s="66"/>
      <c r="I949" s="66"/>
      <c r="J949" s="66"/>
      <c r="K949" s="66"/>
    </row>
    <row r="950" customHeight="1" spans="2:11">
      <c r="B950" s="66"/>
      <c r="C950" s="66"/>
      <c r="D950" s="66"/>
      <c r="E950" s="66"/>
      <c r="F950" s="66"/>
      <c r="G950" s="66"/>
      <c r="H950" s="66"/>
      <c r="I950" s="66"/>
      <c r="J950" s="66"/>
      <c r="K950" s="66"/>
    </row>
    <row r="951" customHeight="1" spans="2:11">
      <c r="B951" s="66"/>
      <c r="C951" s="66"/>
      <c r="D951" s="66"/>
      <c r="E951" s="66"/>
      <c r="F951" s="66"/>
      <c r="G951" s="66"/>
      <c r="H951" s="66"/>
      <c r="I951" s="66"/>
      <c r="J951" s="66"/>
      <c r="K951" s="66"/>
    </row>
    <row r="952" customHeight="1" spans="2:11">
      <c r="B952" s="66"/>
      <c r="C952" s="66"/>
      <c r="D952" s="66"/>
      <c r="E952" s="66"/>
      <c r="F952" s="66"/>
      <c r="G952" s="66"/>
      <c r="H952" s="66"/>
      <c r="I952" s="66"/>
      <c r="J952" s="66"/>
      <c r="K952" s="66"/>
    </row>
    <row r="953" customHeight="1" spans="2:11">
      <c r="B953" s="66"/>
      <c r="C953" s="66"/>
      <c r="D953" s="66"/>
      <c r="E953" s="66"/>
      <c r="F953" s="66"/>
      <c r="G953" s="66"/>
      <c r="H953" s="66"/>
      <c r="I953" s="66"/>
      <c r="J953" s="66"/>
      <c r="K953" s="66"/>
    </row>
    <row r="954" customHeight="1" spans="2:11">
      <c r="B954" s="66"/>
      <c r="C954" s="66"/>
      <c r="D954" s="66"/>
      <c r="E954" s="66"/>
      <c r="F954" s="66"/>
      <c r="G954" s="66"/>
      <c r="H954" s="66"/>
      <c r="I954" s="66"/>
      <c r="J954" s="66"/>
      <c r="K954" s="66"/>
    </row>
    <row r="955" customHeight="1" spans="2:11">
      <c r="B955" s="66"/>
      <c r="C955" s="66"/>
      <c r="D955" s="66"/>
      <c r="E955" s="66"/>
      <c r="F955" s="66"/>
      <c r="G955" s="66"/>
      <c r="H955" s="66"/>
      <c r="I955" s="66"/>
      <c r="J955" s="66"/>
      <c r="K955" s="66"/>
    </row>
    <row r="956" customHeight="1" spans="2:11">
      <c r="B956" s="66"/>
      <c r="C956" s="66"/>
      <c r="D956" s="66"/>
      <c r="E956" s="66"/>
      <c r="F956" s="66"/>
      <c r="G956" s="66"/>
      <c r="H956" s="66"/>
      <c r="I956" s="66"/>
      <c r="J956" s="66"/>
      <c r="K956" s="66"/>
    </row>
    <row r="957" customHeight="1" spans="2:11">
      <c r="B957" s="66"/>
      <c r="C957" s="66"/>
      <c r="D957" s="66"/>
      <c r="E957" s="66"/>
      <c r="F957" s="66"/>
      <c r="G957" s="66"/>
      <c r="H957" s="66"/>
      <c r="I957" s="66"/>
      <c r="J957" s="66"/>
      <c r="K957" s="66"/>
    </row>
    <row r="958" customHeight="1" spans="2:11">
      <c r="B958" s="66"/>
      <c r="C958" s="66"/>
      <c r="D958" s="66"/>
      <c r="E958" s="66"/>
      <c r="F958" s="66"/>
      <c r="G958" s="66"/>
      <c r="H958" s="66"/>
      <c r="I958" s="66"/>
      <c r="J958" s="66"/>
      <c r="K958" s="66"/>
    </row>
    <row r="959" customHeight="1" spans="2:11">
      <c r="B959" s="66"/>
      <c r="C959" s="66"/>
      <c r="D959" s="66"/>
      <c r="E959" s="66"/>
      <c r="F959" s="66"/>
      <c r="G959" s="66"/>
      <c r="H959" s="66"/>
      <c r="I959" s="66"/>
      <c r="J959" s="66"/>
      <c r="K959" s="66"/>
    </row>
    <row r="960" customHeight="1" spans="2:11">
      <c r="B960" s="66"/>
      <c r="C960" s="66"/>
      <c r="D960" s="66"/>
      <c r="E960" s="66"/>
      <c r="F960" s="66"/>
      <c r="G960" s="66"/>
      <c r="H960" s="66"/>
      <c r="I960" s="66"/>
      <c r="J960" s="66"/>
      <c r="K960" s="66"/>
    </row>
    <row r="961" customHeight="1" spans="2:11">
      <c r="B961" s="66"/>
      <c r="C961" s="66"/>
      <c r="D961" s="66"/>
      <c r="E961" s="66"/>
      <c r="F961" s="66"/>
      <c r="G961" s="66"/>
      <c r="H961" s="66"/>
      <c r="I961" s="66"/>
      <c r="J961" s="66"/>
      <c r="K961" s="66"/>
    </row>
    <row r="962" customHeight="1" spans="2:11">
      <c r="B962" s="66"/>
      <c r="C962" s="66"/>
      <c r="D962" s="66"/>
      <c r="E962" s="66"/>
      <c r="F962" s="66"/>
      <c r="G962" s="66"/>
      <c r="H962" s="66"/>
      <c r="I962" s="66"/>
      <c r="J962" s="66"/>
      <c r="K962" s="66"/>
    </row>
    <row r="963" customHeight="1" spans="2:11">
      <c r="B963" s="66"/>
      <c r="C963" s="66"/>
      <c r="D963" s="66"/>
      <c r="E963" s="66"/>
      <c r="F963" s="66"/>
      <c r="G963" s="66"/>
      <c r="H963" s="66"/>
      <c r="I963" s="66"/>
      <c r="J963" s="66"/>
      <c r="K963" s="66"/>
    </row>
    <row r="964" customHeight="1" spans="2:11">
      <c r="B964" s="66"/>
      <c r="C964" s="66"/>
      <c r="D964" s="66"/>
      <c r="E964" s="66"/>
      <c r="F964" s="66"/>
      <c r="G964" s="66"/>
      <c r="H964" s="66"/>
      <c r="I964" s="66"/>
      <c r="J964" s="66"/>
      <c r="K964" s="66"/>
    </row>
    <row r="965" customHeight="1" spans="2:11">
      <c r="B965" s="66"/>
      <c r="C965" s="66"/>
      <c r="D965" s="66"/>
      <c r="E965" s="66"/>
      <c r="F965" s="66"/>
      <c r="G965" s="66"/>
      <c r="H965" s="66"/>
      <c r="I965" s="66"/>
      <c r="J965" s="66"/>
      <c r="K965" s="66"/>
    </row>
    <row r="966" customHeight="1" spans="2:11">
      <c r="B966" s="66"/>
      <c r="C966" s="66"/>
      <c r="D966" s="66"/>
      <c r="E966" s="66"/>
      <c r="F966" s="66"/>
      <c r="G966" s="66"/>
      <c r="H966" s="66"/>
      <c r="I966" s="66"/>
      <c r="J966" s="66"/>
      <c r="K966" s="66"/>
    </row>
    <row r="967" customHeight="1" spans="2:11">
      <c r="B967" s="66"/>
      <c r="C967" s="66"/>
      <c r="D967" s="66"/>
      <c r="E967" s="66"/>
      <c r="F967" s="66"/>
      <c r="G967" s="66"/>
      <c r="H967" s="66"/>
      <c r="I967" s="66"/>
      <c r="J967" s="66"/>
      <c r="K967" s="66"/>
    </row>
    <row r="968" customHeight="1" spans="2:11">
      <c r="B968" s="66"/>
      <c r="C968" s="66"/>
      <c r="D968" s="66"/>
      <c r="E968" s="66"/>
      <c r="F968" s="66"/>
      <c r="G968" s="66"/>
      <c r="H968" s="66"/>
      <c r="I968" s="66"/>
      <c r="J968" s="66"/>
      <c r="K968" s="66"/>
    </row>
    <row r="969" customHeight="1" spans="2:11">
      <c r="B969" s="66"/>
      <c r="C969" s="66"/>
      <c r="D969" s="66"/>
      <c r="E969" s="66"/>
      <c r="F969" s="66"/>
      <c r="G969" s="66"/>
      <c r="H969" s="66"/>
      <c r="I969" s="66"/>
      <c r="J969" s="66"/>
      <c r="K969" s="66"/>
    </row>
    <row r="970" customHeight="1" spans="2:11">
      <c r="B970" s="66"/>
      <c r="C970" s="66"/>
      <c r="D970" s="66"/>
      <c r="E970" s="66"/>
      <c r="F970" s="66"/>
      <c r="G970" s="66"/>
      <c r="H970" s="66"/>
      <c r="I970" s="66"/>
      <c r="J970" s="66"/>
      <c r="K970" s="66"/>
    </row>
    <row r="971" customHeight="1" spans="2:11">
      <c r="B971" s="66"/>
      <c r="C971" s="66"/>
      <c r="D971" s="66"/>
      <c r="E971" s="66"/>
      <c r="F971" s="66"/>
      <c r="G971" s="66"/>
      <c r="H971" s="66"/>
      <c r="I971" s="66"/>
      <c r="J971" s="66"/>
      <c r="K971" s="66"/>
    </row>
    <row r="972" customHeight="1" spans="2:11">
      <c r="B972" s="66"/>
      <c r="C972" s="66"/>
      <c r="D972" s="66"/>
      <c r="E972" s="66"/>
      <c r="F972" s="66"/>
      <c r="G972" s="66"/>
      <c r="H972" s="66"/>
      <c r="I972" s="66"/>
      <c r="J972" s="66"/>
      <c r="K972" s="66"/>
    </row>
    <row r="973" customHeight="1" spans="2:11">
      <c r="B973" s="66"/>
      <c r="C973" s="66"/>
      <c r="D973" s="66"/>
      <c r="E973" s="66"/>
      <c r="F973" s="66"/>
      <c r="G973" s="66"/>
      <c r="H973" s="66"/>
      <c r="I973" s="66"/>
      <c r="J973" s="66"/>
      <c r="K973" s="66"/>
    </row>
    <row r="974" customHeight="1" spans="2:11">
      <c r="B974" s="66"/>
      <c r="C974" s="66"/>
      <c r="D974" s="66"/>
      <c r="E974" s="66"/>
      <c r="F974" s="66"/>
      <c r="G974" s="66"/>
      <c r="H974" s="66"/>
      <c r="I974" s="66"/>
      <c r="J974" s="66"/>
      <c r="K974" s="66"/>
    </row>
    <row r="975" customHeight="1" spans="2:11">
      <c r="B975" s="66"/>
      <c r="C975" s="66"/>
      <c r="D975" s="66"/>
      <c r="E975" s="66"/>
      <c r="F975" s="66"/>
      <c r="G975" s="66"/>
      <c r="H975" s="66"/>
      <c r="I975" s="66"/>
      <c r="J975" s="66"/>
      <c r="K975" s="66"/>
    </row>
    <row r="976" customHeight="1" spans="2:11">
      <c r="B976" s="66"/>
      <c r="C976" s="66"/>
      <c r="D976" s="66"/>
      <c r="E976" s="66"/>
      <c r="F976" s="66"/>
      <c r="G976" s="66"/>
      <c r="H976" s="66"/>
      <c r="I976" s="66"/>
      <c r="J976" s="66"/>
      <c r="K976" s="66"/>
    </row>
    <row r="977" customHeight="1" spans="2:11">
      <c r="B977" s="66"/>
      <c r="C977" s="66"/>
      <c r="D977" s="66"/>
      <c r="E977" s="66"/>
      <c r="F977" s="66"/>
      <c r="G977" s="66"/>
      <c r="H977" s="66"/>
      <c r="I977" s="66"/>
      <c r="J977" s="66"/>
      <c r="K977" s="66"/>
    </row>
    <row r="978" customHeight="1" spans="2:11">
      <c r="B978" s="66"/>
      <c r="C978" s="66"/>
      <c r="D978" s="66"/>
      <c r="E978" s="66"/>
      <c r="F978" s="66"/>
      <c r="G978" s="66"/>
      <c r="H978" s="66"/>
      <c r="I978" s="66"/>
      <c r="J978" s="66"/>
      <c r="K978" s="66"/>
    </row>
    <row r="979" customHeight="1" spans="2:11">
      <c r="B979" s="66"/>
      <c r="C979" s="66"/>
      <c r="D979" s="66"/>
      <c r="E979" s="66"/>
      <c r="F979" s="66"/>
      <c r="G979" s="66"/>
      <c r="H979" s="66"/>
      <c r="I979" s="66"/>
      <c r="J979" s="66"/>
      <c r="K979" s="66"/>
    </row>
    <row r="980" customHeight="1" spans="2:11">
      <c r="B980" s="66"/>
      <c r="C980" s="66"/>
      <c r="D980" s="66"/>
      <c r="E980" s="66"/>
      <c r="F980" s="66"/>
      <c r="G980" s="66"/>
      <c r="H980" s="66"/>
      <c r="I980" s="66"/>
      <c r="J980" s="66"/>
      <c r="K980" s="66"/>
    </row>
    <row r="981" customHeight="1" spans="2:11">
      <c r="B981" s="66"/>
      <c r="C981" s="66"/>
      <c r="D981" s="66"/>
      <c r="E981" s="66"/>
      <c r="F981" s="66"/>
      <c r="G981" s="66"/>
      <c r="H981" s="66"/>
      <c r="I981" s="66"/>
      <c r="J981" s="66"/>
      <c r="K981" s="66"/>
    </row>
    <row r="982" customHeight="1" spans="2:11">
      <c r="B982" s="66"/>
      <c r="C982" s="66"/>
      <c r="D982" s="66"/>
      <c r="E982" s="66"/>
      <c r="F982" s="66"/>
      <c r="G982" s="66"/>
      <c r="H982" s="66"/>
      <c r="I982" s="66"/>
      <c r="J982" s="66"/>
      <c r="K982" s="66"/>
    </row>
    <row r="983" customHeight="1" spans="2:11">
      <c r="B983" s="66"/>
      <c r="C983" s="66"/>
      <c r="D983" s="66"/>
      <c r="E983" s="66"/>
      <c r="F983" s="66"/>
      <c r="G983" s="66"/>
      <c r="H983" s="66"/>
      <c r="I983" s="66"/>
      <c r="J983" s="66"/>
      <c r="K983" s="66"/>
    </row>
    <row r="984" customHeight="1" spans="2:11">
      <c r="B984" s="66"/>
      <c r="C984" s="66"/>
      <c r="D984" s="66"/>
      <c r="E984" s="66"/>
      <c r="F984" s="66"/>
      <c r="G984" s="66"/>
      <c r="H984" s="66"/>
      <c r="I984" s="66"/>
      <c r="J984" s="66"/>
      <c r="K984" s="66"/>
    </row>
    <row r="985" customHeight="1" spans="2:11">
      <c r="B985" s="66"/>
      <c r="C985" s="66"/>
      <c r="D985" s="66"/>
      <c r="E985" s="66"/>
      <c r="F985" s="66"/>
      <c r="G985" s="66"/>
      <c r="H985" s="66"/>
      <c r="I985" s="66"/>
      <c r="J985" s="66"/>
      <c r="K985" s="66"/>
    </row>
    <row r="986" customHeight="1" spans="2:11">
      <c r="B986" s="66"/>
      <c r="C986" s="66"/>
      <c r="D986" s="66"/>
      <c r="E986" s="66"/>
      <c r="F986" s="66"/>
      <c r="G986" s="66"/>
      <c r="H986" s="66"/>
      <c r="I986" s="66"/>
      <c r="J986" s="66"/>
      <c r="K986" s="66"/>
    </row>
    <row r="987" customHeight="1" spans="2:11">
      <c r="B987" s="66"/>
      <c r="C987" s="66"/>
      <c r="D987" s="66"/>
      <c r="E987" s="66"/>
      <c r="F987" s="66"/>
      <c r="G987" s="66"/>
      <c r="H987" s="66"/>
      <c r="I987" s="66"/>
      <c r="J987" s="66"/>
      <c r="K987" s="66"/>
    </row>
    <row r="988" customHeight="1" spans="2:11">
      <c r="B988" s="66"/>
      <c r="C988" s="66"/>
      <c r="D988" s="66"/>
      <c r="E988" s="66"/>
      <c r="F988" s="66"/>
      <c r="G988" s="66"/>
      <c r="H988" s="66"/>
      <c r="I988" s="66"/>
      <c r="J988" s="66"/>
      <c r="K988" s="66"/>
    </row>
    <row r="989" customHeight="1" spans="2:11">
      <c r="B989" s="66"/>
      <c r="C989" s="66"/>
      <c r="D989" s="66"/>
      <c r="E989" s="66"/>
      <c r="F989" s="66"/>
      <c r="G989" s="66"/>
      <c r="H989" s="66"/>
      <c r="I989" s="66"/>
      <c r="J989" s="66"/>
      <c r="K989" s="66"/>
    </row>
    <row r="990" customHeight="1" spans="2:11">
      <c r="B990" s="66"/>
      <c r="C990" s="66"/>
      <c r="D990" s="66"/>
      <c r="E990" s="66"/>
      <c r="F990" s="66"/>
      <c r="G990" s="66"/>
      <c r="H990" s="66"/>
      <c r="I990" s="66"/>
      <c r="J990" s="66"/>
      <c r="K990" s="66"/>
    </row>
    <row r="991" customHeight="1" spans="2:11">
      <c r="B991" s="66"/>
      <c r="C991" s="66"/>
      <c r="D991" s="66"/>
      <c r="E991" s="66"/>
      <c r="F991" s="66"/>
      <c r="G991" s="66"/>
      <c r="H991" s="66"/>
      <c r="I991" s="66"/>
      <c r="J991" s="66"/>
      <c r="K991" s="66"/>
    </row>
    <row r="992" customHeight="1" spans="2:11">
      <c r="B992" s="66"/>
      <c r="C992" s="66"/>
      <c r="D992" s="66"/>
      <c r="E992" s="66"/>
      <c r="F992" s="66"/>
      <c r="G992" s="66"/>
      <c r="H992" s="66"/>
      <c r="I992" s="66"/>
      <c r="J992" s="66"/>
      <c r="K992" s="66"/>
    </row>
    <row r="993" customHeight="1" spans="2:11">
      <c r="B993" s="66"/>
      <c r="C993" s="66"/>
      <c r="D993" s="66"/>
      <c r="E993" s="66"/>
      <c r="F993" s="66"/>
      <c r="G993" s="66"/>
      <c r="H993" s="66"/>
      <c r="I993" s="66"/>
      <c r="J993" s="66"/>
      <c r="K993" s="66"/>
    </row>
    <row r="994" customHeight="1" spans="2:11">
      <c r="B994" s="66"/>
      <c r="C994" s="66"/>
      <c r="D994" s="66"/>
      <c r="E994" s="66"/>
      <c r="F994" s="66"/>
      <c r="G994" s="66"/>
      <c r="H994" s="66"/>
      <c r="I994" s="66"/>
      <c r="J994" s="66"/>
      <c r="K994" s="66"/>
    </row>
    <row r="995" customHeight="1" spans="2:11">
      <c r="B995" s="66"/>
      <c r="C995" s="66"/>
      <c r="D995" s="66"/>
      <c r="E995" s="66"/>
      <c r="F995" s="66"/>
      <c r="G995" s="66"/>
      <c r="H995" s="66"/>
      <c r="I995" s="66"/>
      <c r="J995" s="66"/>
      <c r="K995" s="66"/>
    </row>
    <row r="996" customHeight="1" spans="2:11">
      <c r="B996" s="66"/>
      <c r="C996" s="66"/>
      <c r="D996" s="66"/>
      <c r="E996" s="66"/>
      <c r="F996" s="66"/>
      <c r="G996" s="66"/>
      <c r="H996" s="66"/>
      <c r="I996" s="66"/>
      <c r="J996" s="66"/>
      <c r="K996" s="66"/>
    </row>
    <row r="997" customHeight="1" spans="2:11">
      <c r="B997" s="66"/>
      <c r="C997" s="66"/>
      <c r="D997" s="66"/>
      <c r="E997" s="66"/>
      <c r="F997" s="66"/>
      <c r="G997" s="66"/>
      <c r="H997" s="66"/>
      <c r="I997" s="66"/>
      <c r="J997" s="66"/>
      <c r="K997" s="66"/>
    </row>
    <row r="998" customHeight="1" spans="2:11">
      <c r="B998" s="66"/>
      <c r="C998" s="66"/>
      <c r="D998" s="66"/>
      <c r="E998" s="66"/>
      <c r="F998" s="66"/>
      <c r="G998" s="66"/>
      <c r="H998" s="66"/>
      <c r="I998" s="66"/>
      <c r="J998" s="66"/>
      <c r="K998" s="66"/>
    </row>
    <row r="999" customHeight="1" spans="2:11">
      <c r="B999" s="66"/>
      <c r="C999" s="66"/>
      <c r="D999" s="66"/>
      <c r="E999" s="66"/>
      <c r="F999" s="66"/>
      <c r="G999" s="66"/>
      <c r="H999" s="66"/>
      <c r="I999" s="66"/>
      <c r="J999" s="66"/>
      <c r="K999" s="66"/>
    </row>
    <row r="1000" customHeight="1" spans="2:11">
      <c r="B1000" s="66"/>
      <c r="C1000" s="66"/>
      <c r="D1000" s="66"/>
      <c r="E1000" s="66"/>
      <c r="F1000" s="66"/>
      <c r="G1000" s="66"/>
      <c r="H1000" s="66"/>
      <c r="I1000" s="66"/>
      <c r="J1000" s="66"/>
      <c r="K1000" s="66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666666666667" defaultRowHeight="15.75" customHeight="1"/>
  <cols>
    <col min="1" max="1" width="21.2190476190476" customWidth="1"/>
    <col min="2" max="2" width="35.4380952380952" customWidth="1"/>
    <col min="3" max="4" width="13.3333333333333" customWidth="1"/>
    <col min="5" max="5" width="13.2190476190476" customWidth="1"/>
    <col min="6" max="6" width="18.6666666666667" customWidth="1"/>
    <col min="7" max="7" width="9.66666666666667" customWidth="1"/>
  </cols>
  <sheetData>
    <row r="1" customHeight="1" spans="1:11">
      <c r="A1" s="43" t="s">
        <v>130</v>
      </c>
      <c r="B1" s="43" t="s">
        <v>135</v>
      </c>
      <c r="F1" s="66"/>
      <c r="G1" s="66"/>
      <c r="H1" s="66"/>
      <c r="I1" s="66"/>
      <c r="J1" s="66"/>
      <c r="K1" s="66"/>
    </row>
    <row r="2" customHeight="1" spans="6:11">
      <c r="F2" s="66"/>
      <c r="G2" s="66"/>
      <c r="H2" s="66"/>
      <c r="I2" s="66"/>
      <c r="J2" s="66"/>
      <c r="K2" s="66"/>
    </row>
    <row r="3" customHeight="1" spans="1:11">
      <c r="A3" s="37" t="s">
        <v>136</v>
      </c>
      <c r="B3" s="67"/>
      <c r="C3" s="37" t="s">
        <v>129</v>
      </c>
      <c r="D3" s="37"/>
      <c r="E3" s="68"/>
      <c r="F3" s="66"/>
      <c r="G3" s="66"/>
      <c r="H3" s="66"/>
      <c r="I3" s="66"/>
      <c r="J3" s="66"/>
      <c r="K3" s="66"/>
    </row>
    <row r="4" customHeight="1" spans="1:11">
      <c r="A4" s="37" t="s">
        <v>126</v>
      </c>
      <c r="B4" s="37" t="s">
        <v>123</v>
      </c>
      <c r="C4" s="37" t="s">
        <v>71</v>
      </c>
      <c r="D4" s="69" t="s">
        <v>81</v>
      </c>
      <c r="E4" s="38" t="s">
        <v>137</v>
      </c>
      <c r="F4" s="66"/>
      <c r="G4" s="66"/>
      <c r="H4" s="66"/>
      <c r="I4" s="66"/>
      <c r="J4" s="66"/>
      <c r="K4" s="66"/>
    </row>
    <row r="5" customHeight="1" spans="1:11">
      <c r="A5" s="37" t="s">
        <v>138</v>
      </c>
      <c r="B5" s="37" t="s">
        <v>12</v>
      </c>
      <c r="C5" s="37">
        <v>0.89</v>
      </c>
      <c r="D5" s="69">
        <v>0.89</v>
      </c>
      <c r="E5" s="38">
        <v>0.89</v>
      </c>
      <c r="F5" s="66"/>
      <c r="G5" s="66"/>
      <c r="H5" s="66"/>
      <c r="I5" s="66"/>
      <c r="J5" s="66"/>
      <c r="K5" s="66"/>
    </row>
    <row r="6" customHeight="1" spans="1:11">
      <c r="A6" s="70"/>
      <c r="B6" s="71" t="s">
        <v>11</v>
      </c>
      <c r="C6" s="72">
        <v>0.95</v>
      </c>
      <c r="D6">
        <v>0.95</v>
      </c>
      <c r="E6" s="73">
        <v>0.95</v>
      </c>
      <c r="F6" s="66"/>
      <c r="G6" s="66"/>
      <c r="H6" s="66"/>
      <c r="I6" s="66"/>
      <c r="J6" s="66"/>
      <c r="K6" s="66"/>
    </row>
    <row r="7" customHeight="1" spans="1:11">
      <c r="A7" s="70"/>
      <c r="B7" s="71" t="s">
        <v>10</v>
      </c>
      <c r="C7" s="72">
        <v>0.89</v>
      </c>
      <c r="D7">
        <v>0.89</v>
      </c>
      <c r="E7" s="73">
        <v>0.89</v>
      </c>
      <c r="F7" s="66"/>
      <c r="G7" s="66"/>
      <c r="H7" s="66"/>
      <c r="I7" s="66"/>
      <c r="J7" s="66"/>
      <c r="K7" s="66"/>
    </row>
    <row r="8" customHeight="1" spans="1:11">
      <c r="A8" s="70"/>
      <c r="B8" s="71" t="s">
        <v>13</v>
      </c>
      <c r="C8" s="72">
        <v>0.89</v>
      </c>
      <c r="D8">
        <v>0.89</v>
      </c>
      <c r="E8" s="73">
        <v>0.89</v>
      </c>
      <c r="F8" s="66"/>
      <c r="G8" s="66"/>
      <c r="H8" s="66"/>
      <c r="I8" s="66"/>
      <c r="J8" s="66"/>
      <c r="K8" s="66"/>
    </row>
    <row r="9" customHeight="1" spans="1:11">
      <c r="A9" s="70"/>
      <c r="B9" s="71" t="s">
        <v>26</v>
      </c>
      <c r="C9" s="72">
        <v>0.89</v>
      </c>
      <c r="D9">
        <v>0.89</v>
      </c>
      <c r="E9" s="73">
        <v>0.89</v>
      </c>
      <c r="F9" s="66"/>
      <c r="G9" s="66"/>
      <c r="H9" s="66"/>
      <c r="I9" s="66"/>
      <c r="J9" s="66"/>
      <c r="K9" s="66"/>
    </row>
    <row r="10" customHeight="1" spans="1:11">
      <c r="A10" s="70"/>
      <c r="B10" s="71" t="s">
        <v>25</v>
      </c>
      <c r="C10" s="72">
        <v>0.95</v>
      </c>
      <c r="D10">
        <v>0.95</v>
      </c>
      <c r="E10" s="73">
        <v>0.95</v>
      </c>
      <c r="F10" s="66"/>
      <c r="G10" s="66"/>
      <c r="H10" s="66"/>
      <c r="I10" s="66"/>
      <c r="J10" s="66"/>
      <c r="K10" s="66"/>
    </row>
    <row r="11" customHeight="1" spans="1:11">
      <c r="A11" s="70"/>
      <c r="B11" s="71" t="s">
        <v>24</v>
      </c>
      <c r="C11" s="72">
        <v>0.89</v>
      </c>
      <c r="D11">
        <v>0.89</v>
      </c>
      <c r="E11" s="73">
        <v>0.89</v>
      </c>
      <c r="F11" s="66"/>
      <c r="G11" s="66"/>
      <c r="H11" s="66"/>
      <c r="I11" s="66"/>
      <c r="J11" s="66"/>
      <c r="K11" s="66"/>
    </row>
    <row r="12" customHeight="1" spans="1:11">
      <c r="A12" s="70"/>
      <c r="B12" s="71" t="s">
        <v>23</v>
      </c>
      <c r="C12" s="72">
        <v>0.89</v>
      </c>
      <c r="D12">
        <v>0.89</v>
      </c>
      <c r="E12" s="73">
        <v>0.89</v>
      </c>
      <c r="F12" s="66"/>
      <c r="G12" s="66"/>
      <c r="H12" s="66"/>
      <c r="I12" s="66"/>
      <c r="J12" s="66"/>
      <c r="K12" s="66"/>
    </row>
    <row r="13" customHeight="1" spans="1:11">
      <c r="A13" s="70"/>
      <c r="B13" s="71" t="s">
        <v>27</v>
      </c>
      <c r="C13" s="72">
        <v>0.89</v>
      </c>
      <c r="D13">
        <v>0.89</v>
      </c>
      <c r="E13" s="73">
        <v>0.89</v>
      </c>
      <c r="F13" s="66"/>
      <c r="G13" s="66"/>
      <c r="H13" s="66"/>
      <c r="I13" s="66"/>
      <c r="J13" s="66"/>
      <c r="K13" s="66"/>
    </row>
    <row r="14" customHeight="1" spans="1:11">
      <c r="A14" s="70"/>
      <c r="B14" s="71" t="s">
        <v>7</v>
      </c>
      <c r="C14" s="72">
        <v>0.89</v>
      </c>
      <c r="D14">
        <v>0.89</v>
      </c>
      <c r="E14" s="73">
        <v>0.89</v>
      </c>
      <c r="F14" s="66"/>
      <c r="G14" s="66"/>
      <c r="H14" s="66"/>
      <c r="I14" s="66"/>
      <c r="J14" s="66"/>
      <c r="K14" s="66"/>
    </row>
    <row r="15" customHeight="1" spans="1:11">
      <c r="A15" s="70"/>
      <c r="B15" s="71" t="s">
        <v>6</v>
      </c>
      <c r="C15" s="72">
        <v>0.95</v>
      </c>
      <c r="D15">
        <v>0.95</v>
      </c>
      <c r="E15" s="73">
        <v>0.95</v>
      </c>
      <c r="F15" s="66"/>
      <c r="G15" s="66"/>
      <c r="H15" s="66"/>
      <c r="I15" s="66"/>
      <c r="J15" s="66"/>
      <c r="K15" s="66"/>
    </row>
    <row r="16" customHeight="1" spans="1:11">
      <c r="A16" s="70"/>
      <c r="B16" s="71" t="s">
        <v>5</v>
      </c>
      <c r="C16" s="72">
        <v>0.89</v>
      </c>
      <c r="D16">
        <v>0.89</v>
      </c>
      <c r="E16" s="73">
        <v>0.89</v>
      </c>
      <c r="F16" s="66"/>
      <c r="G16" s="66"/>
      <c r="H16" s="66"/>
      <c r="I16" s="66"/>
      <c r="J16" s="66"/>
      <c r="K16" s="66"/>
    </row>
    <row r="17" customHeight="1" spans="1:11">
      <c r="A17" s="70"/>
      <c r="B17" s="71" t="s">
        <v>8</v>
      </c>
      <c r="C17" s="72">
        <v>0.95</v>
      </c>
      <c r="D17">
        <v>0.95</v>
      </c>
      <c r="E17" s="73">
        <v>0.95</v>
      </c>
      <c r="F17" s="66"/>
      <c r="G17" s="66"/>
      <c r="H17" s="66"/>
      <c r="I17" s="66"/>
      <c r="J17" s="66"/>
      <c r="K17" s="66"/>
    </row>
    <row r="18" customHeight="1" spans="1:11">
      <c r="A18" s="70"/>
      <c r="B18" s="71" t="s">
        <v>9</v>
      </c>
      <c r="C18" s="72">
        <v>0.89</v>
      </c>
      <c r="D18">
        <v>0.89</v>
      </c>
      <c r="E18" s="73">
        <v>0.89</v>
      </c>
      <c r="F18" s="66"/>
      <c r="G18" s="66"/>
      <c r="H18" s="66"/>
      <c r="I18" s="66"/>
      <c r="J18" s="66"/>
      <c r="K18" s="66"/>
    </row>
    <row r="19" customHeight="1" spans="1:11">
      <c r="A19" s="70"/>
      <c r="B19" s="71" t="s">
        <v>16</v>
      </c>
      <c r="C19" s="72">
        <v>0.89</v>
      </c>
      <c r="D19">
        <v>0.89</v>
      </c>
      <c r="E19" s="73">
        <v>0.89</v>
      </c>
      <c r="F19" s="66"/>
      <c r="G19" s="66"/>
      <c r="H19" s="66"/>
      <c r="I19" s="66"/>
      <c r="J19" s="66"/>
      <c r="K19" s="66"/>
    </row>
    <row r="20" customHeight="1" spans="1:11">
      <c r="A20" s="70"/>
      <c r="B20" s="71" t="s">
        <v>14</v>
      </c>
      <c r="C20" s="72">
        <v>0.89</v>
      </c>
      <c r="D20">
        <v>0.89</v>
      </c>
      <c r="E20" s="73">
        <v>0.89</v>
      </c>
      <c r="F20" s="66"/>
      <c r="G20" s="66"/>
      <c r="H20" s="66"/>
      <c r="I20" s="66"/>
      <c r="J20" s="66"/>
      <c r="K20" s="66"/>
    </row>
    <row r="21" customHeight="1" spans="1:11">
      <c r="A21" s="70"/>
      <c r="B21" s="71" t="s">
        <v>21</v>
      </c>
      <c r="C21" s="72">
        <v>0.95</v>
      </c>
      <c r="D21">
        <v>0.95</v>
      </c>
      <c r="E21" s="73">
        <v>0.95</v>
      </c>
      <c r="F21" s="66"/>
      <c r="G21" s="66"/>
      <c r="H21" s="66"/>
      <c r="I21" s="66"/>
      <c r="J21" s="66"/>
      <c r="K21" s="66"/>
    </row>
    <row r="22" customHeight="1" spans="1:11">
      <c r="A22" s="70"/>
      <c r="B22" s="71" t="s">
        <v>20</v>
      </c>
      <c r="C22" s="72">
        <v>0.89</v>
      </c>
      <c r="D22">
        <v>0.89</v>
      </c>
      <c r="E22" s="73">
        <v>0.89</v>
      </c>
      <c r="F22" s="66"/>
      <c r="G22" s="66"/>
      <c r="H22" s="66"/>
      <c r="I22" s="66"/>
      <c r="J22" s="66"/>
      <c r="K22" s="66"/>
    </row>
    <row r="23" customHeight="1" spans="1:11">
      <c r="A23" s="70"/>
      <c r="B23" s="71" t="s">
        <v>18</v>
      </c>
      <c r="C23" s="72">
        <v>0.95</v>
      </c>
      <c r="D23">
        <v>0.95</v>
      </c>
      <c r="E23" s="73">
        <v>0.95</v>
      </c>
      <c r="F23" s="66"/>
      <c r="G23" s="66"/>
      <c r="H23" s="66"/>
      <c r="I23" s="66"/>
      <c r="J23" s="66"/>
      <c r="K23" s="66"/>
    </row>
    <row r="24" customHeight="1" spans="1:11">
      <c r="A24" s="70"/>
      <c r="B24" s="71" t="s">
        <v>17</v>
      </c>
      <c r="C24" s="72">
        <v>0.89</v>
      </c>
      <c r="D24">
        <v>0.89</v>
      </c>
      <c r="E24" s="73">
        <v>0.89</v>
      </c>
      <c r="F24" s="66"/>
      <c r="G24" s="66"/>
      <c r="H24" s="66"/>
      <c r="I24" s="66"/>
      <c r="J24" s="66"/>
      <c r="K24" s="66"/>
    </row>
    <row r="25" customHeight="1" spans="1:11">
      <c r="A25" s="70"/>
      <c r="B25" s="71" t="s">
        <v>19</v>
      </c>
      <c r="C25" s="72">
        <v>0.95</v>
      </c>
      <c r="D25">
        <v>0.95</v>
      </c>
      <c r="E25" s="73">
        <v>0.95</v>
      </c>
      <c r="F25" s="66"/>
      <c r="G25" s="66"/>
      <c r="H25" s="66"/>
      <c r="I25" s="66"/>
      <c r="J25" s="66"/>
      <c r="K25" s="66"/>
    </row>
    <row r="26" customHeight="1" spans="1:11">
      <c r="A26" s="70"/>
      <c r="B26" s="71" t="s">
        <v>15</v>
      </c>
      <c r="C26" s="72">
        <v>0.95</v>
      </c>
      <c r="D26">
        <v>0.95</v>
      </c>
      <c r="E26" s="73">
        <v>0.95</v>
      </c>
      <c r="F26" s="66"/>
      <c r="G26" s="66"/>
      <c r="H26" s="66"/>
      <c r="I26" s="66"/>
      <c r="J26" s="66"/>
      <c r="K26" s="66"/>
    </row>
    <row r="27" customHeight="1" spans="1:11">
      <c r="A27" s="70"/>
      <c r="B27" s="71" t="s">
        <v>22</v>
      </c>
      <c r="C27" s="72">
        <v>0.89</v>
      </c>
      <c r="D27">
        <v>0.89</v>
      </c>
      <c r="E27" s="73">
        <v>0.89</v>
      </c>
      <c r="F27" s="66"/>
      <c r="G27" s="66"/>
      <c r="H27" s="66"/>
      <c r="I27" s="66"/>
      <c r="J27" s="66"/>
      <c r="K27" s="66"/>
    </row>
    <row r="28" customHeight="1" spans="1:11">
      <c r="A28" s="37" t="s">
        <v>139</v>
      </c>
      <c r="B28" s="67"/>
      <c r="C28" s="37">
        <v>0.910869565217391</v>
      </c>
      <c r="D28" s="69">
        <v>0.910869565217391</v>
      </c>
      <c r="E28" s="38">
        <v>0.910869565217391</v>
      </c>
      <c r="F28" s="66"/>
      <c r="G28" s="66"/>
      <c r="H28" s="66"/>
      <c r="I28" s="66"/>
      <c r="J28" s="66"/>
      <c r="K28" s="66"/>
    </row>
    <row r="29" customHeight="1" spans="1:11">
      <c r="A29" s="37" t="s">
        <v>140</v>
      </c>
      <c r="B29" s="37" t="s">
        <v>4</v>
      </c>
      <c r="C29" s="37">
        <v>0.95</v>
      </c>
      <c r="D29" s="69">
        <v>0.89</v>
      </c>
      <c r="E29" s="38">
        <v>0.92</v>
      </c>
      <c r="F29" s="66"/>
      <c r="G29" s="66"/>
      <c r="H29" s="66"/>
      <c r="I29" s="66"/>
      <c r="J29" s="66"/>
      <c r="K29" s="66"/>
    </row>
    <row r="30" customHeight="1" spans="1:11">
      <c r="A30" s="37" t="s">
        <v>141</v>
      </c>
      <c r="B30" s="67"/>
      <c r="C30" s="37">
        <v>0.95</v>
      </c>
      <c r="D30" s="69">
        <v>0.89</v>
      </c>
      <c r="E30" s="38">
        <v>0.92</v>
      </c>
      <c r="F30" s="66"/>
      <c r="G30" s="66"/>
      <c r="H30" s="66"/>
      <c r="I30" s="66"/>
      <c r="J30" s="66"/>
      <c r="K30" s="66"/>
    </row>
    <row r="31" customHeight="1" spans="1:11">
      <c r="A31" s="42" t="s">
        <v>137</v>
      </c>
      <c r="B31" s="74"/>
      <c r="C31" s="42">
        <v>0.9125</v>
      </c>
      <c r="D31" s="75">
        <v>0.91</v>
      </c>
      <c r="E31" s="43">
        <v>0.91125</v>
      </c>
      <c r="F31" s="66"/>
      <c r="G31" s="66"/>
      <c r="H31" s="66"/>
      <c r="I31" s="66"/>
      <c r="J31" s="66"/>
      <c r="K31" s="66"/>
    </row>
    <row r="32" customHeight="1" spans="2:11">
      <c r="B32" s="66"/>
      <c r="C32" s="66"/>
      <c r="D32" s="66"/>
      <c r="E32" s="66"/>
      <c r="F32" s="66"/>
      <c r="G32" s="66"/>
      <c r="H32" s="66"/>
      <c r="I32" s="66"/>
      <c r="J32" s="66"/>
      <c r="K32" s="66"/>
    </row>
    <row r="33" customHeight="1" spans="2:11">
      <c r="B33" s="66"/>
      <c r="C33" s="66"/>
      <c r="D33" s="66"/>
      <c r="E33" s="66"/>
      <c r="F33" s="66"/>
      <c r="G33" s="66"/>
      <c r="H33" s="66"/>
      <c r="I33" s="66"/>
      <c r="J33" s="66"/>
      <c r="K33" s="66"/>
    </row>
    <row r="34" customHeight="1" spans="2:11">
      <c r="B34" s="66"/>
      <c r="C34" s="66"/>
      <c r="D34" s="66"/>
      <c r="E34" s="66"/>
      <c r="F34" s="66"/>
      <c r="G34" s="66"/>
      <c r="H34" s="66"/>
      <c r="I34" s="66"/>
      <c r="J34" s="66"/>
      <c r="K34" s="66"/>
    </row>
    <row r="35" customHeight="1" spans="2:11">
      <c r="B35" s="66"/>
      <c r="C35" s="66"/>
      <c r="D35" s="66"/>
      <c r="E35" s="66"/>
      <c r="F35" s="66"/>
      <c r="G35" s="66"/>
      <c r="H35" s="66"/>
      <c r="I35" s="66"/>
      <c r="J35" s="66"/>
      <c r="K35" s="66"/>
    </row>
    <row r="36" customHeight="1" spans="2:11">
      <c r="B36" s="66"/>
      <c r="C36" s="66"/>
      <c r="D36" s="66"/>
      <c r="E36" s="66"/>
      <c r="F36" s="66"/>
      <c r="G36" s="66"/>
      <c r="H36" s="66"/>
      <c r="I36" s="66"/>
      <c r="J36" s="66"/>
      <c r="K36" s="66"/>
    </row>
    <row r="37" customHeight="1" spans="2:11">
      <c r="B37" s="66"/>
      <c r="C37" s="66"/>
      <c r="D37" s="66"/>
      <c r="E37" s="66"/>
      <c r="F37" s="66"/>
      <c r="G37" s="66"/>
      <c r="H37" s="66"/>
      <c r="I37" s="66"/>
      <c r="J37" s="66"/>
      <c r="K37" s="66"/>
    </row>
    <row r="38" customHeight="1" spans="2:11">
      <c r="B38" s="66"/>
      <c r="C38" s="66"/>
      <c r="D38" s="66"/>
      <c r="E38" s="66"/>
      <c r="F38" s="66"/>
      <c r="G38" s="66"/>
      <c r="H38" s="66"/>
      <c r="I38" s="66"/>
      <c r="J38" s="66"/>
      <c r="K38" s="66"/>
    </row>
    <row r="39" customHeight="1" spans="2:11">
      <c r="B39" s="66"/>
      <c r="C39" s="66"/>
      <c r="D39" s="66"/>
      <c r="E39" s="66"/>
      <c r="F39" s="66"/>
      <c r="G39" s="66"/>
      <c r="H39" s="66"/>
      <c r="I39" s="66"/>
      <c r="J39" s="66"/>
      <c r="K39" s="66"/>
    </row>
    <row r="40" customHeight="1" spans="2:11">
      <c r="B40" s="66"/>
      <c r="C40" s="66"/>
      <c r="D40" s="66"/>
      <c r="E40" s="66"/>
      <c r="F40" s="66"/>
      <c r="G40" s="66"/>
      <c r="H40" s="66"/>
      <c r="I40" s="66"/>
      <c r="J40" s="66"/>
      <c r="K40" s="66"/>
    </row>
    <row r="41" customHeight="1" spans="2:11">
      <c r="B41" s="66"/>
      <c r="C41" s="66"/>
      <c r="D41" s="66"/>
      <c r="E41" s="66"/>
      <c r="F41" s="66"/>
      <c r="G41" s="66"/>
      <c r="H41" s="66"/>
      <c r="I41" s="66"/>
      <c r="J41" s="66"/>
      <c r="K41" s="66"/>
    </row>
    <row r="42" customHeight="1" spans="2:11">
      <c r="B42" s="66"/>
      <c r="C42" s="66"/>
      <c r="D42" s="66"/>
      <c r="E42" s="66"/>
      <c r="F42" s="66"/>
      <c r="G42" s="66"/>
      <c r="H42" s="66"/>
      <c r="I42" s="66"/>
      <c r="J42" s="66"/>
      <c r="K42" s="66"/>
    </row>
    <row r="43" customHeight="1" spans="2:11">
      <c r="B43" s="66"/>
      <c r="C43" s="66"/>
      <c r="D43" s="66"/>
      <c r="E43" s="66"/>
      <c r="F43" s="66"/>
      <c r="G43" s="66"/>
      <c r="H43" s="66"/>
      <c r="I43" s="66"/>
      <c r="J43" s="66"/>
      <c r="K43" s="66"/>
    </row>
    <row r="44" customHeight="1" spans="2:11">
      <c r="B44" s="66"/>
      <c r="C44" s="66"/>
      <c r="D44" s="66"/>
      <c r="E44" s="66"/>
      <c r="F44" s="66"/>
      <c r="G44" s="66"/>
      <c r="H44" s="66"/>
      <c r="I44" s="66"/>
      <c r="J44" s="66"/>
      <c r="K44" s="66"/>
    </row>
    <row r="45" customHeight="1" spans="2:11">
      <c r="B45" s="66"/>
      <c r="C45" s="66"/>
      <c r="D45" s="66"/>
      <c r="E45" s="66"/>
      <c r="F45" s="66"/>
      <c r="G45" s="66"/>
      <c r="H45" s="66"/>
      <c r="I45" s="66"/>
      <c r="J45" s="66"/>
      <c r="K45" s="66"/>
    </row>
    <row r="46" customHeight="1" spans="2:11">
      <c r="B46" s="66"/>
      <c r="C46" s="66"/>
      <c r="D46" s="66"/>
      <c r="E46" s="66"/>
      <c r="F46" s="66"/>
      <c r="G46" s="66"/>
      <c r="H46" s="66"/>
      <c r="I46" s="66"/>
      <c r="J46" s="66"/>
      <c r="K46" s="66"/>
    </row>
    <row r="47" customHeight="1" spans="2:11">
      <c r="B47" s="66"/>
      <c r="C47" s="66"/>
      <c r="D47" s="66"/>
      <c r="E47" s="66"/>
      <c r="F47" s="66"/>
      <c r="G47" s="66"/>
      <c r="H47" s="66"/>
      <c r="I47" s="66"/>
      <c r="J47" s="66"/>
      <c r="K47" s="66"/>
    </row>
    <row r="48" customHeight="1" spans="2:11">
      <c r="B48" s="66"/>
      <c r="C48" s="66"/>
      <c r="D48" s="66"/>
      <c r="E48" s="66"/>
      <c r="F48" s="66"/>
      <c r="G48" s="66"/>
      <c r="H48" s="66"/>
      <c r="I48" s="66"/>
      <c r="J48" s="66"/>
      <c r="K48" s="66"/>
    </row>
    <row r="49" customHeight="1" spans="2:11">
      <c r="B49" s="66"/>
      <c r="C49" s="66"/>
      <c r="D49" s="66"/>
      <c r="E49" s="66"/>
      <c r="F49" s="66"/>
      <c r="G49" s="66"/>
      <c r="H49" s="66"/>
      <c r="I49" s="66"/>
      <c r="J49" s="66"/>
      <c r="K49" s="66"/>
    </row>
    <row r="50" customHeight="1" spans="2:11">
      <c r="B50" s="66"/>
      <c r="C50" s="66"/>
      <c r="D50" s="66"/>
      <c r="E50" s="66"/>
      <c r="F50" s="66"/>
      <c r="G50" s="66"/>
      <c r="H50" s="66"/>
      <c r="I50" s="66"/>
      <c r="J50" s="66"/>
      <c r="K50" s="66"/>
    </row>
    <row r="51" customHeight="1" spans="2:11">
      <c r="B51" s="66"/>
      <c r="C51" s="66"/>
      <c r="D51" s="66"/>
      <c r="E51" s="66"/>
      <c r="F51" s="66"/>
      <c r="G51" s="66"/>
      <c r="H51" s="66"/>
      <c r="I51" s="66"/>
      <c r="J51" s="66"/>
      <c r="K51" s="66"/>
    </row>
    <row r="52" customHeight="1" spans="2:11">
      <c r="B52" s="66"/>
      <c r="C52" s="66"/>
      <c r="D52" s="66"/>
      <c r="E52" s="66"/>
      <c r="F52" s="66"/>
      <c r="G52" s="66"/>
      <c r="H52" s="66"/>
      <c r="I52" s="66"/>
      <c r="J52" s="66"/>
      <c r="K52" s="66"/>
    </row>
    <row r="53" customHeight="1" spans="2:11">
      <c r="B53" s="66"/>
      <c r="C53" s="66"/>
      <c r="D53" s="66"/>
      <c r="E53" s="66"/>
      <c r="F53" s="66"/>
      <c r="G53" s="66"/>
      <c r="H53" s="66"/>
      <c r="I53" s="66"/>
      <c r="J53" s="66"/>
      <c r="K53" s="66"/>
    </row>
    <row r="54" customHeight="1" spans="2:11">
      <c r="B54" s="66"/>
      <c r="C54" s="66"/>
      <c r="D54" s="66"/>
      <c r="E54" s="66"/>
      <c r="F54" s="66"/>
      <c r="G54" s="66"/>
      <c r="H54" s="66"/>
      <c r="I54" s="66"/>
      <c r="J54" s="66"/>
      <c r="K54" s="66"/>
    </row>
    <row r="55" customHeight="1" spans="2:11">
      <c r="B55" s="66"/>
      <c r="C55" s="66"/>
      <c r="D55" s="66"/>
      <c r="E55" s="66"/>
      <c r="F55" s="66"/>
      <c r="G55" s="66"/>
      <c r="H55" s="66"/>
      <c r="I55" s="66"/>
      <c r="J55" s="66"/>
      <c r="K55" s="66"/>
    </row>
    <row r="56" customHeight="1" spans="2:11">
      <c r="B56" s="66"/>
      <c r="C56" s="66"/>
      <c r="D56" s="66"/>
      <c r="E56" s="66"/>
      <c r="F56" s="66"/>
      <c r="G56" s="66"/>
      <c r="H56" s="66"/>
      <c r="I56" s="66"/>
      <c r="J56" s="66"/>
      <c r="K56" s="66"/>
    </row>
    <row r="57" customHeight="1" spans="2:11">
      <c r="B57" s="66"/>
      <c r="C57" s="66"/>
      <c r="D57" s="66"/>
      <c r="E57" s="66"/>
      <c r="F57" s="66"/>
      <c r="G57" s="66"/>
      <c r="H57" s="66"/>
      <c r="I57" s="66"/>
      <c r="J57" s="66"/>
      <c r="K57" s="66"/>
    </row>
    <row r="58" customHeight="1" spans="2:11">
      <c r="B58" s="66"/>
      <c r="C58" s="66"/>
      <c r="D58" s="66"/>
      <c r="E58" s="66"/>
      <c r="F58" s="66"/>
      <c r="G58" s="66"/>
      <c r="H58" s="66"/>
      <c r="I58" s="66"/>
      <c r="J58" s="66"/>
      <c r="K58" s="66"/>
    </row>
    <row r="59" customHeight="1" spans="2:11">
      <c r="B59" s="66"/>
      <c r="C59" s="66"/>
      <c r="D59" s="66"/>
      <c r="E59" s="66"/>
      <c r="F59" s="66"/>
      <c r="G59" s="66"/>
      <c r="H59" s="66"/>
      <c r="I59" s="66"/>
      <c r="J59" s="66"/>
      <c r="K59" s="66"/>
    </row>
    <row r="60" customHeight="1" spans="2:11">
      <c r="B60" s="66"/>
      <c r="C60" s="66"/>
      <c r="D60" s="66"/>
      <c r="E60" s="66"/>
      <c r="F60" s="66"/>
      <c r="G60" s="66"/>
      <c r="H60" s="66"/>
      <c r="I60" s="66"/>
      <c r="J60" s="66"/>
      <c r="K60" s="66"/>
    </row>
    <row r="61" customHeight="1" spans="2:11">
      <c r="B61" s="66"/>
      <c r="C61" s="66"/>
      <c r="D61" s="66"/>
      <c r="E61" s="66"/>
      <c r="F61" s="66"/>
      <c r="G61" s="66"/>
      <c r="H61" s="66"/>
      <c r="I61" s="66"/>
      <c r="J61" s="66"/>
      <c r="K61" s="66"/>
    </row>
    <row r="62" customHeight="1" spans="2:11">
      <c r="B62" s="66"/>
      <c r="C62" s="66"/>
      <c r="D62" s="66"/>
      <c r="E62" s="66"/>
      <c r="F62" s="66"/>
      <c r="G62" s="66"/>
      <c r="H62" s="66"/>
      <c r="I62" s="66"/>
      <c r="J62" s="66"/>
      <c r="K62" s="66"/>
    </row>
    <row r="63" customHeight="1" spans="2:11">
      <c r="B63" s="66"/>
      <c r="C63" s="66"/>
      <c r="D63" s="66"/>
      <c r="E63" s="66"/>
      <c r="F63" s="66"/>
      <c r="G63" s="66"/>
      <c r="H63" s="66"/>
      <c r="I63" s="66"/>
      <c r="J63" s="66"/>
      <c r="K63" s="66"/>
    </row>
    <row r="64" customHeight="1" spans="2:11">
      <c r="B64" s="66"/>
      <c r="C64" s="66"/>
      <c r="D64" s="66"/>
      <c r="E64" s="66"/>
      <c r="F64" s="66"/>
      <c r="G64" s="66"/>
      <c r="H64" s="66"/>
      <c r="I64" s="66"/>
      <c r="J64" s="66"/>
      <c r="K64" s="66"/>
    </row>
    <row r="65" customHeight="1" spans="2:11">
      <c r="B65" s="66"/>
      <c r="C65" s="66"/>
      <c r="D65" s="66"/>
      <c r="E65" s="66"/>
      <c r="F65" s="66"/>
      <c r="G65" s="66"/>
      <c r="H65" s="66"/>
      <c r="I65" s="66"/>
      <c r="J65" s="66"/>
      <c r="K65" s="66"/>
    </row>
    <row r="66" customHeight="1" spans="2:11">
      <c r="B66" s="66"/>
      <c r="C66" s="66"/>
      <c r="D66" s="66"/>
      <c r="E66" s="66"/>
      <c r="F66" s="66"/>
      <c r="G66" s="66"/>
      <c r="H66" s="66"/>
      <c r="I66" s="66"/>
      <c r="J66" s="66"/>
      <c r="K66" s="66"/>
    </row>
    <row r="67" customHeight="1" spans="2:11">
      <c r="B67" s="66"/>
      <c r="C67" s="66"/>
      <c r="D67" s="66"/>
      <c r="E67" s="66"/>
      <c r="F67" s="66"/>
      <c r="G67" s="66"/>
      <c r="H67" s="66"/>
      <c r="I67" s="66"/>
      <c r="J67" s="66"/>
      <c r="K67" s="66"/>
    </row>
    <row r="68" customHeight="1" spans="2:11">
      <c r="B68" s="66"/>
      <c r="C68" s="66"/>
      <c r="D68" s="66"/>
      <c r="E68" s="66"/>
      <c r="F68" s="66"/>
      <c r="G68" s="66"/>
      <c r="H68" s="66"/>
      <c r="I68" s="66"/>
      <c r="J68" s="66"/>
      <c r="K68" s="66"/>
    </row>
    <row r="69" customHeight="1" spans="2:11">
      <c r="B69" s="66"/>
      <c r="C69" s="66"/>
      <c r="D69" s="66"/>
      <c r="E69" s="66"/>
      <c r="F69" s="66"/>
      <c r="G69" s="66"/>
      <c r="H69" s="66"/>
      <c r="I69" s="66"/>
      <c r="J69" s="66"/>
      <c r="K69" s="66"/>
    </row>
    <row r="70" customHeight="1" spans="2:11">
      <c r="B70" s="66"/>
      <c r="C70" s="66"/>
      <c r="D70" s="66"/>
      <c r="E70" s="66"/>
      <c r="F70" s="66"/>
      <c r="G70" s="66"/>
      <c r="H70" s="66"/>
      <c r="I70" s="66"/>
      <c r="J70" s="66"/>
      <c r="K70" s="66"/>
    </row>
    <row r="71" customHeight="1" spans="2:11">
      <c r="B71" s="66"/>
      <c r="C71" s="66"/>
      <c r="D71" s="66"/>
      <c r="E71" s="66"/>
      <c r="F71" s="66"/>
      <c r="G71" s="66"/>
      <c r="H71" s="66"/>
      <c r="I71" s="66"/>
      <c r="J71" s="66"/>
      <c r="K71" s="66"/>
    </row>
    <row r="72" customHeight="1" spans="2:11">
      <c r="B72" s="66"/>
      <c r="C72" s="66"/>
      <c r="D72" s="66"/>
      <c r="E72" s="66"/>
      <c r="F72" s="66"/>
      <c r="G72" s="66"/>
      <c r="H72" s="66"/>
      <c r="I72" s="66"/>
      <c r="J72" s="66"/>
      <c r="K72" s="66"/>
    </row>
    <row r="73" customHeight="1" spans="2:11">
      <c r="B73" s="66"/>
      <c r="C73" s="66"/>
      <c r="D73" s="66"/>
      <c r="E73" s="66"/>
      <c r="F73" s="66"/>
      <c r="G73" s="66"/>
      <c r="H73" s="66"/>
      <c r="I73" s="66"/>
      <c r="J73" s="66"/>
      <c r="K73" s="66"/>
    </row>
    <row r="74" customHeight="1" spans="2:11">
      <c r="B74" s="66"/>
      <c r="C74" s="66"/>
      <c r="D74" s="66"/>
      <c r="E74" s="66"/>
      <c r="F74" s="66"/>
      <c r="G74" s="66"/>
      <c r="H74" s="66"/>
      <c r="I74" s="66"/>
      <c r="J74" s="66"/>
      <c r="K74" s="66"/>
    </row>
    <row r="75" customHeight="1" spans="2:11">
      <c r="B75" s="66"/>
      <c r="C75" s="66"/>
      <c r="D75" s="66"/>
      <c r="E75" s="66"/>
      <c r="F75" s="66"/>
      <c r="G75" s="66"/>
      <c r="H75" s="66"/>
      <c r="I75" s="66"/>
      <c r="J75" s="66"/>
      <c r="K75" s="66"/>
    </row>
    <row r="76" customHeight="1" spans="2:11">
      <c r="B76" s="66"/>
      <c r="C76" s="66"/>
      <c r="D76" s="66"/>
      <c r="E76" s="66"/>
      <c r="F76" s="66"/>
      <c r="G76" s="66"/>
      <c r="H76" s="66"/>
      <c r="I76" s="66"/>
      <c r="J76" s="66"/>
      <c r="K76" s="66"/>
    </row>
    <row r="77" customHeight="1" spans="2:11">
      <c r="B77" s="66"/>
      <c r="C77" s="66"/>
      <c r="D77" s="66"/>
      <c r="E77" s="66"/>
      <c r="F77" s="66"/>
      <c r="G77" s="66"/>
      <c r="H77" s="66"/>
      <c r="I77" s="66"/>
      <c r="J77" s="66"/>
      <c r="K77" s="66"/>
    </row>
    <row r="78" customHeight="1" spans="2:11">
      <c r="B78" s="66"/>
      <c r="C78" s="66"/>
      <c r="D78" s="66"/>
      <c r="E78" s="66"/>
      <c r="F78" s="66"/>
      <c r="G78" s="66"/>
      <c r="H78" s="66"/>
      <c r="I78" s="66"/>
      <c r="J78" s="66"/>
      <c r="K78" s="66"/>
    </row>
    <row r="79" customHeight="1" spans="2:11">
      <c r="B79" s="66"/>
      <c r="C79" s="66"/>
      <c r="D79" s="66"/>
      <c r="E79" s="66"/>
      <c r="F79" s="66"/>
      <c r="G79" s="66"/>
      <c r="H79" s="66"/>
      <c r="I79" s="66"/>
      <c r="J79" s="66"/>
      <c r="K79" s="66"/>
    </row>
    <row r="80" customHeight="1" spans="2:11">
      <c r="B80" s="66"/>
      <c r="C80" s="66"/>
      <c r="D80" s="66"/>
      <c r="E80" s="66"/>
      <c r="F80" s="66"/>
      <c r="G80" s="66"/>
      <c r="H80" s="66"/>
      <c r="I80" s="66"/>
      <c r="J80" s="66"/>
      <c r="K80" s="66"/>
    </row>
    <row r="81" customHeight="1" spans="2:11">
      <c r="B81" s="66"/>
      <c r="C81" s="66"/>
      <c r="D81" s="66"/>
      <c r="E81" s="66"/>
      <c r="F81" s="66"/>
      <c r="G81" s="66"/>
      <c r="H81" s="66"/>
      <c r="I81" s="66"/>
      <c r="J81" s="66"/>
      <c r="K81" s="66"/>
    </row>
    <row r="82" customHeight="1" spans="2:11">
      <c r="B82" s="66"/>
      <c r="C82" s="66"/>
      <c r="D82" s="66"/>
      <c r="E82" s="66"/>
      <c r="F82" s="66"/>
      <c r="G82" s="66"/>
      <c r="H82" s="66"/>
      <c r="I82" s="66"/>
      <c r="J82" s="66"/>
      <c r="K82" s="66"/>
    </row>
    <row r="83" customHeight="1" spans="2:11">
      <c r="B83" s="66"/>
      <c r="C83" s="66"/>
      <c r="D83" s="66"/>
      <c r="E83" s="66"/>
      <c r="F83" s="66"/>
      <c r="G83" s="66"/>
      <c r="H83" s="66"/>
      <c r="I83" s="66"/>
      <c r="J83" s="66"/>
      <c r="K83" s="66"/>
    </row>
    <row r="84" customHeight="1" spans="2:11">
      <c r="B84" s="66"/>
      <c r="C84" s="66"/>
      <c r="D84" s="66"/>
      <c r="E84" s="66"/>
      <c r="F84" s="66"/>
      <c r="G84" s="66"/>
      <c r="H84" s="66"/>
      <c r="I84" s="66"/>
      <c r="J84" s="66"/>
      <c r="K84" s="66"/>
    </row>
    <row r="85" customHeight="1" spans="2:11">
      <c r="B85" s="66"/>
      <c r="C85" s="66"/>
      <c r="D85" s="66"/>
      <c r="E85" s="66"/>
      <c r="F85" s="66"/>
      <c r="G85" s="66"/>
      <c r="H85" s="66"/>
      <c r="I85" s="66"/>
      <c r="J85" s="66"/>
      <c r="K85" s="66"/>
    </row>
    <row r="86" customHeight="1" spans="2:11">
      <c r="B86" s="66"/>
      <c r="C86" s="66"/>
      <c r="D86" s="66"/>
      <c r="E86" s="66"/>
      <c r="F86" s="66"/>
      <c r="G86" s="66"/>
      <c r="H86" s="66"/>
      <c r="I86" s="66"/>
      <c r="J86" s="66"/>
      <c r="K86" s="66"/>
    </row>
    <row r="87" customHeight="1" spans="2:11">
      <c r="B87" s="66"/>
      <c r="C87" s="66"/>
      <c r="D87" s="66"/>
      <c r="E87" s="66"/>
      <c r="F87" s="66"/>
      <c r="G87" s="66"/>
      <c r="H87" s="66"/>
      <c r="I87" s="66"/>
      <c r="J87" s="66"/>
      <c r="K87" s="66"/>
    </row>
    <row r="88" customHeight="1" spans="2:11">
      <c r="B88" s="66"/>
      <c r="C88" s="66"/>
      <c r="D88" s="66"/>
      <c r="E88" s="66"/>
      <c r="F88" s="66"/>
      <c r="G88" s="66"/>
      <c r="H88" s="66"/>
      <c r="I88" s="66"/>
      <c r="J88" s="66"/>
      <c r="K88" s="66"/>
    </row>
    <row r="89" customHeight="1" spans="2:11">
      <c r="B89" s="66"/>
      <c r="C89" s="66"/>
      <c r="D89" s="66"/>
      <c r="E89" s="66"/>
      <c r="F89" s="66"/>
      <c r="G89" s="66"/>
      <c r="H89" s="66"/>
      <c r="I89" s="66"/>
      <c r="J89" s="66"/>
      <c r="K89" s="66"/>
    </row>
    <row r="90" customHeight="1" spans="2:11">
      <c r="B90" s="66"/>
      <c r="C90" s="66"/>
      <c r="D90" s="66"/>
      <c r="E90" s="66"/>
      <c r="F90" s="66"/>
      <c r="G90" s="66"/>
      <c r="H90" s="66"/>
      <c r="I90" s="66"/>
      <c r="J90" s="66"/>
      <c r="K90" s="66"/>
    </row>
    <row r="91" customHeight="1" spans="2:11">
      <c r="B91" s="66"/>
      <c r="C91" s="66"/>
      <c r="D91" s="66"/>
      <c r="E91" s="66"/>
      <c r="F91" s="66"/>
      <c r="G91" s="66"/>
      <c r="H91" s="66"/>
      <c r="I91" s="66"/>
      <c r="J91" s="66"/>
      <c r="K91" s="66"/>
    </row>
    <row r="92" customHeight="1" spans="2:11">
      <c r="B92" s="66"/>
      <c r="C92" s="66"/>
      <c r="D92" s="66"/>
      <c r="E92" s="66"/>
      <c r="F92" s="66"/>
      <c r="G92" s="66"/>
      <c r="H92" s="66"/>
      <c r="I92" s="66"/>
      <c r="J92" s="66"/>
      <c r="K92" s="66"/>
    </row>
    <row r="93" customHeight="1" spans="2:11">
      <c r="B93" s="66"/>
      <c r="C93" s="66"/>
      <c r="D93" s="66"/>
      <c r="E93" s="66"/>
      <c r="F93" s="66"/>
      <c r="G93" s="66"/>
      <c r="H93" s="66"/>
      <c r="I93" s="66"/>
      <c r="J93" s="66"/>
      <c r="K93" s="66"/>
    </row>
    <row r="94" customHeight="1" spans="2:11">
      <c r="B94" s="66"/>
      <c r="C94" s="66"/>
      <c r="D94" s="66"/>
      <c r="E94" s="66"/>
      <c r="F94" s="66"/>
      <c r="G94" s="66"/>
      <c r="H94" s="66"/>
      <c r="I94" s="66"/>
      <c r="J94" s="66"/>
      <c r="K94" s="66"/>
    </row>
    <row r="95" customHeight="1" spans="2:11">
      <c r="B95" s="66"/>
      <c r="C95" s="66"/>
      <c r="D95" s="66"/>
      <c r="E95" s="66"/>
      <c r="F95" s="66"/>
      <c r="G95" s="66"/>
      <c r="H95" s="66"/>
      <c r="I95" s="66"/>
      <c r="J95" s="66"/>
      <c r="K95" s="66"/>
    </row>
    <row r="96" customHeight="1" spans="2:11">
      <c r="B96" s="66"/>
      <c r="C96" s="66"/>
      <c r="D96" s="66"/>
      <c r="E96" s="66"/>
      <c r="F96" s="66"/>
      <c r="G96" s="66"/>
      <c r="H96" s="66"/>
      <c r="I96" s="66"/>
      <c r="J96" s="66"/>
      <c r="K96" s="66"/>
    </row>
    <row r="97" customHeight="1" spans="2:11">
      <c r="B97" s="66"/>
      <c r="C97" s="66"/>
      <c r="D97" s="66"/>
      <c r="E97" s="66"/>
      <c r="F97" s="66"/>
      <c r="G97" s="66"/>
      <c r="H97" s="66"/>
      <c r="I97" s="66"/>
      <c r="J97" s="66"/>
      <c r="K97" s="66"/>
    </row>
    <row r="98" customHeight="1" spans="2:11">
      <c r="B98" s="66"/>
      <c r="C98" s="66"/>
      <c r="D98" s="66"/>
      <c r="E98" s="66"/>
      <c r="F98" s="66"/>
      <c r="G98" s="66"/>
      <c r="H98" s="66"/>
      <c r="I98" s="66"/>
      <c r="J98" s="66"/>
      <c r="K98" s="66"/>
    </row>
    <row r="99" customHeight="1" spans="2:11">
      <c r="B99" s="66"/>
      <c r="C99" s="66"/>
      <c r="D99" s="66"/>
      <c r="E99" s="66"/>
      <c r="F99" s="66"/>
      <c r="G99" s="66"/>
      <c r="H99" s="66"/>
      <c r="I99" s="66"/>
      <c r="J99" s="66"/>
      <c r="K99" s="66"/>
    </row>
    <row r="100" customHeight="1" spans="2:11">
      <c r="B100" s="66"/>
      <c r="C100" s="66"/>
      <c r="D100" s="66"/>
      <c r="E100" s="66"/>
      <c r="F100" s="66"/>
      <c r="G100" s="66"/>
      <c r="H100" s="66"/>
      <c r="I100" s="66"/>
      <c r="J100" s="66"/>
      <c r="K100" s="66"/>
    </row>
    <row r="101" customHeight="1" spans="2:11">
      <c r="B101" s="66"/>
      <c r="C101" s="66"/>
      <c r="D101" s="66"/>
      <c r="E101" s="66"/>
      <c r="F101" s="66"/>
      <c r="G101" s="66"/>
      <c r="H101" s="66"/>
      <c r="I101" s="66"/>
      <c r="J101" s="66"/>
      <c r="K101" s="66"/>
    </row>
    <row r="102" customHeight="1" spans="2:11">
      <c r="B102" s="66"/>
      <c r="C102" s="66"/>
      <c r="D102" s="66"/>
      <c r="E102" s="66"/>
      <c r="F102" s="66"/>
      <c r="G102" s="66"/>
      <c r="H102" s="66"/>
      <c r="I102" s="66"/>
      <c r="J102" s="66"/>
      <c r="K102" s="66"/>
    </row>
    <row r="103" customHeight="1" spans="2:11">
      <c r="B103" s="66"/>
      <c r="C103" s="66"/>
      <c r="D103" s="66"/>
      <c r="E103" s="66"/>
      <c r="F103" s="66"/>
      <c r="G103" s="66"/>
      <c r="H103" s="66"/>
      <c r="I103" s="66"/>
      <c r="J103" s="66"/>
      <c r="K103" s="66"/>
    </row>
    <row r="104" customHeight="1" spans="2:11">
      <c r="B104" s="66"/>
      <c r="C104" s="66"/>
      <c r="D104" s="66"/>
      <c r="E104" s="66"/>
      <c r="F104" s="66"/>
      <c r="G104" s="66"/>
      <c r="H104" s="66"/>
      <c r="I104" s="66"/>
      <c r="J104" s="66"/>
      <c r="K104" s="66"/>
    </row>
    <row r="105" customHeight="1" spans="2:11">
      <c r="B105" s="66"/>
      <c r="C105" s="66"/>
      <c r="D105" s="66"/>
      <c r="E105" s="66"/>
      <c r="F105" s="66"/>
      <c r="G105" s="66"/>
      <c r="H105" s="66"/>
      <c r="I105" s="66"/>
      <c r="J105" s="66"/>
      <c r="K105" s="66"/>
    </row>
    <row r="106" customHeight="1" spans="2:11">
      <c r="B106" s="66"/>
      <c r="C106" s="66"/>
      <c r="D106" s="66"/>
      <c r="E106" s="66"/>
      <c r="F106" s="66"/>
      <c r="G106" s="66"/>
      <c r="H106" s="66"/>
      <c r="I106" s="66"/>
      <c r="J106" s="66"/>
      <c r="K106" s="66"/>
    </row>
    <row r="107" customHeight="1" spans="2:11">
      <c r="B107" s="66"/>
      <c r="C107" s="66"/>
      <c r="D107" s="66"/>
      <c r="E107" s="66"/>
      <c r="F107" s="66"/>
      <c r="G107" s="66"/>
      <c r="H107" s="66"/>
      <c r="I107" s="66"/>
      <c r="J107" s="66"/>
      <c r="K107" s="66"/>
    </row>
    <row r="108" customHeight="1" spans="2:11">
      <c r="B108" s="66"/>
      <c r="C108" s="66"/>
      <c r="D108" s="66"/>
      <c r="E108" s="66"/>
      <c r="F108" s="66"/>
      <c r="G108" s="66"/>
      <c r="H108" s="66"/>
      <c r="I108" s="66"/>
      <c r="J108" s="66"/>
      <c r="K108" s="66"/>
    </row>
    <row r="109" customHeight="1" spans="2:11">
      <c r="B109" s="66"/>
      <c r="C109" s="66"/>
      <c r="D109" s="66"/>
      <c r="E109" s="66"/>
      <c r="F109" s="66"/>
      <c r="G109" s="66"/>
      <c r="H109" s="66"/>
      <c r="I109" s="66"/>
      <c r="J109" s="66"/>
      <c r="K109" s="66"/>
    </row>
    <row r="110" customHeight="1" spans="2:11">
      <c r="B110" s="66"/>
      <c r="C110" s="66"/>
      <c r="D110" s="66"/>
      <c r="E110" s="66"/>
      <c r="F110" s="66"/>
      <c r="G110" s="66"/>
      <c r="H110" s="66"/>
      <c r="I110" s="66"/>
      <c r="J110" s="66"/>
      <c r="K110" s="66"/>
    </row>
    <row r="111" customHeight="1" spans="2:11">
      <c r="B111" s="66"/>
      <c r="C111" s="66"/>
      <c r="D111" s="66"/>
      <c r="E111" s="66"/>
      <c r="F111" s="66"/>
      <c r="G111" s="66"/>
      <c r="H111" s="66"/>
      <c r="I111" s="66"/>
      <c r="J111" s="66"/>
      <c r="K111" s="66"/>
    </row>
    <row r="112" customHeight="1" spans="2:11">
      <c r="B112" s="66"/>
      <c r="C112" s="66"/>
      <c r="D112" s="66"/>
      <c r="E112" s="66"/>
      <c r="F112" s="66"/>
      <c r="G112" s="66"/>
      <c r="H112" s="66"/>
      <c r="I112" s="66"/>
      <c r="J112" s="66"/>
      <c r="K112" s="66"/>
    </row>
    <row r="113" customHeight="1" spans="2:11">
      <c r="B113" s="66"/>
      <c r="C113" s="66"/>
      <c r="D113" s="66"/>
      <c r="E113" s="66"/>
      <c r="F113" s="66"/>
      <c r="G113" s="66"/>
      <c r="H113" s="66"/>
      <c r="I113" s="66"/>
      <c r="J113" s="66"/>
      <c r="K113" s="66"/>
    </row>
    <row r="114" customHeight="1" spans="2:11">
      <c r="B114" s="66"/>
      <c r="C114" s="66"/>
      <c r="D114" s="66"/>
      <c r="E114" s="66"/>
      <c r="F114" s="66"/>
      <c r="G114" s="66"/>
      <c r="H114" s="66"/>
      <c r="I114" s="66"/>
      <c r="J114" s="66"/>
      <c r="K114" s="66"/>
    </row>
    <row r="115" customHeight="1" spans="2:11">
      <c r="B115" s="66"/>
      <c r="C115" s="66"/>
      <c r="D115" s="66"/>
      <c r="E115" s="66"/>
      <c r="F115" s="66"/>
      <c r="G115" s="66"/>
      <c r="H115" s="66"/>
      <c r="I115" s="66"/>
      <c r="J115" s="66"/>
      <c r="K115" s="66"/>
    </row>
    <row r="116" customHeight="1" spans="2:11">
      <c r="B116" s="66"/>
      <c r="C116" s="66"/>
      <c r="D116" s="66"/>
      <c r="E116" s="66"/>
      <c r="F116" s="66"/>
      <c r="G116" s="66"/>
      <c r="H116" s="66"/>
      <c r="I116" s="66"/>
      <c r="J116" s="66"/>
      <c r="K116" s="66"/>
    </row>
    <row r="117" customHeight="1" spans="2:11">
      <c r="B117" s="66"/>
      <c r="C117" s="66"/>
      <c r="D117" s="66"/>
      <c r="E117" s="66"/>
      <c r="F117" s="66"/>
      <c r="G117" s="66"/>
      <c r="H117" s="66"/>
      <c r="I117" s="66"/>
      <c r="J117" s="66"/>
      <c r="K117" s="66"/>
    </row>
    <row r="118" customHeight="1" spans="2:11">
      <c r="B118" s="66"/>
      <c r="C118" s="66"/>
      <c r="D118" s="66"/>
      <c r="E118" s="66"/>
      <c r="F118" s="66"/>
      <c r="G118" s="66"/>
      <c r="H118" s="66"/>
      <c r="I118" s="66"/>
      <c r="J118" s="66"/>
      <c r="K118" s="66"/>
    </row>
    <row r="119" customHeight="1" spans="2:11">
      <c r="B119" s="66"/>
      <c r="C119" s="66"/>
      <c r="D119" s="66"/>
      <c r="E119" s="66"/>
      <c r="F119" s="66"/>
      <c r="G119" s="66"/>
      <c r="H119" s="66"/>
      <c r="I119" s="66"/>
      <c r="J119" s="66"/>
      <c r="K119" s="66"/>
    </row>
    <row r="120" customHeight="1" spans="2:11">
      <c r="B120" s="66"/>
      <c r="C120" s="66"/>
      <c r="D120" s="66"/>
      <c r="E120" s="66"/>
      <c r="F120" s="66"/>
      <c r="G120" s="66"/>
      <c r="H120" s="66"/>
      <c r="I120" s="66"/>
      <c r="J120" s="66"/>
      <c r="K120" s="66"/>
    </row>
    <row r="121" customHeight="1" spans="2:11">
      <c r="B121" s="66"/>
      <c r="C121" s="66"/>
      <c r="D121" s="66"/>
      <c r="E121" s="66"/>
      <c r="F121" s="66"/>
      <c r="G121" s="66"/>
      <c r="H121" s="66"/>
      <c r="I121" s="66"/>
      <c r="J121" s="66"/>
      <c r="K121" s="66"/>
    </row>
    <row r="122" customHeight="1" spans="2:11">
      <c r="B122" s="66"/>
      <c r="C122" s="66"/>
      <c r="D122" s="66"/>
      <c r="E122" s="66"/>
      <c r="F122" s="66"/>
      <c r="G122" s="66"/>
      <c r="H122" s="66"/>
      <c r="I122" s="66"/>
      <c r="J122" s="66"/>
      <c r="K122" s="66"/>
    </row>
    <row r="123" customHeight="1" spans="2:11">
      <c r="B123" s="66"/>
      <c r="C123" s="66"/>
      <c r="D123" s="66"/>
      <c r="E123" s="66"/>
      <c r="F123" s="66"/>
      <c r="G123" s="66"/>
      <c r="H123" s="66"/>
      <c r="I123" s="66"/>
      <c r="J123" s="66"/>
      <c r="K123" s="66"/>
    </row>
    <row r="124" customHeight="1" spans="2:11">
      <c r="B124" s="66"/>
      <c r="C124" s="66"/>
      <c r="D124" s="66"/>
      <c r="E124" s="66"/>
      <c r="F124" s="66"/>
      <c r="G124" s="66"/>
      <c r="H124" s="66"/>
      <c r="I124" s="66"/>
      <c r="J124" s="66"/>
      <c r="K124" s="66"/>
    </row>
    <row r="125" customHeight="1" spans="2:11">
      <c r="B125" s="66"/>
      <c r="C125" s="66"/>
      <c r="D125" s="66"/>
      <c r="E125" s="66"/>
      <c r="F125" s="66"/>
      <c r="G125" s="66"/>
      <c r="H125" s="66"/>
      <c r="I125" s="66"/>
      <c r="J125" s="66"/>
      <c r="K125" s="66"/>
    </row>
    <row r="126" customHeight="1" spans="2:11">
      <c r="B126" s="66"/>
      <c r="C126" s="66"/>
      <c r="D126" s="66"/>
      <c r="E126" s="66"/>
      <c r="F126" s="66"/>
      <c r="G126" s="66"/>
      <c r="H126" s="66"/>
      <c r="I126" s="66"/>
      <c r="J126" s="66"/>
      <c r="K126" s="66"/>
    </row>
    <row r="127" customHeight="1" spans="2:11">
      <c r="B127" s="66"/>
      <c r="C127" s="66"/>
      <c r="D127" s="66"/>
      <c r="E127" s="66"/>
      <c r="F127" s="66"/>
      <c r="G127" s="66"/>
      <c r="H127" s="66"/>
      <c r="I127" s="66"/>
      <c r="J127" s="66"/>
      <c r="K127" s="66"/>
    </row>
    <row r="128" customHeight="1" spans="2:11">
      <c r="B128" s="66"/>
      <c r="C128" s="66"/>
      <c r="D128" s="66"/>
      <c r="E128" s="66"/>
      <c r="F128" s="66"/>
      <c r="G128" s="66"/>
      <c r="H128" s="66"/>
      <c r="I128" s="66"/>
      <c r="J128" s="66"/>
      <c r="K128" s="66"/>
    </row>
    <row r="129" customHeight="1" spans="2:11">
      <c r="B129" s="66"/>
      <c r="C129" s="66"/>
      <c r="D129" s="66"/>
      <c r="E129" s="66"/>
      <c r="F129" s="66"/>
      <c r="G129" s="66"/>
      <c r="H129" s="66"/>
      <c r="I129" s="66"/>
      <c r="J129" s="66"/>
      <c r="K129" s="66"/>
    </row>
    <row r="130" customHeight="1" spans="2:11">
      <c r="B130" s="66"/>
      <c r="C130" s="66"/>
      <c r="D130" s="66"/>
      <c r="E130" s="66"/>
      <c r="F130" s="66"/>
      <c r="G130" s="66"/>
      <c r="H130" s="66"/>
      <c r="I130" s="66"/>
      <c r="J130" s="66"/>
      <c r="K130" s="66"/>
    </row>
    <row r="131" customHeight="1" spans="2:11">
      <c r="B131" s="66"/>
      <c r="C131" s="66"/>
      <c r="D131" s="66"/>
      <c r="E131" s="66"/>
      <c r="F131" s="66"/>
      <c r="G131" s="66"/>
      <c r="H131" s="66"/>
      <c r="I131" s="66"/>
      <c r="J131" s="66"/>
      <c r="K131" s="66"/>
    </row>
    <row r="132" customHeight="1" spans="2:11">
      <c r="B132" s="66"/>
      <c r="C132" s="66"/>
      <c r="D132" s="66"/>
      <c r="E132" s="66"/>
      <c r="F132" s="66"/>
      <c r="G132" s="66"/>
      <c r="H132" s="66"/>
      <c r="I132" s="66"/>
      <c r="J132" s="66"/>
      <c r="K132" s="66"/>
    </row>
    <row r="133" customHeight="1" spans="2:11">
      <c r="B133" s="66"/>
      <c r="C133" s="66"/>
      <c r="D133" s="66"/>
      <c r="E133" s="66"/>
      <c r="F133" s="66"/>
      <c r="G133" s="66"/>
      <c r="H133" s="66"/>
      <c r="I133" s="66"/>
      <c r="J133" s="66"/>
      <c r="K133" s="66"/>
    </row>
    <row r="134" customHeight="1" spans="2:11">
      <c r="B134" s="66"/>
      <c r="C134" s="66"/>
      <c r="D134" s="66"/>
      <c r="E134" s="66"/>
      <c r="F134" s="66"/>
      <c r="G134" s="66"/>
      <c r="H134" s="66"/>
      <c r="I134" s="66"/>
      <c r="J134" s="66"/>
      <c r="K134" s="66"/>
    </row>
    <row r="135" customHeight="1" spans="2:11">
      <c r="B135" s="66"/>
      <c r="C135" s="66"/>
      <c r="D135" s="66"/>
      <c r="E135" s="66"/>
      <c r="F135" s="66"/>
      <c r="G135" s="66"/>
      <c r="H135" s="66"/>
      <c r="I135" s="66"/>
      <c r="J135" s="66"/>
      <c r="K135" s="66"/>
    </row>
    <row r="136" customHeight="1" spans="2:11">
      <c r="B136" s="66"/>
      <c r="C136" s="66"/>
      <c r="D136" s="66"/>
      <c r="E136" s="66"/>
      <c r="F136" s="66"/>
      <c r="G136" s="66"/>
      <c r="H136" s="66"/>
      <c r="I136" s="66"/>
      <c r="J136" s="66"/>
      <c r="K136" s="66"/>
    </row>
    <row r="137" customHeight="1" spans="2:11">
      <c r="B137" s="66"/>
      <c r="C137" s="66"/>
      <c r="D137" s="66"/>
      <c r="E137" s="66"/>
      <c r="F137" s="66"/>
      <c r="G137" s="66"/>
      <c r="H137" s="66"/>
      <c r="I137" s="66"/>
      <c r="J137" s="66"/>
      <c r="K137" s="66"/>
    </row>
    <row r="138" customHeight="1" spans="2:11">
      <c r="B138" s="66"/>
      <c r="C138" s="66"/>
      <c r="D138" s="66"/>
      <c r="E138" s="66"/>
      <c r="F138" s="66"/>
      <c r="G138" s="66"/>
      <c r="H138" s="66"/>
      <c r="I138" s="66"/>
      <c r="J138" s="66"/>
      <c r="K138" s="66"/>
    </row>
    <row r="139" customHeight="1" spans="2:11">
      <c r="B139" s="66"/>
      <c r="C139" s="66"/>
      <c r="D139" s="66"/>
      <c r="E139" s="66"/>
      <c r="F139" s="66"/>
      <c r="G139" s="66"/>
      <c r="H139" s="66"/>
      <c r="I139" s="66"/>
      <c r="J139" s="66"/>
      <c r="K139" s="66"/>
    </row>
    <row r="140" customHeight="1" spans="2:11">
      <c r="B140" s="66"/>
      <c r="C140" s="66"/>
      <c r="D140" s="66"/>
      <c r="E140" s="66"/>
      <c r="F140" s="66"/>
      <c r="G140" s="66"/>
      <c r="H140" s="66"/>
      <c r="I140" s="66"/>
      <c r="J140" s="66"/>
      <c r="K140" s="66"/>
    </row>
    <row r="141" customHeight="1" spans="2:11">
      <c r="B141" s="66"/>
      <c r="C141" s="66"/>
      <c r="D141" s="66"/>
      <c r="E141" s="66"/>
      <c r="F141" s="66"/>
      <c r="G141" s="66"/>
      <c r="H141" s="66"/>
      <c r="I141" s="66"/>
      <c r="J141" s="66"/>
      <c r="K141" s="66"/>
    </row>
    <row r="142" customHeight="1" spans="2:11">
      <c r="B142" s="66"/>
      <c r="C142" s="66"/>
      <c r="D142" s="66"/>
      <c r="E142" s="66"/>
      <c r="F142" s="66"/>
      <c r="G142" s="66"/>
      <c r="H142" s="66"/>
      <c r="I142" s="66"/>
      <c r="J142" s="66"/>
      <c r="K142" s="66"/>
    </row>
    <row r="143" customHeight="1" spans="2:11">
      <c r="B143" s="66"/>
      <c r="C143" s="66"/>
      <c r="D143" s="66"/>
      <c r="E143" s="66"/>
      <c r="F143" s="66"/>
      <c r="G143" s="66"/>
      <c r="H143" s="66"/>
      <c r="I143" s="66"/>
      <c r="J143" s="66"/>
      <c r="K143" s="66"/>
    </row>
    <row r="144" customHeight="1" spans="2:11">
      <c r="B144" s="66"/>
      <c r="C144" s="66"/>
      <c r="D144" s="66"/>
      <c r="E144" s="66"/>
      <c r="F144" s="66"/>
      <c r="G144" s="66"/>
      <c r="H144" s="66"/>
      <c r="I144" s="66"/>
      <c r="J144" s="66"/>
      <c r="K144" s="66"/>
    </row>
    <row r="145" customHeight="1" spans="2:11">
      <c r="B145" s="66"/>
      <c r="C145" s="66"/>
      <c r="D145" s="66"/>
      <c r="E145" s="66"/>
      <c r="F145" s="66"/>
      <c r="G145" s="66"/>
      <c r="H145" s="66"/>
      <c r="I145" s="66"/>
      <c r="J145" s="66"/>
      <c r="K145" s="66"/>
    </row>
    <row r="146" customHeight="1" spans="2:11">
      <c r="B146" s="66"/>
      <c r="C146" s="66"/>
      <c r="D146" s="66"/>
      <c r="E146" s="66"/>
      <c r="F146" s="66"/>
      <c r="G146" s="66"/>
      <c r="H146" s="66"/>
      <c r="I146" s="66"/>
      <c r="J146" s="66"/>
      <c r="K146" s="66"/>
    </row>
    <row r="147" customHeight="1" spans="2:11">
      <c r="B147" s="66"/>
      <c r="C147" s="66"/>
      <c r="D147" s="66"/>
      <c r="E147" s="66"/>
      <c r="F147" s="66"/>
      <c r="G147" s="66"/>
      <c r="H147" s="66"/>
      <c r="I147" s="66"/>
      <c r="J147" s="66"/>
      <c r="K147" s="66"/>
    </row>
    <row r="148" customHeight="1" spans="2:11">
      <c r="B148" s="66"/>
      <c r="C148" s="66"/>
      <c r="D148" s="66"/>
      <c r="E148" s="66"/>
      <c r="F148" s="66"/>
      <c r="G148" s="66"/>
      <c r="H148" s="66"/>
      <c r="I148" s="66"/>
      <c r="J148" s="66"/>
      <c r="K148" s="66"/>
    </row>
    <row r="149" customHeight="1" spans="2:11">
      <c r="B149" s="66"/>
      <c r="C149" s="66"/>
      <c r="D149" s="66"/>
      <c r="E149" s="66"/>
      <c r="F149" s="66"/>
      <c r="G149" s="66"/>
      <c r="H149" s="66"/>
      <c r="I149" s="66"/>
      <c r="J149" s="66"/>
      <c r="K149" s="66"/>
    </row>
    <row r="150" customHeight="1" spans="2:11">
      <c r="B150" s="66"/>
      <c r="C150" s="66"/>
      <c r="D150" s="66"/>
      <c r="E150" s="66"/>
      <c r="F150" s="66"/>
      <c r="G150" s="66"/>
      <c r="H150" s="66"/>
      <c r="I150" s="66"/>
      <c r="J150" s="66"/>
      <c r="K150" s="66"/>
    </row>
    <row r="151" customHeight="1" spans="2:11">
      <c r="B151" s="66"/>
      <c r="C151" s="66"/>
      <c r="D151" s="66"/>
      <c r="E151" s="66"/>
      <c r="F151" s="66"/>
      <c r="G151" s="66"/>
      <c r="H151" s="66"/>
      <c r="I151" s="66"/>
      <c r="J151" s="66"/>
      <c r="K151" s="66"/>
    </row>
    <row r="152" customHeight="1" spans="2:11">
      <c r="B152" s="66"/>
      <c r="C152" s="66"/>
      <c r="D152" s="66"/>
      <c r="E152" s="66"/>
      <c r="F152" s="66"/>
      <c r="G152" s="66"/>
      <c r="H152" s="66"/>
      <c r="I152" s="66"/>
      <c r="J152" s="66"/>
      <c r="K152" s="66"/>
    </row>
    <row r="153" customHeight="1" spans="2:11">
      <c r="B153" s="66"/>
      <c r="C153" s="66"/>
      <c r="D153" s="66"/>
      <c r="E153" s="66"/>
      <c r="F153" s="66"/>
      <c r="G153" s="66"/>
      <c r="H153" s="66"/>
      <c r="I153" s="66"/>
      <c r="J153" s="66"/>
      <c r="K153" s="66"/>
    </row>
    <row r="154" customHeight="1" spans="2:11">
      <c r="B154" s="66"/>
      <c r="C154" s="66"/>
      <c r="D154" s="66"/>
      <c r="E154" s="66"/>
      <c r="F154" s="66"/>
      <c r="G154" s="66"/>
      <c r="H154" s="66"/>
      <c r="I154" s="66"/>
      <c r="J154" s="66"/>
      <c r="K154" s="66"/>
    </row>
    <row r="155" customHeight="1" spans="2:11">
      <c r="B155" s="66"/>
      <c r="C155" s="66"/>
      <c r="D155" s="66"/>
      <c r="E155" s="66"/>
      <c r="F155" s="66"/>
      <c r="G155" s="66"/>
      <c r="H155" s="66"/>
      <c r="I155" s="66"/>
      <c r="J155" s="66"/>
      <c r="K155" s="66"/>
    </row>
    <row r="156" customHeight="1" spans="2:11">
      <c r="B156" s="66"/>
      <c r="C156" s="66"/>
      <c r="D156" s="66"/>
      <c r="E156" s="66"/>
      <c r="F156" s="66"/>
      <c r="G156" s="66"/>
      <c r="H156" s="66"/>
      <c r="I156" s="66"/>
      <c r="J156" s="66"/>
      <c r="K156" s="66"/>
    </row>
    <row r="157" customHeight="1" spans="2:11">
      <c r="B157" s="66"/>
      <c r="C157" s="66"/>
      <c r="D157" s="66"/>
      <c r="E157" s="66"/>
      <c r="F157" s="66"/>
      <c r="G157" s="66"/>
      <c r="H157" s="66"/>
      <c r="I157" s="66"/>
      <c r="J157" s="66"/>
      <c r="K157" s="66"/>
    </row>
    <row r="158" customHeight="1" spans="2:11">
      <c r="B158" s="66"/>
      <c r="C158" s="66"/>
      <c r="D158" s="66"/>
      <c r="E158" s="66"/>
      <c r="F158" s="66"/>
      <c r="G158" s="66"/>
      <c r="H158" s="66"/>
      <c r="I158" s="66"/>
      <c r="J158" s="66"/>
      <c r="K158" s="66"/>
    </row>
    <row r="159" customHeight="1" spans="2:11">
      <c r="B159" s="66"/>
      <c r="C159" s="66"/>
      <c r="D159" s="66"/>
      <c r="E159" s="66"/>
      <c r="F159" s="66"/>
      <c r="G159" s="66"/>
      <c r="H159" s="66"/>
      <c r="I159" s="66"/>
      <c r="J159" s="66"/>
      <c r="K159" s="66"/>
    </row>
    <row r="160" customHeight="1" spans="2:11">
      <c r="B160" s="66"/>
      <c r="C160" s="66"/>
      <c r="D160" s="66"/>
      <c r="E160" s="66"/>
      <c r="F160" s="66"/>
      <c r="G160" s="66"/>
      <c r="H160" s="66"/>
      <c r="I160" s="66"/>
      <c r="J160" s="66"/>
      <c r="K160" s="66"/>
    </row>
    <row r="161" customHeight="1" spans="2:11">
      <c r="B161" s="66"/>
      <c r="C161" s="66"/>
      <c r="D161" s="66"/>
      <c r="E161" s="66"/>
      <c r="F161" s="66"/>
      <c r="G161" s="66"/>
      <c r="H161" s="66"/>
      <c r="I161" s="66"/>
      <c r="J161" s="66"/>
      <c r="K161" s="66"/>
    </row>
    <row r="162" customHeight="1" spans="2:11">
      <c r="B162" s="66"/>
      <c r="C162" s="66"/>
      <c r="D162" s="66"/>
      <c r="E162" s="66"/>
      <c r="F162" s="66"/>
      <c r="G162" s="66"/>
      <c r="H162" s="66"/>
      <c r="I162" s="66"/>
      <c r="J162" s="66"/>
      <c r="K162" s="66"/>
    </row>
    <row r="163" customHeight="1" spans="2:11">
      <c r="B163" s="66"/>
      <c r="C163" s="66"/>
      <c r="D163" s="66"/>
      <c r="E163" s="66"/>
      <c r="F163" s="66"/>
      <c r="G163" s="66"/>
      <c r="H163" s="66"/>
      <c r="I163" s="66"/>
      <c r="J163" s="66"/>
      <c r="K163" s="66"/>
    </row>
    <row r="164" customHeight="1" spans="2:11">
      <c r="B164" s="66"/>
      <c r="C164" s="66"/>
      <c r="D164" s="66"/>
      <c r="E164" s="66"/>
      <c r="F164" s="66"/>
      <c r="G164" s="66"/>
      <c r="H164" s="66"/>
      <c r="I164" s="66"/>
      <c r="J164" s="66"/>
      <c r="K164" s="66"/>
    </row>
    <row r="165" customHeight="1" spans="2:11">
      <c r="B165" s="66"/>
      <c r="C165" s="66"/>
      <c r="D165" s="66"/>
      <c r="E165" s="66"/>
      <c r="F165" s="66"/>
      <c r="G165" s="66"/>
      <c r="H165" s="66"/>
      <c r="I165" s="66"/>
      <c r="J165" s="66"/>
      <c r="K165" s="66"/>
    </row>
    <row r="166" customHeight="1" spans="2:11">
      <c r="B166" s="66"/>
      <c r="C166" s="66"/>
      <c r="D166" s="66"/>
      <c r="E166" s="66"/>
      <c r="F166" s="66"/>
      <c r="G166" s="66"/>
      <c r="H166" s="66"/>
      <c r="I166" s="66"/>
      <c r="J166" s="66"/>
      <c r="K166" s="66"/>
    </row>
    <row r="167" customHeight="1" spans="2:11">
      <c r="B167" s="66"/>
      <c r="C167" s="66"/>
      <c r="D167" s="66"/>
      <c r="E167" s="66"/>
      <c r="F167" s="66"/>
      <c r="G167" s="66"/>
      <c r="H167" s="66"/>
      <c r="I167" s="66"/>
      <c r="J167" s="66"/>
      <c r="K167" s="66"/>
    </row>
    <row r="168" customHeight="1" spans="2:11">
      <c r="B168" s="66"/>
      <c r="C168" s="66"/>
      <c r="D168" s="66"/>
      <c r="E168" s="66"/>
      <c r="F168" s="66"/>
      <c r="G168" s="66"/>
      <c r="H168" s="66"/>
      <c r="I168" s="66"/>
      <c r="J168" s="66"/>
      <c r="K168" s="66"/>
    </row>
    <row r="169" customHeight="1" spans="2:11">
      <c r="B169" s="66"/>
      <c r="C169" s="66"/>
      <c r="D169" s="66"/>
      <c r="E169" s="66"/>
      <c r="F169" s="66"/>
      <c r="G169" s="66"/>
      <c r="H169" s="66"/>
      <c r="I169" s="66"/>
      <c r="J169" s="66"/>
      <c r="K169" s="66"/>
    </row>
    <row r="170" customHeight="1" spans="2:11">
      <c r="B170" s="66"/>
      <c r="C170" s="66"/>
      <c r="D170" s="66"/>
      <c r="E170" s="66"/>
      <c r="F170" s="66"/>
      <c r="G170" s="66"/>
      <c r="H170" s="66"/>
      <c r="I170" s="66"/>
      <c r="J170" s="66"/>
      <c r="K170" s="66"/>
    </row>
    <row r="171" customHeight="1" spans="2:11">
      <c r="B171" s="66"/>
      <c r="C171" s="66"/>
      <c r="D171" s="66"/>
      <c r="E171" s="66"/>
      <c r="F171" s="66"/>
      <c r="G171" s="66"/>
      <c r="H171" s="66"/>
      <c r="I171" s="66"/>
      <c r="J171" s="66"/>
      <c r="K171" s="66"/>
    </row>
    <row r="172" customHeight="1" spans="2:11">
      <c r="B172" s="66"/>
      <c r="C172" s="66"/>
      <c r="D172" s="66"/>
      <c r="E172" s="66"/>
      <c r="F172" s="66"/>
      <c r="G172" s="66"/>
      <c r="H172" s="66"/>
      <c r="I172" s="66"/>
      <c r="J172" s="66"/>
      <c r="K172" s="66"/>
    </row>
    <row r="173" customHeight="1" spans="2:11">
      <c r="B173" s="66"/>
      <c r="C173" s="66"/>
      <c r="D173" s="66"/>
      <c r="E173" s="66"/>
      <c r="F173" s="66"/>
      <c r="G173" s="66"/>
      <c r="H173" s="66"/>
      <c r="I173" s="66"/>
      <c r="J173" s="66"/>
      <c r="K173" s="66"/>
    </row>
    <row r="174" customHeight="1" spans="2:11">
      <c r="B174" s="66"/>
      <c r="C174" s="66"/>
      <c r="D174" s="66"/>
      <c r="E174" s="66"/>
      <c r="F174" s="66"/>
      <c r="G174" s="66"/>
      <c r="H174" s="66"/>
      <c r="I174" s="66"/>
      <c r="J174" s="66"/>
      <c r="K174" s="66"/>
    </row>
    <row r="175" customHeight="1" spans="2:11">
      <c r="B175" s="66"/>
      <c r="C175" s="66"/>
      <c r="D175" s="66"/>
      <c r="E175" s="66"/>
      <c r="F175" s="66"/>
      <c r="G175" s="66"/>
      <c r="H175" s="66"/>
      <c r="I175" s="66"/>
      <c r="J175" s="66"/>
      <c r="K175" s="66"/>
    </row>
    <row r="176" customHeight="1" spans="2:11">
      <c r="B176" s="66"/>
      <c r="C176" s="66"/>
      <c r="D176" s="66"/>
      <c r="E176" s="66"/>
      <c r="F176" s="66"/>
      <c r="G176" s="66"/>
      <c r="H176" s="66"/>
      <c r="I176" s="66"/>
      <c r="J176" s="66"/>
      <c r="K176" s="66"/>
    </row>
    <row r="177" customHeight="1" spans="2:11">
      <c r="B177" s="66"/>
      <c r="C177" s="66"/>
      <c r="D177" s="66"/>
      <c r="E177" s="66"/>
      <c r="F177" s="66"/>
      <c r="G177" s="66"/>
      <c r="H177" s="66"/>
      <c r="I177" s="66"/>
      <c r="J177" s="66"/>
      <c r="K177" s="66"/>
    </row>
    <row r="178" customHeight="1" spans="2:11">
      <c r="B178" s="66"/>
      <c r="C178" s="66"/>
      <c r="D178" s="66"/>
      <c r="E178" s="66"/>
      <c r="F178" s="66"/>
      <c r="G178" s="66"/>
      <c r="H178" s="66"/>
      <c r="I178" s="66"/>
      <c r="J178" s="66"/>
      <c r="K178" s="66"/>
    </row>
    <row r="179" customHeight="1" spans="2:11">
      <c r="B179" s="66"/>
      <c r="C179" s="66"/>
      <c r="D179" s="66"/>
      <c r="E179" s="66"/>
      <c r="F179" s="66"/>
      <c r="G179" s="66"/>
      <c r="H179" s="66"/>
      <c r="I179" s="66"/>
      <c r="J179" s="66"/>
      <c r="K179" s="66"/>
    </row>
    <row r="180" customHeight="1" spans="2:11">
      <c r="B180" s="66"/>
      <c r="C180" s="66"/>
      <c r="D180" s="66"/>
      <c r="E180" s="66"/>
      <c r="F180" s="66"/>
      <c r="G180" s="66"/>
      <c r="H180" s="66"/>
      <c r="I180" s="66"/>
      <c r="J180" s="66"/>
      <c r="K180" s="66"/>
    </row>
    <row r="181" customHeight="1" spans="2:11">
      <c r="B181" s="66"/>
      <c r="C181" s="66"/>
      <c r="D181" s="66"/>
      <c r="E181" s="66"/>
      <c r="F181" s="66"/>
      <c r="G181" s="66"/>
      <c r="H181" s="66"/>
      <c r="I181" s="66"/>
      <c r="J181" s="66"/>
      <c r="K181" s="66"/>
    </row>
    <row r="182" customHeight="1" spans="2:11">
      <c r="B182" s="66"/>
      <c r="C182" s="66"/>
      <c r="D182" s="66"/>
      <c r="E182" s="66"/>
      <c r="F182" s="66"/>
      <c r="G182" s="66"/>
      <c r="H182" s="66"/>
      <c r="I182" s="66"/>
      <c r="J182" s="66"/>
      <c r="K182" s="66"/>
    </row>
    <row r="183" customHeight="1" spans="2:11">
      <c r="B183" s="66"/>
      <c r="C183" s="66"/>
      <c r="D183" s="66"/>
      <c r="E183" s="66"/>
      <c r="F183" s="66"/>
      <c r="G183" s="66"/>
      <c r="H183" s="66"/>
      <c r="I183" s="66"/>
      <c r="J183" s="66"/>
      <c r="K183" s="66"/>
    </row>
    <row r="184" customHeight="1" spans="2:11">
      <c r="B184" s="66"/>
      <c r="C184" s="66"/>
      <c r="D184" s="66"/>
      <c r="E184" s="66"/>
      <c r="F184" s="66"/>
      <c r="G184" s="66"/>
      <c r="H184" s="66"/>
      <c r="I184" s="66"/>
      <c r="J184" s="66"/>
      <c r="K184" s="66"/>
    </row>
    <row r="185" customHeight="1" spans="2:11">
      <c r="B185" s="66"/>
      <c r="C185" s="66"/>
      <c r="D185" s="66"/>
      <c r="E185" s="66"/>
      <c r="F185" s="66"/>
      <c r="G185" s="66"/>
      <c r="H185" s="66"/>
      <c r="I185" s="66"/>
      <c r="J185" s="66"/>
      <c r="K185" s="66"/>
    </row>
    <row r="186" customHeight="1" spans="2:11">
      <c r="B186" s="66"/>
      <c r="C186" s="66"/>
      <c r="D186" s="66"/>
      <c r="E186" s="66"/>
      <c r="F186" s="66"/>
      <c r="G186" s="66"/>
      <c r="H186" s="66"/>
      <c r="I186" s="66"/>
      <c r="J186" s="66"/>
      <c r="K186" s="66"/>
    </row>
    <row r="187" customHeight="1" spans="2:11">
      <c r="B187" s="66"/>
      <c r="C187" s="66"/>
      <c r="D187" s="66"/>
      <c r="E187" s="66"/>
      <c r="F187" s="66"/>
      <c r="G187" s="66"/>
      <c r="H187" s="66"/>
      <c r="I187" s="66"/>
      <c r="J187" s="66"/>
      <c r="K187" s="66"/>
    </row>
    <row r="188" customHeight="1" spans="2:11">
      <c r="B188" s="66"/>
      <c r="C188" s="66"/>
      <c r="D188" s="66"/>
      <c r="E188" s="66"/>
      <c r="F188" s="66"/>
      <c r="G188" s="66"/>
      <c r="H188" s="66"/>
      <c r="I188" s="66"/>
      <c r="J188" s="66"/>
      <c r="K188" s="66"/>
    </row>
    <row r="189" customHeight="1" spans="2:11">
      <c r="B189" s="66"/>
      <c r="C189" s="66"/>
      <c r="D189" s="66"/>
      <c r="E189" s="66"/>
      <c r="F189" s="66"/>
      <c r="G189" s="66"/>
      <c r="H189" s="66"/>
      <c r="I189" s="66"/>
      <c r="J189" s="66"/>
      <c r="K189" s="66"/>
    </row>
    <row r="190" customHeight="1" spans="2:11">
      <c r="B190" s="66"/>
      <c r="C190" s="66"/>
      <c r="D190" s="66"/>
      <c r="E190" s="66"/>
      <c r="F190" s="66"/>
      <c r="G190" s="66"/>
      <c r="H190" s="66"/>
      <c r="I190" s="66"/>
      <c r="J190" s="66"/>
      <c r="K190" s="66"/>
    </row>
    <row r="191" customHeight="1" spans="2:11">
      <c r="B191" s="66"/>
      <c r="C191" s="66"/>
      <c r="D191" s="66"/>
      <c r="E191" s="66"/>
      <c r="F191" s="66"/>
      <c r="G191" s="66"/>
      <c r="H191" s="66"/>
      <c r="I191" s="66"/>
      <c r="J191" s="66"/>
      <c r="K191" s="66"/>
    </row>
    <row r="192" customHeight="1" spans="2:11">
      <c r="B192" s="66"/>
      <c r="C192" s="66"/>
      <c r="D192" s="66"/>
      <c r="E192" s="66"/>
      <c r="F192" s="66"/>
      <c r="G192" s="66"/>
      <c r="H192" s="66"/>
      <c r="I192" s="66"/>
      <c r="J192" s="66"/>
      <c r="K192" s="66"/>
    </row>
    <row r="193" customHeight="1" spans="2:11">
      <c r="B193" s="66"/>
      <c r="C193" s="66"/>
      <c r="D193" s="66"/>
      <c r="E193" s="66"/>
      <c r="F193" s="66"/>
      <c r="G193" s="66"/>
      <c r="H193" s="66"/>
      <c r="I193" s="66"/>
      <c r="J193" s="66"/>
      <c r="K193" s="66"/>
    </row>
    <row r="194" customHeight="1" spans="2:11">
      <c r="B194" s="66"/>
      <c r="C194" s="66"/>
      <c r="D194" s="66"/>
      <c r="E194" s="66"/>
      <c r="F194" s="66"/>
      <c r="G194" s="66"/>
      <c r="H194" s="66"/>
      <c r="I194" s="66"/>
      <c r="J194" s="66"/>
      <c r="K194" s="66"/>
    </row>
    <row r="195" customHeight="1" spans="2:11">
      <c r="B195" s="66"/>
      <c r="C195" s="66"/>
      <c r="D195" s="66"/>
      <c r="E195" s="66"/>
      <c r="F195" s="66"/>
      <c r="G195" s="66"/>
      <c r="H195" s="66"/>
      <c r="I195" s="66"/>
      <c r="J195" s="66"/>
      <c r="K195" s="66"/>
    </row>
    <row r="196" customHeight="1" spans="2:11">
      <c r="B196" s="66"/>
      <c r="C196" s="66"/>
      <c r="D196" s="66"/>
      <c r="E196" s="66"/>
      <c r="F196" s="66"/>
      <c r="G196" s="66"/>
      <c r="H196" s="66"/>
      <c r="I196" s="66"/>
      <c r="J196" s="66"/>
      <c r="K196" s="66"/>
    </row>
    <row r="197" customHeight="1" spans="2:11">
      <c r="B197" s="66"/>
      <c r="C197" s="66"/>
      <c r="D197" s="66"/>
      <c r="E197" s="66"/>
      <c r="F197" s="66"/>
      <c r="G197" s="66"/>
      <c r="H197" s="66"/>
      <c r="I197" s="66"/>
      <c r="J197" s="66"/>
      <c r="K197" s="66"/>
    </row>
    <row r="198" customHeight="1" spans="2:11">
      <c r="B198" s="66"/>
      <c r="C198" s="66"/>
      <c r="D198" s="66"/>
      <c r="E198" s="66"/>
      <c r="F198" s="66"/>
      <c r="G198" s="66"/>
      <c r="H198" s="66"/>
      <c r="I198" s="66"/>
      <c r="J198" s="66"/>
      <c r="K198" s="66"/>
    </row>
    <row r="199" customHeight="1" spans="2:11">
      <c r="B199" s="66"/>
      <c r="C199" s="66"/>
      <c r="D199" s="66"/>
      <c r="E199" s="66"/>
      <c r="F199" s="66"/>
      <c r="G199" s="66"/>
      <c r="H199" s="66"/>
      <c r="I199" s="66"/>
      <c r="J199" s="66"/>
      <c r="K199" s="66"/>
    </row>
    <row r="200" customHeight="1" spans="2:11">
      <c r="B200" s="66"/>
      <c r="C200" s="66"/>
      <c r="D200" s="66"/>
      <c r="E200" s="66"/>
      <c r="F200" s="66"/>
      <c r="G200" s="66"/>
      <c r="H200" s="66"/>
      <c r="I200" s="66"/>
      <c r="J200" s="66"/>
      <c r="K200" s="66"/>
    </row>
    <row r="201" customHeight="1" spans="2:11">
      <c r="B201" s="66"/>
      <c r="C201" s="66"/>
      <c r="D201" s="66"/>
      <c r="E201" s="66"/>
      <c r="F201" s="66"/>
      <c r="G201" s="66"/>
      <c r="H201" s="66"/>
      <c r="I201" s="66"/>
      <c r="J201" s="66"/>
      <c r="K201" s="66"/>
    </row>
    <row r="202" customHeight="1" spans="2:11">
      <c r="B202" s="66"/>
      <c r="C202" s="66"/>
      <c r="D202" s="66"/>
      <c r="E202" s="66"/>
      <c r="F202" s="66"/>
      <c r="G202" s="66"/>
      <c r="H202" s="66"/>
      <c r="I202" s="66"/>
      <c r="J202" s="66"/>
      <c r="K202" s="66"/>
    </row>
    <row r="203" customHeight="1" spans="2:11">
      <c r="B203" s="66"/>
      <c r="C203" s="66"/>
      <c r="D203" s="66"/>
      <c r="E203" s="66"/>
      <c r="F203" s="66"/>
      <c r="G203" s="66"/>
      <c r="H203" s="66"/>
      <c r="I203" s="66"/>
      <c r="J203" s="66"/>
      <c r="K203" s="66"/>
    </row>
    <row r="204" customHeight="1" spans="2:11">
      <c r="B204" s="66"/>
      <c r="C204" s="66"/>
      <c r="D204" s="66"/>
      <c r="E204" s="66"/>
      <c r="F204" s="66"/>
      <c r="G204" s="66"/>
      <c r="H204" s="66"/>
      <c r="I204" s="66"/>
      <c r="J204" s="66"/>
      <c r="K204" s="66"/>
    </row>
    <row r="205" customHeight="1" spans="2:11">
      <c r="B205" s="66"/>
      <c r="C205" s="66"/>
      <c r="D205" s="66"/>
      <c r="E205" s="66"/>
      <c r="F205" s="66"/>
      <c r="G205" s="66"/>
      <c r="H205" s="66"/>
      <c r="I205" s="66"/>
      <c r="J205" s="66"/>
      <c r="K205" s="66"/>
    </row>
    <row r="206" customHeight="1" spans="2:11">
      <c r="B206" s="66"/>
      <c r="C206" s="66"/>
      <c r="D206" s="66"/>
      <c r="E206" s="66"/>
      <c r="F206" s="66"/>
      <c r="G206" s="66"/>
      <c r="H206" s="66"/>
      <c r="I206" s="66"/>
      <c r="J206" s="66"/>
      <c r="K206" s="66"/>
    </row>
    <row r="207" customHeight="1" spans="2:11">
      <c r="B207" s="66"/>
      <c r="C207" s="66"/>
      <c r="D207" s="66"/>
      <c r="E207" s="66"/>
      <c r="F207" s="66"/>
      <c r="G207" s="66"/>
      <c r="H207" s="66"/>
      <c r="I207" s="66"/>
      <c r="J207" s="66"/>
      <c r="K207" s="66"/>
    </row>
    <row r="208" customHeight="1" spans="2:11">
      <c r="B208" s="66"/>
      <c r="C208" s="66"/>
      <c r="D208" s="66"/>
      <c r="E208" s="66"/>
      <c r="F208" s="66"/>
      <c r="G208" s="66"/>
      <c r="H208" s="66"/>
      <c r="I208" s="66"/>
      <c r="J208" s="66"/>
      <c r="K208" s="66"/>
    </row>
    <row r="209" customHeight="1" spans="2:11">
      <c r="B209" s="66"/>
      <c r="C209" s="66"/>
      <c r="D209" s="66"/>
      <c r="E209" s="66"/>
      <c r="F209" s="66"/>
      <c r="G209" s="66"/>
      <c r="H209" s="66"/>
      <c r="I209" s="66"/>
      <c r="J209" s="66"/>
      <c r="K209" s="66"/>
    </row>
    <row r="210" customHeight="1" spans="2:11">
      <c r="B210" s="66"/>
      <c r="C210" s="66"/>
      <c r="D210" s="66"/>
      <c r="E210" s="66"/>
      <c r="F210" s="66"/>
      <c r="G210" s="66"/>
      <c r="H210" s="66"/>
      <c r="I210" s="66"/>
      <c r="J210" s="66"/>
      <c r="K210" s="66"/>
    </row>
    <row r="211" customHeight="1" spans="2:11">
      <c r="B211" s="66"/>
      <c r="C211" s="66"/>
      <c r="D211" s="66"/>
      <c r="E211" s="66"/>
      <c r="F211" s="66"/>
      <c r="G211" s="66"/>
      <c r="H211" s="66"/>
      <c r="I211" s="66"/>
      <c r="J211" s="66"/>
      <c r="K211" s="66"/>
    </row>
    <row r="212" customHeight="1" spans="2:11">
      <c r="B212" s="66"/>
      <c r="C212" s="66"/>
      <c r="D212" s="66"/>
      <c r="E212" s="66"/>
      <c r="F212" s="66"/>
      <c r="G212" s="66"/>
      <c r="H212" s="66"/>
      <c r="I212" s="66"/>
      <c r="J212" s="66"/>
      <c r="K212" s="66"/>
    </row>
    <row r="213" customHeight="1" spans="2:11">
      <c r="B213" s="66"/>
      <c r="C213" s="66"/>
      <c r="D213" s="66"/>
      <c r="E213" s="66"/>
      <c r="F213" s="66"/>
      <c r="G213" s="66"/>
      <c r="H213" s="66"/>
      <c r="I213" s="66"/>
      <c r="J213" s="66"/>
      <c r="K213" s="66"/>
    </row>
    <row r="214" customHeight="1" spans="2:11">
      <c r="B214" s="66"/>
      <c r="C214" s="66"/>
      <c r="D214" s="66"/>
      <c r="E214" s="66"/>
      <c r="F214" s="66"/>
      <c r="G214" s="66"/>
      <c r="H214" s="66"/>
      <c r="I214" s="66"/>
      <c r="J214" s="66"/>
      <c r="K214" s="66"/>
    </row>
    <row r="215" customHeight="1" spans="2:11">
      <c r="B215" s="66"/>
      <c r="C215" s="66"/>
      <c r="D215" s="66"/>
      <c r="E215" s="66"/>
      <c r="F215" s="66"/>
      <c r="G215" s="66"/>
      <c r="H215" s="66"/>
      <c r="I215" s="66"/>
      <c r="J215" s="66"/>
      <c r="K215" s="66"/>
    </row>
    <row r="216" customHeight="1" spans="2:11">
      <c r="B216" s="66"/>
      <c r="C216" s="66"/>
      <c r="D216" s="66"/>
      <c r="E216" s="66"/>
      <c r="F216" s="66"/>
      <c r="G216" s="66"/>
      <c r="H216" s="66"/>
      <c r="I216" s="66"/>
      <c r="J216" s="66"/>
      <c r="K216" s="66"/>
    </row>
    <row r="217" customHeight="1" spans="2:11">
      <c r="B217" s="66"/>
      <c r="C217" s="66"/>
      <c r="D217" s="66"/>
      <c r="E217" s="66"/>
      <c r="F217" s="66"/>
      <c r="G217" s="66"/>
      <c r="H217" s="66"/>
      <c r="I217" s="66"/>
      <c r="J217" s="66"/>
      <c r="K217" s="66"/>
    </row>
    <row r="218" customHeight="1" spans="2:11">
      <c r="B218" s="66"/>
      <c r="C218" s="66"/>
      <c r="D218" s="66"/>
      <c r="E218" s="66"/>
      <c r="F218" s="66"/>
      <c r="G218" s="66"/>
      <c r="H218" s="66"/>
      <c r="I218" s="66"/>
      <c r="J218" s="66"/>
      <c r="K218" s="66"/>
    </row>
    <row r="219" customHeight="1" spans="2:11">
      <c r="B219" s="66"/>
      <c r="C219" s="66"/>
      <c r="D219" s="66"/>
      <c r="E219" s="66"/>
      <c r="F219" s="66"/>
      <c r="G219" s="66"/>
      <c r="H219" s="66"/>
      <c r="I219" s="66"/>
      <c r="J219" s="66"/>
      <c r="K219" s="66"/>
    </row>
    <row r="220" customHeight="1" spans="2:11">
      <c r="B220" s="66"/>
      <c r="C220" s="66"/>
      <c r="D220" s="66"/>
      <c r="E220" s="66"/>
      <c r="F220" s="66"/>
      <c r="G220" s="66"/>
      <c r="H220" s="66"/>
      <c r="I220" s="66"/>
      <c r="J220" s="66"/>
      <c r="K220" s="66"/>
    </row>
    <row r="221" customHeight="1" spans="2:11">
      <c r="B221" s="66"/>
      <c r="C221" s="66"/>
      <c r="D221" s="66"/>
      <c r="E221" s="66"/>
      <c r="F221" s="66"/>
      <c r="G221" s="66"/>
      <c r="H221" s="66"/>
      <c r="I221" s="66"/>
      <c r="J221" s="66"/>
      <c r="K221" s="66"/>
    </row>
    <row r="222" customHeight="1" spans="2:11">
      <c r="B222" s="66"/>
      <c r="C222" s="66"/>
      <c r="D222" s="66"/>
      <c r="E222" s="66"/>
      <c r="F222" s="66"/>
      <c r="G222" s="66"/>
      <c r="H222" s="66"/>
      <c r="I222" s="66"/>
      <c r="J222" s="66"/>
      <c r="K222" s="66"/>
    </row>
    <row r="223" customHeight="1" spans="2:11">
      <c r="B223" s="66"/>
      <c r="C223" s="66"/>
      <c r="D223" s="66"/>
      <c r="E223" s="66"/>
      <c r="F223" s="66"/>
      <c r="G223" s="66"/>
      <c r="H223" s="66"/>
      <c r="I223" s="66"/>
      <c r="J223" s="66"/>
      <c r="K223" s="66"/>
    </row>
    <row r="224" customHeight="1" spans="2:11">
      <c r="B224" s="66"/>
      <c r="C224" s="66"/>
      <c r="D224" s="66"/>
      <c r="E224" s="66"/>
      <c r="F224" s="66"/>
      <c r="G224" s="66"/>
      <c r="H224" s="66"/>
      <c r="I224" s="66"/>
      <c r="J224" s="66"/>
      <c r="K224" s="66"/>
    </row>
    <row r="225" customHeight="1" spans="2:11">
      <c r="B225" s="66"/>
      <c r="C225" s="66"/>
      <c r="D225" s="66"/>
      <c r="E225" s="66"/>
      <c r="F225" s="66"/>
      <c r="G225" s="66"/>
      <c r="H225" s="66"/>
      <c r="I225" s="66"/>
      <c r="J225" s="66"/>
      <c r="K225" s="66"/>
    </row>
    <row r="226" customHeight="1" spans="2:11">
      <c r="B226" s="66"/>
      <c r="C226" s="66"/>
      <c r="D226" s="66"/>
      <c r="E226" s="66"/>
      <c r="F226" s="66"/>
      <c r="G226" s="66"/>
      <c r="H226" s="66"/>
      <c r="I226" s="66"/>
      <c r="J226" s="66"/>
      <c r="K226" s="66"/>
    </row>
    <row r="227" customHeight="1" spans="2:11">
      <c r="B227" s="66"/>
      <c r="C227" s="66"/>
      <c r="D227" s="66"/>
      <c r="E227" s="66"/>
      <c r="F227" s="66"/>
      <c r="G227" s="66"/>
      <c r="H227" s="66"/>
      <c r="I227" s="66"/>
      <c r="J227" s="66"/>
      <c r="K227" s="66"/>
    </row>
    <row r="228" customHeight="1" spans="2:11">
      <c r="B228" s="66"/>
      <c r="C228" s="66"/>
      <c r="D228" s="66"/>
      <c r="E228" s="66"/>
      <c r="F228" s="66"/>
      <c r="G228" s="66"/>
      <c r="H228" s="66"/>
      <c r="I228" s="66"/>
      <c r="J228" s="66"/>
      <c r="K228" s="66"/>
    </row>
    <row r="229" customHeight="1" spans="2:11">
      <c r="B229" s="66"/>
      <c r="C229" s="66"/>
      <c r="D229" s="66"/>
      <c r="E229" s="66"/>
      <c r="F229" s="66"/>
      <c r="G229" s="66"/>
      <c r="H229" s="66"/>
      <c r="I229" s="66"/>
      <c r="J229" s="66"/>
      <c r="K229" s="66"/>
    </row>
    <row r="230" customHeight="1" spans="2:11">
      <c r="B230" s="66"/>
      <c r="C230" s="66"/>
      <c r="D230" s="66"/>
      <c r="E230" s="66"/>
      <c r="F230" s="66"/>
      <c r="G230" s="66"/>
      <c r="H230" s="66"/>
      <c r="I230" s="66"/>
      <c r="J230" s="66"/>
      <c r="K230" s="66"/>
    </row>
    <row r="231" customHeight="1" spans="2:11">
      <c r="B231" s="66"/>
      <c r="C231" s="66"/>
      <c r="D231" s="66"/>
      <c r="E231" s="66"/>
      <c r="F231" s="66"/>
      <c r="G231" s="66"/>
      <c r="H231" s="66"/>
      <c r="I231" s="66"/>
      <c r="J231" s="66"/>
      <c r="K231" s="66"/>
    </row>
    <row r="232" customHeight="1" spans="2:11">
      <c r="B232" s="66"/>
      <c r="C232" s="66"/>
      <c r="D232" s="66"/>
      <c r="E232" s="66"/>
      <c r="F232" s="66"/>
      <c r="G232" s="66"/>
      <c r="H232" s="66"/>
      <c r="I232" s="66"/>
      <c r="J232" s="66"/>
      <c r="K232" s="66"/>
    </row>
    <row r="233" customHeight="1" spans="2:11">
      <c r="B233" s="66"/>
      <c r="C233" s="66"/>
      <c r="D233" s="66"/>
      <c r="E233" s="66"/>
      <c r="F233" s="66"/>
      <c r="G233" s="66"/>
      <c r="H233" s="66"/>
      <c r="I233" s="66"/>
      <c r="J233" s="66"/>
      <c r="K233" s="66"/>
    </row>
    <row r="234" customHeight="1" spans="2:11">
      <c r="B234" s="66"/>
      <c r="C234" s="66"/>
      <c r="D234" s="66"/>
      <c r="E234" s="66"/>
      <c r="F234" s="66"/>
      <c r="G234" s="66"/>
      <c r="H234" s="66"/>
      <c r="I234" s="66"/>
      <c r="J234" s="66"/>
      <c r="K234" s="66"/>
    </row>
    <row r="235" customHeight="1" spans="2:11">
      <c r="B235" s="66"/>
      <c r="C235" s="66"/>
      <c r="D235" s="66"/>
      <c r="E235" s="66"/>
      <c r="F235" s="66"/>
      <c r="G235" s="66"/>
      <c r="H235" s="66"/>
      <c r="I235" s="66"/>
      <c r="J235" s="66"/>
      <c r="K235" s="66"/>
    </row>
    <row r="236" customHeight="1" spans="2:11">
      <c r="B236" s="66"/>
      <c r="C236" s="66"/>
      <c r="D236" s="66"/>
      <c r="E236" s="66"/>
      <c r="F236" s="66"/>
      <c r="G236" s="66"/>
      <c r="H236" s="66"/>
      <c r="I236" s="66"/>
      <c r="J236" s="66"/>
      <c r="K236" s="66"/>
    </row>
    <row r="237" customHeight="1" spans="2:11">
      <c r="B237" s="66"/>
      <c r="C237" s="66"/>
      <c r="D237" s="66"/>
      <c r="E237" s="66"/>
      <c r="F237" s="66"/>
      <c r="G237" s="66"/>
      <c r="H237" s="66"/>
      <c r="I237" s="66"/>
      <c r="J237" s="66"/>
      <c r="K237" s="66"/>
    </row>
    <row r="238" customHeight="1" spans="2:11">
      <c r="B238" s="66"/>
      <c r="C238" s="66"/>
      <c r="D238" s="66"/>
      <c r="E238" s="66"/>
      <c r="F238" s="66"/>
      <c r="G238" s="66"/>
      <c r="H238" s="66"/>
      <c r="I238" s="66"/>
      <c r="J238" s="66"/>
      <c r="K238" s="66"/>
    </row>
    <row r="239" customHeight="1" spans="2:11">
      <c r="B239" s="66"/>
      <c r="C239" s="66"/>
      <c r="D239" s="66"/>
      <c r="E239" s="66"/>
      <c r="F239" s="66"/>
      <c r="G239" s="66"/>
      <c r="H239" s="66"/>
      <c r="I239" s="66"/>
      <c r="J239" s="66"/>
      <c r="K239" s="66"/>
    </row>
    <row r="240" customHeight="1" spans="2:11">
      <c r="B240" s="66"/>
      <c r="C240" s="66"/>
      <c r="D240" s="66"/>
      <c r="E240" s="66"/>
      <c r="F240" s="66"/>
      <c r="G240" s="66"/>
      <c r="H240" s="66"/>
      <c r="I240" s="66"/>
      <c r="J240" s="66"/>
      <c r="K240" s="66"/>
    </row>
    <row r="241" customHeight="1" spans="2:11">
      <c r="B241" s="66"/>
      <c r="C241" s="66"/>
      <c r="D241" s="66"/>
      <c r="E241" s="66"/>
      <c r="F241" s="66"/>
      <c r="G241" s="66"/>
      <c r="H241" s="66"/>
      <c r="I241" s="66"/>
      <c r="J241" s="66"/>
      <c r="K241" s="66"/>
    </row>
    <row r="242" customHeight="1" spans="2:11">
      <c r="B242" s="66"/>
      <c r="C242" s="66"/>
      <c r="D242" s="66"/>
      <c r="E242" s="66"/>
      <c r="F242" s="66"/>
      <c r="G242" s="66"/>
      <c r="H242" s="66"/>
      <c r="I242" s="66"/>
      <c r="J242" s="66"/>
      <c r="K242" s="66"/>
    </row>
    <row r="243" customHeight="1" spans="2:11">
      <c r="B243" s="66"/>
      <c r="C243" s="66"/>
      <c r="D243" s="66"/>
      <c r="E243" s="66"/>
      <c r="F243" s="66"/>
      <c r="G243" s="66"/>
      <c r="H243" s="66"/>
      <c r="I243" s="66"/>
      <c r="J243" s="66"/>
      <c r="K243" s="66"/>
    </row>
    <row r="244" customHeight="1" spans="2:11">
      <c r="B244" s="66"/>
      <c r="C244" s="66"/>
      <c r="D244" s="66"/>
      <c r="E244" s="66"/>
      <c r="F244" s="66"/>
      <c r="G244" s="66"/>
      <c r="H244" s="66"/>
      <c r="I244" s="66"/>
      <c r="J244" s="66"/>
      <c r="K244" s="66"/>
    </row>
    <row r="245" customHeight="1" spans="2:11">
      <c r="B245" s="66"/>
      <c r="C245" s="66"/>
      <c r="D245" s="66"/>
      <c r="E245" s="66"/>
      <c r="F245" s="66"/>
      <c r="G245" s="66"/>
      <c r="H245" s="66"/>
      <c r="I245" s="66"/>
      <c r="J245" s="66"/>
      <c r="K245" s="66"/>
    </row>
    <row r="246" customHeight="1" spans="2:11">
      <c r="B246" s="66"/>
      <c r="C246" s="66"/>
      <c r="D246" s="66"/>
      <c r="E246" s="66"/>
      <c r="F246" s="66"/>
      <c r="G246" s="66"/>
      <c r="H246" s="66"/>
      <c r="I246" s="66"/>
      <c r="J246" s="66"/>
      <c r="K246" s="66"/>
    </row>
    <row r="247" customHeight="1" spans="2:11">
      <c r="B247" s="66"/>
      <c r="C247" s="66"/>
      <c r="D247" s="66"/>
      <c r="E247" s="66"/>
      <c r="F247" s="66"/>
      <c r="G247" s="66"/>
      <c r="H247" s="66"/>
      <c r="I247" s="66"/>
      <c r="J247" s="66"/>
      <c r="K247" s="66"/>
    </row>
    <row r="248" customHeight="1" spans="2:11">
      <c r="B248" s="66"/>
      <c r="C248" s="66"/>
      <c r="D248" s="66"/>
      <c r="E248" s="66"/>
      <c r="F248" s="66"/>
      <c r="G248" s="66"/>
      <c r="H248" s="66"/>
      <c r="I248" s="66"/>
      <c r="J248" s="66"/>
      <c r="K248" s="66"/>
    </row>
    <row r="249" customHeight="1" spans="2:11">
      <c r="B249" s="66"/>
      <c r="C249" s="66"/>
      <c r="D249" s="66"/>
      <c r="E249" s="66"/>
      <c r="F249" s="66"/>
      <c r="G249" s="66"/>
      <c r="H249" s="66"/>
      <c r="I249" s="66"/>
      <c r="J249" s="66"/>
      <c r="K249" s="66"/>
    </row>
    <row r="250" customHeight="1" spans="2:11">
      <c r="B250" s="66"/>
      <c r="C250" s="66"/>
      <c r="D250" s="66"/>
      <c r="E250" s="66"/>
      <c r="F250" s="66"/>
      <c r="G250" s="66"/>
      <c r="H250" s="66"/>
      <c r="I250" s="66"/>
      <c r="J250" s="66"/>
      <c r="K250" s="66"/>
    </row>
    <row r="251" customHeight="1" spans="2:11">
      <c r="B251" s="66"/>
      <c r="C251" s="66"/>
      <c r="D251" s="66"/>
      <c r="E251" s="66"/>
      <c r="F251" s="66"/>
      <c r="G251" s="66"/>
      <c r="H251" s="66"/>
      <c r="I251" s="66"/>
      <c r="J251" s="66"/>
      <c r="K251" s="66"/>
    </row>
    <row r="252" customHeight="1" spans="2:11">
      <c r="B252" s="66"/>
      <c r="C252" s="66"/>
      <c r="D252" s="66"/>
      <c r="E252" s="66"/>
      <c r="F252" s="66"/>
      <c r="G252" s="66"/>
      <c r="H252" s="66"/>
      <c r="I252" s="66"/>
      <c r="J252" s="66"/>
      <c r="K252" s="66"/>
    </row>
    <row r="253" customHeight="1" spans="2:11">
      <c r="B253" s="66"/>
      <c r="C253" s="66"/>
      <c r="D253" s="66"/>
      <c r="E253" s="66"/>
      <c r="F253" s="66"/>
      <c r="G253" s="66"/>
      <c r="H253" s="66"/>
      <c r="I253" s="66"/>
      <c r="J253" s="66"/>
      <c r="K253" s="66"/>
    </row>
    <row r="254" customHeight="1" spans="2:11">
      <c r="B254" s="66"/>
      <c r="C254" s="66"/>
      <c r="D254" s="66"/>
      <c r="E254" s="66"/>
      <c r="F254" s="66"/>
      <c r="G254" s="66"/>
      <c r="H254" s="66"/>
      <c r="I254" s="66"/>
      <c r="J254" s="66"/>
      <c r="K254" s="66"/>
    </row>
    <row r="255" customHeight="1" spans="2:11">
      <c r="B255" s="66"/>
      <c r="C255" s="66"/>
      <c r="D255" s="66"/>
      <c r="E255" s="66"/>
      <c r="F255" s="66"/>
      <c r="G255" s="66"/>
      <c r="H255" s="66"/>
      <c r="I255" s="66"/>
      <c r="J255" s="66"/>
      <c r="K255" s="66"/>
    </row>
    <row r="256" customHeight="1" spans="2:11">
      <c r="B256" s="66"/>
      <c r="C256" s="66"/>
      <c r="D256" s="66"/>
      <c r="E256" s="66"/>
      <c r="F256" s="66"/>
      <c r="G256" s="66"/>
      <c r="H256" s="66"/>
      <c r="I256" s="66"/>
      <c r="J256" s="66"/>
      <c r="K256" s="66"/>
    </row>
    <row r="257" customHeight="1" spans="2:11">
      <c r="B257" s="66"/>
      <c r="C257" s="66"/>
      <c r="D257" s="66"/>
      <c r="E257" s="66"/>
      <c r="F257" s="66"/>
      <c r="G257" s="66"/>
      <c r="H257" s="66"/>
      <c r="I257" s="66"/>
      <c r="J257" s="66"/>
      <c r="K257" s="66"/>
    </row>
    <row r="258" customHeight="1" spans="2:11">
      <c r="B258" s="66"/>
      <c r="C258" s="66"/>
      <c r="D258" s="66"/>
      <c r="E258" s="66"/>
      <c r="F258" s="66"/>
      <c r="G258" s="66"/>
      <c r="H258" s="66"/>
      <c r="I258" s="66"/>
      <c r="J258" s="66"/>
      <c r="K258" s="66"/>
    </row>
    <row r="259" customHeight="1" spans="2:11">
      <c r="B259" s="66"/>
      <c r="C259" s="66"/>
      <c r="D259" s="66"/>
      <c r="E259" s="66"/>
      <c r="F259" s="66"/>
      <c r="G259" s="66"/>
      <c r="H259" s="66"/>
      <c r="I259" s="66"/>
      <c r="J259" s="66"/>
      <c r="K259" s="66"/>
    </row>
    <row r="260" customHeight="1" spans="2:11">
      <c r="B260" s="66"/>
      <c r="C260" s="66"/>
      <c r="D260" s="66"/>
      <c r="E260" s="66"/>
      <c r="F260" s="66"/>
      <c r="G260" s="66"/>
      <c r="H260" s="66"/>
      <c r="I260" s="66"/>
      <c r="J260" s="66"/>
      <c r="K260" s="66"/>
    </row>
    <row r="261" customHeight="1" spans="2:11">
      <c r="B261" s="66"/>
      <c r="C261" s="66"/>
      <c r="D261" s="66"/>
      <c r="E261" s="66"/>
      <c r="F261" s="66"/>
      <c r="G261" s="66"/>
      <c r="H261" s="66"/>
      <c r="I261" s="66"/>
      <c r="J261" s="66"/>
      <c r="K261" s="66"/>
    </row>
    <row r="262" customHeight="1" spans="2:11">
      <c r="B262" s="66"/>
      <c r="C262" s="66"/>
      <c r="D262" s="66"/>
      <c r="E262" s="66"/>
      <c r="F262" s="66"/>
      <c r="G262" s="66"/>
      <c r="H262" s="66"/>
      <c r="I262" s="66"/>
      <c r="J262" s="66"/>
      <c r="K262" s="66"/>
    </row>
    <row r="263" customHeight="1" spans="2:11">
      <c r="B263" s="66"/>
      <c r="C263" s="66"/>
      <c r="D263" s="66"/>
      <c r="E263" s="66"/>
      <c r="F263" s="66"/>
      <c r="G263" s="66"/>
      <c r="H263" s="66"/>
      <c r="I263" s="66"/>
      <c r="J263" s="66"/>
      <c r="K263" s="66"/>
    </row>
    <row r="264" customHeight="1" spans="2:11">
      <c r="B264" s="66"/>
      <c r="C264" s="66"/>
      <c r="D264" s="66"/>
      <c r="E264" s="66"/>
      <c r="F264" s="66"/>
      <c r="G264" s="66"/>
      <c r="H264" s="66"/>
      <c r="I264" s="66"/>
      <c r="J264" s="66"/>
      <c r="K264" s="66"/>
    </row>
    <row r="265" customHeight="1" spans="2:11">
      <c r="B265" s="66"/>
      <c r="C265" s="66"/>
      <c r="D265" s="66"/>
      <c r="E265" s="66"/>
      <c r="F265" s="66"/>
      <c r="G265" s="66"/>
      <c r="H265" s="66"/>
      <c r="I265" s="66"/>
      <c r="J265" s="66"/>
      <c r="K265" s="66"/>
    </row>
    <row r="266" customHeight="1" spans="2:11">
      <c r="B266" s="66"/>
      <c r="C266" s="66"/>
      <c r="D266" s="66"/>
      <c r="E266" s="66"/>
      <c r="F266" s="66"/>
      <c r="G266" s="66"/>
      <c r="H266" s="66"/>
      <c r="I266" s="66"/>
      <c r="J266" s="66"/>
      <c r="K266" s="66"/>
    </row>
    <row r="267" customHeight="1" spans="2:11">
      <c r="B267" s="66"/>
      <c r="C267" s="66"/>
      <c r="D267" s="66"/>
      <c r="E267" s="66"/>
      <c r="F267" s="66"/>
      <c r="G267" s="66"/>
      <c r="H267" s="66"/>
      <c r="I267" s="66"/>
      <c r="J267" s="66"/>
      <c r="K267" s="66"/>
    </row>
    <row r="268" customHeight="1" spans="2:11">
      <c r="B268" s="66"/>
      <c r="C268" s="66"/>
      <c r="D268" s="66"/>
      <c r="E268" s="66"/>
      <c r="F268" s="66"/>
      <c r="G268" s="66"/>
      <c r="H268" s="66"/>
      <c r="I268" s="66"/>
      <c r="J268" s="66"/>
      <c r="K268" s="66"/>
    </row>
    <row r="269" customHeight="1" spans="2:11">
      <c r="B269" s="66"/>
      <c r="C269" s="66"/>
      <c r="D269" s="66"/>
      <c r="E269" s="66"/>
      <c r="F269" s="66"/>
      <c r="G269" s="66"/>
      <c r="H269" s="66"/>
      <c r="I269" s="66"/>
      <c r="J269" s="66"/>
      <c r="K269" s="66"/>
    </row>
    <row r="270" customHeight="1" spans="2:11">
      <c r="B270" s="66"/>
      <c r="C270" s="66"/>
      <c r="D270" s="66"/>
      <c r="E270" s="66"/>
      <c r="F270" s="66"/>
      <c r="G270" s="66"/>
      <c r="H270" s="66"/>
      <c r="I270" s="66"/>
      <c r="J270" s="66"/>
      <c r="K270" s="66"/>
    </row>
    <row r="271" customHeight="1" spans="2:11">
      <c r="B271" s="66"/>
      <c r="C271" s="66"/>
      <c r="D271" s="66"/>
      <c r="E271" s="66"/>
      <c r="F271" s="66"/>
      <c r="G271" s="66"/>
      <c r="H271" s="66"/>
      <c r="I271" s="66"/>
      <c r="J271" s="66"/>
      <c r="K271" s="66"/>
    </row>
    <row r="272" customHeight="1" spans="2:11">
      <c r="B272" s="66"/>
      <c r="C272" s="66"/>
      <c r="D272" s="66"/>
      <c r="E272" s="66"/>
      <c r="F272" s="66"/>
      <c r="G272" s="66"/>
      <c r="H272" s="66"/>
      <c r="I272" s="66"/>
      <c r="J272" s="66"/>
      <c r="K272" s="66"/>
    </row>
    <row r="273" customHeight="1" spans="2:11">
      <c r="B273" s="66"/>
      <c r="C273" s="66"/>
      <c r="D273" s="66"/>
      <c r="E273" s="66"/>
      <c r="F273" s="66"/>
      <c r="G273" s="66"/>
      <c r="H273" s="66"/>
      <c r="I273" s="66"/>
      <c r="J273" s="66"/>
      <c r="K273" s="66"/>
    </row>
    <row r="274" customHeight="1" spans="2:11">
      <c r="B274" s="66"/>
      <c r="C274" s="66"/>
      <c r="D274" s="66"/>
      <c r="E274" s="66"/>
      <c r="F274" s="66"/>
      <c r="G274" s="66"/>
      <c r="H274" s="66"/>
      <c r="I274" s="66"/>
      <c r="J274" s="66"/>
      <c r="K274" s="66"/>
    </row>
    <row r="275" customHeight="1" spans="2:11">
      <c r="B275" s="66"/>
      <c r="C275" s="66"/>
      <c r="D275" s="66"/>
      <c r="E275" s="66"/>
      <c r="F275" s="66"/>
      <c r="G275" s="66"/>
      <c r="H275" s="66"/>
      <c r="I275" s="66"/>
      <c r="J275" s="66"/>
      <c r="K275" s="66"/>
    </row>
    <row r="276" customHeight="1" spans="2:11">
      <c r="B276" s="66"/>
      <c r="C276" s="66"/>
      <c r="D276" s="66"/>
      <c r="E276" s="66"/>
      <c r="F276" s="66"/>
      <c r="G276" s="66"/>
      <c r="H276" s="66"/>
      <c r="I276" s="66"/>
      <c r="J276" s="66"/>
      <c r="K276" s="66"/>
    </row>
    <row r="277" customHeight="1" spans="2:11">
      <c r="B277" s="66"/>
      <c r="C277" s="66"/>
      <c r="D277" s="66"/>
      <c r="E277" s="66"/>
      <c r="F277" s="66"/>
      <c r="G277" s="66"/>
      <c r="H277" s="66"/>
      <c r="I277" s="66"/>
      <c r="J277" s="66"/>
      <c r="K277" s="66"/>
    </row>
    <row r="278" customHeight="1" spans="2:11">
      <c r="B278" s="66"/>
      <c r="C278" s="66"/>
      <c r="D278" s="66"/>
      <c r="E278" s="66"/>
      <c r="F278" s="66"/>
      <c r="G278" s="66"/>
      <c r="H278" s="66"/>
      <c r="I278" s="66"/>
      <c r="J278" s="66"/>
      <c r="K278" s="66"/>
    </row>
    <row r="279" customHeight="1" spans="2:11">
      <c r="B279" s="66"/>
      <c r="C279" s="66"/>
      <c r="D279" s="66"/>
      <c r="E279" s="66"/>
      <c r="F279" s="66"/>
      <c r="G279" s="66"/>
      <c r="H279" s="66"/>
      <c r="I279" s="66"/>
      <c r="J279" s="66"/>
      <c r="K279" s="66"/>
    </row>
    <row r="280" customHeight="1" spans="2:11">
      <c r="B280" s="66"/>
      <c r="C280" s="66"/>
      <c r="D280" s="66"/>
      <c r="E280" s="66"/>
      <c r="F280" s="66"/>
      <c r="G280" s="66"/>
      <c r="H280" s="66"/>
      <c r="I280" s="66"/>
      <c r="J280" s="66"/>
      <c r="K280" s="66"/>
    </row>
    <row r="281" customHeight="1" spans="2:11">
      <c r="B281" s="66"/>
      <c r="C281" s="66"/>
      <c r="D281" s="66"/>
      <c r="E281" s="66"/>
      <c r="F281" s="66"/>
      <c r="G281" s="66"/>
      <c r="H281" s="66"/>
      <c r="I281" s="66"/>
      <c r="J281" s="66"/>
      <c r="K281" s="66"/>
    </row>
    <row r="282" customHeight="1" spans="2:11">
      <c r="B282" s="66"/>
      <c r="C282" s="66"/>
      <c r="D282" s="66"/>
      <c r="E282" s="66"/>
      <c r="F282" s="66"/>
      <c r="G282" s="66"/>
      <c r="H282" s="66"/>
      <c r="I282" s="66"/>
      <c r="J282" s="66"/>
      <c r="K282" s="66"/>
    </row>
    <row r="283" customHeight="1" spans="2:11">
      <c r="B283" s="66"/>
      <c r="C283" s="66"/>
      <c r="D283" s="66"/>
      <c r="E283" s="66"/>
      <c r="F283" s="66"/>
      <c r="G283" s="66"/>
      <c r="H283" s="66"/>
      <c r="I283" s="66"/>
      <c r="J283" s="66"/>
      <c r="K283" s="66"/>
    </row>
    <row r="284" customHeight="1" spans="2:11">
      <c r="B284" s="66"/>
      <c r="C284" s="66"/>
      <c r="D284" s="66"/>
      <c r="E284" s="66"/>
      <c r="F284" s="66"/>
      <c r="G284" s="66"/>
      <c r="H284" s="66"/>
      <c r="I284" s="66"/>
      <c r="J284" s="66"/>
      <c r="K284" s="66"/>
    </row>
    <row r="285" customHeight="1" spans="2:11">
      <c r="B285" s="66"/>
      <c r="C285" s="66"/>
      <c r="D285" s="66"/>
      <c r="E285" s="66"/>
      <c r="F285" s="66"/>
      <c r="G285" s="66"/>
      <c r="H285" s="66"/>
      <c r="I285" s="66"/>
      <c r="J285" s="66"/>
      <c r="K285" s="66"/>
    </row>
    <row r="286" customHeight="1" spans="2:11">
      <c r="B286" s="66"/>
      <c r="C286" s="66"/>
      <c r="D286" s="66"/>
      <c r="E286" s="66"/>
      <c r="F286" s="66"/>
      <c r="G286" s="66"/>
      <c r="H286" s="66"/>
      <c r="I286" s="66"/>
      <c r="J286" s="66"/>
      <c r="K286" s="66"/>
    </row>
    <row r="287" customHeight="1" spans="2:11">
      <c r="B287" s="66"/>
      <c r="C287" s="66"/>
      <c r="D287" s="66"/>
      <c r="E287" s="66"/>
      <c r="F287" s="66"/>
      <c r="G287" s="66"/>
      <c r="H287" s="66"/>
      <c r="I287" s="66"/>
      <c r="J287" s="66"/>
      <c r="K287" s="66"/>
    </row>
    <row r="288" customHeight="1" spans="2:11">
      <c r="B288" s="66"/>
      <c r="C288" s="66"/>
      <c r="D288" s="66"/>
      <c r="E288" s="66"/>
      <c r="F288" s="66"/>
      <c r="G288" s="66"/>
      <c r="H288" s="66"/>
      <c r="I288" s="66"/>
      <c r="J288" s="66"/>
      <c r="K288" s="66"/>
    </row>
    <row r="289" customHeight="1" spans="2:11">
      <c r="B289" s="66"/>
      <c r="C289" s="66"/>
      <c r="D289" s="66"/>
      <c r="E289" s="66"/>
      <c r="F289" s="66"/>
      <c r="G289" s="66"/>
      <c r="H289" s="66"/>
      <c r="I289" s="66"/>
      <c r="J289" s="66"/>
      <c r="K289" s="66"/>
    </row>
    <row r="290" customHeight="1" spans="2:11">
      <c r="B290" s="66"/>
      <c r="C290" s="66"/>
      <c r="D290" s="66"/>
      <c r="E290" s="66"/>
      <c r="F290" s="66"/>
      <c r="G290" s="66"/>
      <c r="H290" s="66"/>
      <c r="I290" s="66"/>
      <c r="J290" s="66"/>
      <c r="K290" s="66"/>
    </row>
    <row r="291" customHeight="1" spans="2:11">
      <c r="B291" s="66"/>
      <c r="C291" s="66"/>
      <c r="D291" s="66"/>
      <c r="E291" s="66"/>
      <c r="F291" s="66"/>
      <c r="G291" s="66"/>
      <c r="H291" s="66"/>
      <c r="I291" s="66"/>
      <c r="J291" s="66"/>
      <c r="K291" s="66"/>
    </row>
    <row r="292" customHeight="1" spans="2:11">
      <c r="B292" s="66"/>
      <c r="C292" s="66"/>
      <c r="D292" s="66"/>
      <c r="E292" s="66"/>
      <c r="F292" s="66"/>
      <c r="G292" s="66"/>
      <c r="H292" s="66"/>
      <c r="I292" s="66"/>
      <c r="J292" s="66"/>
      <c r="K292" s="66"/>
    </row>
    <row r="293" customHeight="1" spans="2:11">
      <c r="B293" s="66"/>
      <c r="C293" s="66"/>
      <c r="D293" s="66"/>
      <c r="E293" s="66"/>
      <c r="F293" s="66"/>
      <c r="G293" s="66"/>
      <c r="H293" s="66"/>
      <c r="I293" s="66"/>
      <c r="J293" s="66"/>
      <c r="K293" s="66"/>
    </row>
    <row r="294" customHeight="1" spans="2:11">
      <c r="B294" s="66"/>
      <c r="C294" s="66"/>
      <c r="D294" s="66"/>
      <c r="E294" s="66"/>
      <c r="F294" s="66"/>
      <c r="G294" s="66"/>
      <c r="H294" s="66"/>
      <c r="I294" s="66"/>
      <c r="J294" s="66"/>
      <c r="K294" s="66"/>
    </row>
    <row r="295" customHeight="1" spans="2:11">
      <c r="B295" s="66"/>
      <c r="C295" s="66"/>
      <c r="D295" s="66"/>
      <c r="E295" s="66"/>
      <c r="F295" s="66"/>
      <c r="G295" s="66"/>
      <c r="H295" s="66"/>
      <c r="I295" s="66"/>
      <c r="J295" s="66"/>
      <c r="K295" s="66"/>
    </row>
    <row r="296" customHeight="1" spans="2:11">
      <c r="B296" s="66"/>
      <c r="C296" s="66"/>
      <c r="D296" s="66"/>
      <c r="E296" s="66"/>
      <c r="F296" s="66"/>
      <c r="G296" s="66"/>
      <c r="H296" s="66"/>
      <c r="I296" s="66"/>
      <c r="J296" s="66"/>
      <c r="K296" s="66"/>
    </row>
    <row r="297" customHeight="1" spans="2:11">
      <c r="B297" s="66"/>
      <c r="C297" s="66"/>
      <c r="D297" s="66"/>
      <c r="E297" s="66"/>
      <c r="F297" s="66"/>
      <c r="G297" s="66"/>
      <c r="H297" s="66"/>
      <c r="I297" s="66"/>
      <c r="J297" s="66"/>
      <c r="K297" s="66"/>
    </row>
    <row r="298" customHeight="1" spans="2:11">
      <c r="B298" s="66"/>
      <c r="C298" s="66"/>
      <c r="D298" s="66"/>
      <c r="E298" s="66"/>
      <c r="F298" s="66"/>
      <c r="G298" s="66"/>
      <c r="H298" s="66"/>
      <c r="I298" s="66"/>
      <c r="J298" s="66"/>
      <c r="K298" s="66"/>
    </row>
    <row r="299" customHeight="1" spans="2:11">
      <c r="B299" s="66"/>
      <c r="C299" s="66"/>
      <c r="D299" s="66"/>
      <c r="E299" s="66"/>
      <c r="F299" s="66"/>
      <c r="G299" s="66"/>
      <c r="H299" s="66"/>
      <c r="I299" s="66"/>
      <c r="J299" s="66"/>
      <c r="K299" s="66"/>
    </row>
    <row r="300" customHeight="1" spans="2:11">
      <c r="B300" s="66"/>
      <c r="C300" s="66"/>
      <c r="D300" s="66"/>
      <c r="E300" s="66"/>
      <c r="F300" s="66"/>
      <c r="G300" s="66"/>
      <c r="H300" s="66"/>
      <c r="I300" s="66"/>
      <c r="J300" s="66"/>
      <c r="K300" s="66"/>
    </row>
    <row r="301" customHeight="1" spans="2:11">
      <c r="B301" s="66"/>
      <c r="C301" s="66"/>
      <c r="D301" s="66"/>
      <c r="E301" s="66"/>
      <c r="F301" s="66"/>
      <c r="G301" s="66"/>
      <c r="H301" s="66"/>
      <c r="I301" s="66"/>
      <c r="J301" s="66"/>
      <c r="K301" s="66"/>
    </row>
    <row r="302" customHeight="1" spans="2:11">
      <c r="B302" s="66"/>
      <c r="C302" s="66"/>
      <c r="D302" s="66"/>
      <c r="E302" s="66"/>
      <c r="F302" s="66"/>
      <c r="G302" s="66"/>
      <c r="H302" s="66"/>
      <c r="I302" s="66"/>
      <c r="J302" s="66"/>
      <c r="K302" s="66"/>
    </row>
    <row r="303" customHeight="1" spans="2:11">
      <c r="B303" s="66"/>
      <c r="C303" s="66"/>
      <c r="D303" s="66"/>
      <c r="E303" s="66"/>
      <c r="F303" s="66"/>
      <c r="G303" s="66"/>
      <c r="H303" s="66"/>
      <c r="I303" s="66"/>
      <c r="J303" s="66"/>
      <c r="K303" s="66"/>
    </row>
    <row r="304" customHeight="1" spans="2:11">
      <c r="B304" s="66"/>
      <c r="C304" s="66"/>
      <c r="D304" s="66"/>
      <c r="E304" s="66"/>
      <c r="F304" s="66"/>
      <c r="G304" s="66"/>
      <c r="H304" s="66"/>
      <c r="I304" s="66"/>
      <c r="J304" s="66"/>
      <c r="K304" s="66"/>
    </row>
    <row r="305" customHeight="1" spans="2:11">
      <c r="B305" s="66"/>
      <c r="C305" s="66"/>
      <c r="D305" s="66"/>
      <c r="E305" s="66"/>
      <c r="F305" s="66"/>
      <c r="G305" s="66"/>
      <c r="H305" s="66"/>
      <c r="I305" s="66"/>
      <c r="J305" s="66"/>
      <c r="K305" s="66"/>
    </row>
    <row r="306" customHeight="1" spans="2:11">
      <c r="B306" s="66"/>
      <c r="C306" s="66"/>
      <c r="D306" s="66"/>
      <c r="E306" s="66"/>
      <c r="F306" s="66"/>
      <c r="G306" s="66"/>
      <c r="H306" s="66"/>
      <c r="I306" s="66"/>
      <c r="J306" s="66"/>
      <c r="K306" s="66"/>
    </row>
    <row r="307" customHeight="1" spans="2:11">
      <c r="B307" s="66"/>
      <c r="C307" s="66"/>
      <c r="D307" s="66"/>
      <c r="E307" s="66"/>
      <c r="F307" s="66"/>
      <c r="G307" s="66"/>
      <c r="H307" s="66"/>
      <c r="I307" s="66"/>
      <c r="J307" s="66"/>
      <c r="K307" s="66"/>
    </row>
    <row r="308" customHeight="1" spans="2:11">
      <c r="B308" s="66"/>
      <c r="C308" s="66"/>
      <c r="D308" s="66"/>
      <c r="E308" s="66"/>
      <c r="F308" s="66"/>
      <c r="G308" s="66"/>
      <c r="H308" s="66"/>
      <c r="I308" s="66"/>
      <c r="J308" s="66"/>
      <c r="K308" s="66"/>
    </row>
    <row r="309" customHeight="1" spans="2:11">
      <c r="B309" s="66"/>
      <c r="C309" s="66"/>
      <c r="D309" s="66"/>
      <c r="E309" s="66"/>
      <c r="F309" s="66"/>
      <c r="G309" s="66"/>
      <c r="H309" s="66"/>
      <c r="I309" s="66"/>
      <c r="J309" s="66"/>
      <c r="K309" s="66"/>
    </row>
    <row r="310" customHeight="1" spans="2:11">
      <c r="B310" s="66"/>
      <c r="C310" s="66"/>
      <c r="D310" s="66"/>
      <c r="E310" s="66"/>
      <c r="F310" s="66"/>
      <c r="G310" s="66"/>
      <c r="H310" s="66"/>
      <c r="I310" s="66"/>
      <c r="J310" s="66"/>
      <c r="K310" s="66"/>
    </row>
    <row r="311" customHeight="1" spans="2:11">
      <c r="B311" s="66"/>
      <c r="C311" s="66"/>
      <c r="D311" s="66"/>
      <c r="E311" s="66"/>
      <c r="F311" s="66"/>
      <c r="G311" s="66"/>
      <c r="H311" s="66"/>
      <c r="I311" s="66"/>
      <c r="J311" s="66"/>
      <c r="K311" s="66"/>
    </row>
    <row r="312" customHeight="1" spans="2:11">
      <c r="B312" s="66"/>
      <c r="C312" s="66"/>
      <c r="D312" s="66"/>
      <c r="E312" s="66"/>
      <c r="F312" s="66"/>
      <c r="G312" s="66"/>
      <c r="H312" s="66"/>
      <c r="I312" s="66"/>
      <c r="J312" s="66"/>
      <c r="K312" s="66"/>
    </row>
    <row r="313" customHeight="1" spans="2:11">
      <c r="B313" s="66"/>
      <c r="C313" s="66"/>
      <c r="D313" s="66"/>
      <c r="E313" s="66"/>
      <c r="F313" s="66"/>
      <c r="G313" s="66"/>
      <c r="H313" s="66"/>
      <c r="I313" s="66"/>
      <c r="J313" s="66"/>
      <c r="K313" s="66"/>
    </row>
    <row r="314" customHeight="1" spans="2:11">
      <c r="B314" s="66"/>
      <c r="C314" s="66"/>
      <c r="D314" s="66"/>
      <c r="E314" s="66"/>
      <c r="F314" s="66"/>
      <c r="G314" s="66"/>
      <c r="H314" s="66"/>
      <c r="I314" s="66"/>
      <c r="J314" s="66"/>
      <c r="K314" s="66"/>
    </row>
    <row r="315" customHeight="1" spans="2:11">
      <c r="B315" s="66"/>
      <c r="C315" s="66"/>
      <c r="D315" s="66"/>
      <c r="E315" s="66"/>
      <c r="F315" s="66"/>
      <c r="G315" s="66"/>
      <c r="H315" s="66"/>
      <c r="I315" s="66"/>
      <c r="J315" s="66"/>
      <c r="K315" s="66"/>
    </row>
    <row r="316" customHeight="1" spans="2:11">
      <c r="B316" s="66"/>
      <c r="C316" s="66"/>
      <c r="D316" s="66"/>
      <c r="E316" s="66"/>
      <c r="F316" s="66"/>
      <c r="G316" s="66"/>
      <c r="H316" s="66"/>
      <c r="I316" s="66"/>
      <c r="J316" s="66"/>
      <c r="K316" s="66"/>
    </row>
    <row r="317" customHeight="1" spans="2:11">
      <c r="B317" s="66"/>
      <c r="C317" s="66"/>
      <c r="D317" s="66"/>
      <c r="E317" s="66"/>
      <c r="F317" s="66"/>
      <c r="G317" s="66"/>
      <c r="H317" s="66"/>
      <c r="I317" s="66"/>
      <c r="J317" s="66"/>
      <c r="K317" s="66"/>
    </row>
    <row r="318" customHeight="1" spans="2:11">
      <c r="B318" s="66"/>
      <c r="C318" s="66"/>
      <c r="D318" s="66"/>
      <c r="E318" s="66"/>
      <c r="F318" s="66"/>
      <c r="G318" s="66"/>
      <c r="H318" s="66"/>
      <c r="I318" s="66"/>
      <c r="J318" s="66"/>
      <c r="K318" s="66"/>
    </row>
    <row r="319" customHeight="1" spans="2:11">
      <c r="B319" s="66"/>
      <c r="C319" s="66"/>
      <c r="D319" s="66"/>
      <c r="E319" s="66"/>
      <c r="F319" s="66"/>
      <c r="G319" s="66"/>
      <c r="H319" s="66"/>
      <c r="I319" s="66"/>
      <c r="J319" s="66"/>
      <c r="K319" s="66"/>
    </row>
    <row r="320" customHeight="1" spans="2:11">
      <c r="B320" s="66"/>
      <c r="C320" s="66"/>
      <c r="D320" s="66"/>
      <c r="E320" s="66"/>
      <c r="F320" s="66"/>
      <c r="G320" s="66"/>
      <c r="H320" s="66"/>
      <c r="I320" s="66"/>
      <c r="J320" s="66"/>
      <c r="K320" s="66"/>
    </row>
    <row r="321" customHeight="1" spans="2:11">
      <c r="B321" s="66"/>
      <c r="C321" s="66"/>
      <c r="D321" s="66"/>
      <c r="E321" s="66"/>
      <c r="F321" s="66"/>
      <c r="G321" s="66"/>
      <c r="H321" s="66"/>
      <c r="I321" s="66"/>
      <c r="J321" s="66"/>
      <c r="K321" s="66"/>
    </row>
    <row r="322" customHeight="1" spans="2:11">
      <c r="B322" s="66"/>
      <c r="C322" s="66"/>
      <c r="D322" s="66"/>
      <c r="E322" s="66"/>
      <c r="F322" s="66"/>
      <c r="G322" s="66"/>
      <c r="H322" s="66"/>
      <c r="I322" s="66"/>
      <c r="J322" s="66"/>
      <c r="K322" s="66"/>
    </row>
    <row r="323" customHeight="1" spans="2:11">
      <c r="B323" s="66"/>
      <c r="C323" s="66"/>
      <c r="D323" s="66"/>
      <c r="E323" s="66"/>
      <c r="F323" s="66"/>
      <c r="G323" s="66"/>
      <c r="H323" s="66"/>
      <c r="I323" s="66"/>
      <c r="J323" s="66"/>
      <c r="K323" s="66"/>
    </row>
    <row r="324" customHeight="1" spans="2:11">
      <c r="B324" s="66"/>
      <c r="C324" s="66"/>
      <c r="D324" s="66"/>
      <c r="E324" s="66"/>
      <c r="F324" s="66"/>
      <c r="G324" s="66"/>
      <c r="H324" s="66"/>
      <c r="I324" s="66"/>
      <c r="J324" s="66"/>
      <c r="K324" s="66"/>
    </row>
    <row r="325" customHeight="1" spans="2:11">
      <c r="B325" s="66"/>
      <c r="C325" s="66"/>
      <c r="D325" s="66"/>
      <c r="E325" s="66"/>
      <c r="F325" s="66"/>
      <c r="G325" s="66"/>
      <c r="H325" s="66"/>
      <c r="I325" s="66"/>
      <c r="J325" s="66"/>
      <c r="K325" s="66"/>
    </row>
    <row r="326" customHeight="1" spans="2:11">
      <c r="B326" s="66"/>
      <c r="C326" s="66"/>
      <c r="D326" s="66"/>
      <c r="E326" s="66"/>
      <c r="F326" s="66"/>
      <c r="G326" s="66"/>
      <c r="H326" s="66"/>
      <c r="I326" s="66"/>
      <c r="J326" s="66"/>
      <c r="K326" s="66"/>
    </row>
    <row r="327" customHeight="1" spans="2:11">
      <c r="B327" s="66"/>
      <c r="C327" s="66"/>
      <c r="D327" s="66"/>
      <c r="E327" s="66"/>
      <c r="F327" s="66"/>
      <c r="G327" s="66"/>
      <c r="H327" s="66"/>
      <c r="I327" s="66"/>
      <c r="J327" s="66"/>
      <c r="K327" s="66"/>
    </row>
    <row r="328" customHeight="1" spans="2:11">
      <c r="B328" s="66"/>
      <c r="C328" s="66"/>
      <c r="D328" s="66"/>
      <c r="E328" s="66"/>
      <c r="F328" s="66"/>
      <c r="G328" s="66"/>
      <c r="H328" s="66"/>
      <c r="I328" s="66"/>
      <c r="J328" s="66"/>
      <c r="K328" s="66"/>
    </row>
    <row r="329" customHeight="1" spans="2:11">
      <c r="B329" s="66"/>
      <c r="C329" s="66"/>
      <c r="D329" s="66"/>
      <c r="E329" s="66"/>
      <c r="F329" s="66"/>
      <c r="G329" s="66"/>
      <c r="H329" s="66"/>
      <c r="I329" s="66"/>
      <c r="J329" s="66"/>
      <c r="K329" s="66"/>
    </row>
    <row r="330" customHeight="1" spans="2:11">
      <c r="B330" s="66"/>
      <c r="C330" s="66"/>
      <c r="D330" s="66"/>
      <c r="E330" s="66"/>
      <c r="F330" s="66"/>
      <c r="G330" s="66"/>
      <c r="H330" s="66"/>
      <c r="I330" s="66"/>
      <c r="J330" s="66"/>
      <c r="K330" s="66"/>
    </row>
    <row r="331" customHeight="1" spans="2:11">
      <c r="B331" s="66"/>
      <c r="C331" s="66"/>
      <c r="D331" s="66"/>
      <c r="E331" s="66"/>
      <c r="F331" s="66"/>
      <c r="G331" s="66"/>
      <c r="H331" s="66"/>
      <c r="I331" s="66"/>
      <c r="J331" s="66"/>
      <c r="K331" s="66"/>
    </row>
    <row r="332" customHeight="1" spans="2:11">
      <c r="B332" s="66"/>
      <c r="C332" s="66"/>
      <c r="D332" s="66"/>
      <c r="E332" s="66"/>
      <c r="F332" s="66"/>
      <c r="G332" s="66"/>
      <c r="H332" s="66"/>
      <c r="I332" s="66"/>
      <c r="J332" s="66"/>
      <c r="K332" s="66"/>
    </row>
    <row r="333" customHeight="1" spans="2:11">
      <c r="B333" s="66"/>
      <c r="C333" s="66"/>
      <c r="D333" s="66"/>
      <c r="E333" s="66"/>
      <c r="F333" s="66"/>
      <c r="G333" s="66"/>
      <c r="H333" s="66"/>
      <c r="I333" s="66"/>
      <c r="J333" s="66"/>
      <c r="K333" s="66"/>
    </row>
    <row r="334" customHeight="1" spans="2:11">
      <c r="B334" s="66"/>
      <c r="C334" s="66"/>
      <c r="D334" s="66"/>
      <c r="E334" s="66"/>
      <c r="F334" s="66"/>
      <c r="G334" s="66"/>
      <c r="H334" s="66"/>
      <c r="I334" s="66"/>
      <c r="J334" s="66"/>
      <c r="K334" s="66"/>
    </row>
    <row r="335" customHeight="1" spans="2:11">
      <c r="B335" s="66"/>
      <c r="C335" s="66"/>
      <c r="D335" s="66"/>
      <c r="E335" s="66"/>
      <c r="F335" s="66"/>
      <c r="G335" s="66"/>
      <c r="H335" s="66"/>
      <c r="I335" s="66"/>
      <c r="J335" s="66"/>
      <c r="K335" s="66"/>
    </row>
    <row r="336" customHeight="1" spans="2:11">
      <c r="B336" s="66"/>
      <c r="C336" s="66"/>
      <c r="D336" s="66"/>
      <c r="E336" s="66"/>
      <c r="F336" s="66"/>
      <c r="G336" s="66"/>
      <c r="H336" s="66"/>
      <c r="I336" s="66"/>
      <c r="J336" s="66"/>
      <c r="K336" s="66"/>
    </row>
    <row r="337" customHeight="1" spans="2:11">
      <c r="B337" s="66"/>
      <c r="C337" s="66"/>
      <c r="D337" s="66"/>
      <c r="E337" s="66"/>
      <c r="F337" s="66"/>
      <c r="G337" s="66"/>
      <c r="H337" s="66"/>
      <c r="I337" s="66"/>
      <c r="J337" s="66"/>
      <c r="K337" s="66"/>
    </row>
    <row r="338" customHeight="1" spans="2:11">
      <c r="B338" s="66"/>
      <c r="C338" s="66"/>
      <c r="D338" s="66"/>
      <c r="E338" s="66"/>
      <c r="F338" s="66"/>
      <c r="G338" s="66"/>
      <c r="H338" s="66"/>
      <c r="I338" s="66"/>
      <c r="J338" s="66"/>
      <c r="K338" s="66"/>
    </row>
    <row r="339" customHeight="1" spans="2:11">
      <c r="B339" s="66"/>
      <c r="C339" s="66"/>
      <c r="D339" s="66"/>
      <c r="E339" s="66"/>
      <c r="F339" s="66"/>
      <c r="G339" s="66"/>
      <c r="H339" s="66"/>
      <c r="I339" s="66"/>
      <c r="J339" s="66"/>
      <c r="K339" s="66"/>
    </row>
    <row r="340" customHeight="1" spans="2:11">
      <c r="B340" s="66"/>
      <c r="C340" s="66"/>
      <c r="D340" s="66"/>
      <c r="E340" s="66"/>
      <c r="F340" s="66"/>
      <c r="G340" s="66"/>
      <c r="H340" s="66"/>
      <c r="I340" s="66"/>
      <c r="J340" s="66"/>
      <c r="K340" s="66"/>
    </row>
    <row r="341" customHeight="1" spans="2:11">
      <c r="B341" s="66"/>
      <c r="C341" s="66"/>
      <c r="D341" s="66"/>
      <c r="E341" s="66"/>
      <c r="F341" s="66"/>
      <c r="G341" s="66"/>
      <c r="H341" s="66"/>
      <c r="I341" s="66"/>
      <c r="J341" s="66"/>
      <c r="K341" s="66"/>
    </row>
    <row r="342" customHeight="1" spans="2:11">
      <c r="B342" s="66"/>
      <c r="C342" s="66"/>
      <c r="D342" s="66"/>
      <c r="E342" s="66"/>
      <c r="F342" s="66"/>
      <c r="G342" s="66"/>
      <c r="H342" s="66"/>
      <c r="I342" s="66"/>
      <c r="J342" s="66"/>
      <c r="K342" s="66"/>
    </row>
    <row r="343" customHeight="1" spans="2:11">
      <c r="B343" s="66"/>
      <c r="C343" s="66"/>
      <c r="D343" s="66"/>
      <c r="E343" s="66"/>
      <c r="F343" s="66"/>
      <c r="G343" s="66"/>
      <c r="H343" s="66"/>
      <c r="I343" s="66"/>
      <c r="J343" s="66"/>
      <c r="K343" s="66"/>
    </row>
    <row r="344" customHeight="1" spans="2:11">
      <c r="B344" s="66"/>
      <c r="C344" s="66"/>
      <c r="D344" s="66"/>
      <c r="E344" s="66"/>
      <c r="F344" s="66"/>
      <c r="G344" s="66"/>
      <c r="H344" s="66"/>
      <c r="I344" s="66"/>
      <c r="J344" s="66"/>
      <c r="K344" s="66"/>
    </row>
    <row r="345" customHeight="1" spans="2:11">
      <c r="B345" s="66"/>
      <c r="C345" s="66"/>
      <c r="D345" s="66"/>
      <c r="E345" s="66"/>
      <c r="F345" s="66"/>
      <c r="G345" s="66"/>
      <c r="H345" s="66"/>
      <c r="I345" s="66"/>
      <c r="J345" s="66"/>
      <c r="K345" s="66"/>
    </row>
    <row r="346" customHeight="1" spans="2:11">
      <c r="B346" s="66"/>
      <c r="C346" s="66"/>
      <c r="D346" s="66"/>
      <c r="E346" s="66"/>
      <c r="F346" s="66"/>
      <c r="G346" s="66"/>
      <c r="H346" s="66"/>
      <c r="I346" s="66"/>
      <c r="J346" s="66"/>
      <c r="K346" s="66"/>
    </row>
    <row r="347" customHeight="1" spans="2:11">
      <c r="B347" s="66"/>
      <c r="C347" s="66"/>
      <c r="D347" s="66"/>
      <c r="E347" s="66"/>
      <c r="F347" s="66"/>
      <c r="G347" s="66"/>
      <c r="H347" s="66"/>
      <c r="I347" s="66"/>
      <c r="J347" s="66"/>
      <c r="K347" s="66"/>
    </row>
    <row r="348" customHeight="1" spans="2:11">
      <c r="B348" s="66"/>
      <c r="C348" s="66"/>
      <c r="D348" s="66"/>
      <c r="E348" s="66"/>
      <c r="F348" s="66"/>
      <c r="G348" s="66"/>
      <c r="H348" s="66"/>
      <c r="I348" s="66"/>
      <c r="J348" s="66"/>
      <c r="K348" s="66"/>
    </row>
    <row r="349" customHeight="1" spans="2:11">
      <c r="B349" s="66"/>
      <c r="C349" s="66"/>
      <c r="D349" s="66"/>
      <c r="E349" s="66"/>
      <c r="F349" s="66"/>
      <c r="G349" s="66"/>
      <c r="H349" s="66"/>
      <c r="I349" s="66"/>
      <c r="J349" s="66"/>
      <c r="K349" s="66"/>
    </row>
    <row r="350" customHeight="1" spans="2:11">
      <c r="B350" s="66"/>
      <c r="C350" s="66"/>
      <c r="D350" s="66"/>
      <c r="E350" s="66"/>
      <c r="F350" s="66"/>
      <c r="G350" s="66"/>
      <c r="H350" s="66"/>
      <c r="I350" s="66"/>
      <c r="J350" s="66"/>
      <c r="K350" s="66"/>
    </row>
    <row r="351" customHeight="1" spans="2:11">
      <c r="B351" s="66"/>
      <c r="C351" s="66"/>
      <c r="D351" s="66"/>
      <c r="E351" s="66"/>
      <c r="F351" s="66"/>
      <c r="G351" s="66"/>
      <c r="H351" s="66"/>
      <c r="I351" s="66"/>
      <c r="J351" s="66"/>
      <c r="K351" s="66"/>
    </row>
    <row r="352" customHeight="1" spans="2:11">
      <c r="B352" s="66"/>
      <c r="C352" s="66"/>
      <c r="D352" s="66"/>
      <c r="E352" s="66"/>
      <c r="F352" s="66"/>
      <c r="G352" s="66"/>
      <c r="H352" s="66"/>
      <c r="I352" s="66"/>
      <c r="J352" s="66"/>
      <c r="K352" s="66"/>
    </row>
    <row r="353" customHeight="1" spans="2:11">
      <c r="B353" s="66"/>
      <c r="C353" s="66"/>
      <c r="D353" s="66"/>
      <c r="E353" s="66"/>
      <c r="F353" s="66"/>
      <c r="G353" s="66"/>
      <c r="H353" s="66"/>
      <c r="I353" s="66"/>
      <c r="J353" s="66"/>
      <c r="K353" s="66"/>
    </row>
    <row r="354" customHeight="1" spans="2:11">
      <c r="B354" s="66"/>
      <c r="C354" s="66"/>
      <c r="D354" s="66"/>
      <c r="E354" s="66"/>
      <c r="F354" s="66"/>
      <c r="G354" s="66"/>
      <c r="H354" s="66"/>
      <c r="I354" s="66"/>
      <c r="J354" s="66"/>
      <c r="K354" s="66"/>
    </row>
    <row r="355" customHeight="1" spans="2:11">
      <c r="B355" s="66"/>
      <c r="C355" s="66"/>
      <c r="D355" s="66"/>
      <c r="E355" s="66"/>
      <c r="F355" s="66"/>
      <c r="G355" s="66"/>
      <c r="H355" s="66"/>
      <c r="I355" s="66"/>
      <c r="J355" s="66"/>
      <c r="K355" s="66"/>
    </row>
    <row r="356" customHeight="1" spans="2:11">
      <c r="B356" s="66"/>
      <c r="C356" s="66"/>
      <c r="D356" s="66"/>
      <c r="E356" s="66"/>
      <c r="F356" s="66"/>
      <c r="G356" s="66"/>
      <c r="H356" s="66"/>
      <c r="I356" s="66"/>
      <c r="J356" s="66"/>
      <c r="K356" s="66"/>
    </row>
    <row r="357" customHeight="1" spans="2:11">
      <c r="B357" s="66"/>
      <c r="C357" s="66"/>
      <c r="D357" s="66"/>
      <c r="E357" s="66"/>
      <c r="F357" s="66"/>
      <c r="G357" s="66"/>
      <c r="H357" s="66"/>
      <c r="I357" s="66"/>
      <c r="J357" s="66"/>
      <c r="K357" s="66"/>
    </row>
    <row r="358" customHeight="1" spans="2:11">
      <c r="B358" s="66"/>
      <c r="C358" s="66"/>
      <c r="D358" s="66"/>
      <c r="E358" s="66"/>
      <c r="F358" s="66"/>
      <c r="G358" s="66"/>
      <c r="H358" s="66"/>
      <c r="I358" s="66"/>
      <c r="J358" s="66"/>
      <c r="K358" s="66"/>
    </row>
    <row r="359" customHeight="1" spans="2:11">
      <c r="B359" s="66"/>
      <c r="C359" s="66"/>
      <c r="D359" s="66"/>
      <c r="E359" s="66"/>
      <c r="F359" s="66"/>
      <c r="G359" s="66"/>
      <c r="H359" s="66"/>
      <c r="I359" s="66"/>
      <c r="J359" s="66"/>
      <c r="K359" s="66"/>
    </row>
    <row r="360" customHeight="1" spans="2:11">
      <c r="B360" s="66"/>
      <c r="C360" s="66"/>
      <c r="D360" s="66"/>
      <c r="E360" s="66"/>
      <c r="F360" s="66"/>
      <c r="G360" s="66"/>
      <c r="H360" s="66"/>
      <c r="I360" s="66"/>
      <c r="J360" s="66"/>
      <c r="K360" s="66"/>
    </row>
    <row r="361" customHeight="1" spans="2:11">
      <c r="B361" s="66"/>
      <c r="C361" s="66"/>
      <c r="D361" s="66"/>
      <c r="E361" s="66"/>
      <c r="F361" s="66"/>
      <c r="G361" s="66"/>
      <c r="H361" s="66"/>
      <c r="I361" s="66"/>
      <c r="J361" s="66"/>
      <c r="K361" s="66"/>
    </row>
    <row r="362" customHeight="1" spans="2:11">
      <c r="B362" s="66"/>
      <c r="C362" s="66"/>
      <c r="D362" s="66"/>
      <c r="E362" s="66"/>
      <c r="F362" s="66"/>
      <c r="G362" s="66"/>
      <c r="H362" s="66"/>
      <c r="I362" s="66"/>
      <c r="J362" s="66"/>
      <c r="K362" s="66"/>
    </row>
    <row r="363" customHeight="1" spans="2:11">
      <c r="B363" s="66"/>
      <c r="C363" s="66"/>
      <c r="D363" s="66"/>
      <c r="E363" s="66"/>
      <c r="F363" s="66"/>
      <c r="G363" s="66"/>
      <c r="H363" s="66"/>
      <c r="I363" s="66"/>
      <c r="J363" s="66"/>
      <c r="K363" s="66"/>
    </row>
    <row r="364" customHeight="1" spans="2:11">
      <c r="B364" s="66"/>
      <c r="C364" s="66"/>
      <c r="D364" s="66"/>
      <c r="E364" s="66"/>
      <c r="F364" s="66"/>
      <c r="G364" s="66"/>
      <c r="H364" s="66"/>
      <c r="I364" s="66"/>
      <c r="J364" s="66"/>
      <c r="K364" s="66"/>
    </row>
    <row r="365" customHeight="1" spans="2:11">
      <c r="B365" s="66"/>
      <c r="C365" s="66"/>
      <c r="D365" s="66"/>
      <c r="E365" s="66"/>
      <c r="F365" s="66"/>
      <c r="G365" s="66"/>
      <c r="H365" s="66"/>
      <c r="I365" s="66"/>
      <c r="J365" s="66"/>
      <c r="K365" s="66"/>
    </row>
    <row r="366" customHeight="1" spans="2:11">
      <c r="B366" s="66"/>
      <c r="C366" s="66"/>
      <c r="D366" s="66"/>
      <c r="E366" s="66"/>
      <c r="F366" s="66"/>
      <c r="G366" s="66"/>
      <c r="H366" s="66"/>
      <c r="I366" s="66"/>
      <c r="J366" s="66"/>
      <c r="K366" s="66"/>
    </row>
    <row r="367" customHeight="1" spans="2:11">
      <c r="B367" s="66"/>
      <c r="C367" s="66"/>
      <c r="D367" s="66"/>
      <c r="E367" s="66"/>
      <c r="F367" s="66"/>
      <c r="G367" s="66"/>
      <c r="H367" s="66"/>
      <c r="I367" s="66"/>
      <c r="J367" s="66"/>
      <c r="K367" s="66"/>
    </row>
    <row r="368" customHeight="1" spans="2:11">
      <c r="B368" s="66"/>
      <c r="C368" s="66"/>
      <c r="D368" s="66"/>
      <c r="E368" s="66"/>
      <c r="F368" s="66"/>
      <c r="G368" s="66"/>
      <c r="H368" s="66"/>
      <c r="I368" s="66"/>
      <c r="J368" s="66"/>
      <c r="K368" s="66"/>
    </row>
    <row r="369" customHeight="1" spans="2:11">
      <c r="B369" s="66"/>
      <c r="C369" s="66"/>
      <c r="D369" s="66"/>
      <c r="E369" s="66"/>
      <c r="F369" s="66"/>
      <c r="G369" s="66"/>
      <c r="H369" s="66"/>
      <c r="I369" s="66"/>
      <c r="J369" s="66"/>
      <c r="K369" s="66"/>
    </row>
    <row r="370" customHeight="1" spans="2:11">
      <c r="B370" s="66"/>
      <c r="C370" s="66"/>
      <c r="D370" s="66"/>
      <c r="E370" s="66"/>
      <c r="F370" s="66"/>
      <c r="G370" s="66"/>
      <c r="H370" s="66"/>
      <c r="I370" s="66"/>
      <c r="J370" s="66"/>
      <c r="K370" s="66"/>
    </row>
    <row r="371" customHeight="1" spans="2:11">
      <c r="B371" s="66"/>
      <c r="C371" s="66"/>
      <c r="D371" s="66"/>
      <c r="E371" s="66"/>
      <c r="F371" s="66"/>
      <c r="G371" s="66"/>
      <c r="H371" s="66"/>
      <c r="I371" s="66"/>
      <c r="J371" s="66"/>
      <c r="K371" s="66"/>
    </row>
    <row r="372" customHeight="1" spans="2:11">
      <c r="B372" s="66"/>
      <c r="C372" s="66"/>
      <c r="D372" s="66"/>
      <c r="E372" s="66"/>
      <c r="F372" s="66"/>
      <c r="G372" s="66"/>
      <c r="H372" s="66"/>
      <c r="I372" s="66"/>
      <c r="J372" s="66"/>
      <c r="K372" s="66"/>
    </row>
    <row r="373" customHeight="1" spans="2:11">
      <c r="B373" s="66"/>
      <c r="C373" s="66"/>
      <c r="D373" s="66"/>
      <c r="E373" s="66"/>
      <c r="F373" s="66"/>
      <c r="G373" s="66"/>
      <c r="H373" s="66"/>
      <c r="I373" s="66"/>
      <c r="J373" s="66"/>
      <c r="K373" s="66"/>
    </row>
    <row r="374" customHeight="1" spans="2:11">
      <c r="B374" s="66"/>
      <c r="C374" s="66"/>
      <c r="D374" s="66"/>
      <c r="E374" s="66"/>
      <c r="F374" s="66"/>
      <c r="G374" s="66"/>
      <c r="H374" s="66"/>
      <c r="I374" s="66"/>
      <c r="J374" s="66"/>
      <c r="K374" s="66"/>
    </row>
    <row r="375" customHeight="1" spans="2:11">
      <c r="B375" s="66"/>
      <c r="C375" s="66"/>
      <c r="D375" s="66"/>
      <c r="E375" s="66"/>
      <c r="F375" s="66"/>
      <c r="G375" s="66"/>
      <c r="H375" s="66"/>
      <c r="I375" s="66"/>
      <c r="J375" s="66"/>
      <c r="K375" s="66"/>
    </row>
    <row r="376" customHeight="1" spans="2:11">
      <c r="B376" s="66"/>
      <c r="C376" s="66"/>
      <c r="D376" s="66"/>
      <c r="E376" s="66"/>
      <c r="F376" s="66"/>
      <c r="G376" s="66"/>
      <c r="H376" s="66"/>
      <c r="I376" s="66"/>
      <c r="J376" s="66"/>
      <c r="K376" s="66"/>
    </row>
    <row r="377" customHeight="1" spans="2:11">
      <c r="B377" s="66"/>
      <c r="C377" s="66"/>
      <c r="D377" s="66"/>
      <c r="E377" s="66"/>
      <c r="F377" s="66"/>
      <c r="G377" s="66"/>
      <c r="H377" s="66"/>
      <c r="I377" s="66"/>
      <c r="J377" s="66"/>
      <c r="K377" s="66"/>
    </row>
    <row r="378" customHeight="1" spans="2:11">
      <c r="B378" s="66"/>
      <c r="C378" s="66"/>
      <c r="D378" s="66"/>
      <c r="E378" s="66"/>
      <c r="F378" s="66"/>
      <c r="G378" s="66"/>
      <c r="H378" s="66"/>
      <c r="I378" s="66"/>
      <c r="J378" s="66"/>
      <c r="K378" s="66"/>
    </row>
    <row r="379" customHeight="1" spans="2:11">
      <c r="B379" s="66"/>
      <c r="C379" s="66"/>
      <c r="D379" s="66"/>
      <c r="E379" s="66"/>
      <c r="F379" s="66"/>
      <c r="G379" s="66"/>
      <c r="H379" s="66"/>
      <c r="I379" s="66"/>
      <c r="J379" s="66"/>
      <c r="K379" s="66"/>
    </row>
    <row r="380" customHeight="1" spans="2:11">
      <c r="B380" s="66"/>
      <c r="C380" s="66"/>
      <c r="D380" s="66"/>
      <c r="E380" s="66"/>
      <c r="F380" s="66"/>
      <c r="G380" s="66"/>
      <c r="H380" s="66"/>
      <c r="I380" s="66"/>
      <c r="J380" s="66"/>
      <c r="K380" s="66"/>
    </row>
    <row r="381" customHeight="1" spans="2:11">
      <c r="B381" s="66"/>
      <c r="C381" s="66"/>
      <c r="D381" s="66"/>
      <c r="E381" s="66"/>
      <c r="F381" s="66"/>
      <c r="G381" s="66"/>
      <c r="H381" s="66"/>
      <c r="I381" s="66"/>
      <c r="J381" s="66"/>
      <c r="K381" s="66"/>
    </row>
    <row r="382" customHeight="1" spans="2:11">
      <c r="B382" s="66"/>
      <c r="C382" s="66"/>
      <c r="D382" s="66"/>
      <c r="E382" s="66"/>
      <c r="F382" s="66"/>
      <c r="G382" s="66"/>
      <c r="H382" s="66"/>
      <c r="I382" s="66"/>
      <c r="J382" s="66"/>
      <c r="K382" s="66"/>
    </row>
    <row r="383" customHeight="1" spans="2:11">
      <c r="B383" s="66"/>
      <c r="C383" s="66"/>
      <c r="D383" s="66"/>
      <c r="E383" s="66"/>
      <c r="F383" s="66"/>
      <c r="G383" s="66"/>
      <c r="H383" s="66"/>
      <c r="I383" s="66"/>
      <c r="J383" s="66"/>
      <c r="K383" s="66"/>
    </row>
    <row r="384" customHeight="1" spans="2:11">
      <c r="B384" s="66"/>
      <c r="C384" s="66"/>
      <c r="D384" s="66"/>
      <c r="E384" s="66"/>
      <c r="F384" s="66"/>
      <c r="G384" s="66"/>
      <c r="H384" s="66"/>
      <c r="I384" s="66"/>
      <c r="J384" s="66"/>
      <c r="K384" s="66"/>
    </row>
    <row r="385" customHeight="1" spans="2:11">
      <c r="B385" s="66"/>
      <c r="C385" s="66"/>
      <c r="D385" s="66"/>
      <c r="E385" s="66"/>
      <c r="F385" s="66"/>
      <c r="G385" s="66"/>
      <c r="H385" s="66"/>
      <c r="I385" s="66"/>
      <c r="J385" s="66"/>
      <c r="K385" s="66"/>
    </row>
    <row r="386" customHeight="1" spans="2:11">
      <c r="B386" s="66"/>
      <c r="C386" s="66"/>
      <c r="D386" s="66"/>
      <c r="E386" s="66"/>
      <c r="F386" s="66"/>
      <c r="G386" s="66"/>
      <c r="H386" s="66"/>
      <c r="I386" s="66"/>
      <c r="J386" s="66"/>
      <c r="K386" s="66"/>
    </row>
    <row r="387" customHeight="1" spans="2:11">
      <c r="B387" s="66"/>
      <c r="C387" s="66"/>
      <c r="D387" s="66"/>
      <c r="E387" s="66"/>
      <c r="F387" s="66"/>
      <c r="G387" s="66"/>
      <c r="H387" s="66"/>
      <c r="I387" s="66"/>
      <c r="J387" s="66"/>
      <c r="K387" s="66"/>
    </row>
    <row r="388" customHeight="1" spans="2:11">
      <c r="B388" s="66"/>
      <c r="C388" s="66"/>
      <c r="D388" s="66"/>
      <c r="E388" s="66"/>
      <c r="F388" s="66"/>
      <c r="G388" s="66"/>
      <c r="H388" s="66"/>
      <c r="I388" s="66"/>
      <c r="J388" s="66"/>
      <c r="K388" s="66"/>
    </row>
    <row r="389" customHeight="1" spans="2:11">
      <c r="B389" s="66"/>
      <c r="C389" s="66"/>
      <c r="D389" s="66"/>
      <c r="E389" s="66"/>
      <c r="F389" s="66"/>
      <c r="G389" s="66"/>
      <c r="H389" s="66"/>
      <c r="I389" s="66"/>
      <c r="J389" s="66"/>
      <c r="K389" s="66"/>
    </row>
    <row r="390" customHeight="1" spans="2:11">
      <c r="B390" s="66"/>
      <c r="C390" s="66"/>
      <c r="D390" s="66"/>
      <c r="E390" s="66"/>
      <c r="F390" s="66"/>
      <c r="G390" s="66"/>
      <c r="H390" s="66"/>
      <c r="I390" s="66"/>
      <c r="J390" s="66"/>
      <c r="K390" s="66"/>
    </row>
    <row r="391" customHeight="1" spans="2:11">
      <c r="B391" s="66"/>
      <c r="C391" s="66"/>
      <c r="D391" s="66"/>
      <c r="E391" s="66"/>
      <c r="F391" s="66"/>
      <c r="G391" s="66"/>
      <c r="H391" s="66"/>
      <c r="I391" s="66"/>
      <c r="J391" s="66"/>
      <c r="K391" s="66"/>
    </row>
    <row r="392" customHeight="1" spans="2:11">
      <c r="B392" s="66"/>
      <c r="C392" s="66"/>
      <c r="D392" s="66"/>
      <c r="E392" s="66"/>
      <c r="F392" s="66"/>
      <c r="G392" s="66"/>
      <c r="H392" s="66"/>
      <c r="I392" s="66"/>
      <c r="J392" s="66"/>
      <c r="K392" s="66"/>
    </row>
    <row r="393" customHeight="1" spans="2:11">
      <c r="B393" s="66"/>
      <c r="C393" s="66"/>
      <c r="D393" s="66"/>
      <c r="E393" s="66"/>
      <c r="F393" s="66"/>
      <c r="G393" s="66"/>
      <c r="H393" s="66"/>
      <c r="I393" s="66"/>
      <c r="J393" s="66"/>
      <c r="K393" s="66"/>
    </row>
    <row r="394" customHeight="1" spans="2:11">
      <c r="B394" s="66"/>
      <c r="C394" s="66"/>
      <c r="D394" s="66"/>
      <c r="E394" s="66"/>
      <c r="F394" s="66"/>
      <c r="G394" s="66"/>
      <c r="H394" s="66"/>
      <c r="I394" s="66"/>
      <c r="J394" s="66"/>
      <c r="K394" s="66"/>
    </row>
    <row r="395" customHeight="1" spans="2:11">
      <c r="B395" s="66"/>
      <c r="C395" s="66"/>
      <c r="D395" s="66"/>
      <c r="E395" s="66"/>
      <c r="F395" s="66"/>
      <c r="G395" s="66"/>
      <c r="H395" s="66"/>
      <c r="I395" s="66"/>
      <c r="J395" s="66"/>
      <c r="K395" s="66"/>
    </row>
    <row r="396" customHeight="1" spans="2:11">
      <c r="B396" s="66"/>
      <c r="C396" s="66"/>
      <c r="D396" s="66"/>
      <c r="E396" s="66"/>
      <c r="F396" s="66"/>
      <c r="G396" s="66"/>
      <c r="H396" s="66"/>
      <c r="I396" s="66"/>
      <c r="J396" s="66"/>
      <c r="K396" s="66"/>
    </row>
    <row r="397" customHeight="1" spans="2:11">
      <c r="B397" s="66"/>
      <c r="C397" s="66"/>
      <c r="D397" s="66"/>
      <c r="E397" s="66"/>
      <c r="F397" s="66"/>
      <c r="G397" s="66"/>
      <c r="H397" s="66"/>
      <c r="I397" s="66"/>
      <c r="J397" s="66"/>
      <c r="K397" s="66"/>
    </row>
    <row r="398" customHeight="1" spans="2:11">
      <c r="B398" s="66"/>
      <c r="C398" s="66"/>
      <c r="D398" s="66"/>
      <c r="E398" s="66"/>
      <c r="F398" s="66"/>
      <c r="G398" s="66"/>
      <c r="H398" s="66"/>
      <c r="I398" s="66"/>
      <c r="J398" s="66"/>
      <c r="K398" s="66"/>
    </row>
    <row r="399" customHeight="1" spans="2:11">
      <c r="B399" s="66"/>
      <c r="C399" s="66"/>
      <c r="D399" s="66"/>
      <c r="E399" s="66"/>
      <c r="F399" s="66"/>
      <c r="G399" s="66"/>
      <c r="H399" s="66"/>
      <c r="I399" s="66"/>
      <c r="J399" s="66"/>
      <c r="K399" s="66"/>
    </row>
    <row r="400" customHeight="1" spans="2:11">
      <c r="B400" s="66"/>
      <c r="C400" s="66"/>
      <c r="D400" s="66"/>
      <c r="E400" s="66"/>
      <c r="F400" s="66"/>
      <c r="G400" s="66"/>
      <c r="H400" s="66"/>
      <c r="I400" s="66"/>
      <c r="J400" s="66"/>
      <c r="K400" s="66"/>
    </row>
    <row r="401" customHeight="1" spans="2:11">
      <c r="B401" s="66"/>
      <c r="C401" s="66"/>
      <c r="D401" s="66"/>
      <c r="E401" s="66"/>
      <c r="F401" s="66"/>
      <c r="G401" s="66"/>
      <c r="H401" s="66"/>
      <c r="I401" s="66"/>
      <c r="J401" s="66"/>
      <c r="K401" s="66"/>
    </row>
    <row r="402" customHeight="1" spans="2:11">
      <c r="B402" s="66"/>
      <c r="C402" s="66"/>
      <c r="D402" s="66"/>
      <c r="E402" s="66"/>
      <c r="F402" s="66"/>
      <c r="G402" s="66"/>
      <c r="H402" s="66"/>
      <c r="I402" s="66"/>
      <c r="J402" s="66"/>
      <c r="K402" s="66"/>
    </row>
    <row r="403" customHeight="1" spans="2:11">
      <c r="B403" s="66"/>
      <c r="C403" s="66"/>
      <c r="D403" s="66"/>
      <c r="E403" s="66"/>
      <c r="F403" s="66"/>
      <c r="G403" s="66"/>
      <c r="H403" s="66"/>
      <c r="I403" s="66"/>
      <c r="J403" s="66"/>
      <c r="K403" s="66"/>
    </row>
    <row r="404" customHeight="1" spans="2:11">
      <c r="B404" s="66"/>
      <c r="C404" s="66"/>
      <c r="D404" s="66"/>
      <c r="E404" s="66"/>
      <c r="F404" s="66"/>
      <c r="G404" s="66"/>
      <c r="H404" s="66"/>
      <c r="I404" s="66"/>
      <c r="J404" s="66"/>
      <c r="K404" s="66"/>
    </row>
    <row r="405" customHeight="1" spans="2:11">
      <c r="B405" s="66"/>
      <c r="C405" s="66"/>
      <c r="D405" s="66"/>
      <c r="E405" s="66"/>
      <c r="F405" s="66"/>
      <c r="G405" s="66"/>
      <c r="H405" s="66"/>
      <c r="I405" s="66"/>
      <c r="J405" s="66"/>
      <c r="K405" s="66"/>
    </row>
    <row r="406" customHeight="1" spans="2:11">
      <c r="B406" s="66"/>
      <c r="C406" s="66"/>
      <c r="D406" s="66"/>
      <c r="E406" s="66"/>
      <c r="F406" s="66"/>
      <c r="G406" s="66"/>
      <c r="H406" s="66"/>
      <c r="I406" s="66"/>
      <c r="J406" s="66"/>
      <c r="K406" s="66"/>
    </row>
    <row r="407" customHeight="1" spans="2:11">
      <c r="B407" s="66"/>
      <c r="C407" s="66"/>
      <c r="D407" s="66"/>
      <c r="E407" s="66"/>
      <c r="F407" s="66"/>
      <c r="G407" s="66"/>
      <c r="H407" s="66"/>
      <c r="I407" s="66"/>
      <c r="J407" s="66"/>
      <c r="K407" s="66"/>
    </row>
    <row r="408" customHeight="1" spans="2:11">
      <c r="B408" s="66"/>
      <c r="C408" s="66"/>
      <c r="D408" s="66"/>
      <c r="E408" s="66"/>
      <c r="F408" s="66"/>
      <c r="G408" s="66"/>
      <c r="H408" s="66"/>
      <c r="I408" s="66"/>
      <c r="J408" s="66"/>
      <c r="K408" s="66"/>
    </row>
    <row r="409" customHeight="1" spans="2:11">
      <c r="B409" s="66"/>
      <c r="C409" s="66"/>
      <c r="D409" s="66"/>
      <c r="E409" s="66"/>
      <c r="F409" s="66"/>
      <c r="G409" s="66"/>
      <c r="H409" s="66"/>
      <c r="I409" s="66"/>
      <c r="J409" s="66"/>
      <c r="K409" s="66"/>
    </row>
    <row r="410" customHeight="1" spans="2:11">
      <c r="B410" s="66"/>
      <c r="C410" s="66"/>
      <c r="D410" s="66"/>
      <c r="E410" s="66"/>
      <c r="F410" s="66"/>
      <c r="G410" s="66"/>
      <c r="H410" s="66"/>
      <c r="I410" s="66"/>
      <c r="J410" s="66"/>
      <c r="K410" s="66"/>
    </row>
    <row r="411" customHeight="1" spans="2:11">
      <c r="B411" s="66"/>
      <c r="C411" s="66"/>
      <c r="D411" s="66"/>
      <c r="E411" s="66"/>
      <c r="F411" s="66"/>
      <c r="G411" s="66"/>
      <c r="H411" s="66"/>
      <c r="I411" s="66"/>
      <c r="J411" s="66"/>
      <c r="K411" s="66"/>
    </row>
    <row r="412" customHeight="1" spans="2:11">
      <c r="B412" s="66"/>
      <c r="C412" s="66"/>
      <c r="D412" s="66"/>
      <c r="E412" s="66"/>
      <c r="F412" s="66"/>
      <c r="G412" s="66"/>
      <c r="H412" s="66"/>
      <c r="I412" s="66"/>
      <c r="J412" s="66"/>
      <c r="K412" s="66"/>
    </row>
    <row r="413" customHeight="1" spans="2:11">
      <c r="B413" s="66"/>
      <c r="C413" s="66"/>
      <c r="D413" s="66"/>
      <c r="E413" s="66"/>
      <c r="F413" s="66"/>
      <c r="G413" s="66"/>
      <c r="H413" s="66"/>
      <c r="I413" s="66"/>
      <c r="J413" s="66"/>
      <c r="K413" s="66"/>
    </row>
    <row r="414" customHeight="1" spans="2:11">
      <c r="B414" s="66"/>
      <c r="C414" s="66"/>
      <c r="D414" s="66"/>
      <c r="E414" s="66"/>
      <c r="F414" s="66"/>
      <c r="G414" s="66"/>
      <c r="H414" s="66"/>
      <c r="I414" s="66"/>
      <c r="J414" s="66"/>
      <c r="K414" s="66"/>
    </row>
    <row r="415" customHeight="1" spans="2:11">
      <c r="B415" s="66"/>
      <c r="C415" s="66"/>
      <c r="D415" s="66"/>
      <c r="E415" s="66"/>
      <c r="F415" s="66"/>
      <c r="G415" s="66"/>
      <c r="H415" s="66"/>
      <c r="I415" s="66"/>
      <c r="J415" s="66"/>
      <c r="K415" s="66"/>
    </row>
    <row r="416" customHeight="1" spans="2:11">
      <c r="B416" s="66"/>
      <c r="C416" s="66"/>
      <c r="D416" s="66"/>
      <c r="E416" s="66"/>
      <c r="F416" s="66"/>
      <c r="G416" s="66"/>
      <c r="H416" s="66"/>
      <c r="I416" s="66"/>
      <c r="J416" s="66"/>
      <c r="K416" s="66"/>
    </row>
    <row r="417" customHeight="1" spans="2:11">
      <c r="B417" s="66"/>
      <c r="C417" s="66"/>
      <c r="D417" s="66"/>
      <c r="E417" s="66"/>
      <c r="F417" s="66"/>
      <c r="G417" s="66"/>
      <c r="H417" s="66"/>
      <c r="I417" s="66"/>
      <c r="J417" s="66"/>
      <c r="K417" s="66"/>
    </row>
    <row r="418" customHeight="1" spans="2:11">
      <c r="B418" s="66"/>
      <c r="C418" s="66"/>
      <c r="D418" s="66"/>
      <c r="E418" s="66"/>
      <c r="F418" s="66"/>
      <c r="G418" s="66"/>
      <c r="H418" s="66"/>
      <c r="I418" s="66"/>
      <c r="J418" s="66"/>
      <c r="K418" s="66"/>
    </row>
    <row r="419" customHeight="1" spans="2:11">
      <c r="B419" s="66"/>
      <c r="C419" s="66"/>
      <c r="D419" s="66"/>
      <c r="E419" s="66"/>
      <c r="F419" s="66"/>
      <c r="G419" s="66"/>
      <c r="H419" s="66"/>
      <c r="I419" s="66"/>
      <c r="J419" s="66"/>
      <c r="K419" s="66"/>
    </row>
    <row r="420" customHeight="1" spans="2:11">
      <c r="B420" s="66"/>
      <c r="C420" s="66"/>
      <c r="D420" s="66"/>
      <c r="E420" s="66"/>
      <c r="F420" s="66"/>
      <c r="G420" s="66"/>
      <c r="H420" s="66"/>
      <c r="I420" s="66"/>
      <c r="J420" s="66"/>
      <c r="K420" s="66"/>
    </row>
    <row r="421" customHeight="1" spans="2:11">
      <c r="B421" s="66"/>
      <c r="C421" s="66"/>
      <c r="D421" s="66"/>
      <c r="E421" s="66"/>
      <c r="F421" s="66"/>
      <c r="G421" s="66"/>
      <c r="H421" s="66"/>
      <c r="I421" s="66"/>
      <c r="J421" s="66"/>
      <c r="K421" s="66"/>
    </row>
    <row r="422" customHeight="1" spans="2:11">
      <c r="B422" s="66"/>
      <c r="C422" s="66"/>
      <c r="D422" s="66"/>
      <c r="E422" s="66"/>
      <c r="F422" s="66"/>
      <c r="G422" s="66"/>
      <c r="H422" s="66"/>
      <c r="I422" s="66"/>
      <c r="J422" s="66"/>
      <c r="K422" s="66"/>
    </row>
    <row r="423" customHeight="1" spans="2:11">
      <c r="B423" s="66"/>
      <c r="C423" s="66"/>
      <c r="D423" s="66"/>
      <c r="E423" s="66"/>
      <c r="F423" s="66"/>
      <c r="G423" s="66"/>
      <c r="H423" s="66"/>
      <c r="I423" s="66"/>
      <c r="J423" s="66"/>
      <c r="K423" s="66"/>
    </row>
    <row r="424" customHeight="1" spans="2:11">
      <c r="B424" s="66"/>
      <c r="C424" s="66"/>
      <c r="D424" s="66"/>
      <c r="E424" s="66"/>
      <c r="F424" s="66"/>
      <c r="G424" s="66"/>
      <c r="H424" s="66"/>
      <c r="I424" s="66"/>
      <c r="J424" s="66"/>
      <c r="K424" s="66"/>
    </row>
    <row r="425" customHeight="1" spans="2:11">
      <c r="B425" s="66"/>
      <c r="C425" s="66"/>
      <c r="D425" s="66"/>
      <c r="E425" s="66"/>
      <c r="F425" s="66"/>
      <c r="G425" s="66"/>
      <c r="H425" s="66"/>
      <c r="I425" s="66"/>
      <c r="J425" s="66"/>
      <c r="K425" s="66"/>
    </row>
    <row r="426" customHeight="1" spans="2:11">
      <c r="B426" s="66"/>
      <c r="C426" s="66"/>
      <c r="D426" s="66"/>
      <c r="E426" s="66"/>
      <c r="F426" s="66"/>
      <c r="G426" s="66"/>
      <c r="H426" s="66"/>
      <c r="I426" s="66"/>
      <c r="J426" s="66"/>
      <c r="K426" s="66"/>
    </row>
    <row r="427" customHeight="1" spans="2:11">
      <c r="B427" s="66"/>
      <c r="C427" s="66"/>
      <c r="D427" s="66"/>
      <c r="E427" s="66"/>
      <c r="F427" s="66"/>
      <c r="G427" s="66"/>
      <c r="H427" s="66"/>
      <c r="I427" s="66"/>
      <c r="J427" s="66"/>
      <c r="K427" s="66"/>
    </row>
    <row r="428" customHeight="1" spans="2:11">
      <c r="B428" s="66"/>
      <c r="C428" s="66"/>
      <c r="D428" s="66"/>
      <c r="E428" s="66"/>
      <c r="F428" s="66"/>
      <c r="G428" s="66"/>
      <c r="H428" s="66"/>
      <c r="I428" s="66"/>
      <c r="J428" s="66"/>
      <c r="K428" s="66"/>
    </row>
    <row r="429" customHeight="1" spans="2:11">
      <c r="B429" s="66"/>
      <c r="C429" s="66"/>
      <c r="D429" s="66"/>
      <c r="E429" s="66"/>
      <c r="F429" s="66"/>
      <c r="G429" s="66"/>
      <c r="H429" s="66"/>
      <c r="I429" s="66"/>
      <c r="J429" s="66"/>
      <c r="K429" s="66"/>
    </row>
    <row r="430" customHeight="1" spans="2:11">
      <c r="B430" s="66"/>
      <c r="C430" s="66"/>
      <c r="D430" s="66"/>
      <c r="E430" s="66"/>
      <c r="F430" s="66"/>
      <c r="G430" s="66"/>
      <c r="H430" s="66"/>
      <c r="I430" s="66"/>
      <c r="J430" s="66"/>
      <c r="K430" s="66"/>
    </row>
    <row r="431" customHeight="1" spans="2:11">
      <c r="B431" s="66"/>
      <c r="C431" s="66"/>
      <c r="D431" s="66"/>
      <c r="E431" s="66"/>
      <c r="F431" s="66"/>
      <c r="G431" s="66"/>
      <c r="H431" s="66"/>
      <c r="I431" s="66"/>
      <c r="J431" s="66"/>
      <c r="K431" s="66"/>
    </row>
    <row r="432" customHeight="1" spans="2:11">
      <c r="B432" s="66"/>
      <c r="C432" s="66"/>
      <c r="D432" s="66"/>
      <c r="E432" s="66"/>
      <c r="F432" s="66"/>
      <c r="G432" s="66"/>
      <c r="H432" s="66"/>
      <c r="I432" s="66"/>
      <c r="J432" s="66"/>
      <c r="K432" s="66"/>
    </row>
    <row r="433" customHeight="1" spans="2:11">
      <c r="B433" s="66"/>
      <c r="C433" s="66"/>
      <c r="D433" s="66"/>
      <c r="E433" s="66"/>
      <c r="F433" s="66"/>
      <c r="G433" s="66"/>
      <c r="H433" s="66"/>
      <c r="I433" s="66"/>
      <c r="J433" s="66"/>
      <c r="K433" s="66"/>
    </row>
    <row r="434" customHeight="1" spans="2:11">
      <c r="B434" s="66"/>
      <c r="C434" s="66"/>
      <c r="D434" s="66"/>
      <c r="E434" s="66"/>
      <c r="F434" s="66"/>
      <c r="G434" s="66"/>
      <c r="H434" s="66"/>
      <c r="I434" s="66"/>
      <c r="J434" s="66"/>
      <c r="K434" s="66"/>
    </row>
    <row r="435" customHeight="1" spans="2:11">
      <c r="B435" s="66"/>
      <c r="C435" s="66"/>
      <c r="D435" s="66"/>
      <c r="E435" s="66"/>
      <c r="F435" s="66"/>
      <c r="G435" s="66"/>
      <c r="H435" s="66"/>
      <c r="I435" s="66"/>
      <c r="J435" s="66"/>
      <c r="K435" s="66"/>
    </row>
    <row r="436" customHeight="1" spans="2:11">
      <c r="B436" s="66"/>
      <c r="C436" s="66"/>
      <c r="D436" s="66"/>
      <c r="E436" s="66"/>
      <c r="F436" s="66"/>
      <c r="G436" s="66"/>
      <c r="H436" s="66"/>
      <c r="I436" s="66"/>
      <c r="J436" s="66"/>
      <c r="K436" s="66"/>
    </row>
    <row r="437" customHeight="1" spans="2:11">
      <c r="B437" s="66"/>
      <c r="C437" s="66"/>
      <c r="D437" s="66"/>
      <c r="E437" s="66"/>
      <c r="F437" s="66"/>
      <c r="G437" s="66"/>
      <c r="H437" s="66"/>
      <c r="I437" s="66"/>
      <c r="J437" s="66"/>
      <c r="K437" s="66"/>
    </row>
    <row r="438" customHeight="1" spans="2:11">
      <c r="B438" s="66"/>
      <c r="C438" s="66"/>
      <c r="D438" s="66"/>
      <c r="E438" s="66"/>
      <c r="F438" s="66"/>
      <c r="G438" s="66"/>
      <c r="H438" s="66"/>
      <c r="I438" s="66"/>
      <c r="J438" s="66"/>
      <c r="K438" s="66"/>
    </row>
    <row r="439" customHeight="1" spans="2:11">
      <c r="B439" s="66"/>
      <c r="C439" s="66"/>
      <c r="D439" s="66"/>
      <c r="E439" s="66"/>
      <c r="F439" s="66"/>
      <c r="G439" s="66"/>
      <c r="H439" s="66"/>
      <c r="I439" s="66"/>
      <c r="J439" s="66"/>
      <c r="K439" s="66"/>
    </row>
    <row r="440" customHeight="1" spans="2:11">
      <c r="B440" s="66"/>
      <c r="C440" s="66"/>
      <c r="D440" s="66"/>
      <c r="E440" s="66"/>
      <c r="F440" s="66"/>
      <c r="G440" s="66"/>
      <c r="H440" s="66"/>
      <c r="I440" s="66"/>
      <c r="J440" s="66"/>
      <c r="K440" s="66"/>
    </row>
    <row r="441" customHeight="1" spans="2:11">
      <c r="B441" s="66"/>
      <c r="C441" s="66"/>
      <c r="D441" s="66"/>
      <c r="E441" s="66"/>
      <c r="F441" s="66"/>
      <c r="G441" s="66"/>
      <c r="H441" s="66"/>
      <c r="I441" s="66"/>
      <c r="J441" s="66"/>
      <c r="K441" s="66"/>
    </row>
    <row r="442" customHeight="1" spans="2:11">
      <c r="B442" s="66"/>
      <c r="C442" s="66"/>
      <c r="D442" s="66"/>
      <c r="E442" s="66"/>
      <c r="F442" s="66"/>
      <c r="G442" s="66"/>
      <c r="H442" s="66"/>
      <c r="I442" s="66"/>
      <c r="J442" s="66"/>
      <c r="K442" s="66"/>
    </row>
    <row r="443" customHeight="1" spans="2:11">
      <c r="B443" s="66"/>
      <c r="C443" s="66"/>
      <c r="D443" s="66"/>
      <c r="E443" s="66"/>
      <c r="F443" s="66"/>
      <c r="G443" s="66"/>
      <c r="H443" s="66"/>
      <c r="I443" s="66"/>
      <c r="J443" s="66"/>
      <c r="K443" s="66"/>
    </row>
    <row r="444" customHeight="1" spans="2:11">
      <c r="B444" s="66"/>
      <c r="C444" s="66"/>
      <c r="D444" s="66"/>
      <c r="E444" s="66"/>
      <c r="F444" s="66"/>
      <c r="G444" s="66"/>
      <c r="H444" s="66"/>
      <c r="I444" s="66"/>
      <c r="J444" s="66"/>
      <c r="K444" s="66"/>
    </row>
    <row r="445" customHeight="1" spans="2:11">
      <c r="B445" s="66"/>
      <c r="C445" s="66"/>
      <c r="D445" s="66"/>
      <c r="E445" s="66"/>
      <c r="F445" s="66"/>
      <c r="G445" s="66"/>
      <c r="H445" s="66"/>
      <c r="I445" s="66"/>
      <c r="J445" s="66"/>
      <c r="K445" s="66"/>
    </row>
    <row r="446" customHeight="1" spans="2:11">
      <c r="B446" s="66"/>
      <c r="C446" s="66"/>
      <c r="D446" s="66"/>
      <c r="E446" s="66"/>
      <c r="F446" s="66"/>
      <c r="G446" s="66"/>
      <c r="H446" s="66"/>
      <c r="I446" s="66"/>
      <c r="J446" s="66"/>
      <c r="K446" s="66"/>
    </row>
    <row r="447" customHeight="1" spans="2:11">
      <c r="B447" s="66"/>
      <c r="C447" s="66"/>
      <c r="D447" s="66"/>
      <c r="E447" s="66"/>
      <c r="F447" s="66"/>
      <c r="G447" s="66"/>
      <c r="H447" s="66"/>
      <c r="I447" s="66"/>
      <c r="J447" s="66"/>
      <c r="K447" s="66"/>
    </row>
    <row r="448" customHeight="1" spans="2:11">
      <c r="B448" s="66"/>
      <c r="C448" s="66"/>
      <c r="D448" s="66"/>
      <c r="E448" s="66"/>
      <c r="F448" s="66"/>
      <c r="G448" s="66"/>
      <c r="H448" s="66"/>
      <c r="I448" s="66"/>
      <c r="J448" s="66"/>
      <c r="K448" s="66"/>
    </row>
    <row r="449" customHeight="1" spans="2:11">
      <c r="B449" s="66"/>
      <c r="C449" s="66"/>
      <c r="D449" s="66"/>
      <c r="E449" s="66"/>
      <c r="F449" s="66"/>
      <c r="G449" s="66"/>
      <c r="H449" s="66"/>
      <c r="I449" s="66"/>
      <c r="J449" s="66"/>
      <c r="K449" s="66"/>
    </row>
    <row r="450" customHeight="1" spans="2:11">
      <c r="B450" s="66"/>
      <c r="C450" s="66"/>
      <c r="D450" s="66"/>
      <c r="E450" s="66"/>
      <c r="F450" s="66"/>
      <c r="G450" s="66"/>
      <c r="H450" s="66"/>
      <c r="I450" s="66"/>
      <c r="J450" s="66"/>
      <c r="K450" s="66"/>
    </row>
    <row r="451" customHeight="1" spans="2:11">
      <c r="B451" s="66"/>
      <c r="C451" s="66"/>
      <c r="D451" s="66"/>
      <c r="E451" s="66"/>
      <c r="F451" s="66"/>
      <c r="G451" s="66"/>
      <c r="H451" s="66"/>
      <c r="I451" s="66"/>
      <c r="J451" s="66"/>
      <c r="K451" s="66"/>
    </row>
    <row r="452" customHeight="1" spans="2:11">
      <c r="B452" s="66"/>
      <c r="C452" s="66"/>
      <c r="D452" s="66"/>
      <c r="E452" s="66"/>
      <c r="F452" s="66"/>
      <c r="G452" s="66"/>
      <c r="H452" s="66"/>
      <c r="I452" s="66"/>
      <c r="J452" s="66"/>
      <c r="K452" s="66"/>
    </row>
    <row r="453" customHeight="1" spans="2:11">
      <c r="B453" s="66"/>
      <c r="C453" s="66"/>
      <c r="D453" s="66"/>
      <c r="E453" s="66"/>
      <c r="F453" s="66"/>
      <c r="G453" s="66"/>
      <c r="H453" s="66"/>
      <c r="I453" s="66"/>
      <c r="J453" s="66"/>
      <c r="K453" s="66"/>
    </row>
    <row r="454" customHeight="1" spans="2:11">
      <c r="B454" s="66"/>
      <c r="C454" s="66"/>
      <c r="D454" s="66"/>
      <c r="E454" s="66"/>
      <c r="F454" s="66"/>
      <c r="G454" s="66"/>
      <c r="H454" s="66"/>
      <c r="I454" s="66"/>
      <c r="J454" s="66"/>
      <c r="K454" s="66"/>
    </row>
    <row r="455" customHeight="1" spans="2:11">
      <c r="B455" s="66"/>
      <c r="C455" s="66"/>
      <c r="D455" s="66"/>
      <c r="E455" s="66"/>
      <c r="F455" s="66"/>
      <c r="G455" s="66"/>
      <c r="H455" s="66"/>
      <c r="I455" s="66"/>
      <c r="J455" s="66"/>
      <c r="K455" s="66"/>
    </row>
    <row r="456" customHeight="1" spans="2:11">
      <c r="B456" s="66"/>
      <c r="C456" s="66"/>
      <c r="D456" s="66"/>
      <c r="E456" s="66"/>
      <c r="F456" s="66"/>
      <c r="G456" s="66"/>
      <c r="H456" s="66"/>
      <c r="I456" s="66"/>
      <c r="J456" s="66"/>
      <c r="K456" s="66"/>
    </row>
    <row r="457" customHeight="1" spans="2:11">
      <c r="B457" s="66"/>
      <c r="C457" s="66"/>
      <c r="D457" s="66"/>
      <c r="E457" s="66"/>
      <c r="F457" s="66"/>
      <c r="G457" s="66"/>
      <c r="H457" s="66"/>
      <c r="I457" s="66"/>
      <c r="J457" s="66"/>
      <c r="K457" s="66"/>
    </row>
    <row r="458" customHeight="1" spans="2:11">
      <c r="B458" s="66"/>
      <c r="C458" s="66"/>
      <c r="D458" s="66"/>
      <c r="E458" s="66"/>
      <c r="F458" s="66"/>
      <c r="G458" s="66"/>
      <c r="H458" s="66"/>
      <c r="I458" s="66"/>
      <c r="J458" s="66"/>
      <c r="K458" s="66"/>
    </row>
    <row r="459" customHeight="1" spans="2:11">
      <c r="B459" s="66"/>
      <c r="C459" s="66"/>
      <c r="D459" s="66"/>
      <c r="E459" s="66"/>
      <c r="F459" s="66"/>
      <c r="G459" s="66"/>
      <c r="H459" s="66"/>
      <c r="I459" s="66"/>
      <c r="J459" s="66"/>
      <c r="K459" s="66"/>
    </row>
    <row r="460" customHeight="1" spans="2:11">
      <c r="B460" s="66"/>
      <c r="C460" s="66"/>
      <c r="D460" s="66"/>
      <c r="E460" s="66"/>
      <c r="F460" s="66"/>
      <c r="G460" s="66"/>
      <c r="H460" s="66"/>
      <c r="I460" s="66"/>
      <c r="J460" s="66"/>
      <c r="K460" s="66"/>
    </row>
    <row r="461" customHeight="1" spans="2:11">
      <c r="B461" s="66"/>
      <c r="C461" s="66"/>
      <c r="D461" s="66"/>
      <c r="E461" s="66"/>
      <c r="F461" s="66"/>
      <c r="G461" s="66"/>
      <c r="H461" s="66"/>
      <c r="I461" s="66"/>
      <c r="J461" s="66"/>
      <c r="K461" s="66"/>
    </row>
    <row r="462" customHeight="1" spans="2:11">
      <c r="B462" s="66"/>
      <c r="C462" s="66"/>
      <c r="D462" s="66"/>
      <c r="E462" s="66"/>
      <c r="F462" s="66"/>
      <c r="G462" s="66"/>
      <c r="H462" s="66"/>
      <c r="I462" s="66"/>
      <c r="J462" s="66"/>
      <c r="K462" s="66"/>
    </row>
    <row r="463" customHeight="1" spans="2:11">
      <c r="B463" s="66"/>
      <c r="C463" s="66"/>
      <c r="D463" s="66"/>
      <c r="E463" s="66"/>
      <c r="F463" s="66"/>
      <c r="G463" s="66"/>
      <c r="H463" s="66"/>
      <c r="I463" s="66"/>
      <c r="J463" s="66"/>
      <c r="K463" s="66"/>
    </row>
    <row r="464" customHeight="1" spans="2:11">
      <c r="B464" s="66"/>
      <c r="C464" s="66"/>
      <c r="D464" s="66"/>
      <c r="E464" s="66"/>
      <c r="F464" s="66"/>
      <c r="G464" s="66"/>
      <c r="H464" s="66"/>
      <c r="I464" s="66"/>
      <c r="J464" s="66"/>
      <c r="K464" s="66"/>
    </row>
    <row r="465" customHeight="1" spans="2:11">
      <c r="B465" s="66"/>
      <c r="C465" s="66"/>
      <c r="D465" s="66"/>
      <c r="E465" s="66"/>
      <c r="F465" s="66"/>
      <c r="G465" s="66"/>
      <c r="H465" s="66"/>
      <c r="I465" s="66"/>
      <c r="J465" s="66"/>
      <c r="K465" s="66"/>
    </row>
    <row r="466" customHeight="1" spans="2:11">
      <c r="B466" s="66"/>
      <c r="C466" s="66"/>
      <c r="D466" s="66"/>
      <c r="E466" s="66"/>
      <c r="F466" s="66"/>
      <c r="G466" s="66"/>
      <c r="H466" s="66"/>
      <c r="I466" s="66"/>
      <c r="J466" s="66"/>
      <c r="K466" s="66"/>
    </row>
    <row r="467" customHeight="1" spans="2:11">
      <c r="B467" s="66"/>
      <c r="C467" s="66"/>
      <c r="D467" s="66"/>
      <c r="E467" s="66"/>
      <c r="F467" s="66"/>
      <c r="G467" s="66"/>
      <c r="H467" s="66"/>
      <c r="I467" s="66"/>
      <c r="J467" s="66"/>
      <c r="K467" s="66"/>
    </row>
    <row r="468" customHeight="1" spans="2:11">
      <c r="B468" s="66"/>
      <c r="C468" s="66"/>
      <c r="D468" s="66"/>
      <c r="E468" s="66"/>
      <c r="F468" s="66"/>
      <c r="G468" s="66"/>
      <c r="H468" s="66"/>
      <c r="I468" s="66"/>
      <c r="J468" s="66"/>
      <c r="K468" s="66"/>
    </row>
    <row r="469" customHeight="1" spans="2:11">
      <c r="B469" s="66"/>
      <c r="C469" s="66"/>
      <c r="D469" s="66"/>
      <c r="E469" s="66"/>
      <c r="F469" s="66"/>
      <c r="G469" s="66"/>
      <c r="H469" s="66"/>
      <c r="I469" s="66"/>
      <c r="J469" s="66"/>
      <c r="K469" s="66"/>
    </row>
    <row r="470" customHeight="1" spans="2:11">
      <c r="B470" s="66"/>
      <c r="C470" s="66"/>
      <c r="D470" s="66"/>
      <c r="E470" s="66"/>
      <c r="F470" s="66"/>
      <c r="G470" s="66"/>
      <c r="H470" s="66"/>
      <c r="I470" s="66"/>
      <c r="J470" s="66"/>
      <c r="K470" s="66"/>
    </row>
    <row r="471" customHeight="1" spans="2:11">
      <c r="B471" s="66"/>
      <c r="C471" s="66"/>
      <c r="D471" s="66"/>
      <c r="E471" s="66"/>
      <c r="F471" s="66"/>
      <c r="G471" s="66"/>
      <c r="H471" s="66"/>
      <c r="I471" s="66"/>
      <c r="J471" s="66"/>
      <c r="K471" s="66"/>
    </row>
    <row r="472" customHeight="1" spans="2:11">
      <c r="B472" s="66"/>
      <c r="C472" s="66"/>
      <c r="D472" s="66"/>
      <c r="E472" s="66"/>
      <c r="F472" s="66"/>
      <c r="G472" s="66"/>
      <c r="H472" s="66"/>
      <c r="I472" s="66"/>
      <c r="J472" s="66"/>
      <c r="K472" s="66"/>
    </row>
    <row r="473" customHeight="1" spans="2:11">
      <c r="B473" s="66"/>
      <c r="C473" s="66"/>
      <c r="D473" s="66"/>
      <c r="E473" s="66"/>
      <c r="F473" s="66"/>
      <c r="G473" s="66"/>
      <c r="H473" s="66"/>
      <c r="I473" s="66"/>
      <c r="J473" s="66"/>
      <c r="K473" s="66"/>
    </row>
    <row r="474" customHeight="1" spans="2:11">
      <c r="B474" s="66"/>
      <c r="C474" s="66"/>
      <c r="D474" s="66"/>
      <c r="E474" s="66"/>
      <c r="F474" s="66"/>
      <c r="G474" s="66"/>
      <c r="H474" s="66"/>
      <c r="I474" s="66"/>
      <c r="J474" s="66"/>
      <c r="K474" s="66"/>
    </row>
    <row r="475" customHeight="1" spans="2:11">
      <c r="B475" s="66"/>
      <c r="C475" s="66"/>
      <c r="D475" s="66"/>
      <c r="E475" s="66"/>
      <c r="F475" s="66"/>
      <c r="G475" s="66"/>
      <c r="H475" s="66"/>
      <c r="I475" s="66"/>
      <c r="J475" s="66"/>
      <c r="K475" s="66"/>
    </row>
    <row r="476" customHeight="1" spans="2:11">
      <c r="B476" s="66"/>
      <c r="C476" s="66"/>
      <c r="D476" s="66"/>
      <c r="E476" s="66"/>
      <c r="F476" s="66"/>
      <c r="G476" s="66"/>
      <c r="H476" s="66"/>
      <c r="I476" s="66"/>
      <c r="J476" s="66"/>
      <c r="K476" s="66"/>
    </row>
    <row r="477" customHeight="1" spans="2:11">
      <c r="B477" s="66"/>
      <c r="C477" s="66"/>
      <c r="D477" s="66"/>
      <c r="E477" s="66"/>
      <c r="F477" s="66"/>
      <c r="G477" s="66"/>
      <c r="H477" s="66"/>
      <c r="I477" s="66"/>
      <c r="J477" s="66"/>
      <c r="K477" s="66"/>
    </row>
    <row r="478" customHeight="1" spans="2:11">
      <c r="B478" s="66"/>
      <c r="C478" s="66"/>
      <c r="D478" s="66"/>
      <c r="E478" s="66"/>
      <c r="F478" s="66"/>
      <c r="G478" s="66"/>
      <c r="H478" s="66"/>
      <c r="I478" s="66"/>
      <c r="J478" s="66"/>
      <c r="K478" s="66"/>
    </row>
    <row r="479" customHeight="1" spans="2:11">
      <c r="B479" s="66"/>
      <c r="C479" s="66"/>
      <c r="D479" s="66"/>
      <c r="E479" s="66"/>
      <c r="F479" s="66"/>
      <c r="G479" s="66"/>
      <c r="H479" s="66"/>
      <c r="I479" s="66"/>
      <c r="J479" s="66"/>
      <c r="K479" s="66"/>
    </row>
    <row r="480" customHeight="1" spans="2:11">
      <c r="B480" s="66"/>
      <c r="C480" s="66"/>
      <c r="D480" s="66"/>
      <c r="E480" s="66"/>
      <c r="F480" s="66"/>
      <c r="G480" s="66"/>
      <c r="H480" s="66"/>
      <c r="I480" s="66"/>
      <c r="J480" s="66"/>
      <c r="K480" s="66"/>
    </row>
    <row r="481" customHeight="1" spans="2:11">
      <c r="B481" s="66"/>
      <c r="C481" s="66"/>
      <c r="D481" s="66"/>
      <c r="E481" s="66"/>
      <c r="F481" s="66"/>
      <c r="G481" s="66"/>
      <c r="H481" s="66"/>
      <c r="I481" s="66"/>
      <c r="J481" s="66"/>
      <c r="K481" s="66"/>
    </row>
    <row r="482" customHeight="1" spans="2:11">
      <c r="B482" s="66"/>
      <c r="C482" s="66"/>
      <c r="D482" s="66"/>
      <c r="E482" s="66"/>
      <c r="F482" s="66"/>
      <c r="G482" s="66"/>
      <c r="H482" s="66"/>
      <c r="I482" s="66"/>
      <c r="J482" s="66"/>
      <c r="K482" s="66"/>
    </row>
    <row r="483" customHeight="1" spans="2:11">
      <c r="B483" s="66"/>
      <c r="C483" s="66"/>
      <c r="D483" s="66"/>
      <c r="E483" s="66"/>
      <c r="F483" s="66"/>
      <c r="G483" s="66"/>
      <c r="H483" s="66"/>
      <c r="I483" s="66"/>
      <c r="J483" s="66"/>
      <c r="K483" s="66"/>
    </row>
    <row r="484" customHeight="1" spans="2:11">
      <c r="B484" s="66"/>
      <c r="C484" s="66"/>
      <c r="D484" s="66"/>
      <c r="E484" s="66"/>
      <c r="F484" s="66"/>
      <c r="G484" s="66"/>
      <c r="H484" s="66"/>
      <c r="I484" s="66"/>
      <c r="J484" s="66"/>
      <c r="K484" s="66"/>
    </row>
    <row r="485" customHeight="1" spans="2:11">
      <c r="B485" s="66"/>
      <c r="C485" s="66"/>
      <c r="D485" s="66"/>
      <c r="E485" s="66"/>
      <c r="F485" s="66"/>
      <c r="G485" s="66"/>
      <c r="H485" s="66"/>
      <c r="I485" s="66"/>
      <c r="J485" s="66"/>
      <c r="K485" s="66"/>
    </row>
    <row r="486" customHeight="1" spans="2:11">
      <c r="B486" s="66"/>
      <c r="C486" s="66"/>
      <c r="D486" s="66"/>
      <c r="E486" s="66"/>
      <c r="F486" s="66"/>
      <c r="G486" s="66"/>
      <c r="H486" s="66"/>
      <c r="I486" s="66"/>
      <c r="J486" s="66"/>
      <c r="K486" s="66"/>
    </row>
    <row r="487" customHeight="1" spans="2:11">
      <c r="B487" s="66"/>
      <c r="C487" s="66"/>
      <c r="D487" s="66"/>
      <c r="E487" s="66"/>
      <c r="F487" s="66"/>
      <c r="G487" s="66"/>
      <c r="H487" s="66"/>
      <c r="I487" s="66"/>
      <c r="J487" s="66"/>
      <c r="K487" s="66"/>
    </row>
    <row r="488" customHeight="1" spans="2:11">
      <c r="B488" s="66"/>
      <c r="C488" s="66"/>
      <c r="D488" s="66"/>
      <c r="E488" s="66"/>
      <c r="F488" s="66"/>
      <c r="G488" s="66"/>
      <c r="H488" s="66"/>
      <c r="I488" s="66"/>
      <c r="J488" s="66"/>
      <c r="K488" s="66"/>
    </row>
    <row r="489" customHeight="1" spans="2:11">
      <c r="B489" s="66"/>
      <c r="C489" s="66"/>
      <c r="D489" s="66"/>
      <c r="E489" s="66"/>
      <c r="F489" s="66"/>
      <c r="G489" s="66"/>
      <c r="H489" s="66"/>
      <c r="I489" s="66"/>
      <c r="J489" s="66"/>
      <c r="K489" s="66"/>
    </row>
    <row r="490" customHeight="1" spans="2:11">
      <c r="B490" s="66"/>
      <c r="C490" s="66"/>
      <c r="D490" s="66"/>
      <c r="E490" s="66"/>
      <c r="F490" s="66"/>
      <c r="G490" s="66"/>
      <c r="H490" s="66"/>
      <c r="I490" s="66"/>
      <c r="J490" s="66"/>
      <c r="K490" s="66"/>
    </row>
    <row r="491" customHeight="1" spans="2:11">
      <c r="B491" s="66"/>
      <c r="C491" s="66"/>
      <c r="D491" s="66"/>
      <c r="E491" s="66"/>
      <c r="F491" s="66"/>
      <c r="G491" s="66"/>
      <c r="H491" s="66"/>
      <c r="I491" s="66"/>
      <c r="J491" s="66"/>
      <c r="K491" s="66"/>
    </row>
    <row r="492" customHeight="1" spans="2:11">
      <c r="B492" s="66"/>
      <c r="C492" s="66"/>
      <c r="D492" s="66"/>
      <c r="E492" s="66"/>
      <c r="F492" s="66"/>
      <c r="G492" s="66"/>
      <c r="H492" s="66"/>
      <c r="I492" s="66"/>
      <c r="J492" s="66"/>
      <c r="K492" s="66"/>
    </row>
    <row r="493" customHeight="1" spans="2:11">
      <c r="B493" s="66"/>
      <c r="C493" s="66"/>
      <c r="D493" s="66"/>
      <c r="E493" s="66"/>
      <c r="F493" s="66"/>
      <c r="G493" s="66"/>
      <c r="H493" s="66"/>
      <c r="I493" s="66"/>
      <c r="J493" s="66"/>
      <c r="K493" s="66"/>
    </row>
    <row r="494" customHeight="1" spans="2:11">
      <c r="B494" s="66"/>
      <c r="C494" s="66"/>
      <c r="D494" s="66"/>
      <c r="E494" s="66"/>
      <c r="F494" s="66"/>
      <c r="G494" s="66"/>
      <c r="H494" s="66"/>
      <c r="I494" s="66"/>
      <c r="J494" s="66"/>
      <c r="K494" s="66"/>
    </row>
    <row r="495" customHeight="1" spans="2:11">
      <c r="B495" s="66"/>
      <c r="C495" s="66"/>
      <c r="D495" s="66"/>
      <c r="E495" s="66"/>
      <c r="F495" s="66"/>
      <c r="G495" s="66"/>
      <c r="H495" s="66"/>
      <c r="I495" s="66"/>
      <c r="J495" s="66"/>
      <c r="K495" s="66"/>
    </row>
    <row r="496" customHeight="1" spans="2:11">
      <c r="B496" s="66"/>
      <c r="C496" s="66"/>
      <c r="D496" s="66"/>
      <c r="E496" s="66"/>
      <c r="F496" s="66"/>
      <c r="G496" s="66"/>
      <c r="H496" s="66"/>
      <c r="I496" s="66"/>
      <c r="J496" s="66"/>
      <c r="K496" s="66"/>
    </row>
    <row r="497" customHeight="1" spans="2:11">
      <c r="B497" s="66"/>
      <c r="C497" s="66"/>
      <c r="D497" s="66"/>
      <c r="E497" s="66"/>
      <c r="F497" s="66"/>
      <c r="G497" s="66"/>
      <c r="H497" s="66"/>
      <c r="I497" s="66"/>
      <c r="J497" s="66"/>
      <c r="K497" s="66"/>
    </row>
    <row r="498" customHeight="1" spans="2:11">
      <c r="B498" s="66"/>
      <c r="C498" s="66"/>
      <c r="D498" s="66"/>
      <c r="E498" s="66"/>
      <c r="F498" s="66"/>
      <c r="G498" s="66"/>
      <c r="H498" s="66"/>
      <c r="I498" s="66"/>
      <c r="J498" s="66"/>
      <c r="K498" s="66"/>
    </row>
    <row r="499" customHeight="1" spans="2:11">
      <c r="B499" s="66"/>
      <c r="C499" s="66"/>
      <c r="D499" s="66"/>
      <c r="E499" s="66"/>
      <c r="F499" s="66"/>
      <c r="G499" s="66"/>
      <c r="H499" s="66"/>
      <c r="I499" s="66"/>
      <c r="J499" s="66"/>
      <c r="K499" s="66"/>
    </row>
    <row r="500" customHeight="1" spans="2:11">
      <c r="B500" s="66"/>
      <c r="C500" s="66"/>
      <c r="D500" s="66"/>
      <c r="E500" s="66"/>
      <c r="F500" s="66"/>
      <c r="G500" s="66"/>
      <c r="H500" s="66"/>
      <c r="I500" s="66"/>
      <c r="J500" s="66"/>
      <c r="K500" s="66"/>
    </row>
    <row r="501" customHeight="1" spans="2:11">
      <c r="B501" s="66"/>
      <c r="C501" s="66"/>
      <c r="D501" s="66"/>
      <c r="E501" s="66"/>
      <c r="F501" s="66"/>
      <c r="G501" s="66"/>
      <c r="H501" s="66"/>
      <c r="I501" s="66"/>
      <c r="J501" s="66"/>
      <c r="K501" s="66"/>
    </row>
    <row r="502" customHeight="1" spans="2:11">
      <c r="B502" s="66"/>
      <c r="C502" s="66"/>
      <c r="D502" s="66"/>
      <c r="E502" s="66"/>
      <c r="F502" s="66"/>
      <c r="G502" s="66"/>
      <c r="H502" s="66"/>
      <c r="I502" s="66"/>
      <c r="J502" s="66"/>
      <c r="K502" s="66"/>
    </row>
    <row r="503" customHeight="1" spans="2:11">
      <c r="B503" s="66"/>
      <c r="C503" s="66"/>
      <c r="D503" s="66"/>
      <c r="E503" s="66"/>
      <c r="F503" s="66"/>
      <c r="G503" s="66"/>
      <c r="H503" s="66"/>
      <c r="I503" s="66"/>
      <c r="J503" s="66"/>
      <c r="K503" s="66"/>
    </row>
    <row r="504" customHeight="1" spans="2:11">
      <c r="B504" s="66"/>
      <c r="C504" s="66"/>
      <c r="D504" s="66"/>
      <c r="E504" s="66"/>
      <c r="F504" s="66"/>
      <c r="G504" s="66"/>
      <c r="H504" s="66"/>
      <c r="I504" s="66"/>
      <c r="J504" s="66"/>
      <c r="K504" s="66"/>
    </row>
    <row r="505" customHeight="1" spans="2:11">
      <c r="B505" s="66"/>
      <c r="C505" s="66"/>
      <c r="D505" s="66"/>
      <c r="E505" s="66"/>
      <c r="F505" s="66"/>
      <c r="G505" s="66"/>
      <c r="H505" s="66"/>
      <c r="I505" s="66"/>
      <c r="J505" s="66"/>
      <c r="K505" s="66"/>
    </row>
    <row r="506" customHeight="1" spans="2:11">
      <c r="B506" s="66"/>
      <c r="C506" s="66"/>
      <c r="D506" s="66"/>
      <c r="E506" s="66"/>
      <c r="F506" s="66"/>
      <c r="G506" s="66"/>
      <c r="H506" s="66"/>
      <c r="I506" s="66"/>
      <c r="J506" s="66"/>
      <c r="K506" s="66"/>
    </row>
    <row r="507" customHeight="1" spans="2:11">
      <c r="B507" s="66"/>
      <c r="C507" s="66"/>
      <c r="D507" s="66"/>
      <c r="E507" s="66"/>
      <c r="F507" s="66"/>
      <c r="G507" s="66"/>
      <c r="H507" s="66"/>
      <c r="I507" s="66"/>
      <c r="J507" s="66"/>
      <c r="K507" s="66"/>
    </row>
    <row r="508" customHeight="1" spans="2:11">
      <c r="B508" s="66"/>
      <c r="C508" s="66"/>
      <c r="D508" s="66"/>
      <c r="E508" s="66"/>
      <c r="F508" s="66"/>
      <c r="G508" s="66"/>
      <c r="H508" s="66"/>
      <c r="I508" s="66"/>
      <c r="J508" s="66"/>
      <c r="K508" s="66"/>
    </row>
    <row r="509" customHeight="1" spans="2:11">
      <c r="B509" s="66"/>
      <c r="C509" s="66"/>
      <c r="D509" s="66"/>
      <c r="E509" s="66"/>
      <c r="F509" s="66"/>
      <c r="G509" s="66"/>
      <c r="H509" s="66"/>
      <c r="I509" s="66"/>
      <c r="J509" s="66"/>
      <c r="K509" s="66"/>
    </row>
    <row r="510" customHeight="1" spans="2:11">
      <c r="B510" s="66"/>
      <c r="C510" s="66"/>
      <c r="D510" s="66"/>
      <c r="E510" s="66"/>
      <c r="F510" s="66"/>
      <c r="G510" s="66"/>
      <c r="H510" s="66"/>
      <c r="I510" s="66"/>
      <c r="J510" s="66"/>
      <c r="K510" s="66"/>
    </row>
    <row r="511" customHeight="1" spans="2:11">
      <c r="B511" s="66"/>
      <c r="C511" s="66"/>
      <c r="D511" s="66"/>
      <c r="E511" s="66"/>
      <c r="F511" s="66"/>
      <c r="G511" s="66"/>
      <c r="H511" s="66"/>
      <c r="I511" s="66"/>
      <c r="J511" s="66"/>
      <c r="K511" s="66"/>
    </row>
    <row r="512" customHeight="1" spans="2:11">
      <c r="B512" s="66"/>
      <c r="C512" s="66"/>
      <c r="D512" s="66"/>
      <c r="E512" s="66"/>
      <c r="F512" s="66"/>
      <c r="G512" s="66"/>
      <c r="H512" s="66"/>
      <c r="I512" s="66"/>
      <c r="J512" s="66"/>
      <c r="K512" s="66"/>
    </row>
    <row r="513" customHeight="1" spans="2:11">
      <c r="B513" s="66"/>
      <c r="C513" s="66"/>
      <c r="D513" s="66"/>
      <c r="E513" s="66"/>
      <c r="F513" s="66"/>
      <c r="G513" s="66"/>
      <c r="H513" s="66"/>
      <c r="I513" s="66"/>
      <c r="J513" s="66"/>
      <c r="K513" s="66"/>
    </row>
    <row r="514" customHeight="1" spans="2:11">
      <c r="B514" s="66"/>
      <c r="C514" s="66"/>
      <c r="D514" s="66"/>
      <c r="E514" s="66"/>
      <c r="F514" s="66"/>
      <c r="G514" s="66"/>
      <c r="H514" s="66"/>
      <c r="I514" s="66"/>
      <c r="J514" s="66"/>
      <c r="K514" s="66"/>
    </row>
    <row r="515" customHeight="1" spans="2:11">
      <c r="B515" s="66"/>
      <c r="C515" s="66"/>
      <c r="D515" s="66"/>
      <c r="E515" s="66"/>
      <c r="F515" s="66"/>
      <c r="G515" s="66"/>
      <c r="H515" s="66"/>
      <c r="I515" s="66"/>
      <c r="J515" s="66"/>
      <c r="K515" s="66"/>
    </row>
    <row r="516" customHeight="1" spans="2:11">
      <c r="B516" s="66"/>
      <c r="C516" s="66"/>
      <c r="D516" s="66"/>
      <c r="E516" s="66"/>
      <c r="F516" s="66"/>
      <c r="G516" s="66"/>
      <c r="H516" s="66"/>
      <c r="I516" s="66"/>
      <c r="J516" s="66"/>
      <c r="K516" s="66"/>
    </row>
    <row r="517" customHeight="1" spans="2:11">
      <c r="B517" s="66"/>
      <c r="C517" s="66"/>
      <c r="D517" s="66"/>
      <c r="E517" s="66"/>
      <c r="F517" s="66"/>
      <c r="G517" s="66"/>
      <c r="H517" s="66"/>
      <c r="I517" s="66"/>
      <c r="J517" s="66"/>
      <c r="K517" s="66"/>
    </row>
    <row r="518" customHeight="1" spans="2:11">
      <c r="B518" s="66"/>
      <c r="C518" s="66"/>
      <c r="D518" s="66"/>
      <c r="E518" s="66"/>
      <c r="F518" s="66"/>
      <c r="G518" s="66"/>
      <c r="H518" s="66"/>
      <c r="I518" s="66"/>
      <c r="J518" s="66"/>
      <c r="K518" s="66"/>
    </row>
    <row r="519" customHeight="1" spans="2:11">
      <c r="B519" s="66"/>
      <c r="C519" s="66"/>
      <c r="D519" s="66"/>
      <c r="E519" s="66"/>
      <c r="F519" s="66"/>
      <c r="G519" s="66"/>
      <c r="H519" s="66"/>
      <c r="I519" s="66"/>
      <c r="J519" s="66"/>
      <c r="K519" s="66"/>
    </row>
    <row r="520" customHeight="1" spans="2:11">
      <c r="B520" s="66"/>
      <c r="C520" s="66"/>
      <c r="D520" s="66"/>
      <c r="E520" s="66"/>
      <c r="F520" s="66"/>
      <c r="G520" s="66"/>
      <c r="H520" s="66"/>
      <c r="I520" s="66"/>
      <c r="J520" s="66"/>
      <c r="K520" s="66"/>
    </row>
    <row r="521" customHeight="1" spans="2:11">
      <c r="B521" s="66"/>
      <c r="C521" s="66"/>
      <c r="D521" s="66"/>
      <c r="E521" s="66"/>
      <c r="F521" s="66"/>
      <c r="G521" s="66"/>
      <c r="H521" s="66"/>
      <c r="I521" s="66"/>
      <c r="J521" s="66"/>
      <c r="K521" s="66"/>
    </row>
    <row r="522" customHeight="1" spans="2:11">
      <c r="B522" s="66"/>
      <c r="C522" s="66"/>
      <c r="D522" s="66"/>
      <c r="E522" s="66"/>
      <c r="F522" s="66"/>
      <c r="G522" s="66"/>
      <c r="H522" s="66"/>
      <c r="I522" s="66"/>
      <c r="J522" s="66"/>
      <c r="K522" s="66"/>
    </row>
    <row r="523" customHeight="1" spans="2:11">
      <c r="B523" s="66"/>
      <c r="C523" s="66"/>
      <c r="D523" s="66"/>
      <c r="E523" s="66"/>
      <c r="F523" s="66"/>
      <c r="G523" s="66"/>
      <c r="H523" s="66"/>
      <c r="I523" s="66"/>
      <c r="J523" s="66"/>
      <c r="K523" s="66"/>
    </row>
    <row r="524" customHeight="1" spans="2:11">
      <c r="B524" s="66"/>
      <c r="C524" s="66"/>
      <c r="D524" s="66"/>
      <c r="E524" s="66"/>
      <c r="F524" s="66"/>
      <c r="G524" s="66"/>
      <c r="H524" s="66"/>
      <c r="I524" s="66"/>
      <c r="J524" s="66"/>
      <c r="K524" s="66"/>
    </row>
    <row r="525" customHeight="1" spans="2:11">
      <c r="B525" s="66"/>
      <c r="C525" s="66"/>
      <c r="D525" s="66"/>
      <c r="E525" s="66"/>
      <c r="F525" s="66"/>
      <c r="G525" s="66"/>
      <c r="H525" s="66"/>
      <c r="I525" s="66"/>
      <c r="J525" s="66"/>
      <c r="K525" s="66"/>
    </row>
    <row r="526" customHeight="1" spans="2:11">
      <c r="B526" s="66"/>
      <c r="C526" s="66"/>
      <c r="D526" s="66"/>
      <c r="E526" s="66"/>
      <c r="F526" s="66"/>
      <c r="G526" s="66"/>
      <c r="H526" s="66"/>
      <c r="I526" s="66"/>
      <c r="J526" s="66"/>
      <c r="K526" s="66"/>
    </row>
    <row r="527" customHeight="1" spans="2:11">
      <c r="B527" s="66"/>
      <c r="C527" s="66"/>
      <c r="D527" s="66"/>
      <c r="E527" s="66"/>
      <c r="F527" s="66"/>
      <c r="G527" s="66"/>
      <c r="H527" s="66"/>
      <c r="I527" s="66"/>
      <c r="J527" s="66"/>
      <c r="K527" s="66"/>
    </row>
    <row r="528" customHeight="1" spans="2:11">
      <c r="B528" s="66"/>
      <c r="C528" s="66"/>
      <c r="D528" s="66"/>
      <c r="E528" s="66"/>
      <c r="F528" s="66"/>
      <c r="G528" s="66"/>
      <c r="H528" s="66"/>
      <c r="I528" s="66"/>
      <c r="J528" s="66"/>
      <c r="K528" s="66"/>
    </row>
    <row r="529" customHeight="1" spans="2:11">
      <c r="B529" s="66"/>
      <c r="C529" s="66"/>
      <c r="D529" s="66"/>
      <c r="E529" s="66"/>
      <c r="F529" s="66"/>
      <c r="G529" s="66"/>
      <c r="H529" s="66"/>
      <c r="I529" s="66"/>
      <c r="J529" s="66"/>
      <c r="K529" s="66"/>
    </row>
    <row r="530" customHeight="1" spans="2:11">
      <c r="B530" s="66"/>
      <c r="C530" s="66"/>
      <c r="D530" s="66"/>
      <c r="E530" s="66"/>
      <c r="F530" s="66"/>
      <c r="G530" s="66"/>
      <c r="H530" s="66"/>
      <c r="I530" s="66"/>
      <c r="J530" s="66"/>
      <c r="K530" s="66"/>
    </row>
    <row r="531" customHeight="1" spans="2:11">
      <c r="B531" s="66"/>
      <c r="C531" s="66"/>
      <c r="D531" s="66"/>
      <c r="E531" s="66"/>
      <c r="F531" s="66"/>
      <c r="G531" s="66"/>
      <c r="H531" s="66"/>
      <c r="I531" s="66"/>
      <c r="J531" s="66"/>
      <c r="K531" s="66"/>
    </row>
    <row r="532" customHeight="1" spans="2:11">
      <c r="B532" s="66"/>
      <c r="C532" s="66"/>
      <c r="D532" s="66"/>
      <c r="E532" s="66"/>
      <c r="F532" s="66"/>
      <c r="G532" s="66"/>
      <c r="H532" s="66"/>
      <c r="I532" s="66"/>
      <c r="J532" s="66"/>
      <c r="K532" s="66"/>
    </row>
    <row r="533" customHeight="1" spans="2:11">
      <c r="B533" s="66"/>
      <c r="C533" s="66"/>
      <c r="D533" s="66"/>
      <c r="E533" s="66"/>
      <c r="F533" s="66"/>
      <c r="G533" s="66"/>
      <c r="H533" s="66"/>
      <c r="I533" s="66"/>
      <c r="J533" s="66"/>
      <c r="K533" s="66"/>
    </row>
    <row r="534" customHeight="1" spans="2:11">
      <c r="B534" s="66"/>
      <c r="C534" s="66"/>
      <c r="D534" s="66"/>
      <c r="E534" s="66"/>
      <c r="F534" s="66"/>
      <c r="G534" s="66"/>
      <c r="H534" s="66"/>
      <c r="I534" s="66"/>
      <c r="J534" s="66"/>
      <c r="K534" s="66"/>
    </row>
    <row r="535" customHeight="1" spans="2:11">
      <c r="B535" s="66"/>
      <c r="C535" s="66"/>
      <c r="D535" s="66"/>
      <c r="E535" s="66"/>
      <c r="F535" s="66"/>
      <c r="G535" s="66"/>
      <c r="H535" s="66"/>
      <c r="I535" s="66"/>
      <c r="J535" s="66"/>
      <c r="K535" s="66"/>
    </row>
    <row r="536" customHeight="1" spans="2:11">
      <c r="B536" s="66"/>
      <c r="C536" s="66"/>
      <c r="D536" s="66"/>
      <c r="E536" s="66"/>
      <c r="F536" s="66"/>
      <c r="G536" s="66"/>
      <c r="H536" s="66"/>
      <c r="I536" s="66"/>
      <c r="J536" s="66"/>
      <c r="K536" s="66"/>
    </row>
    <row r="537" customHeight="1" spans="2:11">
      <c r="B537" s="66"/>
      <c r="C537" s="66"/>
      <c r="D537" s="66"/>
      <c r="E537" s="66"/>
      <c r="F537" s="66"/>
      <c r="G537" s="66"/>
      <c r="H537" s="66"/>
      <c r="I537" s="66"/>
      <c r="J537" s="66"/>
      <c r="K537" s="66"/>
    </row>
    <row r="538" customHeight="1" spans="2:11">
      <c r="B538" s="66"/>
      <c r="C538" s="66"/>
      <c r="D538" s="66"/>
      <c r="E538" s="66"/>
      <c r="F538" s="66"/>
      <c r="G538" s="66"/>
      <c r="H538" s="66"/>
      <c r="I538" s="66"/>
      <c r="J538" s="66"/>
      <c r="K538" s="66"/>
    </row>
    <row r="539" customHeight="1" spans="2:11">
      <c r="B539" s="66"/>
      <c r="C539" s="66"/>
      <c r="D539" s="66"/>
      <c r="E539" s="66"/>
      <c r="F539" s="66"/>
      <c r="G539" s="66"/>
      <c r="H539" s="66"/>
      <c r="I539" s="66"/>
      <c r="J539" s="66"/>
      <c r="K539" s="66"/>
    </row>
    <row r="540" customHeight="1" spans="2:11">
      <c r="B540" s="66"/>
      <c r="C540" s="66"/>
      <c r="D540" s="66"/>
      <c r="E540" s="66"/>
      <c r="F540" s="66"/>
      <c r="G540" s="66"/>
      <c r="H540" s="66"/>
      <c r="I540" s="66"/>
      <c r="J540" s="66"/>
      <c r="K540" s="66"/>
    </row>
    <row r="541" customHeight="1" spans="2:11">
      <c r="B541" s="66"/>
      <c r="C541" s="66"/>
      <c r="D541" s="66"/>
      <c r="E541" s="66"/>
      <c r="F541" s="66"/>
      <c r="G541" s="66"/>
      <c r="H541" s="66"/>
      <c r="I541" s="66"/>
      <c r="J541" s="66"/>
      <c r="K541" s="66"/>
    </row>
    <row r="542" customHeight="1" spans="2:11">
      <c r="B542" s="66"/>
      <c r="C542" s="66"/>
      <c r="D542" s="66"/>
      <c r="E542" s="66"/>
      <c r="F542" s="66"/>
      <c r="G542" s="66"/>
      <c r="H542" s="66"/>
      <c r="I542" s="66"/>
      <c r="J542" s="66"/>
      <c r="K542" s="66"/>
    </row>
    <row r="543" customHeight="1" spans="2:11">
      <c r="B543" s="66"/>
      <c r="C543" s="66"/>
      <c r="D543" s="66"/>
      <c r="E543" s="66"/>
      <c r="F543" s="66"/>
      <c r="G543" s="66"/>
      <c r="H543" s="66"/>
      <c r="I543" s="66"/>
      <c r="J543" s="66"/>
      <c r="K543" s="66"/>
    </row>
    <row r="544" customHeight="1" spans="2:11">
      <c r="B544" s="66"/>
      <c r="C544" s="66"/>
      <c r="D544" s="66"/>
      <c r="E544" s="66"/>
      <c r="F544" s="66"/>
      <c r="G544" s="66"/>
      <c r="H544" s="66"/>
      <c r="I544" s="66"/>
      <c r="J544" s="66"/>
      <c r="K544" s="66"/>
    </row>
    <row r="545" customHeight="1" spans="2:11">
      <c r="B545" s="66"/>
      <c r="C545" s="66"/>
      <c r="D545" s="66"/>
      <c r="E545" s="66"/>
      <c r="F545" s="66"/>
      <c r="G545" s="66"/>
      <c r="H545" s="66"/>
      <c r="I545" s="66"/>
      <c r="J545" s="66"/>
      <c r="K545" s="66"/>
    </row>
    <row r="546" customHeight="1" spans="2:11">
      <c r="B546" s="66"/>
      <c r="C546" s="66"/>
      <c r="D546" s="66"/>
      <c r="E546" s="66"/>
      <c r="F546" s="66"/>
      <c r="G546" s="66"/>
      <c r="H546" s="66"/>
      <c r="I546" s="66"/>
      <c r="J546" s="66"/>
      <c r="K546" s="66"/>
    </row>
    <row r="547" customHeight="1" spans="2:11">
      <c r="B547" s="66"/>
      <c r="C547" s="66"/>
      <c r="D547" s="66"/>
      <c r="E547" s="66"/>
      <c r="F547" s="66"/>
      <c r="G547" s="66"/>
      <c r="H547" s="66"/>
      <c r="I547" s="66"/>
      <c r="J547" s="66"/>
      <c r="K547" s="66"/>
    </row>
    <row r="548" customHeight="1" spans="2:11">
      <c r="B548" s="66"/>
      <c r="C548" s="66"/>
      <c r="D548" s="66"/>
      <c r="E548" s="66"/>
      <c r="F548" s="66"/>
      <c r="G548" s="66"/>
      <c r="H548" s="66"/>
      <c r="I548" s="66"/>
      <c r="J548" s="66"/>
      <c r="K548" s="66"/>
    </row>
    <row r="549" customHeight="1" spans="2:11">
      <c r="B549" s="66"/>
      <c r="C549" s="66"/>
      <c r="D549" s="66"/>
      <c r="E549" s="66"/>
      <c r="F549" s="66"/>
      <c r="G549" s="66"/>
      <c r="H549" s="66"/>
      <c r="I549" s="66"/>
      <c r="J549" s="66"/>
      <c r="K549" s="66"/>
    </row>
    <row r="550" customHeight="1" spans="2:11">
      <c r="B550" s="66"/>
      <c r="C550" s="66"/>
      <c r="D550" s="66"/>
      <c r="E550" s="66"/>
      <c r="F550" s="66"/>
      <c r="G550" s="66"/>
      <c r="H550" s="66"/>
      <c r="I550" s="66"/>
      <c r="J550" s="66"/>
      <c r="K550" s="66"/>
    </row>
    <row r="551" customHeight="1" spans="2:11">
      <c r="B551" s="66"/>
      <c r="C551" s="66"/>
      <c r="D551" s="66"/>
      <c r="E551" s="66"/>
      <c r="F551" s="66"/>
      <c r="G551" s="66"/>
      <c r="H551" s="66"/>
      <c r="I551" s="66"/>
      <c r="J551" s="66"/>
      <c r="K551" s="66"/>
    </row>
    <row r="552" customHeight="1" spans="2:11">
      <c r="B552" s="66"/>
      <c r="C552" s="66"/>
      <c r="D552" s="66"/>
      <c r="E552" s="66"/>
      <c r="F552" s="66"/>
      <c r="G552" s="66"/>
      <c r="H552" s="66"/>
      <c r="I552" s="66"/>
      <c r="J552" s="66"/>
      <c r="K552" s="66"/>
    </row>
    <row r="553" customHeight="1" spans="2:11">
      <c r="B553" s="66"/>
      <c r="C553" s="66"/>
      <c r="D553" s="66"/>
      <c r="E553" s="66"/>
      <c r="F553" s="66"/>
      <c r="G553" s="66"/>
      <c r="H553" s="66"/>
      <c r="I553" s="66"/>
      <c r="J553" s="66"/>
      <c r="K553" s="66"/>
    </row>
    <row r="554" customHeight="1" spans="2:11">
      <c r="B554" s="66"/>
      <c r="C554" s="66"/>
      <c r="D554" s="66"/>
      <c r="E554" s="66"/>
      <c r="F554" s="66"/>
      <c r="G554" s="66"/>
      <c r="H554" s="66"/>
      <c r="I554" s="66"/>
      <c r="J554" s="66"/>
      <c r="K554" s="66"/>
    </row>
    <row r="555" customHeight="1" spans="2:11">
      <c r="B555" s="66"/>
      <c r="C555" s="66"/>
      <c r="D555" s="66"/>
      <c r="E555" s="66"/>
      <c r="F555" s="66"/>
      <c r="G555" s="66"/>
      <c r="H555" s="66"/>
      <c r="I555" s="66"/>
      <c r="J555" s="66"/>
      <c r="K555" s="66"/>
    </row>
    <row r="556" customHeight="1" spans="2:11">
      <c r="B556" s="66"/>
      <c r="C556" s="66"/>
      <c r="D556" s="66"/>
      <c r="E556" s="66"/>
      <c r="F556" s="66"/>
      <c r="G556" s="66"/>
      <c r="H556" s="66"/>
      <c r="I556" s="66"/>
      <c r="J556" s="66"/>
      <c r="K556" s="66"/>
    </row>
    <row r="557" customHeight="1" spans="2:11">
      <c r="B557" s="66"/>
      <c r="C557" s="66"/>
      <c r="D557" s="66"/>
      <c r="E557" s="66"/>
      <c r="F557" s="66"/>
      <c r="G557" s="66"/>
      <c r="H557" s="66"/>
      <c r="I557" s="66"/>
      <c r="J557" s="66"/>
      <c r="K557" s="66"/>
    </row>
    <row r="558" customHeight="1" spans="2:11">
      <c r="B558" s="66"/>
      <c r="C558" s="66"/>
      <c r="D558" s="66"/>
      <c r="E558" s="66"/>
      <c r="F558" s="66"/>
      <c r="G558" s="66"/>
      <c r="H558" s="66"/>
      <c r="I558" s="66"/>
      <c r="J558" s="66"/>
      <c r="K558" s="66"/>
    </row>
    <row r="559" customHeight="1" spans="2:11">
      <c r="B559" s="66"/>
      <c r="C559" s="66"/>
      <c r="D559" s="66"/>
      <c r="E559" s="66"/>
      <c r="F559" s="66"/>
      <c r="G559" s="66"/>
      <c r="H559" s="66"/>
      <c r="I559" s="66"/>
      <c r="J559" s="66"/>
      <c r="K559" s="66"/>
    </row>
    <row r="560" customHeight="1" spans="2:11">
      <c r="B560" s="66"/>
      <c r="C560" s="66"/>
      <c r="D560" s="66"/>
      <c r="E560" s="66"/>
      <c r="F560" s="66"/>
      <c r="G560" s="66"/>
      <c r="H560" s="66"/>
      <c r="I560" s="66"/>
      <c r="J560" s="66"/>
      <c r="K560" s="66"/>
    </row>
    <row r="561" customHeight="1" spans="2:11">
      <c r="B561" s="66"/>
      <c r="C561" s="66"/>
      <c r="D561" s="66"/>
      <c r="E561" s="66"/>
      <c r="F561" s="66"/>
      <c r="G561" s="66"/>
      <c r="H561" s="66"/>
      <c r="I561" s="66"/>
      <c r="J561" s="66"/>
      <c r="K561" s="66"/>
    </row>
    <row r="562" customHeight="1" spans="2:11">
      <c r="B562" s="66"/>
      <c r="C562" s="66"/>
      <c r="D562" s="66"/>
      <c r="E562" s="66"/>
      <c r="F562" s="66"/>
      <c r="G562" s="66"/>
      <c r="H562" s="66"/>
      <c r="I562" s="66"/>
      <c r="J562" s="66"/>
      <c r="K562" s="66"/>
    </row>
    <row r="563" customHeight="1" spans="2:11">
      <c r="B563" s="66"/>
      <c r="C563" s="66"/>
      <c r="D563" s="66"/>
      <c r="E563" s="66"/>
      <c r="F563" s="66"/>
      <c r="G563" s="66"/>
      <c r="H563" s="66"/>
      <c r="I563" s="66"/>
      <c r="J563" s="66"/>
      <c r="K563" s="66"/>
    </row>
    <row r="564" customHeight="1" spans="2:11">
      <c r="B564" s="66"/>
      <c r="C564" s="66"/>
      <c r="D564" s="66"/>
      <c r="E564" s="66"/>
      <c r="F564" s="66"/>
      <c r="G564" s="66"/>
      <c r="H564" s="66"/>
      <c r="I564" s="66"/>
      <c r="J564" s="66"/>
      <c r="K564" s="66"/>
    </row>
    <row r="565" customHeight="1" spans="2:11">
      <c r="B565" s="66"/>
      <c r="C565" s="66"/>
      <c r="D565" s="66"/>
      <c r="E565" s="66"/>
      <c r="F565" s="66"/>
      <c r="G565" s="66"/>
      <c r="H565" s="66"/>
      <c r="I565" s="66"/>
      <c r="J565" s="66"/>
      <c r="K565" s="66"/>
    </row>
    <row r="566" customHeight="1" spans="2:11">
      <c r="B566" s="66"/>
      <c r="C566" s="66"/>
      <c r="D566" s="66"/>
      <c r="E566" s="66"/>
      <c r="F566" s="66"/>
      <c r="G566" s="66"/>
      <c r="H566" s="66"/>
      <c r="I566" s="66"/>
      <c r="J566" s="66"/>
      <c r="K566" s="66"/>
    </row>
    <row r="567" customHeight="1" spans="2:11">
      <c r="B567" s="66"/>
      <c r="C567" s="66"/>
      <c r="D567" s="66"/>
      <c r="E567" s="66"/>
      <c r="F567" s="66"/>
      <c r="G567" s="66"/>
      <c r="H567" s="66"/>
      <c r="I567" s="66"/>
      <c r="J567" s="66"/>
      <c r="K567" s="66"/>
    </row>
    <row r="568" customHeight="1" spans="2:11">
      <c r="B568" s="66"/>
      <c r="C568" s="66"/>
      <c r="D568" s="66"/>
      <c r="E568" s="66"/>
      <c r="F568" s="66"/>
      <c r="G568" s="66"/>
      <c r="H568" s="66"/>
      <c r="I568" s="66"/>
      <c r="J568" s="66"/>
      <c r="K568" s="66"/>
    </row>
    <row r="569" customHeight="1" spans="2:11">
      <c r="B569" s="66"/>
      <c r="C569" s="66"/>
      <c r="D569" s="66"/>
      <c r="E569" s="66"/>
      <c r="F569" s="66"/>
      <c r="G569" s="66"/>
      <c r="H569" s="66"/>
      <c r="I569" s="66"/>
      <c r="J569" s="66"/>
      <c r="K569" s="66"/>
    </row>
    <row r="570" customHeight="1" spans="2:11">
      <c r="B570" s="66"/>
      <c r="C570" s="66"/>
      <c r="D570" s="66"/>
      <c r="E570" s="66"/>
      <c r="F570" s="66"/>
      <c r="G570" s="66"/>
      <c r="H570" s="66"/>
      <c r="I570" s="66"/>
      <c r="J570" s="66"/>
      <c r="K570" s="66"/>
    </row>
    <row r="571" customHeight="1" spans="2:11">
      <c r="B571" s="66"/>
      <c r="C571" s="66"/>
      <c r="D571" s="66"/>
      <c r="E571" s="66"/>
      <c r="F571" s="66"/>
      <c r="G571" s="66"/>
      <c r="H571" s="66"/>
      <c r="I571" s="66"/>
      <c r="J571" s="66"/>
      <c r="K571" s="66"/>
    </row>
    <row r="572" customHeight="1" spans="2:11">
      <c r="B572" s="66"/>
      <c r="C572" s="66"/>
      <c r="D572" s="66"/>
      <c r="E572" s="66"/>
      <c r="F572" s="66"/>
      <c r="G572" s="66"/>
      <c r="H572" s="66"/>
      <c r="I572" s="66"/>
      <c r="J572" s="66"/>
      <c r="K572" s="66"/>
    </row>
    <row r="573" customHeight="1" spans="2:11">
      <c r="B573" s="66"/>
      <c r="C573" s="66"/>
      <c r="D573" s="66"/>
      <c r="E573" s="66"/>
      <c r="F573" s="66"/>
      <c r="G573" s="66"/>
      <c r="H573" s="66"/>
      <c r="I573" s="66"/>
      <c r="J573" s="66"/>
      <c r="K573" s="66"/>
    </row>
    <row r="574" customHeight="1" spans="2:11">
      <c r="B574" s="66"/>
      <c r="C574" s="66"/>
      <c r="D574" s="66"/>
      <c r="E574" s="66"/>
      <c r="F574" s="66"/>
      <c r="G574" s="66"/>
      <c r="H574" s="66"/>
      <c r="I574" s="66"/>
      <c r="J574" s="66"/>
      <c r="K574" s="66"/>
    </row>
    <row r="575" customHeight="1" spans="2:11">
      <c r="B575" s="66"/>
      <c r="C575" s="66"/>
      <c r="D575" s="66"/>
      <c r="E575" s="66"/>
      <c r="F575" s="66"/>
      <c r="G575" s="66"/>
      <c r="H575" s="66"/>
      <c r="I575" s="66"/>
      <c r="J575" s="66"/>
      <c r="K575" s="66"/>
    </row>
    <row r="576" customHeight="1" spans="2:11">
      <c r="B576" s="66"/>
      <c r="C576" s="66"/>
      <c r="D576" s="66"/>
      <c r="E576" s="66"/>
      <c r="F576" s="66"/>
      <c r="G576" s="66"/>
      <c r="H576" s="66"/>
      <c r="I576" s="66"/>
      <c r="J576" s="66"/>
      <c r="K576" s="66"/>
    </row>
    <row r="577" customHeight="1" spans="2:11">
      <c r="B577" s="66"/>
      <c r="C577" s="66"/>
      <c r="D577" s="66"/>
      <c r="E577" s="66"/>
      <c r="F577" s="66"/>
      <c r="G577" s="66"/>
      <c r="H577" s="66"/>
      <c r="I577" s="66"/>
      <c r="J577" s="66"/>
      <c r="K577" s="66"/>
    </row>
    <row r="578" customHeight="1" spans="2:11">
      <c r="B578" s="66"/>
      <c r="C578" s="66"/>
      <c r="D578" s="66"/>
      <c r="E578" s="66"/>
      <c r="F578" s="66"/>
      <c r="G578" s="66"/>
      <c r="H578" s="66"/>
      <c r="I578" s="66"/>
      <c r="J578" s="66"/>
      <c r="K578" s="66"/>
    </row>
    <row r="579" customHeight="1" spans="2:11">
      <c r="B579" s="66"/>
      <c r="C579" s="66"/>
      <c r="D579" s="66"/>
      <c r="E579" s="66"/>
      <c r="F579" s="66"/>
      <c r="G579" s="66"/>
      <c r="H579" s="66"/>
      <c r="I579" s="66"/>
      <c r="J579" s="66"/>
      <c r="K579" s="66"/>
    </row>
    <row r="580" customHeight="1" spans="2:11">
      <c r="B580" s="66"/>
      <c r="C580" s="66"/>
      <c r="D580" s="66"/>
      <c r="E580" s="66"/>
      <c r="F580" s="66"/>
      <c r="G580" s="66"/>
      <c r="H580" s="66"/>
      <c r="I580" s="66"/>
      <c r="J580" s="66"/>
      <c r="K580" s="66"/>
    </row>
    <row r="581" customHeight="1" spans="2:11">
      <c r="B581" s="66"/>
      <c r="C581" s="66"/>
      <c r="D581" s="66"/>
      <c r="E581" s="66"/>
      <c r="F581" s="66"/>
      <c r="G581" s="66"/>
      <c r="H581" s="66"/>
      <c r="I581" s="66"/>
      <c r="J581" s="66"/>
      <c r="K581" s="66"/>
    </row>
    <row r="582" customHeight="1" spans="2:11">
      <c r="B582" s="66"/>
      <c r="C582" s="66"/>
      <c r="D582" s="66"/>
      <c r="E582" s="66"/>
      <c r="F582" s="66"/>
      <c r="G582" s="66"/>
      <c r="H582" s="66"/>
      <c r="I582" s="66"/>
      <c r="J582" s="66"/>
      <c r="K582" s="66"/>
    </row>
    <row r="583" customHeight="1" spans="2:11">
      <c r="B583" s="66"/>
      <c r="C583" s="66"/>
      <c r="D583" s="66"/>
      <c r="E583" s="66"/>
      <c r="F583" s="66"/>
      <c r="G583" s="66"/>
      <c r="H583" s="66"/>
      <c r="I583" s="66"/>
      <c r="J583" s="66"/>
      <c r="K583" s="66"/>
    </row>
    <row r="584" customHeight="1" spans="2:11">
      <c r="B584" s="66"/>
      <c r="C584" s="66"/>
      <c r="D584" s="66"/>
      <c r="E584" s="66"/>
      <c r="F584" s="66"/>
      <c r="G584" s="66"/>
      <c r="H584" s="66"/>
      <c r="I584" s="66"/>
      <c r="J584" s="66"/>
      <c r="K584" s="66"/>
    </row>
    <row r="585" customHeight="1" spans="2:11">
      <c r="B585" s="66"/>
      <c r="C585" s="66"/>
      <c r="D585" s="66"/>
      <c r="E585" s="66"/>
      <c r="F585" s="66"/>
      <c r="G585" s="66"/>
      <c r="H585" s="66"/>
      <c r="I585" s="66"/>
      <c r="J585" s="66"/>
      <c r="K585" s="66"/>
    </row>
    <row r="586" customHeight="1" spans="2:11">
      <c r="B586" s="66"/>
      <c r="C586" s="66"/>
      <c r="D586" s="66"/>
      <c r="E586" s="66"/>
      <c r="F586" s="66"/>
      <c r="G586" s="66"/>
      <c r="H586" s="66"/>
      <c r="I586" s="66"/>
      <c r="J586" s="66"/>
      <c r="K586" s="66"/>
    </row>
    <row r="587" customHeight="1" spans="2:11">
      <c r="B587" s="66"/>
      <c r="C587" s="66"/>
      <c r="D587" s="66"/>
      <c r="E587" s="66"/>
      <c r="F587" s="66"/>
      <c r="G587" s="66"/>
      <c r="H587" s="66"/>
      <c r="I587" s="66"/>
      <c r="J587" s="66"/>
      <c r="K587" s="66"/>
    </row>
    <row r="588" customHeight="1" spans="2:11">
      <c r="B588" s="66"/>
      <c r="C588" s="66"/>
      <c r="D588" s="66"/>
      <c r="E588" s="66"/>
      <c r="F588" s="66"/>
      <c r="G588" s="66"/>
      <c r="H588" s="66"/>
      <c r="I588" s="66"/>
      <c r="J588" s="66"/>
      <c r="K588" s="66"/>
    </row>
    <row r="589" customHeight="1" spans="2:11">
      <c r="B589" s="66"/>
      <c r="C589" s="66"/>
      <c r="D589" s="66"/>
      <c r="E589" s="66"/>
      <c r="F589" s="66"/>
      <c r="G589" s="66"/>
      <c r="H589" s="66"/>
      <c r="I589" s="66"/>
      <c r="J589" s="66"/>
      <c r="K589" s="66"/>
    </row>
    <row r="590" customHeight="1" spans="2:11">
      <c r="B590" s="66"/>
      <c r="C590" s="66"/>
      <c r="D590" s="66"/>
      <c r="E590" s="66"/>
      <c r="F590" s="66"/>
      <c r="G590" s="66"/>
      <c r="H590" s="66"/>
      <c r="I590" s="66"/>
      <c r="J590" s="66"/>
      <c r="K590" s="66"/>
    </row>
    <row r="591" customHeight="1" spans="2:11">
      <c r="B591" s="66"/>
      <c r="C591" s="66"/>
      <c r="D591" s="66"/>
      <c r="E591" s="66"/>
      <c r="F591" s="66"/>
      <c r="G591" s="66"/>
      <c r="H591" s="66"/>
      <c r="I591" s="66"/>
      <c r="J591" s="66"/>
      <c r="K591" s="66"/>
    </row>
    <row r="592" customHeight="1" spans="2:11">
      <c r="B592" s="66"/>
      <c r="C592" s="66"/>
      <c r="D592" s="66"/>
      <c r="E592" s="66"/>
      <c r="F592" s="66"/>
      <c r="G592" s="66"/>
      <c r="H592" s="66"/>
      <c r="I592" s="66"/>
      <c r="J592" s="66"/>
      <c r="K592" s="66"/>
    </row>
    <row r="593" customHeight="1" spans="2:11">
      <c r="B593" s="66"/>
      <c r="C593" s="66"/>
      <c r="D593" s="66"/>
      <c r="E593" s="66"/>
      <c r="F593" s="66"/>
      <c r="G593" s="66"/>
      <c r="H593" s="66"/>
      <c r="I593" s="66"/>
      <c r="J593" s="66"/>
      <c r="K593" s="66"/>
    </row>
    <row r="594" customHeight="1" spans="2:11">
      <c r="B594" s="66"/>
      <c r="C594" s="66"/>
      <c r="D594" s="66"/>
      <c r="E594" s="66"/>
      <c r="F594" s="66"/>
      <c r="G594" s="66"/>
      <c r="H594" s="66"/>
      <c r="I594" s="66"/>
      <c r="J594" s="66"/>
      <c r="K594" s="66"/>
    </row>
    <row r="595" customHeight="1" spans="2:11">
      <c r="B595" s="66"/>
      <c r="C595" s="66"/>
      <c r="D595" s="66"/>
      <c r="E595" s="66"/>
      <c r="F595" s="66"/>
      <c r="G595" s="66"/>
      <c r="H595" s="66"/>
      <c r="I595" s="66"/>
      <c r="J595" s="66"/>
      <c r="K595" s="66"/>
    </row>
    <row r="596" customHeight="1" spans="2:11">
      <c r="B596" s="66"/>
      <c r="C596" s="66"/>
      <c r="D596" s="66"/>
      <c r="E596" s="66"/>
      <c r="F596" s="66"/>
      <c r="G596" s="66"/>
      <c r="H596" s="66"/>
      <c r="I596" s="66"/>
      <c r="J596" s="66"/>
      <c r="K596" s="66"/>
    </row>
    <row r="597" customHeight="1" spans="2:11">
      <c r="B597" s="66"/>
      <c r="C597" s="66"/>
      <c r="D597" s="66"/>
      <c r="E597" s="66"/>
      <c r="F597" s="66"/>
      <c r="G597" s="66"/>
      <c r="H597" s="66"/>
      <c r="I597" s="66"/>
      <c r="J597" s="66"/>
      <c r="K597" s="66"/>
    </row>
    <row r="598" customHeight="1" spans="2:11">
      <c r="B598" s="66"/>
      <c r="C598" s="66"/>
      <c r="D598" s="66"/>
      <c r="E598" s="66"/>
      <c r="F598" s="66"/>
      <c r="G598" s="66"/>
      <c r="H598" s="66"/>
      <c r="I598" s="66"/>
      <c r="J598" s="66"/>
      <c r="K598" s="66"/>
    </row>
    <row r="599" customHeight="1" spans="2:11">
      <c r="B599" s="66"/>
      <c r="C599" s="66"/>
      <c r="D599" s="66"/>
      <c r="E599" s="66"/>
      <c r="F599" s="66"/>
      <c r="G599" s="66"/>
      <c r="H599" s="66"/>
      <c r="I599" s="66"/>
      <c r="J599" s="66"/>
      <c r="K599" s="66"/>
    </row>
    <row r="600" customHeight="1" spans="2:11">
      <c r="B600" s="66"/>
      <c r="C600" s="66"/>
      <c r="D600" s="66"/>
      <c r="E600" s="66"/>
      <c r="F600" s="66"/>
      <c r="G600" s="66"/>
      <c r="H600" s="66"/>
      <c r="I600" s="66"/>
      <c r="J600" s="66"/>
      <c r="K600" s="66"/>
    </row>
    <row r="601" customHeight="1" spans="2:11">
      <c r="B601" s="66"/>
      <c r="C601" s="66"/>
      <c r="D601" s="66"/>
      <c r="E601" s="66"/>
      <c r="F601" s="66"/>
      <c r="G601" s="66"/>
      <c r="H601" s="66"/>
      <c r="I601" s="66"/>
      <c r="J601" s="66"/>
      <c r="K601" s="66"/>
    </row>
    <row r="602" customHeight="1" spans="2:11">
      <c r="B602" s="66"/>
      <c r="C602" s="66"/>
      <c r="D602" s="66"/>
      <c r="E602" s="66"/>
      <c r="F602" s="66"/>
      <c r="G602" s="66"/>
      <c r="H602" s="66"/>
      <c r="I602" s="66"/>
      <c r="J602" s="66"/>
      <c r="K602" s="66"/>
    </row>
    <row r="603" customHeight="1" spans="2:11">
      <c r="B603" s="66"/>
      <c r="C603" s="66"/>
      <c r="D603" s="66"/>
      <c r="E603" s="66"/>
      <c r="F603" s="66"/>
      <c r="G603" s="66"/>
      <c r="H603" s="66"/>
      <c r="I603" s="66"/>
      <c r="J603" s="66"/>
      <c r="K603" s="66"/>
    </row>
    <row r="604" customHeight="1" spans="2:11">
      <c r="B604" s="66"/>
      <c r="C604" s="66"/>
      <c r="D604" s="66"/>
      <c r="E604" s="66"/>
      <c r="F604" s="66"/>
      <c r="G604" s="66"/>
      <c r="H604" s="66"/>
      <c r="I604" s="66"/>
      <c r="J604" s="66"/>
      <c r="K604" s="66"/>
    </row>
    <row r="605" customHeight="1" spans="2:11">
      <c r="B605" s="66"/>
      <c r="C605" s="66"/>
      <c r="D605" s="66"/>
      <c r="E605" s="66"/>
      <c r="F605" s="66"/>
      <c r="G605" s="66"/>
      <c r="H605" s="66"/>
      <c r="I605" s="66"/>
      <c r="J605" s="66"/>
      <c r="K605" s="66"/>
    </row>
    <row r="606" customHeight="1" spans="2:11">
      <c r="B606" s="66"/>
      <c r="C606" s="66"/>
      <c r="D606" s="66"/>
      <c r="E606" s="66"/>
      <c r="F606" s="66"/>
      <c r="G606" s="66"/>
      <c r="H606" s="66"/>
      <c r="I606" s="66"/>
      <c r="J606" s="66"/>
      <c r="K606" s="66"/>
    </row>
    <row r="607" customHeight="1" spans="2:11">
      <c r="B607" s="66"/>
      <c r="C607" s="66"/>
      <c r="D607" s="66"/>
      <c r="E607" s="66"/>
      <c r="F607" s="66"/>
      <c r="G607" s="66"/>
      <c r="H607" s="66"/>
      <c r="I607" s="66"/>
      <c r="J607" s="66"/>
      <c r="K607" s="66"/>
    </row>
    <row r="608" customHeight="1" spans="2:11">
      <c r="B608" s="66"/>
      <c r="C608" s="66"/>
      <c r="D608" s="66"/>
      <c r="E608" s="66"/>
      <c r="F608" s="66"/>
      <c r="G608" s="66"/>
      <c r="H608" s="66"/>
      <c r="I608" s="66"/>
      <c r="J608" s="66"/>
      <c r="K608" s="66"/>
    </row>
    <row r="609" customHeight="1" spans="2:11">
      <c r="B609" s="66"/>
      <c r="C609" s="66"/>
      <c r="D609" s="66"/>
      <c r="E609" s="66"/>
      <c r="F609" s="66"/>
      <c r="G609" s="66"/>
      <c r="H609" s="66"/>
      <c r="I609" s="66"/>
      <c r="J609" s="66"/>
      <c r="K609" s="66"/>
    </row>
    <row r="610" customHeight="1" spans="2:11">
      <c r="B610" s="66"/>
      <c r="C610" s="66"/>
      <c r="D610" s="66"/>
      <c r="E610" s="66"/>
      <c r="F610" s="66"/>
      <c r="G610" s="66"/>
      <c r="H610" s="66"/>
      <c r="I610" s="66"/>
      <c r="J610" s="66"/>
      <c r="K610" s="66"/>
    </row>
    <row r="611" customHeight="1" spans="2:11">
      <c r="B611" s="66"/>
      <c r="C611" s="66"/>
      <c r="D611" s="66"/>
      <c r="E611" s="66"/>
      <c r="F611" s="66"/>
      <c r="G611" s="66"/>
      <c r="H611" s="66"/>
      <c r="I611" s="66"/>
      <c r="J611" s="66"/>
      <c r="K611" s="66"/>
    </row>
    <row r="612" customHeight="1" spans="2:11">
      <c r="B612" s="66"/>
      <c r="C612" s="66"/>
      <c r="D612" s="66"/>
      <c r="E612" s="66"/>
      <c r="F612" s="66"/>
      <c r="G612" s="66"/>
      <c r="H612" s="66"/>
      <c r="I612" s="66"/>
      <c r="J612" s="66"/>
      <c r="K612" s="66"/>
    </row>
    <row r="613" customHeight="1" spans="2:11">
      <c r="B613" s="66"/>
      <c r="C613" s="66"/>
      <c r="D613" s="66"/>
      <c r="E613" s="66"/>
      <c r="F613" s="66"/>
      <c r="G613" s="66"/>
      <c r="H613" s="66"/>
      <c r="I613" s="66"/>
      <c r="J613" s="66"/>
      <c r="K613" s="66"/>
    </row>
    <row r="614" customHeight="1" spans="2:11">
      <c r="B614" s="66"/>
      <c r="C614" s="66"/>
      <c r="D614" s="66"/>
      <c r="E614" s="66"/>
      <c r="F614" s="66"/>
      <c r="G614" s="66"/>
      <c r="H614" s="66"/>
      <c r="I614" s="66"/>
      <c r="J614" s="66"/>
      <c r="K614" s="66"/>
    </row>
    <row r="615" customHeight="1" spans="2:11">
      <c r="B615" s="66"/>
      <c r="C615" s="66"/>
      <c r="D615" s="66"/>
      <c r="E615" s="66"/>
      <c r="F615" s="66"/>
      <c r="G615" s="66"/>
      <c r="H615" s="66"/>
      <c r="I615" s="66"/>
      <c r="J615" s="66"/>
      <c r="K615" s="66"/>
    </row>
    <row r="616" customHeight="1" spans="2:11">
      <c r="B616" s="66"/>
      <c r="C616" s="66"/>
      <c r="D616" s="66"/>
      <c r="E616" s="66"/>
      <c r="F616" s="66"/>
      <c r="G616" s="66"/>
      <c r="H616" s="66"/>
      <c r="I616" s="66"/>
      <c r="J616" s="66"/>
      <c r="K616" s="66"/>
    </row>
    <row r="617" customHeight="1" spans="2:11">
      <c r="B617" s="66"/>
      <c r="C617" s="66"/>
      <c r="D617" s="66"/>
      <c r="E617" s="66"/>
      <c r="F617" s="66"/>
      <c r="G617" s="66"/>
      <c r="H617" s="66"/>
      <c r="I617" s="66"/>
      <c r="J617" s="66"/>
      <c r="K617" s="66"/>
    </row>
    <row r="618" customHeight="1" spans="2:11">
      <c r="B618" s="66"/>
      <c r="C618" s="66"/>
      <c r="D618" s="66"/>
      <c r="E618" s="66"/>
      <c r="F618" s="66"/>
      <c r="G618" s="66"/>
      <c r="H618" s="66"/>
      <c r="I618" s="66"/>
      <c r="J618" s="66"/>
      <c r="K618" s="66"/>
    </row>
    <row r="619" customHeight="1" spans="2:11">
      <c r="B619" s="66"/>
      <c r="C619" s="66"/>
      <c r="D619" s="66"/>
      <c r="E619" s="66"/>
      <c r="F619" s="66"/>
      <c r="G619" s="66"/>
      <c r="H619" s="66"/>
      <c r="I619" s="66"/>
      <c r="J619" s="66"/>
      <c r="K619" s="66"/>
    </row>
    <row r="620" customHeight="1" spans="2:11">
      <c r="B620" s="66"/>
      <c r="C620" s="66"/>
      <c r="D620" s="66"/>
      <c r="E620" s="66"/>
      <c r="F620" s="66"/>
      <c r="G620" s="66"/>
      <c r="H620" s="66"/>
      <c r="I620" s="66"/>
      <c r="J620" s="66"/>
      <c r="K620" s="66"/>
    </row>
    <row r="621" customHeight="1" spans="2:11">
      <c r="B621" s="66"/>
      <c r="C621" s="66"/>
      <c r="D621" s="66"/>
      <c r="E621" s="66"/>
      <c r="F621" s="66"/>
      <c r="G621" s="66"/>
      <c r="H621" s="66"/>
      <c r="I621" s="66"/>
      <c r="J621" s="66"/>
      <c r="K621" s="66"/>
    </row>
    <row r="622" customHeight="1" spans="2:11">
      <c r="B622" s="66"/>
      <c r="C622" s="66"/>
      <c r="D622" s="66"/>
      <c r="E622" s="66"/>
      <c r="F622" s="66"/>
      <c r="G622" s="66"/>
      <c r="H622" s="66"/>
      <c r="I622" s="66"/>
      <c r="J622" s="66"/>
      <c r="K622" s="66"/>
    </row>
    <row r="623" customHeight="1" spans="2:11">
      <c r="B623" s="66"/>
      <c r="C623" s="66"/>
      <c r="D623" s="66"/>
      <c r="E623" s="66"/>
      <c r="F623" s="66"/>
      <c r="G623" s="66"/>
      <c r="H623" s="66"/>
      <c r="I623" s="66"/>
      <c r="J623" s="66"/>
      <c r="K623" s="66"/>
    </row>
    <row r="624" customHeight="1" spans="2:11">
      <c r="B624" s="66"/>
      <c r="C624" s="66"/>
      <c r="D624" s="66"/>
      <c r="E624" s="66"/>
      <c r="F624" s="66"/>
      <c r="G624" s="66"/>
      <c r="H624" s="66"/>
      <c r="I624" s="66"/>
      <c r="J624" s="66"/>
      <c r="K624" s="66"/>
    </row>
    <row r="625" customHeight="1" spans="2:11">
      <c r="B625" s="66"/>
      <c r="C625" s="66"/>
      <c r="D625" s="66"/>
      <c r="E625" s="66"/>
      <c r="F625" s="66"/>
      <c r="G625" s="66"/>
      <c r="H625" s="66"/>
      <c r="I625" s="66"/>
      <c r="J625" s="66"/>
      <c r="K625" s="66"/>
    </row>
    <row r="626" customHeight="1" spans="2:11">
      <c r="B626" s="66"/>
      <c r="C626" s="66"/>
      <c r="D626" s="66"/>
      <c r="E626" s="66"/>
      <c r="F626" s="66"/>
      <c r="G626" s="66"/>
      <c r="H626" s="66"/>
      <c r="I626" s="66"/>
      <c r="J626" s="66"/>
      <c r="K626" s="66"/>
    </row>
    <row r="627" customHeight="1" spans="2:11">
      <c r="B627" s="66"/>
      <c r="C627" s="66"/>
      <c r="D627" s="66"/>
      <c r="E627" s="66"/>
      <c r="F627" s="66"/>
      <c r="G627" s="66"/>
      <c r="H627" s="66"/>
      <c r="I627" s="66"/>
      <c r="J627" s="66"/>
      <c r="K627" s="66"/>
    </row>
    <row r="628" customHeight="1" spans="2:11">
      <c r="B628" s="66"/>
      <c r="C628" s="66"/>
      <c r="D628" s="66"/>
      <c r="E628" s="66"/>
      <c r="F628" s="66"/>
      <c r="G628" s="66"/>
      <c r="H628" s="66"/>
      <c r="I628" s="66"/>
      <c r="J628" s="66"/>
      <c r="K628" s="66"/>
    </row>
    <row r="629" customHeight="1" spans="2:11">
      <c r="B629" s="66"/>
      <c r="C629" s="66"/>
      <c r="D629" s="66"/>
      <c r="E629" s="66"/>
      <c r="F629" s="66"/>
      <c r="G629" s="66"/>
      <c r="H629" s="66"/>
      <c r="I629" s="66"/>
      <c r="J629" s="66"/>
      <c r="K629" s="66"/>
    </row>
    <row r="630" customHeight="1" spans="2:11">
      <c r="B630" s="66"/>
      <c r="C630" s="66"/>
      <c r="D630" s="66"/>
      <c r="E630" s="66"/>
      <c r="F630" s="66"/>
      <c r="G630" s="66"/>
      <c r="H630" s="66"/>
      <c r="I630" s="66"/>
      <c r="J630" s="66"/>
      <c r="K630" s="66"/>
    </row>
    <row r="631" customHeight="1" spans="2:11">
      <c r="B631" s="66"/>
      <c r="C631" s="66"/>
      <c r="D631" s="66"/>
      <c r="E631" s="66"/>
      <c r="F631" s="66"/>
      <c r="G631" s="66"/>
      <c r="H631" s="66"/>
      <c r="I631" s="66"/>
      <c r="J631" s="66"/>
      <c r="K631" s="66"/>
    </row>
    <row r="632" customHeight="1" spans="2:11">
      <c r="B632" s="66"/>
      <c r="C632" s="66"/>
      <c r="D632" s="66"/>
      <c r="E632" s="66"/>
      <c r="F632" s="66"/>
      <c r="G632" s="66"/>
      <c r="H632" s="66"/>
      <c r="I632" s="66"/>
      <c r="J632" s="66"/>
      <c r="K632" s="66"/>
    </row>
    <row r="633" customHeight="1" spans="2:11">
      <c r="B633" s="66"/>
      <c r="C633" s="66"/>
      <c r="D633" s="66"/>
      <c r="E633" s="66"/>
      <c r="F633" s="66"/>
      <c r="G633" s="66"/>
      <c r="H633" s="66"/>
      <c r="I633" s="66"/>
      <c r="J633" s="66"/>
      <c r="K633" s="66"/>
    </row>
    <row r="634" customHeight="1" spans="2:11">
      <c r="B634" s="66"/>
      <c r="C634" s="66"/>
      <c r="D634" s="66"/>
      <c r="E634" s="66"/>
      <c r="F634" s="66"/>
      <c r="G634" s="66"/>
      <c r="H634" s="66"/>
      <c r="I634" s="66"/>
      <c r="J634" s="66"/>
      <c r="K634" s="66"/>
    </row>
    <row r="635" customHeight="1" spans="2:11">
      <c r="B635" s="66"/>
      <c r="C635" s="66"/>
      <c r="D635" s="66"/>
      <c r="E635" s="66"/>
      <c r="F635" s="66"/>
      <c r="G635" s="66"/>
      <c r="H635" s="66"/>
      <c r="I635" s="66"/>
      <c r="J635" s="66"/>
      <c r="K635" s="66"/>
    </row>
    <row r="636" customHeight="1" spans="2:11">
      <c r="B636" s="66"/>
      <c r="C636" s="66"/>
      <c r="D636" s="66"/>
      <c r="E636" s="66"/>
      <c r="F636" s="66"/>
      <c r="G636" s="66"/>
      <c r="H636" s="66"/>
      <c r="I636" s="66"/>
      <c r="J636" s="66"/>
      <c r="K636" s="66"/>
    </row>
    <row r="637" customHeight="1" spans="2:11">
      <c r="B637" s="66"/>
      <c r="C637" s="66"/>
      <c r="D637" s="66"/>
      <c r="E637" s="66"/>
      <c r="F637" s="66"/>
      <c r="G637" s="66"/>
      <c r="H637" s="66"/>
      <c r="I637" s="66"/>
      <c r="J637" s="66"/>
      <c r="K637" s="66"/>
    </row>
    <row r="638" customHeight="1" spans="2:11">
      <c r="B638" s="66"/>
      <c r="C638" s="66"/>
      <c r="D638" s="66"/>
      <c r="E638" s="66"/>
      <c r="F638" s="66"/>
      <c r="G638" s="66"/>
      <c r="H638" s="66"/>
      <c r="I638" s="66"/>
      <c r="J638" s="66"/>
      <c r="K638" s="66"/>
    </row>
    <row r="639" customHeight="1" spans="2:11">
      <c r="B639" s="66"/>
      <c r="C639" s="66"/>
      <c r="D639" s="66"/>
      <c r="E639" s="66"/>
      <c r="F639" s="66"/>
      <c r="G639" s="66"/>
      <c r="H639" s="66"/>
      <c r="I639" s="66"/>
      <c r="J639" s="66"/>
      <c r="K639" s="66"/>
    </row>
    <row r="640" customHeight="1" spans="2:11">
      <c r="B640" s="66"/>
      <c r="C640" s="66"/>
      <c r="D640" s="66"/>
      <c r="E640" s="66"/>
      <c r="F640" s="66"/>
      <c r="G640" s="66"/>
      <c r="H640" s="66"/>
      <c r="I640" s="66"/>
      <c r="J640" s="66"/>
      <c r="K640" s="66"/>
    </row>
    <row r="641" customHeight="1" spans="2:11">
      <c r="B641" s="66"/>
      <c r="C641" s="66"/>
      <c r="D641" s="66"/>
      <c r="E641" s="66"/>
      <c r="F641" s="66"/>
      <c r="G641" s="66"/>
      <c r="H641" s="66"/>
      <c r="I641" s="66"/>
      <c r="J641" s="66"/>
      <c r="K641" s="66"/>
    </row>
    <row r="642" customHeight="1" spans="2:11">
      <c r="B642" s="66"/>
      <c r="C642" s="66"/>
      <c r="D642" s="66"/>
      <c r="E642" s="66"/>
      <c r="F642" s="66"/>
      <c r="G642" s="66"/>
      <c r="H642" s="66"/>
      <c r="I642" s="66"/>
      <c r="J642" s="66"/>
      <c r="K642" s="66"/>
    </row>
    <row r="643" customHeight="1" spans="2:11">
      <c r="B643" s="66"/>
      <c r="C643" s="66"/>
      <c r="D643" s="66"/>
      <c r="E643" s="66"/>
      <c r="F643" s="66"/>
      <c r="G643" s="66"/>
      <c r="H643" s="66"/>
      <c r="I643" s="66"/>
      <c r="J643" s="66"/>
      <c r="K643" s="66"/>
    </row>
    <row r="644" customHeight="1" spans="2:11">
      <c r="B644" s="66"/>
      <c r="C644" s="66"/>
      <c r="D644" s="66"/>
      <c r="E644" s="66"/>
      <c r="F644" s="66"/>
      <c r="G644" s="66"/>
      <c r="H644" s="66"/>
      <c r="I644" s="66"/>
      <c r="J644" s="66"/>
      <c r="K644" s="66"/>
    </row>
    <row r="645" customHeight="1" spans="2:11">
      <c r="B645" s="66"/>
      <c r="C645" s="66"/>
      <c r="D645" s="66"/>
      <c r="E645" s="66"/>
      <c r="F645" s="66"/>
      <c r="G645" s="66"/>
      <c r="H645" s="66"/>
      <c r="I645" s="66"/>
      <c r="J645" s="66"/>
      <c r="K645" s="66"/>
    </row>
    <row r="646" customHeight="1" spans="2:11">
      <c r="B646" s="66"/>
      <c r="C646" s="66"/>
      <c r="D646" s="66"/>
      <c r="E646" s="66"/>
      <c r="F646" s="66"/>
      <c r="G646" s="66"/>
      <c r="H646" s="66"/>
      <c r="I646" s="66"/>
      <c r="J646" s="66"/>
      <c r="K646" s="66"/>
    </row>
    <row r="647" customHeight="1" spans="2:11">
      <c r="B647" s="66"/>
      <c r="C647" s="66"/>
      <c r="D647" s="66"/>
      <c r="E647" s="66"/>
      <c r="F647" s="66"/>
      <c r="G647" s="66"/>
      <c r="H647" s="66"/>
      <c r="I647" s="66"/>
      <c r="J647" s="66"/>
      <c r="K647" s="66"/>
    </row>
    <row r="648" customHeight="1" spans="2:11">
      <c r="B648" s="66"/>
      <c r="C648" s="66"/>
      <c r="D648" s="66"/>
      <c r="E648" s="66"/>
      <c r="F648" s="66"/>
      <c r="G648" s="66"/>
      <c r="H648" s="66"/>
      <c r="I648" s="66"/>
      <c r="J648" s="66"/>
      <c r="K648" s="66"/>
    </row>
    <row r="649" customHeight="1" spans="2:11">
      <c r="B649" s="66"/>
      <c r="C649" s="66"/>
      <c r="D649" s="66"/>
      <c r="E649" s="66"/>
      <c r="F649" s="66"/>
      <c r="G649" s="66"/>
      <c r="H649" s="66"/>
      <c r="I649" s="66"/>
      <c r="J649" s="66"/>
      <c r="K649" s="66"/>
    </row>
    <row r="650" customHeight="1" spans="2:11">
      <c r="B650" s="66"/>
      <c r="C650" s="66"/>
      <c r="D650" s="66"/>
      <c r="E650" s="66"/>
      <c r="F650" s="66"/>
      <c r="G650" s="66"/>
      <c r="H650" s="66"/>
      <c r="I650" s="66"/>
      <c r="J650" s="66"/>
      <c r="K650" s="66"/>
    </row>
    <row r="651" customHeight="1" spans="2:11">
      <c r="B651" s="66"/>
      <c r="C651" s="66"/>
      <c r="D651" s="66"/>
      <c r="E651" s="66"/>
      <c r="F651" s="66"/>
      <c r="G651" s="66"/>
      <c r="H651" s="66"/>
      <c r="I651" s="66"/>
      <c r="J651" s="66"/>
      <c r="K651" s="66"/>
    </row>
    <row r="652" customHeight="1" spans="2:11">
      <c r="B652" s="66"/>
      <c r="C652" s="66"/>
      <c r="D652" s="66"/>
      <c r="E652" s="66"/>
      <c r="F652" s="66"/>
      <c r="G652" s="66"/>
      <c r="H652" s="66"/>
      <c r="I652" s="66"/>
      <c r="J652" s="66"/>
      <c r="K652" s="66"/>
    </row>
    <row r="653" customHeight="1" spans="2:11">
      <c r="B653" s="66"/>
      <c r="C653" s="66"/>
      <c r="D653" s="66"/>
      <c r="E653" s="66"/>
      <c r="F653" s="66"/>
      <c r="G653" s="66"/>
      <c r="H653" s="66"/>
      <c r="I653" s="66"/>
      <c r="J653" s="66"/>
      <c r="K653" s="66"/>
    </row>
    <row r="654" customHeight="1" spans="2:11">
      <c r="B654" s="66"/>
      <c r="C654" s="66"/>
      <c r="D654" s="66"/>
      <c r="E654" s="66"/>
      <c r="F654" s="66"/>
      <c r="G654" s="66"/>
      <c r="H654" s="66"/>
      <c r="I654" s="66"/>
      <c r="J654" s="66"/>
      <c r="K654" s="66"/>
    </row>
    <row r="655" customHeight="1" spans="2:11">
      <c r="B655" s="66"/>
      <c r="C655" s="66"/>
      <c r="D655" s="66"/>
      <c r="E655" s="66"/>
      <c r="F655" s="66"/>
      <c r="G655" s="66"/>
      <c r="H655" s="66"/>
      <c r="I655" s="66"/>
      <c r="J655" s="66"/>
      <c r="K655" s="66"/>
    </row>
    <row r="656" customHeight="1" spans="2:11">
      <c r="B656" s="66"/>
      <c r="C656" s="66"/>
      <c r="D656" s="66"/>
      <c r="E656" s="66"/>
      <c r="F656" s="66"/>
      <c r="G656" s="66"/>
      <c r="H656" s="66"/>
      <c r="I656" s="66"/>
      <c r="J656" s="66"/>
      <c r="K656" s="66"/>
    </row>
    <row r="657" customHeight="1" spans="2:11">
      <c r="B657" s="66"/>
      <c r="C657" s="66"/>
      <c r="D657" s="66"/>
      <c r="E657" s="66"/>
      <c r="F657" s="66"/>
      <c r="G657" s="66"/>
      <c r="H657" s="66"/>
      <c r="I657" s="66"/>
      <c r="J657" s="66"/>
      <c r="K657" s="66"/>
    </row>
    <row r="658" customHeight="1" spans="2:11">
      <c r="B658" s="66"/>
      <c r="C658" s="66"/>
      <c r="D658" s="66"/>
      <c r="E658" s="66"/>
      <c r="F658" s="66"/>
      <c r="G658" s="66"/>
      <c r="H658" s="66"/>
      <c r="I658" s="66"/>
      <c r="J658" s="66"/>
      <c r="K658" s="66"/>
    </row>
    <row r="659" customHeight="1" spans="2:11">
      <c r="B659" s="66"/>
      <c r="C659" s="66"/>
      <c r="D659" s="66"/>
      <c r="E659" s="66"/>
      <c r="F659" s="66"/>
      <c r="G659" s="66"/>
      <c r="H659" s="66"/>
      <c r="I659" s="66"/>
      <c r="J659" s="66"/>
      <c r="K659" s="66"/>
    </row>
    <row r="660" customHeight="1" spans="2:11">
      <c r="B660" s="66"/>
      <c r="C660" s="66"/>
      <c r="D660" s="66"/>
      <c r="E660" s="66"/>
      <c r="F660" s="66"/>
      <c r="G660" s="66"/>
      <c r="H660" s="66"/>
      <c r="I660" s="66"/>
      <c r="J660" s="66"/>
      <c r="K660" s="66"/>
    </row>
    <row r="661" customHeight="1" spans="2:11">
      <c r="B661" s="66"/>
      <c r="C661" s="66"/>
      <c r="D661" s="66"/>
      <c r="E661" s="66"/>
      <c r="F661" s="66"/>
      <c r="G661" s="66"/>
      <c r="H661" s="66"/>
      <c r="I661" s="66"/>
      <c r="J661" s="66"/>
      <c r="K661" s="66"/>
    </row>
    <row r="662" customHeight="1" spans="2:11">
      <c r="B662" s="66"/>
      <c r="C662" s="66"/>
      <c r="D662" s="66"/>
      <c r="E662" s="66"/>
      <c r="F662" s="66"/>
      <c r="G662" s="66"/>
      <c r="H662" s="66"/>
      <c r="I662" s="66"/>
      <c r="J662" s="66"/>
      <c r="K662" s="66"/>
    </row>
    <row r="663" customHeight="1" spans="2:11">
      <c r="B663" s="66"/>
      <c r="C663" s="66"/>
      <c r="D663" s="66"/>
      <c r="E663" s="66"/>
      <c r="F663" s="66"/>
      <c r="G663" s="66"/>
      <c r="H663" s="66"/>
      <c r="I663" s="66"/>
      <c r="J663" s="66"/>
      <c r="K663" s="66"/>
    </row>
    <row r="664" customHeight="1" spans="2:11">
      <c r="B664" s="66"/>
      <c r="C664" s="66"/>
      <c r="D664" s="66"/>
      <c r="E664" s="66"/>
      <c r="F664" s="66"/>
      <c r="G664" s="66"/>
      <c r="H664" s="66"/>
      <c r="I664" s="66"/>
      <c r="J664" s="66"/>
      <c r="K664" s="66"/>
    </row>
    <row r="665" customHeight="1" spans="2:11">
      <c r="B665" s="66"/>
      <c r="C665" s="66"/>
      <c r="D665" s="66"/>
      <c r="E665" s="66"/>
      <c r="F665" s="66"/>
      <c r="G665" s="66"/>
      <c r="H665" s="66"/>
      <c r="I665" s="66"/>
      <c r="J665" s="66"/>
      <c r="K665" s="66"/>
    </row>
    <row r="666" customHeight="1" spans="2:11">
      <c r="B666" s="66"/>
      <c r="C666" s="66"/>
      <c r="D666" s="66"/>
      <c r="E666" s="66"/>
      <c r="F666" s="66"/>
      <c r="G666" s="66"/>
      <c r="H666" s="66"/>
      <c r="I666" s="66"/>
      <c r="J666" s="66"/>
      <c r="K666" s="66"/>
    </row>
    <row r="667" customHeight="1" spans="2:11">
      <c r="B667" s="66"/>
      <c r="C667" s="66"/>
      <c r="D667" s="66"/>
      <c r="E667" s="66"/>
      <c r="F667" s="66"/>
      <c r="G667" s="66"/>
      <c r="H667" s="66"/>
      <c r="I667" s="66"/>
      <c r="J667" s="66"/>
      <c r="K667" s="66"/>
    </row>
    <row r="668" customHeight="1" spans="2:11">
      <c r="B668" s="66"/>
      <c r="C668" s="66"/>
      <c r="D668" s="66"/>
      <c r="E668" s="66"/>
      <c r="F668" s="66"/>
      <c r="G668" s="66"/>
      <c r="H668" s="66"/>
      <c r="I668" s="66"/>
      <c r="J668" s="66"/>
      <c r="K668" s="66"/>
    </row>
    <row r="669" customHeight="1" spans="2:11">
      <c r="B669" s="66"/>
      <c r="C669" s="66"/>
      <c r="D669" s="66"/>
      <c r="E669" s="66"/>
      <c r="F669" s="66"/>
      <c r="G669" s="66"/>
      <c r="H669" s="66"/>
      <c r="I669" s="66"/>
      <c r="J669" s="66"/>
      <c r="K669" s="66"/>
    </row>
    <row r="670" customHeight="1" spans="2:11">
      <c r="B670" s="66"/>
      <c r="C670" s="66"/>
      <c r="D670" s="66"/>
      <c r="E670" s="66"/>
      <c r="F670" s="66"/>
      <c r="G670" s="66"/>
      <c r="H670" s="66"/>
      <c r="I670" s="66"/>
      <c r="J670" s="66"/>
      <c r="K670" s="66"/>
    </row>
    <row r="671" customHeight="1" spans="2:11">
      <c r="B671" s="66"/>
      <c r="C671" s="66"/>
      <c r="D671" s="66"/>
      <c r="E671" s="66"/>
      <c r="F671" s="66"/>
      <c r="G671" s="66"/>
      <c r="H671" s="66"/>
      <c r="I671" s="66"/>
      <c r="J671" s="66"/>
      <c r="K671" s="66"/>
    </row>
    <row r="672" customHeight="1" spans="2:11">
      <c r="B672" s="66"/>
      <c r="C672" s="66"/>
      <c r="D672" s="66"/>
      <c r="E672" s="66"/>
      <c r="F672" s="66"/>
      <c r="G672" s="66"/>
      <c r="H672" s="66"/>
      <c r="I672" s="66"/>
      <c r="J672" s="66"/>
      <c r="K672" s="66"/>
    </row>
    <row r="673" customHeight="1" spans="2:11">
      <c r="B673" s="66"/>
      <c r="C673" s="66"/>
      <c r="D673" s="66"/>
      <c r="E673" s="66"/>
      <c r="F673" s="66"/>
      <c r="G673" s="66"/>
      <c r="H673" s="66"/>
      <c r="I673" s="66"/>
      <c r="J673" s="66"/>
      <c r="K673" s="66"/>
    </row>
    <row r="674" customHeight="1" spans="2:11">
      <c r="B674" s="66"/>
      <c r="C674" s="66"/>
      <c r="D674" s="66"/>
      <c r="E674" s="66"/>
      <c r="F674" s="66"/>
      <c r="G674" s="66"/>
      <c r="H674" s="66"/>
      <c r="I674" s="66"/>
      <c r="J674" s="66"/>
      <c r="K674" s="66"/>
    </row>
    <row r="675" customHeight="1" spans="2:11">
      <c r="B675" s="66"/>
      <c r="C675" s="66"/>
      <c r="D675" s="66"/>
      <c r="E675" s="66"/>
      <c r="F675" s="66"/>
      <c r="G675" s="66"/>
      <c r="H675" s="66"/>
      <c r="I675" s="66"/>
      <c r="J675" s="66"/>
      <c r="K675" s="66"/>
    </row>
    <row r="676" customHeight="1" spans="2:11">
      <c r="B676" s="66"/>
      <c r="C676" s="66"/>
      <c r="D676" s="66"/>
      <c r="E676" s="66"/>
      <c r="F676" s="66"/>
      <c r="G676" s="66"/>
      <c r="H676" s="66"/>
      <c r="I676" s="66"/>
      <c r="J676" s="66"/>
      <c r="K676" s="66"/>
    </row>
    <row r="677" customHeight="1" spans="2:11">
      <c r="B677" s="66"/>
      <c r="C677" s="66"/>
      <c r="D677" s="66"/>
      <c r="E677" s="66"/>
      <c r="F677" s="66"/>
      <c r="G677" s="66"/>
      <c r="H677" s="66"/>
      <c r="I677" s="66"/>
      <c r="J677" s="66"/>
      <c r="K677" s="66"/>
    </row>
    <row r="678" customHeight="1" spans="2:11">
      <c r="B678" s="66"/>
      <c r="C678" s="66"/>
      <c r="D678" s="66"/>
      <c r="E678" s="66"/>
      <c r="F678" s="66"/>
      <c r="G678" s="66"/>
      <c r="H678" s="66"/>
      <c r="I678" s="66"/>
      <c r="J678" s="66"/>
      <c r="K678" s="66"/>
    </row>
    <row r="679" customHeight="1" spans="2:11">
      <c r="B679" s="66"/>
      <c r="C679" s="66"/>
      <c r="D679" s="66"/>
      <c r="E679" s="66"/>
      <c r="F679" s="66"/>
      <c r="G679" s="66"/>
      <c r="H679" s="66"/>
      <c r="I679" s="66"/>
      <c r="J679" s="66"/>
      <c r="K679" s="66"/>
    </row>
    <row r="680" customHeight="1" spans="2:11">
      <c r="B680" s="66"/>
      <c r="C680" s="66"/>
      <c r="D680" s="66"/>
      <c r="E680" s="66"/>
      <c r="F680" s="66"/>
      <c r="G680" s="66"/>
      <c r="H680" s="66"/>
      <c r="I680" s="66"/>
      <c r="J680" s="66"/>
      <c r="K680" s="66"/>
    </row>
    <row r="681" customHeight="1" spans="2:11">
      <c r="B681" s="66"/>
      <c r="C681" s="66"/>
      <c r="D681" s="66"/>
      <c r="E681" s="66"/>
      <c r="F681" s="66"/>
      <c r="G681" s="66"/>
      <c r="H681" s="66"/>
      <c r="I681" s="66"/>
      <c r="J681" s="66"/>
      <c r="K681" s="66"/>
    </row>
    <row r="682" customHeight="1" spans="2:11">
      <c r="B682" s="66"/>
      <c r="C682" s="66"/>
      <c r="D682" s="66"/>
      <c r="E682" s="66"/>
      <c r="F682" s="66"/>
      <c r="G682" s="66"/>
      <c r="H682" s="66"/>
      <c r="I682" s="66"/>
      <c r="J682" s="66"/>
      <c r="K682" s="66"/>
    </row>
    <row r="683" customHeight="1" spans="2:11">
      <c r="B683" s="66"/>
      <c r="C683" s="66"/>
      <c r="D683" s="66"/>
      <c r="E683" s="66"/>
      <c r="F683" s="66"/>
      <c r="G683" s="66"/>
      <c r="H683" s="66"/>
      <c r="I683" s="66"/>
      <c r="J683" s="66"/>
      <c r="K683" s="66"/>
    </row>
    <row r="684" customHeight="1" spans="2:11">
      <c r="B684" s="66"/>
      <c r="C684" s="66"/>
      <c r="D684" s="66"/>
      <c r="E684" s="66"/>
      <c r="F684" s="66"/>
      <c r="G684" s="66"/>
      <c r="H684" s="66"/>
      <c r="I684" s="66"/>
      <c r="J684" s="66"/>
      <c r="K684" s="66"/>
    </row>
    <row r="685" customHeight="1" spans="2:11">
      <c r="B685" s="66"/>
      <c r="C685" s="66"/>
      <c r="D685" s="66"/>
      <c r="E685" s="66"/>
      <c r="F685" s="66"/>
      <c r="G685" s="66"/>
      <c r="H685" s="66"/>
      <c r="I685" s="66"/>
      <c r="J685" s="66"/>
      <c r="K685" s="66"/>
    </row>
    <row r="686" customHeight="1" spans="2:11">
      <c r="B686" s="66"/>
      <c r="C686" s="66"/>
      <c r="D686" s="66"/>
      <c r="E686" s="66"/>
      <c r="F686" s="66"/>
      <c r="G686" s="66"/>
      <c r="H686" s="66"/>
      <c r="I686" s="66"/>
      <c r="J686" s="66"/>
      <c r="K686" s="66"/>
    </row>
    <row r="687" customHeight="1" spans="2:11">
      <c r="B687" s="66"/>
      <c r="C687" s="66"/>
      <c r="D687" s="66"/>
      <c r="E687" s="66"/>
      <c r="F687" s="66"/>
      <c r="G687" s="66"/>
      <c r="H687" s="66"/>
      <c r="I687" s="66"/>
      <c r="J687" s="66"/>
      <c r="K687" s="66"/>
    </row>
    <row r="688" customHeight="1" spans="2:11">
      <c r="B688" s="66"/>
      <c r="C688" s="66"/>
      <c r="D688" s="66"/>
      <c r="E688" s="66"/>
      <c r="F688" s="66"/>
      <c r="G688" s="66"/>
      <c r="H688" s="66"/>
      <c r="I688" s="66"/>
      <c r="J688" s="66"/>
      <c r="K688" s="66"/>
    </row>
    <row r="689" customHeight="1" spans="2:11">
      <c r="B689" s="66"/>
      <c r="C689" s="66"/>
      <c r="D689" s="66"/>
      <c r="E689" s="66"/>
      <c r="F689" s="66"/>
      <c r="G689" s="66"/>
      <c r="H689" s="66"/>
      <c r="I689" s="66"/>
      <c r="J689" s="66"/>
      <c r="K689" s="66"/>
    </row>
    <row r="690" customHeight="1" spans="2:11">
      <c r="B690" s="66"/>
      <c r="C690" s="66"/>
      <c r="D690" s="66"/>
      <c r="E690" s="66"/>
      <c r="F690" s="66"/>
      <c r="G690" s="66"/>
      <c r="H690" s="66"/>
      <c r="I690" s="66"/>
      <c r="J690" s="66"/>
      <c r="K690" s="66"/>
    </row>
    <row r="691" customHeight="1" spans="2:11">
      <c r="B691" s="66"/>
      <c r="C691" s="66"/>
      <c r="D691" s="66"/>
      <c r="E691" s="66"/>
      <c r="F691" s="66"/>
      <c r="G691" s="66"/>
      <c r="H691" s="66"/>
      <c r="I691" s="66"/>
      <c r="J691" s="66"/>
      <c r="K691" s="66"/>
    </row>
    <row r="692" customHeight="1" spans="2:11">
      <c r="B692" s="66"/>
      <c r="C692" s="66"/>
      <c r="D692" s="66"/>
      <c r="E692" s="66"/>
      <c r="F692" s="66"/>
      <c r="G692" s="66"/>
      <c r="H692" s="66"/>
      <c r="I692" s="66"/>
      <c r="J692" s="66"/>
      <c r="K692" s="66"/>
    </row>
    <row r="693" customHeight="1" spans="2:11">
      <c r="B693" s="66"/>
      <c r="C693" s="66"/>
      <c r="D693" s="66"/>
      <c r="E693" s="66"/>
      <c r="F693" s="66"/>
      <c r="G693" s="66"/>
      <c r="H693" s="66"/>
      <c r="I693" s="66"/>
      <c r="J693" s="66"/>
      <c r="K693" s="66"/>
    </row>
    <row r="694" customHeight="1" spans="2:11">
      <c r="B694" s="66"/>
      <c r="C694" s="66"/>
      <c r="D694" s="66"/>
      <c r="E694" s="66"/>
      <c r="F694" s="66"/>
      <c r="G694" s="66"/>
      <c r="H694" s="66"/>
      <c r="I694" s="66"/>
      <c r="J694" s="66"/>
      <c r="K694" s="66"/>
    </row>
    <row r="695" customHeight="1" spans="2:11">
      <c r="B695" s="66"/>
      <c r="C695" s="66"/>
      <c r="D695" s="66"/>
      <c r="E695" s="66"/>
      <c r="F695" s="66"/>
      <c r="G695" s="66"/>
      <c r="H695" s="66"/>
      <c r="I695" s="66"/>
      <c r="J695" s="66"/>
      <c r="K695" s="66"/>
    </row>
    <row r="696" customHeight="1" spans="2:11">
      <c r="B696" s="66"/>
      <c r="C696" s="66"/>
      <c r="D696" s="66"/>
      <c r="E696" s="66"/>
      <c r="F696" s="66"/>
      <c r="G696" s="66"/>
      <c r="H696" s="66"/>
      <c r="I696" s="66"/>
      <c r="J696" s="66"/>
      <c r="K696" s="66"/>
    </row>
    <row r="697" customHeight="1" spans="2:11">
      <c r="B697" s="66"/>
      <c r="C697" s="66"/>
      <c r="D697" s="66"/>
      <c r="E697" s="66"/>
      <c r="F697" s="66"/>
      <c r="G697" s="66"/>
      <c r="H697" s="66"/>
      <c r="I697" s="66"/>
      <c r="J697" s="66"/>
      <c r="K697" s="66"/>
    </row>
    <row r="698" customHeight="1" spans="2:11">
      <c r="B698" s="66"/>
      <c r="C698" s="66"/>
      <c r="D698" s="66"/>
      <c r="E698" s="66"/>
      <c r="F698" s="66"/>
      <c r="G698" s="66"/>
      <c r="H698" s="66"/>
      <c r="I698" s="66"/>
      <c r="J698" s="66"/>
      <c r="K698" s="66"/>
    </row>
    <row r="699" customHeight="1" spans="2:11">
      <c r="B699" s="66"/>
      <c r="C699" s="66"/>
      <c r="D699" s="66"/>
      <c r="E699" s="66"/>
      <c r="F699" s="66"/>
      <c r="G699" s="66"/>
      <c r="H699" s="66"/>
      <c r="I699" s="66"/>
      <c r="J699" s="66"/>
      <c r="K699" s="66"/>
    </row>
    <row r="700" customHeight="1" spans="2:11">
      <c r="B700" s="66"/>
      <c r="C700" s="66"/>
      <c r="D700" s="66"/>
      <c r="E700" s="66"/>
      <c r="F700" s="66"/>
      <c r="G700" s="66"/>
      <c r="H700" s="66"/>
      <c r="I700" s="66"/>
      <c r="J700" s="66"/>
      <c r="K700" s="66"/>
    </row>
    <row r="701" customHeight="1" spans="2:11">
      <c r="B701" s="66"/>
      <c r="C701" s="66"/>
      <c r="D701" s="66"/>
      <c r="E701" s="66"/>
      <c r="F701" s="66"/>
      <c r="G701" s="66"/>
      <c r="H701" s="66"/>
      <c r="I701" s="66"/>
      <c r="J701" s="66"/>
      <c r="K701" s="66"/>
    </row>
    <row r="702" customHeight="1" spans="2:11">
      <c r="B702" s="66"/>
      <c r="C702" s="66"/>
      <c r="D702" s="66"/>
      <c r="E702" s="66"/>
      <c r="F702" s="66"/>
      <c r="G702" s="66"/>
      <c r="H702" s="66"/>
      <c r="I702" s="66"/>
      <c r="J702" s="66"/>
      <c r="K702" s="66"/>
    </row>
    <row r="703" customHeight="1" spans="2:11">
      <c r="B703" s="66"/>
      <c r="C703" s="66"/>
      <c r="D703" s="66"/>
      <c r="E703" s="66"/>
      <c r="F703" s="66"/>
      <c r="G703" s="66"/>
      <c r="H703" s="66"/>
      <c r="I703" s="66"/>
      <c r="J703" s="66"/>
      <c r="K703" s="66"/>
    </row>
    <row r="704" customHeight="1" spans="2:11">
      <c r="B704" s="66"/>
      <c r="C704" s="66"/>
      <c r="D704" s="66"/>
      <c r="E704" s="66"/>
      <c r="F704" s="66"/>
      <c r="G704" s="66"/>
      <c r="H704" s="66"/>
      <c r="I704" s="66"/>
      <c r="J704" s="66"/>
      <c r="K704" s="66"/>
    </row>
    <row r="705" customHeight="1" spans="2:11">
      <c r="B705" s="66"/>
      <c r="C705" s="66"/>
      <c r="D705" s="66"/>
      <c r="E705" s="66"/>
      <c r="F705" s="66"/>
      <c r="G705" s="66"/>
      <c r="H705" s="66"/>
      <c r="I705" s="66"/>
      <c r="J705" s="66"/>
      <c r="K705" s="66"/>
    </row>
    <row r="706" customHeight="1" spans="2:11">
      <c r="B706" s="66"/>
      <c r="C706" s="66"/>
      <c r="D706" s="66"/>
      <c r="E706" s="66"/>
      <c r="F706" s="66"/>
      <c r="G706" s="66"/>
      <c r="H706" s="66"/>
      <c r="I706" s="66"/>
      <c r="J706" s="66"/>
      <c r="K706" s="66"/>
    </row>
    <row r="707" customHeight="1" spans="2:11">
      <c r="B707" s="66"/>
      <c r="C707" s="66"/>
      <c r="D707" s="66"/>
      <c r="E707" s="66"/>
      <c r="F707" s="66"/>
      <c r="G707" s="66"/>
      <c r="H707" s="66"/>
      <c r="I707" s="66"/>
      <c r="J707" s="66"/>
      <c r="K707" s="66"/>
    </row>
    <row r="708" customHeight="1" spans="2:11">
      <c r="B708" s="66"/>
      <c r="C708" s="66"/>
      <c r="D708" s="66"/>
      <c r="E708" s="66"/>
      <c r="F708" s="66"/>
      <c r="G708" s="66"/>
      <c r="H708" s="66"/>
      <c r="I708" s="66"/>
      <c r="J708" s="66"/>
      <c r="K708" s="66"/>
    </row>
    <row r="709" customHeight="1" spans="2:11">
      <c r="B709" s="66"/>
      <c r="C709" s="66"/>
      <c r="D709" s="66"/>
      <c r="E709" s="66"/>
      <c r="F709" s="66"/>
      <c r="G709" s="66"/>
      <c r="H709" s="66"/>
      <c r="I709" s="66"/>
      <c r="J709" s="66"/>
      <c r="K709" s="66"/>
    </row>
    <row r="710" customHeight="1" spans="2:11">
      <c r="B710" s="66"/>
      <c r="C710" s="66"/>
      <c r="D710" s="66"/>
      <c r="E710" s="66"/>
      <c r="F710" s="66"/>
      <c r="G710" s="66"/>
      <c r="H710" s="66"/>
      <c r="I710" s="66"/>
      <c r="J710" s="66"/>
      <c r="K710" s="66"/>
    </row>
    <row r="711" customHeight="1" spans="2:11">
      <c r="B711" s="66"/>
      <c r="C711" s="66"/>
      <c r="D711" s="66"/>
      <c r="E711" s="66"/>
      <c r="F711" s="66"/>
      <c r="G711" s="66"/>
      <c r="H711" s="66"/>
      <c r="I711" s="66"/>
      <c r="J711" s="66"/>
      <c r="K711" s="66"/>
    </row>
    <row r="712" customHeight="1" spans="2:11">
      <c r="B712" s="66"/>
      <c r="C712" s="66"/>
      <c r="D712" s="66"/>
      <c r="E712" s="66"/>
      <c r="F712" s="66"/>
      <c r="G712" s="66"/>
      <c r="H712" s="66"/>
      <c r="I712" s="66"/>
      <c r="J712" s="66"/>
      <c r="K712" s="66"/>
    </row>
    <row r="713" customHeight="1" spans="2:11">
      <c r="B713" s="66"/>
      <c r="C713" s="66"/>
      <c r="D713" s="66"/>
      <c r="E713" s="66"/>
      <c r="F713" s="66"/>
      <c r="G713" s="66"/>
      <c r="H713" s="66"/>
      <c r="I713" s="66"/>
      <c r="J713" s="66"/>
      <c r="K713" s="66"/>
    </row>
    <row r="714" customHeight="1" spans="2:11">
      <c r="B714" s="66"/>
      <c r="C714" s="66"/>
      <c r="D714" s="66"/>
      <c r="E714" s="66"/>
      <c r="F714" s="66"/>
      <c r="G714" s="66"/>
      <c r="H714" s="66"/>
      <c r="I714" s="66"/>
      <c r="J714" s="66"/>
      <c r="K714" s="66"/>
    </row>
    <row r="715" customHeight="1" spans="2:11">
      <c r="B715" s="66"/>
      <c r="C715" s="66"/>
      <c r="D715" s="66"/>
      <c r="E715" s="66"/>
      <c r="F715" s="66"/>
      <c r="G715" s="66"/>
      <c r="H715" s="66"/>
      <c r="I715" s="66"/>
      <c r="J715" s="66"/>
      <c r="K715" s="66"/>
    </row>
    <row r="716" customHeight="1" spans="2:11">
      <c r="B716" s="66"/>
      <c r="C716" s="66"/>
      <c r="D716" s="66"/>
      <c r="E716" s="66"/>
      <c r="F716" s="66"/>
      <c r="G716" s="66"/>
      <c r="H716" s="66"/>
      <c r="I716" s="66"/>
      <c r="J716" s="66"/>
      <c r="K716" s="66"/>
    </row>
    <row r="717" customHeight="1" spans="2:11">
      <c r="B717" s="66"/>
      <c r="C717" s="66"/>
      <c r="D717" s="66"/>
      <c r="E717" s="66"/>
      <c r="F717" s="66"/>
      <c r="G717" s="66"/>
      <c r="H717" s="66"/>
      <c r="I717" s="66"/>
      <c r="J717" s="66"/>
      <c r="K717" s="66"/>
    </row>
    <row r="718" customHeight="1" spans="2:11">
      <c r="B718" s="66"/>
      <c r="C718" s="66"/>
      <c r="D718" s="66"/>
      <c r="E718" s="66"/>
      <c r="F718" s="66"/>
      <c r="G718" s="66"/>
      <c r="H718" s="66"/>
      <c r="I718" s="66"/>
      <c r="J718" s="66"/>
      <c r="K718" s="66"/>
    </row>
    <row r="719" customHeight="1" spans="2:11">
      <c r="B719" s="66"/>
      <c r="C719" s="66"/>
      <c r="D719" s="66"/>
      <c r="E719" s="66"/>
      <c r="F719" s="66"/>
      <c r="G719" s="66"/>
      <c r="H719" s="66"/>
      <c r="I719" s="66"/>
      <c r="J719" s="66"/>
      <c r="K719" s="66"/>
    </row>
    <row r="720" customHeight="1" spans="2:11">
      <c r="B720" s="66"/>
      <c r="C720" s="66"/>
      <c r="D720" s="66"/>
      <c r="E720" s="66"/>
      <c r="F720" s="66"/>
      <c r="G720" s="66"/>
      <c r="H720" s="66"/>
      <c r="I720" s="66"/>
      <c r="J720" s="66"/>
      <c r="K720" s="66"/>
    </row>
    <row r="721" customHeight="1" spans="2:11">
      <c r="B721" s="66"/>
      <c r="C721" s="66"/>
      <c r="D721" s="66"/>
      <c r="E721" s="66"/>
      <c r="F721" s="66"/>
      <c r="G721" s="66"/>
      <c r="H721" s="66"/>
      <c r="I721" s="66"/>
      <c r="J721" s="66"/>
      <c r="K721" s="66"/>
    </row>
    <row r="722" customHeight="1" spans="2:11">
      <c r="B722" s="66"/>
      <c r="C722" s="66"/>
      <c r="D722" s="66"/>
      <c r="E722" s="66"/>
      <c r="F722" s="66"/>
      <c r="G722" s="66"/>
      <c r="H722" s="66"/>
      <c r="I722" s="66"/>
      <c r="J722" s="66"/>
      <c r="K722" s="66"/>
    </row>
    <row r="723" customHeight="1" spans="2:11">
      <c r="B723" s="66"/>
      <c r="C723" s="66"/>
      <c r="D723" s="66"/>
      <c r="E723" s="66"/>
      <c r="F723" s="66"/>
      <c r="G723" s="66"/>
      <c r="H723" s="66"/>
      <c r="I723" s="66"/>
      <c r="J723" s="66"/>
      <c r="K723" s="66"/>
    </row>
    <row r="724" customHeight="1" spans="2:11">
      <c r="B724" s="66"/>
      <c r="C724" s="66"/>
      <c r="D724" s="66"/>
      <c r="E724" s="66"/>
      <c r="F724" s="66"/>
      <c r="G724" s="66"/>
      <c r="H724" s="66"/>
      <c r="I724" s="66"/>
      <c r="J724" s="66"/>
      <c r="K724" s="66"/>
    </row>
    <row r="725" customHeight="1" spans="2:11">
      <c r="B725" s="66"/>
      <c r="C725" s="66"/>
      <c r="D725" s="66"/>
      <c r="E725" s="66"/>
      <c r="F725" s="66"/>
      <c r="G725" s="66"/>
      <c r="H725" s="66"/>
      <c r="I725" s="66"/>
      <c r="J725" s="66"/>
      <c r="K725" s="66"/>
    </row>
    <row r="726" customHeight="1" spans="2:11">
      <c r="B726" s="66"/>
      <c r="C726" s="66"/>
      <c r="D726" s="66"/>
      <c r="E726" s="66"/>
      <c r="F726" s="66"/>
      <c r="G726" s="66"/>
      <c r="H726" s="66"/>
      <c r="I726" s="66"/>
      <c r="J726" s="66"/>
      <c r="K726" s="66"/>
    </row>
    <row r="727" customHeight="1" spans="2:11">
      <c r="B727" s="66"/>
      <c r="C727" s="66"/>
      <c r="D727" s="66"/>
      <c r="E727" s="66"/>
      <c r="F727" s="66"/>
      <c r="G727" s="66"/>
      <c r="H727" s="66"/>
      <c r="I727" s="66"/>
      <c r="J727" s="66"/>
      <c r="K727" s="66"/>
    </row>
    <row r="728" customHeight="1" spans="2:11">
      <c r="B728" s="66"/>
      <c r="C728" s="66"/>
      <c r="D728" s="66"/>
      <c r="E728" s="66"/>
      <c r="F728" s="66"/>
      <c r="G728" s="66"/>
      <c r="H728" s="66"/>
      <c r="I728" s="66"/>
      <c r="J728" s="66"/>
      <c r="K728" s="66"/>
    </row>
    <row r="729" customHeight="1" spans="2:11">
      <c r="B729" s="66"/>
      <c r="C729" s="66"/>
      <c r="D729" s="66"/>
      <c r="E729" s="66"/>
      <c r="F729" s="66"/>
      <c r="G729" s="66"/>
      <c r="H729" s="66"/>
      <c r="I729" s="66"/>
      <c r="J729" s="66"/>
      <c r="K729" s="66"/>
    </row>
    <row r="730" customHeight="1" spans="2:11">
      <c r="B730" s="66"/>
      <c r="C730" s="66"/>
      <c r="D730" s="66"/>
      <c r="E730" s="66"/>
      <c r="F730" s="66"/>
      <c r="G730" s="66"/>
      <c r="H730" s="66"/>
      <c r="I730" s="66"/>
      <c r="J730" s="66"/>
      <c r="K730" s="66"/>
    </row>
    <row r="731" customHeight="1" spans="2:11">
      <c r="B731" s="66"/>
      <c r="C731" s="66"/>
      <c r="D731" s="66"/>
      <c r="E731" s="66"/>
      <c r="F731" s="66"/>
      <c r="G731" s="66"/>
      <c r="H731" s="66"/>
      <c r="I731" s="66"/>
      <c r="J731" s="66"/>
      <c r="K731" s="66"/>
    </row>
    <row r="732" customHeight="1" spans="2:11">
      <c r="B732" s="66"/>
      <c r="C732" s="66"/>
      <c r="D732" s="66"/>
      <c r="E732" s="66"/>
      <c r="F732" s="66"/>
      <c r="G732" s="66"/>
      <c r="H732" s="66"/>
      <c r="I732" s="66"/>
      <c r="J732" s="66"/>
      <c r="K732" s="66"/>
    </row>
    <row r="733" customHeight="1" spans="2:11">
      <c r="B733" s="66"/>
      <c r="C733" s="66"/>
      <c r="D733" s="66"/>
      <c r="E733" s="66"/>
      <c r="F733" s="66"/>
      <c r="G733" s="66"/>
      <c r="H733" s="66"/>
      <c r="I733" s="66"/>
      <c r="J733" s="66"/>
      <c r="K733" s="66"/>
    </row>
    <row r="734" customHeight="1" spans="2:11">
      <c r="B734" s="66"/>
      <c r="C734" s="66"/>
      <c r="D734" s="66"/>
      <c r="E734" s="66"/>
      <c r="F734" s="66"/>
      <c r="G734" s="66"/>
      <c r="H734" s="66"/>
      <c r="I734" s="66"/>
      <c r="J734" s="66"/>
      <c r="K734" s="66"/>
    </row>
    <row r="735" customHeight="1" spans="2:11">
      <c r="B735" s="66"/>
      <c r="C735" s="66"/>
      <c r="D735" s="66"/>
      <c r="E735" s="66"/>
      <c r="F735" s="66"/>
      <c r="G735" s="66"/>
      <c r="H735" s="66"/>
      <c r="I735" s="66"/>
      <c r="J735" s="66"/>
      <c r="K735" s="66"/>
    </row>
    <row r="736" customHeight="1" spans="2:11">
      <c r="B736" s="66"/>
      <c r="C736" s="66"/>
      <c r="D736" s="66"/>
      <c r="E736" s="66"/>
      <c r="F736" s="66"/>
      <c r="G736" s="66"/>
      <c r="H736" s="66"/>
      <c r="I736" s="66"/>
      <c r="J736" s="66"/>
      <c r="K736" s="66"/>
    </row>
    <row r="737" customHeight="1" spans="2:11">
      <c r="B737" s="66"/>
      <c r="C737" s="66"/>
      <c r="D737" s="66"/>
      <c r="E737" s="66"/>
      <c r="F737" s="66"/>
      <c r="G737" s="66"/>
      <c r="H737" s="66"/>
      <c r="I737" s="66"/>
      <c r="J737" s="66"/>
      <c r="K737" s="66"/>
    </row>
    <row r="738" customHeight="1" spans="2:11">
      <c r="B738" s="66"/>
      <c r="C738" s="66"/>
      <c r="D738" s="66"/>
      <c r="E738" s="66"/>
      <c r="F738" s="66"/>
      <c r="G738" s="66"/>
      <c r="H738" s="66"/>
      <c r="I738" s="66"/>
      <c r="J738" s="66"/>
      <c r="K738" s="66"/>
    </row>
    <row r="739" customHeight="1" spans="2:11">
      <c r="B739" s="66"/>
      <c r="C739" s="66"/>
      <c r="D739" s="66"/>
      <c r="E739" s="66"/>
      <c r="F739" s="66"/>
      <c r="G739" s="66"/>
      <c r="H739" s="66"/>
      <c r="I739" s="66"/>
      <c r="J739" s="66"/>
      <c r="K739" s="66"/>
    </row>
    <row r="740" customHeight="1" spans="2:11">
      <c r="B740" s="66"/>
      <c r="C740" s="66"/>
      <c r="D740" s="66"/>
      <c r="E740" s="66"/>
      <c r="F740" s="66"/>
      <c r="G740" s="66"/>
      <c r="H740" s="66"/>
      <c r="I740" s="66"/>
      <c r="J740" s="66"/>
      <c r="K740" s="66"/>
    </row>
    <row r="741" customHeight="1" spans="2:11">
      <c r="B741" s="66"/>
      <c r="C741" s="66"/>
      <c r="D741" s="66"/>
      <c r="E741" s="66"/>
      <c r="F741" s="66"/>
      <c r="G741" s="66"/>
      <c r="H741" s="66"/>
      <c r="I741" s="66"/>
      <c r="J741" s="66"/>
      <c r="K741" s="66"/>
    </row>
    <row r="742" customHeight="1" spans="2:11">
      <c r="B742" s="66"/>
      <c r="C742" s="66"/>
      <c r="D742" s="66"/>
      <c r="E742" s="66"/>
      <c r="F742" s="66"/>
      <c r="G742" s="66"/>
      <c r="H742" s="66"/>
      <c r="I742" s="66"/>
      <c r="J742" s="66"/>
      <c r="K742" s="66"/>
    </row>
    <row r="743" customHeight="1" spans="2:11">
      <c r="B743" s="66"/>
      <c r="C743" s="66"/>
      <c r="D743" s="66"/>
      <c r="E743" s="66"/>
      <c r="F743" s="66"/>
      <c r="G743" s="66"/>
      <c r="H743" s="66"/>
      <c r="I743" s="66"/>
      <c r="J743" s="66"/>
      <c r="K743" s="66"/>
    </row>
    <row r="744" customHeight="1" spans="2:11">
      <c r="B744" s="66"/>
      <c r="C744" s="66"/>
      <c r="D744" s="66"/>
      <c r="E744" s="66"/>
      <c r="F744" s="66"/>
      <c r="G744" s="66"/>
      <c r="H744" s="66"/>
      <c r="I744" s="66"/>
      <c r="J744" s="66"/>
      <c r="K744" s="66"/>
    </row>
    <row r="745" customHeight="1" spans="2:11">
      <c r="B745" s="66"/>
      <c r="C745" s="66"/>
      <c r="D745" s="66"/>
      <c r="E745" s="66"/>
      <c r="F745" s="66"/>
      <c r="G745" s="66"/>
      <c r="H745" s="66"/>
      <c r="I745" s="66"/>
      <c r="J745" s="66"/>
      <c r="K745" s="66"/>
    </row>
    <row r="746" customHeight="1" spans="2:11">
      <c r="B746" s="66"/>
      <c r="C746" s="66"/>
      <c r="D746" s="66"/>
      <c r="E746" s="66"/>
      <c r="F746" s="66"/>
      <c r="G746" s="66"/>
      <c r="H746" s="66"/>
      <c r="I746" s="66"/>
      <c r="J746" s="66"/>
      <c r="K746" s="66"/>
    </row>
    <row r="747" customHeight="1" spans="2:11">
      <c r="B747" s="66"/>
      <c r="C747" s="66"/>
      <c r="D747" s="66"/>
      <c r="E747" s="66"/>
      <c r="F747" s="66"/>
      <c r="G747" s="66"/>
      <c r="H747" s="66"/>
      <c r="I747" s="66"/>
      <c r="J747" s="66"/>
      <c r="K747" s="66"/>
    </row>
    <row r="748" customHeight="1" spans="2:11">
      <c r="B748" s="66"/>
      <c r="C748" s="66"/>
      <c r="D748" s="66"/>
      <c r="E748" s="66"/>
      <c r="F748" s="66"/>
      <c r="G748" s="66"/>
      <c r="H748" s="66"/>
      <c r="I748" s="66"/>
      <c r="J748" s="66"/>
      <c r="K748" s="66"/>
    </row>
    <row r="749" customHeight="1" spans="2:11">
      <c r="B749" s="66"/>
      <c r="C749" s="66"/>
      <c r="D749" s="66"/>
      <c r="E749" s="66"/>
      <c r="F749" s="66"/>
      <c r="G749" s="66"/>
      <c r="H749" s="66"/>
      <c r="I749" s="66"/>
      <c r="J749" s="66"/>
      <c r="K749" s="66"/>
    </row>
    <row r="750" customHeight="1" spans="2:11">
      <c r="B750" s="66"/>
      <c r="C750" s="66"/>
      <c r="D750" s="66"/>
      <c r="E750" s="66"/>
      <c r="F750" s="66"/>
      <c r="G750" s="66"/>
      <c r="H750" s="66"/>
      <c r="I750" s="66"/>
      <c r="J750" s="66"/>
      <c r="K750" s="66"/>
    </row>
    <row r="751" customHeight="1" spans="2:11">
      <c r="B751" s="66"/>
      <c r="C751" s="66"/>
      <c r="D751" s="66"/>
      <c r="E751" s="66"/>
      <c r="F751" s="66"/>
      <c r="G751" s="66"/>
      <c r="H751" s="66"/>
      <c r="I751" s="66"/>
      <c r="J751" s="66"/>
      <c r="K751" s="66"/>
    </row>
    <row r="752" customHeight="1" spans="2:11">
      <c r="B752" s="66"/>
      <c r="C752" s="66"/>
      <c r="D752" s="66"/>
      <c r="E752" s="66"/>
      <c r="F752" s="66"/>
      <c r="G752" s="66"/>
      <c r="H752" s="66"/>
      <c r="I752" s="66"/>
      <c r="J752" s="66"/>
      <c r="K752" s="66"/>
    </row>
    <row r="753" customHeight="1" spans="2:11">
      <c r="B753" s="66"/>
      <c r="C753" s="66"/>
      <c r="D753" s="66"/>
      <c r="E753" s="66"/>
      <c r="F753" s="66"/>
      <c r="G753" s="66"/>
      <c r="H753" s="66"/>
      <c r="I753" s="66"/>
      <c r="J753" s="66"/>
      <c r="K753" s="66"/>
    </row>
    <row r="754" customHeight="1" spans="2:11">
      <c r="B754" s="66"/>
      <c r="C754" s="66"/>
      <c r="D754" s="66"/>
      <c r="E754" s="66"/>
      <c r="F754" s="66"/>
      <c r="G754" s="66"/>
      <c r="H754" s="66"/>
      <c r="I754" s="66"/>
      <c r="J754" s="66"/>
      <c r="K754" s="66"/>
    </row>
    <row r="755" customHeight="1" spans="2:11">
      <c r="B755" s="66"/>
      <c r="C755" s="66"/>
      <c r="D755" s="66"/>
      <c r="E755" s="66"/>
      <c r="F755" s="66"/>
      <c r="G755" s="66"/>
      <c r="H755" s="66"/>
      <c r="I755" s="66"/>
      <c r="J755" s="66"/>
      <c r="K755" s="66"/>
    </row>
    <row r="756" customHeight="1" spans="2:11">
      <c r="B756" s="66"/>
      <c r="C756" s="66"/>
      <c r="D756" s="66"/>
      <c r="E756" s="66"/>
      <c r="F756" s="66"/>
      <c r="G756" s="66"/>
      <c r="H756" s="66"/>
      <c r="I756" s="66"/>
      <c r="J756" s="66"/>
      <c r="K756" s="66"/>
    </row>
    <row r="757" customHeight="1" spans="2:11">
      <c r="B757" s="66"/>
      <c r="C757" s="66"/>
      <c r="D757" s="66"/>
      <c r="E757" s="66"/>
      <c r="F757" s="66"/>
      <c r="G757" s="66"/>
      <c r="H757" s="66"/>
      <c r="I757" s="66"/>
      <c r="J757" s="66"/>
      <c r="K757" s="66"/>
    </row>
    <row r="758" customHeight="1" spans="2:11">
      <c r="B758" s="66"/>
      <c r="C758" s="66"/>
      <c r="D758" s="66"/>
      <c r="E758" s="66"/>
      <c r="F758" s="66"/>
      <c r="G758" s="66"/>
      <c r="H758" s="66"/>
      <c r="I758" s="66"/>
      <c r="J758" s="66"/>
      <c r="K758" s="66"/>
    </row>
    <row r="759" customHeight="1" spans="2:11">
      <c r="B759" s="66"/>
      <c r="C759" s="66"/>
      <c r="D759" s="66"/>
      <c r="E759" s="66"/>
      <c r="F759" s="66"/>
      <c r="G759" s="66"/>
      <c r="H759" s="66"/>
      <c r="I759" s="66"/>
      <c r="J759" s="66"/>
      <c r="K759" s="66"/>
    </row>
    <row r="760" customHeight="1" spans="2:11">
      <c r="B760" s="66"/>
      <c r="C760" s="66"/>
      <c r="D760" s="66"/>
      <c r="E760" s="66"/>
      <c r="F760" s="66"/>
      <c r="G760" s="66"/>
      <c r="H760" s="66"/>
      <c r="I760" s="66"/>
      <c r="J760" s="66"/>
      <c r="K760" s="66"/>
    </row>
    <row r="761" customHeight="1" spans="2:11">
      <c r="B761" s="66"/>
      <c r="C761" s="66"/>
      <c r="D761" s="66"/>
      <c r="E761" s="66"/>
      <c r="F761" s="66"/>
      <c r="G761" s="66"/>
      <c r="H761" s="66"/>
      <c r="I761" s="66"/>
      <c r="J761" s="66"/>
      <c r="K761" s="66"/>
    </row>
    <row r="762" customHeight="1" spans="2:11">
      <c r="B762" s="66"/>
      <c r="C762" s="66"/>
      <c r="D762" s="66"/>
      <c r="E762" s="66"/>
      <c r="F762" s="66"/>
      <c r="G762" s="66"/>
      <c r="H762" s="66"/>
      <c r="I762" s="66"/>
      <c r="J762" s="66"/>
      <c r="K762" s="66"/>
    </row>
    <row r="763" customHeight="1" spans="2:11">
      <c r="B763" s="66"/>
      <c r="C763" s="66"/>
      <c r="D763" s="66"/>
      <c r="E763" s="66"/>
      <c r="F763" s="66"/>
      <c r="G763" s="66"/>
      <c r="H763" s="66"/>
      <c r="I763" s="66"/>
      <c r="J763" s="66"/>
      <c r="K763" s="66"/>
    </row>
    <row r="764" customHeight="1" spans="2:11">
      <c r="B764" s="66"/>
      <c r="C764" s="66"/>
      <c r="D764" s="66"/>
      <c r="E764" s="66"/>
      <c r="F764" s="66"/>
      <c r="G764" s="66"/>
      <c r="H764" s="66"/>
      <c r="I764" s="66"/>
      <c r="J764" s="66"/>
      <c r="K764" s="66"/>
    </row>
    <row r="765" customHeight="1" spans="2:11">
      <c r="B765" s="66"/>
      <c r="C765" s="66"/>
      <c r="D765" s="66"/>
      <c r="E765" s="66"/>
      <c r="F765" s="66"/>
      <c r="G765" s="66"/>
      <c r="H765" s="66"/>
      <c r="I765" s="66"/>
      <c r="J765" s="66"/>
      <c r="K765" s="66"/>
    </row>
    <row r="766" customHeight="1" spans="2:11">
      <c r="B766" s="66"/>
      <c r="C766" s="66"/>
      <c r="D766" s="66"/>
      <c r="E766" s="66"/>
      <c r="F766" s="66"/>
      <c r="G766" s="66"/>
      <c r="H766" s="66"/>
      <c r="I766" s="66"/>
      <c r="J766" s="66"/>
      <c r="K766" s="66"/>
    </row>
    <row r="767" customHeight="1" spans="2:11">
      <c r="B767" s="66"/>
      <c r="C767" s="66"/>
      <c r="D767" s="66"/>
      <c r="E767" s="66"/>
      <c r="F767" s="66"/>
      <c r="G767" s="66"/>
      <c r="H767" s="66"/>
      <c r="I767" s="66"/>
      <c r="J767" s="66"/>
      <c r="K767" s="66"/>
    </row>
    <row r="768" customHeight="1" spans="2:11">
      <c r="B768" s="66"/>
      <c r="C768" s="66"/>
      <c r="D768" s="66"/>
      <c r="E768" s="66"/>
      <c r="F768" s="66"/>
      <c r="G768" s="66"/>
      <c r="H768" s="66"/>
      <c r="I768" s="66"/>
      <c r="J768" s="66"/>
      <c r="K768" s="66"/>
    </row>
    <row r="769" customHeight="1" spans="2:11">
      <c r="B769" s="66"/>
      <c r="C769" s="66"/>
      <c r="D769" s="66"/>
      <c r="E769" s="66"/>
      <c r="F769" s="66"/>
      <c r="G769" s="66"/>
      <c r="H769" s="66"/>
      <c r="I769" s="66"/>
      <c r="J769" s="66"/>
      <c r="K769" s="66"/>
    </row>
    <row r="770" customHeight="1" spans="2:11">
      <c r="B770" s="66"/>
      <c r="C770" s="66"/>
      <c r="D770" s="66"/>
      <c r="E770" s="66"/>
      <c r="F770" s="66"/>
      <c r="G770" s="66"/>
      <c r="H770" s="66"/>
      <c r="I770" s="66"/>
      <c r="J770" s="66"/>
      <c r="K770" s="66"/>
    </row>
    <row r="771" customHeight="1" spans="2:11">
      <c r="B771" s="66"/>
      <c r="C771" s="66"/>
      <c r="D771" s="66"/>
      <c r="E771" s="66"/>
      <c r="F771" s="66"/>
      <c r="G771" s="66"/>
      <c r="H771" s="66"/>
      <c r="I771" s="66"/>
      <c r="J771" s="66"/>
      <c r="K771" s="66"/>
    </row>
    <row r="772" customHeight="1" spans="2:11">
      <c r="B772" s="66"/>
      <c r="C772" s="66"/>
      <c r="D772" s="66"/>
      <c r="E772" s="66"/>
      <c r="F772" s="66"/>
      <c r="G772" s="66"/>
      <c r="H772" s="66"/>
      <c r="I772" s="66"/>
      <c r="J772" s="66"/>
      <c r="K772" s="66"/>
    </row>
    <row r="773" customHeight="1" spans="2:11">
      <c r="B773" s="66"/>
      <c r="C773" s="66"/>
      <c r="D773" s="66"/>
      <c r="E773" s="66"/>
      <c r="F773" s="66"/>
      <c r="G773" s="66"/>
      <c r="H773" s="66"/>
      <c r="I773" s="66"/>
      <c r="J773" s="66"/>
      <c r="K773" s="66"/>
    </row>
    <row r="774" customHeight="1" spans="2:11">
      <c r="B774" s="66"/>
      <c r="C774" s="66"/>
      <c r="D774" s="66"/>
      <c r="E774" s="66"/>
      <c r="F774" s="66"/>
      <c r="G774" s="66"/>
      <c r="H774" s="66"/>
      <c r="I774" s="66"/>
      <c r="J774" s="66"/>
      <c r="K774" s="66"/>
    </row>
    <row r="775" customHeight="1" spans="2:11">
      <c r="B775" s="66"/>
      <c r="C775" s="66"/>
      <c r="D775" s="66"/>
      <c r="E775" s="66"/>
      <c r="F775" s="66"/>
      <c r="G775" s="66"/>
      <c r="H775" s="66"/>
      <c r="I775" s="66"/>
      <c r="J775" s="66"/>
      <c r="K775" s="66"/>
    </row>
    <row r="776" customHeight="1" spans="2:11">
      <c r="B776" s="66"/>
      <c r="C776" s="66"/>
      <c r="D776" s="66"/>
      <c r="E776" s="66"/>
      <c r="F776" s="66"/>
      <c r="G776" s="66"/>
      <c r="H776" s="66"/>
      <c r="I776" s="66"/>
      <c r="J776" s="66"/>
      <c r="K776" s="66"/>
    </row>
    <row r="777" customHeight="1" spans="2:11">
      <c r="B777" s="66"/>
      <c r="C777" s="66"/>
      <c r="D777" s="66"/>
      <c r="E777" s="66"/>
      <c r="F777" s="66"/>
      <c r="G777" s="66"/>
      <c r="H777" s="66"/>
      <c r="I777" s="66"/>
      <c r="J777" s="66"/>
      <c r="K777" s="66"/>
    </row>
    <row r="778" customHeight="1" spans="2:11">
      <c r="B778" s="66"/>
      <c r="C778" s="66"/>
      <c r="D778" s="66"/>
      <c r="E778" s="66"/>
      <c r="F778" s="66"/>
      <c r="G778" s="66"/>
      <c r="H778" s="66"/>
      <c r="I778" s="66"/>
      <c r="J778" s="66"/>
      <c r="K778" s="66"/>
    </row>
    <row r="779" customHeight="1" spans="2:11">
      <c r="B779" s="66"/>
      <c r="C779" s="66"/>
      <c r="D779" s="66"/>
      <c r="E779" s="66"/>
      <c r="F779" s="66"/>
      <c r="G779" s="66"/>
      <c r="H779" s="66"/>
      <c r="I779" s="66"/>
      <c r="J779" s="66"/>
      <c r="K779" s="66"/>
    </row>
    <row r="780" customHeight="1" spans="2:11">
      <c r="B780" s="66"/>
      <c r="C780" s="66"/>
      <c r="D780" s="66"/>
      <c r="E780" s="66"/>
      <c r="F780" s="66"/>
      <c r="G780" s="66"/>
      <c r="H780" s="66"/>
      <c r="I780" s="66"/>
      <c r="J780" s="66"/>
      <c r="K780" s="66"/>
    </row>
    <row r="781" customHeight="1" spans="2:11">
      <c r="B781" s="66"/>
      <c r="C781" s="66"/>
      <c r="D781" s="66"/>
      <c r="E781" s="66"/>
      <c r="F781" s="66"/>
      <c r="G781" s="66"/>
      <c r="H781" s="66"/>
      <c r="I781" s="66"/>
      <c r="J781" s="66"/>
      <c r="K781" s="66"/>
    </row>
    <row r="782" customHeight="1" spans="2:11">
      <c r="B782" s="66"/>
      <c r="C782" s="66"/>
      <c r="D782" s="66"/>
      <c r="E782" s="66"/>
      <c r="F782" s="66"/>
      <c r="G782" s="66"/>
      <c r="H782" s="66"/>
      <c r="I782" s="66"/>
      <c r="J782" s="66"/>
      <c r="K782" s="66"/>
    </row>
    <row r="783" customHeight="1" spans="2:11">
      <c r="B783" s="66"/>
      <c r="C783" s="66"/>
      <c r="D783" s="66"/>
      <c r="E783" s="66"/>
      <c r="F783" s="66"/>
      <c r="G783" s="66"/>
      <c r="H783" s="66"/>
      <c r="I783" s="66"/>
      <c r="J783" s="66"/>
      <c r="K783" s="66"/>
    </row>
    <row r="784" customHeight="1" spans="2:11">
      <c r="B784" s="66"/>
      <c r="C784" s="66"/>
      <c r="D784" s="66"/>
      <c r="E784" s="66"/>
      <c r="F784" s="66"/>
      <c r="G784" s="66"/>
      <c r="H784" s="66"/>
      <c r="I784" s="66"/>
      <c r="J784" s="66"/>
      <c r="K784" s="66"/>
    </row>
    <row r="785" customHeight="1" spans="2:11">
      <c r="B785" s="66"/>
      <c r="C785" s="66"/>
      <c r="D785" s="66"/>
      <c r="E785" s="66"/>
      <c r="F785" s="66"/>
      <c r="G785" s="66"/>
      <c r="H785" s="66"/>
      <c r="I785" s="66"/>
      <c r="J785" s="66"/>
      <c r="K785" s="66"/>
    </row>
    <row r="786" customHeight="1" spans="2:11">
      <c r="B786" s="66"/>
      <c r="C786" s="66"/>
      <c r="D786" s="66"/>
      <c r="E786" s="66"/>
      <c r="F786" s="66"/>
      <c r="G786" s="66"/>
      <c r="H786" s="66"/>
      <c r="I786" s="66"/>
      <c r="J786" s="66"/>
      <c r="K786" s="66"/>
    </row>
    <row r="787" customHeight="1" spans="2:11">
      <c r="B787" s="66"/>
      <c r="C787" s="66"/>
      <c r="D787" s="66"/>
      <c r="E787" s="66"/>
      <c r="F787" s="66"/>
      <c r="G787" s="66"/>
      <c r="H787" s="66"/>
      <c r="I787" s="66"/>
      <c r="J787" s="66"/>
      <c r="K787" s="66"/>
    </row>
    <row r="788" customHeight="1" spans="2:11">
      <c r="B788" s="66"/>
      <c r="C788" s="66"/>
      <c r="D788" s="66"/>
      <c r="E788" s="66"/>
      <c r="F788" s="66"/>
      <c r="G788" s="66"/>
      <c r="H788" s="66"/>
      <c r="I788" s="66"/>
      <c r="J788" s="66"/>
      <c r="K788" s="66"/>
    </row>
    <row r="789" customHeight="1" spans="2:11">
      <c r="B789" s="66"/>
      <c r="C789" s="66"/>
      <c r="D789" s="66"/>
      <c r="E789" s="66"/>
      <c r="F789" s="66"/>
      <c r="G789" s="66"/>
      <c r="H789" s="66"/>
      <c r="I789" s="66"/>
      <c r="J789" s="66"/>
      <c r="K789" s="66"/>
    </row>
    <row r="790" customHeight="1" spans="2:11">
      <c r="B790" s="66"/>
      <c r="C790" s="66"/>
      <c r="D790" s="66"/>
      <c r="E790" s="66"/>
      <c r="F790" s="66"/>
      <c r="G790" s="66"/>
      <c r="H790" s="66"/>
      <c r="I790" s="66"/>
      <c r="J790" s="66"/>
      <c r="K790" s="66"/>
    </row>
    <row r="791" customHeight="1" spans="2:11">
      <c r="B791" s="66"/>
      <c r="C791" s="66"/>
      <c r="D791" s="66"/>
      <c r="E791" s="66"/>
      <c r="F791" s="66"/>
      <c r="G791" s="66"/>
      <c r="H791" s="66"/>
      <c r="I791" s="66"/>
      <c r="J791" s="66"/>
      <c r="K791" s="66"/>
    </row>
    <row r="792" customHeight="1" spans="2:11">
      <c r="B792" s="66"/>
      <c r="C792" s="66"/>
      <c r="D792" s="66"/>
      <c r="E792" s="66"/>
      <c r="F792" s="66"/>
      <c r="G792" s="66"/>
      <c r="H792" s="66"/>
      <c r="I792" s="66"/>
      <c r="J792" s="66"/>
      <c r="K792" s="66"/>
    </row>
    <row r="793" customHeight="1" spans="2:11">
      <c r="B793" s="66"/>
      <c r="C793" s="66"/>
      <c r="D793" s="66"/>
      <c r="E793" s="66"/>
      <c r="F793" s="66"/>
      <c r="G793" s="66"/>
      <c r="H793" s="66"/>
      <c r="I793" s="66"/>
      <c r="J793" s="66"/>
      <c r="K793" s="66"/>
    </row>
    <row r="794" customHeight="1" spans="2:11">
      <c r="B794" s="66"/>
      <c r="C794" s="66"/>
      <c r="D794" s="66"/>
      <c r="E794" s="66"/>
      <c r="F794" s="66"/>
      <c r="G794" s="66"/>
      <c r="H794" s="66"/>
      <c r="I794" s="66"/>
      <c r="J794" s="66"/>
      <c r="K794" s="66"/>
    </row>
    <row r="795" customHeight="1" spans="2:11">
      <c r="B795" s="66"/>
      <c r="C795" s="66"/>
      <c r="D795" s="66"/>
      <c r="E795" s="66"/>
      <c r="F795" s="66"/>
      <c r="G795" s="66"/>
      <c r="H795" s="66"/>
      <c r="I795" s="66"/>
      <c r="J795" s="66"/>
      <c r="K795" s="66"/>
    </row>
    <row r="796" customHeight="1" spans="2:11">
      <c r="B796" s="66"/>
      <c r="C796" s="66"/>
      <c r="D796" s="66"/>
      <c r="E796" s="66"/>
      <c r="F796" s="66"/>
      <c r="G796" s="66"/>
      <c r="H796" s="66"/>
      <c r="I796" s="66"/>
      <c r="J796" s="66"/>
      <c r="K796" s="66"/>
    </row>
    <row r="797" customHeight="1" spans="2:11">
      <c r="B797" s="66"/>
      <c r="C797" s="66"/>
      <c r="D797" s="66"/>
      <c r="E797" s="66"/>
      <c r="F797" s="66"/>
      <c r="G797" s="66"/>
      <c r="H797" s="66"/>
      <c r="I797" s="66"/>
      <c r="J797" s="66"/>
      <c r="K797" s="66"/>
    </row>
    <row r="798" customHeight="1" spans="2:11">
      <c r="B798" s="66"/>
      <c r="C798" s="66"/>
      <c r="D798" s="66"/>
      <c r="E798" s="66"/>
      <c r="F798" s="66"/>
      <c r="G798" s="66"/>
      <c r="H798" s="66"/>
      <c r="I798" s="66"/>
      <c r="J798" s="66"/>
      <c r="K798" s="66"/>
    </row>
    <row r="799" customHeight="1" spans="2:11">
      <c r="B799" s="66"/>
      <c r="C799" s="66"/>
      <c r="D799" s="66"/>
      <c r="E799" s="66"/>
      <c r="F799" s="66"/>
      <c r="G799" s="66"/>
      <c r="H799" s="66"/>
      <c r="I799" s="66"/>
      <c r="J799" s="66"/>
      <c r="K799" s="66"/>
    </row>
    <row r="800" customHeight="1" spans="2:11">
      <c r="B800" s="66"/>
      <c r="C800" s="66"/>
      <c r="D800" s="66"/>
      <c r="E800" s="66"/>
      <c r="F800" s="66"/>
      <c r="G800" s="66"/>
      <c r="H800" s="66"/>
      <c r="I800" s="66"/>
      <c r="J800" s="66"/>
      <c r="K800" s="66"/>
    </row>
    <row r="801" customHeight="1" spans="2:11">
      <c r="B801" s="66"/>
      <c r="C801" s="66"/>
      <c r="D801" s="66"/>
      <c r="E801" s="66"/>
      <c r="F801" s="66"/>
      <c r="G801" s="66"/>
      <c r="H801" s="66"/>
      <c r="I801" s="66"/>
      <c r="J801" s="66"/>
      <c r="K801" s="66"/>
    </row>
    <row r="802" customHeight="1" spans="2:11">
      <c r="B802" s="66"/>
      <c r="C802" s="66"/>
      <c r="D802" s="66"/>
      <c r="E802" s="66"/>
      <c r="F802" s="66"/>
      <c r="G802" s="66"/>
      <c r="H802" s="66"/>
      <c r="I802" s="66"/>
      <c r="J802" s="66"/>
      <c r="K802" s="66"/>
    </row>
    <row r="803" customHeight="1" spans="2:11">
      <c r="B803" s="66"/>
      <c r="C803" s="66"/>
      <c r="D803" s="66"/>
      <c r="E803" s="66"/>
      <c r="F803" s="66"/>
      <c r="G803" s="66"/>
      <c r="H803" s="66"/>
      <c r="I803" s="66"/>
      <c r="J803" s="66"/>
      <c r="K803" s="66"/>
    </row>
    <row r="804" customHeight="1" spans="2:11">
      <c r="B804" s="66"/>
      <c r="C804" s="66"/>
      <c r="D804" s="66"/>
      <c r="E804" s="66"/>
      <c r="F804" s="66"/>
      <c r="G804" s="66"/>
      <c r="H804" s="66"/>
      <c r="I804" s="66"/>
      <c r="J804" s="66"/>
      <c r="K804" s="66"/>
    </row>
    <row r="805" customHeight="1" spans="2:11">
      <c r="B805" s="66"/>
      <c r="C805" s="66"/>
      <c r="D805" s="66"/>
      <c r="E805" s="66"/>
      <c r="F805" s="66"/>
      <c r="G805" s="66"/>
      <c r="H805" s="66"/>
      <c r="I805" s="66"/>
      <c r="J805" s="66"/>
      <c r="K805" s="66"/>
    </row>
    <row r="806" customHeight="1" spans="2:11">
      <c r="B806" s="66"/>
      <c r="C806" s="66"/>
      <c r="D806" s="66"/>
      <c r="E806" s="66"/>
      <c r="F806" s="66"/>
      <c r="G806" s="66"/>
      <c r="H806" s="66"/>
      <c r="I806" s="66"/>
      <c r="J806" s="66"/>
      <c r="K806" s="66"/>
    </row>
    <row r="807" customHeight="1" spans="2:11">
      <c r="B807" s="66"/>
      <c r="C807" s="66"/>
      <c r="D807" s="66"/>
      <c r="E807" s="66"/>
      <c r="F807" s="66"/>
      <c r="G807" s="66"/>
      <c r="H807" s="66"/>
      <c r="I807" s="66"/>
      <c r="J807" s="66"/>
      <c r="K807" s="66"/>
    </row>
    <row r="808" customHeight="1" spans="2:11">
      <c r="B808" s="66"/>
      <c r="C808" s="66"/>
      <c r="D808" s="66"/>
      <c r="E808" s="66"/>
      <c r="F808" s="66"/>
      <c r="G808" s="66"/>
      <c r="H808" s="66"/>
      <c r="I808" s="66"/>
      <c r="J808" s="66"/>
      <c r="K808" s="66"/>
    </row>
    <row r="809" customHeight="1" spans="2:11">
      <c r="B809" s="66"/>
      <c r="C809" s="66"/>
      <c r="D809" s="66"/>
      <c r="E809" s="66"/>
      <c r="F809" s="66"/>
      <c r="G809" s="66"/>
      <c r="H809" s="66"/>
      <c r="I809" s="66"/>
      <c r="J809" s="66"/>
      <c r="K809" s="66"/>
    </row>
    <row r="810" customHeight="1" spans="2:11">
      <c r="B810" s="66"/>
      <c r="C810" s="66"/>
      <c r="D810" s="66"/>
      <c r="E810" s="66"/>
      <c r="F810" s="66"/>
      <c r="G810" s="66"/>
      <c r="H810" s="66"/>
      <c r="I810" s="66"/>
      <c r="J810" s="66"/>
      <c r="K810" s="66"/>
    </row>
    <row r="811" customHeight="1" spans="2:11">
      <c r="B811" s="66"/>
      <c r="C811" s="66"/>
      <c r="D811" s="66"/>
      <c r="E811" s="66"/>
      <c r="F811" s="66"/>
      <c r="G811" s="66"/>
      <c r="H811" s="66"/>
      <c r="I811" s="66"/>
      <c r="J811" s="66"/>
      <c r="K811" s="66"/>
    </row>
    <row r="812" customHeight="1" spans="2:11">
      <c r="B812" s="66"/>
      <c r="C812" s="66"/>
      <c r="D812" s="66"/>
      <c r="E812" s="66"/>
      <c r="F812" s="66"/>
      <c r="G812" s="66"/>
      <c r="H812" s="66"/>
      <c r="I812" s="66"/>
      <c r="J812" s="66"/>
      <c r="K812" s="66"/>
    </row>
    <row r="813" customHeight="1" spans="2:11">
      <c r="B813" s="66"/>
      <c r="C813" s="66"/>
      <c r="D813" s="66"/>
      <c r="E813" s="66"/>
      <c r="F813" s="66"/>
      <c r="G813" s="66"/>
      <c r="H813" s="66"/>
      <c r="I813" s="66"/>
      <c r="J813" s="66"/>
      <c r="K813" s="66"/>
    </row>
    <row r="814" customHeight="1" spans="2:11">
      <c r="B814" s="66"/>
      <c r="C814" s="66"/>
      <c r="D814" s="66"/>
      <c r="E814" s="66"/>
      <c r="F814" s="66"/>
      <c r="G814" s="66"/>
      <c r="H814" s="66"/>
      <c r="I814" s="66"/>
      <c r="J814" s="66"/>
      <c r="K814" s="66"/>
    </row>
    <row r="815" customHeight="1" spans="2:11">
      <c r="B815" s="66"/>
      <c r="C815" s="66"/>
      <c r="D815" s="66"/>
      <c r="E815" s="66"/>
      <c r="F815" s="66"/>
      <c r="G815" s="66"/>
      <c r="H815" s="66"/>
      <c r="I815" s="66"/>
      <c r="J815" s="66"/>
      <c r="K815" s="66"/>
    </row>
    <row r="816" customHeight="1" spans="2:11">
      <c r="B816" s="66"/>
      <c r="C816" s="66"/>
      <c r="D816" s="66"/>
      <c r="E816" s="66"/>
      <c r="F816" s="66"/>
      <c r="G816" s="66"/>
      <c r="H816" s="66"/>
      <c r="I816" s="66"/>
      <c r="J816" s="66"/>
      <c r="K816" s="66"/>
    </row>
    <row r="817" customHeight="1" spans="2:11">
      <c r="B817" s="66"/>
      <c r="C817" s="66"/>
      <c r="D817" s="66"/>
      <c r="E817" s="66"/>
      <c r="F817" s="66"/>
      <c r="G817" s="66"/>
      <c r="H817" s="66"/>
      <c r="I817" s="66"/>
      <c r="J817" s="66"/>
      <c r="K817" s="66"/>
    </row>
    <row r="818" customHeight="1" spans="2:11">
      <c r="B818" s="66"/>
      <c r="C818" s="66"/>
      <c r="D818" s="66"/>
      <c r="E818" s="66"/>
      <c r="F818" s="66"/>
      <c r="G818" s="66"/>
      <c r="H818" s="66"/>
      <c r="I818" s="66"/>
      <c r="J818" s="66"/>
      <c r="K818" s="66"/>
    </row>
    <row r="819" customHeight="1" spans="2:11">
      <c r="B819" s="66"/>
      <c r="C819" s="66"/>
      <c r="D819" s="66"/>
      <c r="E819" s="66"/>
      <c r="F819" s="66"/>
      <c r="G819" s="66"/>
      <c r="H819" s="66"/>
      <c r="I819" s="66"/>
      <c r="J819" s="66"/>
      <c r="K819" s="66"/>
    </row>
    <row r="820" customHeight="1" spans="2:11">
      <c r="B820" s="66"/>
      <c r="C820" s="66"/>
      <c r="D820" s="66"/>
      <c r="E820" s="66"/>
      <c r="F820" s="66"/>
      <c r="G820" s="66"/>
      <c r="H820" s="66"/>
      <c r="I820" s="66"/>
      <c r="J820" s="66"/>
      <c r="K820" s="66"/>
    </row>
    <row r="821" customHeight="1" spans="2:11">
      <c r="B821" s="66"/>
      <c r="C821" s="66"/>
      <c r="D821" s="66"/>
      <c r="E821" s="66"/>
      <c r="F821" s="66"/>
      <c r="G821" s="66"/>
      <c r="H821" s="66"/>
      <c r="I821" s="66"/>
      <c r="J821" s="66"/>
      <c r="K821" s="66"/>
    </row>
    <row r="822" customHeight="1" spans="2:11">
      <c r="B822" s="66"/>
      <c r="C822" s="66"/>
      <c r="D822" s="66"/>
      <c r="E822" s="66"/>
      <c r="F822" s="66"/>
      <c r="G822" s="66"/>
      <c r="H822" s="66"/>
      <c r="I822" s="66"/>
      <c r="J822" s="66"/>
      <c r="K822" s="66"/>
    </row>
    <row r="823" customHeight="1" spans="2:11">
      <c r="B823" s="66"/>
      <c r="C823" s="66"/>
      <c r="D823" s="66"/>
      <c r="E823" s="66"/>
      <c r="F823" s="66"/>
      <c r="G823" s="66"/>
      <c r="H823" s="66"/>
      <c r="I823" s="66"/>
      <c r="J823" s="66"/>
      <c r="K823" s="66"/>
    </row>
    <row r="824" customHeight="1" spans="2:11">
      <c r="B824" s="66"/>
      <c r="C824" s="66"/>
      <c r="D824" s="66"/>
      <c r="E824" s="66"/>
      <c r="F824" s="66"/>
      <c r="G824" s="66"/>
      <c r="H824" s="66"/>
      <c r="I824" s="66"/>
      <c r="J824" s="66"/>
      <c r="K824" s="66"/>
    </row>
    <row r="825" customHeight="1" spans="2:11">
      <c r="B825" s="66"/>
      <c r="C825" s="66"/>
      <c r="D825" s="66"/>
      <c r="E825" s="66"/>
      <c r="F825" s="66"/>
      <c r="G825" s="66"/>
      <c r="H825" s="66"/>
      <c r="I825" s="66"/>
      <c r="J825" s="66"/>
      <c r="K825" s="66"/>
    </row>
    <row r="826" customHeight="1" spans="2:11">
      <c r="B826" s="66"/>
      <c r="C826" s="66"/>
      <c r="D826" s="66"/>
      <c r="E826" s="66"/>
      <c r="F826" s="66"/>
      <c r="G826" s="66"/>
      <c r="H826" s="66"/>
      <c r="I826" s="66"/>
      <c r="J826" s="66"/>
      <c r="K826" s="66"/>
    </row>
    <row r="827" customHeight="1" spans="2:11">
      <c r="B827" s="66"/>
      <c r="C827" s="66"/>
      <c r="D827" s="66"/>
      <c r="E827" s="66"/>
      <c r="F827" s="66"/>
      <c r="G827" s="66"/>
      <c r="H827" s="66"/>
      <c r="I827" s="66"/>
      <c r="J827" s="66"/>
      <c r="K827" s="66"/>
    </row>
    <row r="828" customHeight="1" spans="2:11">
      <c r="B828" s="66"/>
      <c r="C828" s="66"/>
      <c r="D828" s="66"/>
      <c r="E828" s="66"/>
      <c r="F828" s="66"/>
      <c r="G828" s="66"/>
      <c r="H828" s="66"/>
      <c r="I828" s="66"/>
      <c r="J828" s="66"/>
      <c r="K828" s="66"/>
    </row>
    <row r="829" customHeight="1" spans="2:11">
      <c r="B829" s="66"/>
      <c r="C829" s="66"/>
      <c r="D829" s="66"/>
      <c r="E829" s="66"/>
      <c r="F829" s="66"/>
      <c r="G829" s="66"/>
      <c r="H829" s="66"/>
      <c r="I829" s="66"/>
      <c r="J829" s="66"/>
      <c r="K829" s="66"/>
    </row>
    <row r="830" customHeight="1" spans="2:11">
      <c r="B830" s="66"/>
      <c r="C830" s="66"/>
      <c r="D830" s="66"/>
      <c r="E830" s="66"/>
      <c r="F830" s="66"/>
      <c r="G830" s="66"/>
      <c r="H830" s="66"/>
      <c r="I830" s="66"/>
      <c r="J830" s="66"/>
      <c r="K830" s="66"/>
    </row>
    <row r="831" customHeight="1" spans="2:11">
      <c r="B831" s="66"/>
      <c r="C831" s="66"/>
      <c r="D831" s="66"/>
      <c r="E831" s="66"/>
      <c r="F831" s="66"/>
      <c r="G831" s="66"/>
      <c r="H831" s="66"/>
      <c r="I831" s="66"/>
      <c r="J831" s="66"/>
      <c r="K831" s="66"/>
    </row>
    <row r="832" customHeight="1" spans="2:11">
      <c r="B832" s="66"/>
      <c r="C832" s="66"/>
      <c r="D832" s="66"/>
      <c r="E832" s="66"/>
      <c r="F832" s="66"/>
      <c r="G832" s="66"/>
      <c r="H832" s="66"/>
      <c r="I832" s="66"/>
      <c r="J832" s="66"/>
      <c r="K832" s="66"/>
    </row>
    <row r="833" customHeight="1" spans="2:11">
      <c r="B833" s="66"/>
      <c r="C833" s="66"/>
      <c r="D833" s="66"/>
      <c r="E833" s="66"/>
      <c r="F833" s="66"/>
      <c r="G833" s="66"/>
      <c r="H833" s="66"/>
      <c r="I833" s="66"/>
      <c r="J833" s="66"/>
      <c r="K833" s="66"/>
    </row>
    <row r="834" customHeight="1" spans="2:11">
      <c r="B834" s="66"/>
      <c r="C834" s="66"/>
      <c r="D834" s="66"/>
      <c r="E834" s="66"/>
      <c r="F834" s="66"/>
      <c r="G834" s="66"/>
      <c r="H834" s="66"/>
      <c r="I834" s="66"/>
      <c r="J834" s="66"/>
      <c r="K834" s="66"/>
    </row>
    <row r="835" customHeight="1" spans="2:11">
      <c r="B835" s="66"/>
      <c r="C835" s="66"/>
      <c r="D835" s="66"/>
      <c r="E835" s="66"/>
      <c r="F835" s="66"/>
      <c r="G835" s="66"/>
      <c r="H835" s="66"/>
      <c r="I835" s="66"/>
      <c r="J835" s="66"/>
      <c r="K835" s="66"/>
    </row>
    <row r="836" customHeight="1" spans="2:11">
      <c r="B836" s="66"/>
      <c r="C836" s="66"/>
      <c r="D836" s="66"/>
      <c r="E836" s="66"/>
      <c r="F836" s="66"/>
      <c r="G836" s="66"/>
      <c r="H836" s="66"/>
      <c r="I836" s="66"/>
      <c r="J836" s="66"/>
      <c r="K836" s="66"/>
    </row>
    <row r="837" customHeight="1" spans="2:11">
      <c r="B837" s="66"/>
      <c r="C837" s="66"/>
      <c r="D837" s="66"/>
      <c r="E837" s="66"/>
      <c r="F837" s="66"/>
      <c r="G837" s="66"/>
      <c r="H837" s="66"/>
      <c r="I837" s="66"/>
      <c r="J837" s="66"/>
      <c r="K837" s="66"/>
    </row>
    <row r="838" customHeight="1" spans="2:11">
      <c r="B838" s="66"/>
      <c r="C838" s="66"/>
      <c r="D838" s="66"/>
      <c r="E838" s="66"/>
      <c r="F838" s="66"/>
      <c r="G838" s="66"/>
      <c r="H838" s="66"/>
      <c r="I838" s="66"/>
      <c r="J838" s="66"/>
      <c r="K838" s="66"/>
    </row>
    <row r="839" customHeight="1" spans="2:11">
      <c r="B839" s="66"/>
      <c r="C839" s="66"/>
      <c r="D839" s="66"/>
      <c r="E839" s="66"/>
      <c r="F839" s="66"/>
      <c r="G839" s="66"/>
      <c r="H839" s="66"/>
      <c r="I839" s="66"/>
      <c r="J839" s="66"/>
      <c r="K839" s="66"/>
    </row>
    <row r="840" customHeight="1" spans="2:11">
      <c r="B840" s="66"/>
      <c r="C840" s="66"/>
      <c r="D840" s="66"/>
      <c r="E840" s="66"/>
      <c r="F840" s="66"/>
      <c r="G840" s="66"/>
      <c r="H840" s="66"/>
      <c r="I840" s="66"/>
      <c r="J840" s="66"/>
      <c r="K840" s="66"/>
    </row>
    <row r="841" customHeight="1" spans="2:11">
      <c r="B841" s="66"/>
      <c r="C841" s="66"/>
      <c r="D841" s="66"/>
      <c r="E841" s="66"/>
      <c r="F841" s="66"/>
      <c r="G841" s="66"/>
      <c r="H841" s="66"/>
      <c r="I841" s="66"/>
      <c r="J841" s="66"/>
      <c r="K841" s="66"/>
    </row>
    <row r="842" customHeight="1" spans="2:11">
      <c r="B842" s="66"/>
      <c r="C842" s="66"/>
      <c r="D842" s="66"/>
      <c r="E842" s="66"/>
      <c r="F842" s="66"/>
      <c r="G842" s="66"/>
      <c r="H842" s="66"/>
      <c r="I842" s="66"/>
      <c r="J842" s="66"/>
      <c r="K842" s="66"/>
    </row>
    <row r="843" customHeight="1" spans="2:11">
      <c r="B843" s="66"/>
      <c r="C843" s="66"/>
      <c r="D843" s="66"/>
      <c r="E843" s="66"/>
      <c r="F843" s="66"/>
      <c r="G843" s="66"/>
      <c r="H843" s="66"/>
      <c r="I843" s="66"/>
      <c r="J843" s="66"/>
      <c r="K843" s="66"/>
    </row>
    <row r="844" customHeight="1" spans="2:11">
      <c r="B844" s="66"/>
      <c r="C844" s="66"/>
      <c r="D844" s="66"/>
      <c r="E844" s="66"/>
      <c r="F844" s="66"/>
      <c r="G844" s="66"/>
      <c r="H844" s="66"/>
      <c r="I844" s="66"/>
      <c r="J844" s="66"/>
      <c r="K844" s="66"/>
    </row>
    <row r="845" customHeight="1" spans="2:11">
      <c r="B845" s="66"/>
      <c r="C845" s="66"/>
      <c r="D845" s="66"/>
      <c r="E845" s="66"/>
      <c r="F845" s="66"/>
      <c r="G845" s="66"/>
      <c r="H845" s="66"/>
      <c r="I845" s="66"/>
      <c r="J845" s="66"/>
      <c r="K845" s="66"/>
    </row>
    <row r="846" customHeight="1" spans="2:11">
      <c r="B846" s="66"/>
      <c r="C846" s="66"/>
      <c r="D846" s="66"/>
      <c r="E846" s="66"/>
      <c r="F846" s="66"/>
      <c r="G846" s="66"/>
      <c r="H846" s="66"/>
      <c r="I846" s="66"/>
      <c r="J846" s="66"/>
      <c r="K846" s="66"/>
    </row>
    <row r="847" customHeight="1" spans="2:11">
      <c r="B847" s="66"/>
      <c r="C847" s="66"/>
      <c r="D847" s="66"/>
      <c r="E847" s="66"/>
      <c r="F847" s="66"/>
      <c r="G847" s="66"/>
      <c r="H847" s="66"/>
      <c r="I847" s="66"/>
      <c r="J847" s="66"/>
      <c r="K847" s="66"/>
    </row>
    <row r="848" customHeight="1" spans="2:11">
      <c r="B848" s="66"/>
      <c r="C848" s="66"/>
      <c r="D848" s="66"/>
      <c r="E848" s="66"/>
      <c r="F848" s="66"/>
      <c r="G848" s="66"/>
      <c r="H848" s="66"/>
      <c r="I848" s="66"/>
      <c r="J848" s="66"/>
      <c r="K848" s="66"/>
    </row>
    <row r="849" customHeight="1" spans="2:11">
      <c r="B849" s="66"/>
      <c r="C849" s="66"/>
      <c r="D849" s="66"/>
      <c r="E849" s="66"/>
      <c r="F849" s="66"/>
      <c r="G849" s="66"/>
      <c r="H849" s="66"/>
      <c r="I849" s="66"/>
      <c r="J849" s="66"/>
      <c r="K849" s="66"/>
    </row>
    <row r="850" customHeight="1" spans="2:11">
      <c r="B850" s="66"/>
      <c r="C850" s="66"/>
      <c r="D850" s="66"/>
      <c r="E850" s="66"/>
      <c r="F850" s="66"/>
      <c r="G850" s="66"/>
      <c r="H850" s="66"/>
      <c r="I850" s="66"/>
      <c r="J850" s="66"/>
      <c r="K850" s="66"/>
    </row>
    <row r="851" customHeight="1" spans="2:11">
      <c r="B851" s="66"/>
      <c r="C851" s="66"/>
      <c r="D851" s="66"/>
      <c r="E851" s="66"/>
      <c r="F851" s="66"/>
      <c r="G851" s="66"/>
      <c r="H851" s="66"/>
      <c r="I851" s="66"/>
      <c r="J851" s="66"/>
      <c r="K851" s="66"/>
    </row>
    <row r="852" customHeight="1" spans="2:11">
      <c r="B852" s="66"/>
      <c r="C852" s="66"/>
      <c r="D852" s="66"/>
      <c r="E852" s="66"/>
      <c r="F852" s="66"/>
      <c r="G852" s="66"/>
      <c r="H852" s="66"/>
      <c r="I852" s="66"/>
      <c r="J852" s="66"/>
      <c r="K852" s="66"/>
    </row>
    <row r="853" customHeight="1" spans="2:11">
      <c r="B853" s="66"/>
      <c r="C853" s="66"/>
      <c r="D853" s="66"/>
      <c r="E853" s="66"/>
      <c r="F853" s="66"/>
      <c r="G853" s="66"/>
      <c r="H853" s="66"/>
      <c r="I853" s="66"/>
      <c r="J853" s="66"/>
      <c r="K853" s="66"/>
    </row>
    <row r="854" customHeight="1" spans="2:11">
      <c r="B854" s="66"/>
      <c r="C854" s="66"/>
      <c r="D854" s="66"/>
      <c r="E854" s="66"/>
      <c r="F854" s="66"/>
      <c r="G854" s="66"/>
      <c r="H854" s="66"/>
      <c r="I854" s="66"/>
      <c r="J854" s="66"/>
      <c r="K854" s="66"/>
    </row>
    <row r="855" customHeight="1" spans="2:11">
      <c r="B855" s="66"/>
      <c r="C855" s="66"/>
      <c r="D855" s="66"/>
      <c r="E855" s="66"/>
      <c r="F855" s="66"/>
      <c r="G855" s="66"/>
      <c r="H855" s="66"/>
      <c r="I855" s="66"/>
      <c r="J855" s="66"/>
      <c r="K855" s="66"/>
    </row>
    <row r="856" customHeight="1" spans="2:11">
      <c r="B856" s="66"/>
      <c r="C856" s="66"/>
      <c r="D856" s="66"/>
      <c r="E856" s="66"/>
      <c r="F856" s="66"/>
      <c r="G856" s="66"/>
      <c r="H856" s="66"/>
      <c r="I856" s="66"/>
      <c r="J856" s="66"/>
      <c r="K856" s="66"/>
    </row>
    <row r="857" customHeight="1" spans="2:11">
      <c r="B857" s="66"/>
      <c r="C857" s="66"/>
      <c r="D857" s="66"/>
      <c r="E857" s="66"/>
      <c r="F857" s="66"/>
      <c r="G857" s="66"/>
      <c r="H857" s="66"/>
      <c r="I857" s="66"/>
      <c r="J857" s="66"/>
      <c r="K857" s="66"/>
    </row>
    <row r="858" customHeight="1" spans="2:11">
      <c r="B858" s="66"/>
      <c r="C858" s="66"/>
      <c r="D858" s="66"/>
      <c r="E858" s="66"/>
      <c r="F858" s="66"/>
      <c r="G858" s="66"/>
      <c r="H858" s="66"/>
      <c r="I858" s="66"/>
      <c r="J858" s="66"/>
      <c r="K858" s="66"/>
    </row>
    <row r="859" customHeight="1" spans="2:11">
      <c r="B859" s="66"/>
      <c r="C859" s="66"/>
      <c r="D859" s="66"/>
      <c r="E859" s="66"/>
      <c r="F859" s="66"/>
      <c r="G859" s="66"/>
      <c r="H859" s="66"/>
      <c r="I859" s="66"/>
      <c r="J859" s="66"/>
      <c r="K859" s="66"/>
    </row>
    <row r="860" customHeight="1" spans="2:11">
      <c r="B860" s="66"/>
      <c r="C860" s="66"/>
      <c r="D860" s="66"/>
      <c r="E860" s="66"/>
      <c r="F860" s="66"/>
      <c r="G860" s="66"/>
      <c r="H860" s="66"/>
      <c r="I860" s="66"/>
      <c r="J860" s="66"/>
      <c r="K860" s="66"/>
    </row>
    <row r="861" customHeight="1" spans="2:11">
      <c r="B861" s="66"/>
      <c r="C861" s="66"/>
      <c r="D861" s="66"/>
      <c r="E861" s="66"/>
      <c r="F861" s="66"/>
      <c r="G861" s="66"/>
      <c r="H861" s="66"/>
      <c r="I861" s="66"/>
      <c r="J861" s="66"/>
      <c r="K861" s="66"/>
    </row>
    <row r="862" customHeight="1" spans="2:11">
      <c r="B862" s="66"/>
      <c r="C862" s="66"/>
      <c r="D862" s="66"/>
      <c r="E862" s="66"/>
      <c r="F862" s="66"/>
      <c r="G862" s="66"/>
      <c r="H862" s="66"/>
      <c r="I862" s="66"/>
      <c r="J862" s="66"/>
      <c r="K862" s="66"/>
    </row>
    <row r="863" customHeight="1" spans="2:11">
      <c r="B863" s="66"/>
      <c r="C863" s="66"/>
      <c r="D863" s="66"/>
      <c r="E863" s="66"/>
      <c r="F863" s="66"/>
      <c r="G863" s="66"/>
      <c r="H863" s="66"/>
      <c r="I863" s="66"/>
      <c r="J863" s="66"/>
      <c r="K863" s="66"/>
    </row>
    <row r="864" customHeight="1" spans="2:11">
      <c r="B864" s="66"/>
      <c r="C864" s="66"/>
      <c r="D864" s="66"/>
      <c r="E864" s="66"/>
      <c r="F864" s="66"/>
      <c r="G864" s="66"/>
      <c r="H864" s="66"/>
      <c r="I864" s="66"/>
      <c r="J864" s="66"/>
      <c r="K864" s="66"/>
    </row>
    <row r="865" customHeight="1" spans="2:11">
      <c r="B865" s="66"/>
      <c r="C865" s="66"/>
      <c r="D865" s="66"/>
      <c r="E865" s="66"/>
      <c r="F865" s="66"/>
      <c r="G865" s="66"/>
      <c r="H865" s="66"/>
      <c r="I865" s="66"/>
      <c r="J865" s="66"/>
      <c r="K865" s="66"/>
    </row>
    <row r="866" customHeight="1" spans="2:11">
      <c r="B866" s="66"/>
      <c r="C866" s="66"/>
      <c r="D866" s="66"/>
      <c r="E866" s="66"/>
      <c r="F866" s="66"/>
      <c r="G866" s="66"/>
      <c r="H866" s="66"/>
      <c r="I866" s="66"/>
      <c r="J866" s="66"/>
      <c r="K866" s="66"/>
    </row>
    <row r="867" customHeight="1" spans="2:11">
      <c r="B867" s="66"/>
      <c r="C867" s="66"/>
      <c r="D867" s="66"/>
      <c r="E867" s="66"/>
      <c r="F867" s="66"/>
      <c r="G867" s="66"/>
      <c r="H867" s="66"/>
      <c r="I867" s="66"/>
      <c r="J867" s="66"/>
      <c r="K867" s="66"/>
    </row>
    <row r="868" customHeight="1" spans="2:11">
      <c r="B868" s="66"/>
      <c r="C868" s="66"/>
      <c r="D868" s="66"/>
      <c r="E868" s="66"/>
      <c r="F868" s="66"/>
      <c r="G868" s="66"/>
      <c r="H868" s="66"/>
      <c r="I868" s="66"/>
      <c r="J868" s="66"/>
      <c r="K868" s="66"/>
    </row>
    <row r="869" customHeight="1" spans="2:11">
      <c r="B869" s="66"/>
      <c r="C869" s="66"/>
      <c r="D869" s="66"/>
      <c r="E869" s="66"/>
      <c r="F869" s="66"/>
      <c r="G869" s="66"/>
      <c r="H869" s="66"/>
      <c r="I869" s="66"/>
      <c r="J869" s="66"/>
      <c r="K869" s="66"/>
    </row>
    <row r="870" customHeight="1" spans="2:11">
      <c r="B870" s="66"/>
      <c r="C870" s="66"/>
      <c r="D870" s="66"/>
      <c r="E870" s="66"/>
      <c r="F870" s="66"/>
      <c r="G870" s="66"/>
      <c r="H870" s="66"/>
      <c r="I870" s="66"/>
      <c r="J870" s="66"/>
      <c r="K870" s="66"/>
    </row>
    <row r="871" customHeight="1" spans="2:11">
      <c r="B871" s="66"/>
      <c r="C871" s="66"/>
      <c r="D871" s="66"/>
      <c r="E871" s="66"/>
      <c r="F871" s="66"/>
      <c r="G871" s="66"/>
      <c r="H871" s="66"/>
      <c r="I871" s="66"/>
      <c r="J871" s="66"/>
      <c r="K871" s="66"/>
    </row>
    <row r="872" customHeight="1" spans="2:11">
      <c r="B872" s="66"/>
      <c r="C872" s="66"/>
      <c r="D872" s="66"/>
      <c r="E872" s="66"/>
      <c r="F872" s="66"/>
      <c r="G872" s="66"/>
      <c r="H872" s="66"/>
      <c r="I872" s="66"/>
      <c r="J872" s="66"/>
      <c r="K872" s="66"/>
    </row>
    <row r="873" customHeight="1" spans="2:11">
      <c r="B873" s="66"/>
      <c r="C873" s="66"/>
      <c r="D873" s="66"/>
      <c r="E873" s="66"/>
      <c r="F873" s="66"/>
      <c r="G873" s="66"/>
      <c r="H873" s="66"/>
      <c r="I873" s="66"/>
      <c r="J873" s="66"/>
      <c r="K873" s="66"/>
    </row>
    <row r="874" customHeight="1" spans="2:11">
      <c r="B874" s="66"/>
      <c r="C874" s="66"/>
      <c r="D874" s="66"/>
      <c r="E874" s="66"/>
      <c r="F874" s="66"/>
      <c r="G874" s="66"/>
      <c r="H874" s="66"/>
      <c r="I874" s="66"/>
      <c r="J874" s="66"/>
      <c r="K874" s="66"/>
    </row>
    <row r="875" customHeight="1" spans="2:11">
      <c r="B875" s="66"/>
      <c r="C875" s="66"/>
      <c r="D875" s="66"/>
      <c r="E875" s="66"/>
      <c r="F875" s="66"/>
      <c r="G875" s="66"/>
      <c r="H875" s="66"/>
      <c r="I875" s="66"/>
      <c r="J875" s="66"/>
      <c r="K875" s="66"/>
    </row>
    <row r="876" customHeight="1" spans="2:11">
      <c r="B876" s="66"/>
      <c r="C876" s="66"/>
      <c r="D876" s="66"/>
      <c r="E876" s="66"/>
      <c r="F876" s="66"/>
      <c r="G876" s="66"/>
      <c r="H876" s="66"/>
      <c r="I876" s="66"/>
      <c r="J876" s="66"/>
      <c r="K876" s="66"/>
    </row>
    <row r="877" customHeight="1" spans="2:11">
      <c r="B877" s="66"/>
      <c r="C877" s="66"/>
      <c r="D877" s="66"/>
      <c r="E877" s="66"/>
      <c r="F877" s="66"/>
      <c r="G877" s="66"/>
      <c r="H877" s="66"/>
      <c r="I877" s="66"/>
      <c r="J877" s="66"/>
      <c r="K877" s="66"/>
    </row>
    <row r="878" customHeight="1" spans="2:11">
      <c r="B878" s="66"/>
      <c r="C878" s="66"/>
      <c r="D878" s="66"/>
      <c r="E878" s="66"/>
      <c r="F878" s="66"/>
      <c r="G878" s="66"/>
      <c r="H878" s="66"/>
      <c r="I878" s="66"/>
      <c r="J878" s="66"/>
      <c r="K878" s="66"/>
    </row>
    <row r="879" customHeight="1" spans="2:11">
      <c r="B879" s="66"/>
      <c r="C879" s="66"/>
      <c r="D879" s="66"/>
      <c r="E879" s="66"/>
      <c r="F879" s="66"/>
      <c r="G879" s="66"/>
      <c r="H879" s="66"/>
      <c r="I879" s="66"/>
      <c r="J879" s="66"/>
      <c r="K879" s="66"/>
    </row>
    <row r="880" customHeight="1" spans="2:11">
      <c r="B880" s="66"/>
      <c r="C880" s="66"/>
      <c r="D880" s="66"/>
      <c r="E880" s="66"/>
      <c r="F880" s="66"/>
      <c r="G880" s="66"/>
      <c r="H880" s="66"/>
      <c r="I880" s="66"/>
      <c r="J880" s="66"/>
      <c r="K880" s="66"/>
    </row>
    <row r="881" customHeight="1" spans="2:11">
      <c r="B881" s="66"/>
      <c r="C881" s="66"/>
      <c r="D881" s="66"/>
      <c r="E881" s="66"/>
      <c r="F881" s="66"/>
      <c r="G881" s="66"/>
      <c r="H881" s="66"/>
      <c r="I881" s="66"/>
      <c r="J881" s="66"/>
      <c r="K881" s="66"/>
    </row>
    <row r="882" customHeight="1" spans="2:11">
      <c r="B882" s="66"/>
      <c r="C882" s="66"/>
      <c r="D882" s="66"/>
      <c r="E882" s="66"/>
      <c r="F882" s="66"/>
      <c r="G882" s="66"/>
      <c r="H882" s="66"/>
      <c r="I882" s="66"/>
      <c r="J882" s="66"/>
      <c r="K882" s="66"/>
    </row>
    <row r="883" customHeight="1" spans="2:11">
      <c r="B883" s="66"/>
      <c r="C883" s="66"/>
      <c r="D883" s="66"/>
      <c r="E883" s="66"/>
      <c r="F883" s="66"/>
      <c r="G883" s="66"/>
      <c r="H883" s="66"/>
      <c r="I883" s="66"/>
      <c r="J883" s="66"/>
      <c r="K883" s="66"/>
    </row>
    <row r="884" customHeight="1" spans="2:11">
      <c r="B884" s="66"/>
      <c r="C884" s="66"/>
      <c r="D884" s="66"/>
      <c r="E884" s="66"/>
      <c r="F884" s="66"/>
      <c r="G884" s="66"/>
      <c r="H884" s="66"/>
      <c r="I884" s="66"/>
      <c r="J884" s="66"/>
      <c r="K884" s="66"/>
    </row>
    <row r="885" customHeight="1" spans="2:11">
      <c r="B885" s="66"/>
      <c r="C885" s="66"/>
      <c r="D885" s="66"/>
      <c r="E885" s="66"/>
      <c r="F885" s="66"/>
      <c r="G885" s="66"/>
      <c r="H885" s="66"/>
      <c r="I885" s="66"/>
      <c r="J885" s="66"/>
      <c r="K885" s="66"/>
    </row>
    <row r="886" customHeight="1" spans="2:11">
      <c r="B886" s="66"/>
      <c r="C886" s="66"/>
      <c r="D886" s="66"/>
      <c r="E886" s="66"/>
      <c r="F886" s="66"/>
      <c r="G886" s="66"/>
      <c r="H886" s="66"/>
      <c r="I886" s="66"/>
      <c r="J886" s="66"/>
      <c r="K886" s="66"/>
    </row>
    <row r="887" customHeight="1" spans="2:11">
      <c r="B887" s="66"/>
      <c r="C887" s="66"/>
      <c r="D887" s="66"/>
      <c r="E887" s="66"/>
      <c r="F887" s="66"/>
      <c r="G887" s="66"/>
      <c r="H887" s="66"/>
      <c r="I887" s="66"/>
      <c r="J887" s="66"/>
      <c r="K887" s="66"/>
    </row>
    <row r="888" customHeight="1" spans="2:11">
      <c r="B888" s="66"/>
      <c r="C888" s="66"/>
      <c r="D888" s="66"/>
      <c r="E888" s="66"/>
      <c r="F888" s="66"/>
      <c r="G888" s="66"/>
      <c r="H888" s="66"/>
      <c r="I888" s="66"/>
      <c r="J888" s="66"/>
      <c r="K888" s="66"/>
    </row>
    <row r="889" customHeight="1" spans="2:11">
      <c r="B889" s="66"/>
      <c r="C889" s="66"/>
      <c r="D889" s="66"/>
      <c r="E889" s="66"/>
      <c r="F889" s="66"/>
      <c r="G889" s="66"/>
      <c r="H889" s="66"/>
      <c r="I889" s="66"/>
      <c r="J889" s="66"/>
      <c r="K889" s="66"/>
    </row>
    <row r="890" customHeight="1" spans="2:11">
      <c r="B890" s="66"/>
      <c r="C890" s="66"/>
      <c r="D890" s="66"/>
      <c r="E890" s="66"/>
      <c r="F890" s="66"/>
      <c r="G890" s="66"/>
      <c r="H890" s="66"/>
      <c r="I890" s="66"/>
      <c r="J890" s="66"/>
      <c r="K890" s="66"/>
    </row>
    <row r="891" customHeight="1" spans="2:11">
      <c r="B891" s="66"/>
      <c r="C891" s="66"/>
      <c r="D891" s="66"/>
      <c r="E891" s="66"/>
      <c r="F891" s="66"/>
      <c r="G891" s="66"/>
      <c r="H891" s="66"/>
      <c r="I891" s="66"/>
      <c r="J891" s="66"/>
      <c r="K891" s="66"/>
    </row>
    <row r="892" customHeight="1" spans="2:11">
      <c r="B892" s="66"/>
      <c r="C892" s="66"/>
      <c r="D892" s="66"/>
      <c r="E892" s="66"/>
      <c r="F892" s="66"/>
      <c r="G892" s="66"/>
      <c r="H892" s="66"/>
      <c r="I892" s="66"/>
      <c r="J892" s="66"/>
      <c r="K892" s="66"/>
    </row>
    <row r="893" customHeight="1" spans="2:11">
      <c r="B893" s="66"/>
      <c r="C893" s="66"/>
      <c r="D893" s="66"/>
      <c r="E893" s="66"/>
      <c r="F893" s="66"/>
      <c r="G893" s="66"/>
      <c r="H893" s="66"/>
      <c r="I893" s="66"/>
      <c r="J893" s="66"/>
      <c r="K893" s="66"/>
    </row>
    <row r="894" customHeight="1" spans="2:11">
      <c r="B894" s="66"/>
      <c r="C894" s="66"/>
      <c r="D894" s="66"/>
      <c r="E894" s="66"/>
      <c r="F894" s="66"/>
      <c r="G894" s="66"/>
      <c r="H894" s="66"/>
      <c r="I894" s="66"/>
      <c r="J894" s="66"/>
      <c r="K894" s="66"/>
    </row>
    <row r="895" customHeight="1" spans="2:11">
      <c r="B895" s="66"/>
      <c r="C895" s="66"/>
      <c r="D895" s="66"/>
      <c r="E895" s="66"/>
      <c r="F895" s="66"/>
      <c r="G895" s="66"/>
      <c r="H895" s="66"/>
      <c r="I895" s="66"/>
      <c r="J895" s="66"/>
      <c r="K895" s="66"/>
    </row>
    <row r="896" customHeight="1" spans="2:11">
      <c r="B896" s="66"/>
      <c r="C896" s="66"/>
      <c r="D896" s="66"/>
      <c r="E896" s="66"/>
      <c r="F896" s="66"/>
      <c r="G896" s="66"/>
      <c r="H896" s="66"/>
      <c r="I896" s="66"/>
      <c r="J896" s="66"/>
      <c r="K896" s="66"/>
    </row>
    <row r="897" customHeight="1" spans="2:11">
      <c r="B897" s="66"/>
      <c r="C897" s="66"/>
      <c r="D897" s="66"/>
      <c r="E897" s="66"/>
      <c r="F897" s="66"/>
      <c r="G897" s="66"/>
      <c r="H897" s="66"/>
      <c r="I897" s="66"/>
      <c r="J897" s="66"/>
      <c r="K897" s="66"/>
    </row>
    <row r="898" customHeight="1" spans="2:11">
      <c r="B898" s="66"/>
      <c r="C898" s="66"/>
      <c r="D898" s="66"/>
      <c r="E898" s="66"/>
      <c r="F898" s="66"/>
      <c r="G898" s="66"/>
      <c r="H898" s="66"/>
      <c r="I898" s="66"/>
      <c r="J898" s="66"/>
      <c r="K898" s="66"/>
    </row>
    <row r="899" customHeight="1" spans="2:11">
      <c r="B899" s="66"/>
      <c r="C899" s="66"/>
      <c r="D899" s="66"/>
      <c r="E899" s="66"/>
      <c r="F899" s="66"/>
      <c r="G899" s="66"/>
      <c r="H899" s="66"/>
      <c r="I899" s="66"/>
      <c r="J899" s="66"/>
      <c r="K899" s="66"/>
    </row>
    <row r="900" customHeight="1" spans="2:11">
      <c r="B900" s="66"/>
      <c r="C900" s="66"/>
      <c r="D900" s="66"/>
      <c r="E900" s="66"/>
      <c r="F900" s="66"/>
      <c r="G900" s="66"/>
      <c r="H900" s="66"/>
      <c r="I900" s="66"/>
      <c r="J900" s="66"/>
      <c r="K900" s="66"/>
    </row>
    <row r="901" customHeight="1" spans="2:11">
      <c r="B901" s="66"/>
      <c r="C901" s="66"/>
      <c r="D901" s="66"/>
      <c r="E901" s="66"/>
      <c r="F901" s="66"/>
      <c r="G901" s="66"/>
      <c r="H901" s="66"/>
      <c r="I901" s="66"/>
      <c r="J901" s="66"/>
      <c r="K901" s="66"/>
    </row>
    <row r="902" customHeight="1" spans="2:11">
      <c r="B902" s="66"/>
      <c r="C902" s="66"/>
      <c r="D902" s="66"/>
      <c r="E902" s="66"/>
      <c r="F902" s="66"/>
      <c r="G902" s="66"/>
      <c r="H902" s="66"/>
      <c r="I902" s="66"/>
      <c r="J902" s="66"/>
      <c r="K902" s="66"/>
    </row>
    <row r="903" customHeight="1" spans="2:11">
      <c r="B903" s="66"/>
      <c r="C903" s="66"/>
      <c r="D903" s="66"/>
      <c r="E903" s="66"/>
      <c r="F903" s="66"/>
      <c r="G903" s="66"/>
      <c r="H903" s="66"/>
      <c r="I903" s="66"/>
      <c r="J903" s="66"/>
      <c r="K903" s="66"/>
    </row>
    <row r="904" customHeight="1" spans="2:11">
      <c r="B904" s="66"/>
      <c r="C904" s="66"/>
      <c r="D904" s="66"/>
      <c r="E904" s="66"/>
      <c r="F904" s="66"/>
      <c r="G904" s="66"/>
      <c r="H904" s="66"/>
      <c r="I904" s="66"/>
      <c r="J904" s="66"/>
      <c r="K904" s="66"/>
    </row>
    <row r="905" customHeight="1" spans="2:11">
      <c r="B905" s="66"/>
      <c r="C905" s="66"/>
      <c r="D905" s="66"/>
      <c r="E905" s="66"/>
      <c r="F905" s="66"/>
      <c r="G905" s="66"/>
      <c r="H905" s="66"/>
      <c r="I905" s="66"/>
      <c r="J905" s="66"/>
      <c r="K905" s="66"/>
    </row>
    <row r="906" customHeight="1" spans="2:11">
      <c r="B906" s="66"/>
      <c r="C906" s="66"/>
      <c r="D906" s="66"/>
      <c r="E906" s="66"/>
      <c r="F906" s="66"/>
      <c r="G906" s="66"/>
      <c r="H906" s="66"/>
      <c r="I906" s="66"/>
      <c r="J906" s="66"/>
      <c r="K906" s="66"/>
    </row>
    <row r="907" customHeight="1" spans="2:11">
      <c r="B907" s="66"/>
      <c r="C907" s="66"/>
      <c r="D907" s="66"/>
      <c r="E907" s="66"/>
      <c r="F907" s="66"/>
      <c r="G907" s="66"/>
      <c r="H907" s="66"/>
      <c r="I907" s="66"/>
      <c r="J907" s="66"/>
      <c r="K907" s="66"/>
    </row>
    <row r="908" customHeight="1" spans="2:11">
      <c r="B908" s="66"/>
      <c r="C908" s="66"/>
      <c r="D908" s="66"/>
      <c r="E908" s="66"/>
      <c r="F908" s="66"/>
      <c r="G908" s="66"/>
      <c r="H908" s="66"/>
      <c r="I908" s="66"/>
      <c r="J908" s="66"/>
      <c r="K908" s="66"/>
    </row>
    <row r="909" customHeight="1" spans="2:11">
      <c r="B909" s="66"/>
      <c r="C909" s="66"/>
      <c r="D909" s="66"/>
      <c r="E909" s="66"/>
      <c r="F909" s="66"/>
      <c r="G909" s="66"/>
      <c r="H909" s="66"/>
      <c r="I909" s="66"/>
      <c r="J909" s="66"/>
      <c r="K909" s="66"/>
    </row>
    <row r="910" customHeight="1" spans="2:11">
      <c r="B910" s="66"/>
      <c r="C910" s="66"/>
      <c r="D910" s="66"/>
      <c r="E910" s="66"/>
      <c r="F910" s="66"/>
      <c r="G910" s="66"/>
      <c r="H910" s="66"/>
      <c r="I910" s="66"/>
      <c r="J910" s="66"/>
      <c r="K910" s="66"/>
    </row>
    <row r="911" customHeight="1" spans="2:11">
      <c r="B911" s="66"/>
      <c r="C911" s="66"/>
      <c r="D911" s="66"/>
      <c r="E911" s="66"/>
      <c r="F911" s="66"/>
      <c r="G911" s="66"/>
      <c r="H911" s="66"/>
      <c r="I911" s="66"/>
      <c r="J911" s="66"/>
      <c r="K911" s="66"/>
    </row>
    <row r="912" customHeight="1" spans="2:11">
      <c r="B912" s="66"/>
      <c r="C912" s="66"/>
      <c r="D912" s="66"/>
      <c r="E912" s="66"/>
      <c r="F912" s="66"/>
      <c r="G912" s="66"/>
      <c r="H912" s="66"/>
      <c r="I912" s="66"/>
      <c r="J912" s="66"/>
      <c r="K912" s="66"/>
    </row>
    <row r="913" customHeight="1" spans="2:11">
      <c r="B913" s="66"/>
      <c r="C913" s="66"/>
      <c r="D913" s="66"/>
      <c r="E913" s="66"/>
      <c r="F913" s="66"/>
      <c r="G913" s="66"/>
      <c r="H913" s="66"/>
      <c r="I913" s="66"/>
      <c r="J913" s="66"/>
      <c r="K913" s="66"/>
    </row>
    <row r="914" customHeight="1" spans="2:11">
      <c r="B914" s="66"/>
      <c r="C914" s="66"/>
      <c r="D914" s="66"/>
      <c r="E914" s="66"/>
      <c r="F914" s="66"/>
      <c r="G914" s="66"/>
      <c r="H914" s="66"/>
      <c r="I914" s="66"/>
      <c r="J914" s="66"/>
      <c r="K914" s="66"/>
    </row>
    <row r="915" customHeight="1" spans="2:11">
      <c r="B915" s="66"/>
      <c r="C915" s="66"/>
      <c r="D915" s="66"/>
      <c r="E915" s="66"/>
      <c r="F915" s="66"/>
      <c r="G915" s="66"/>
      <c r="H915" s="66"/>
      <c r="I915" s="66"/>
      <c r="J915" s="66"/>
      <c r="K915" s="66"/>
    </row>
    <row r="916" customHeight="1" spans="2:11">
      <c r="B916" s="66"/>
      <c r="C916" s="66"/>
      <c r="D916" s="66"/>
      <c r="E916" s="66"/>
      <c r="F916" s="66"/>
      <c r="G916" s="66"/>
      <c r="H916" s="66"/>
      <c r="I916" s="66"/>
      <c r="J916" s="66"/>
      <c r="K916" s="66"/>
    </row>
    <row r="917" customHeight="1" spans="2:11">
      <c r="B917" s="66"/>
      <c r="C917" s="66"/>
      <c r="D917" s="66"/>
      <c r="E917" s="66"/>
      <c r="F917" s="66"/>
      <c r="G917" s="66"/>
      <c r="H917" s="66"/>
      <c r="I917" s="66"/>
      <c r="J917" s="66"/>
      <c r="K917" s="66"/>
    </row>
    <row r="918" customHeight="1" spans="2:11">
      <c r="B918" s="66"/>
      <c r="C918" s="66"/>
      <c r="D918" s="66"/>
      <c r="E918" s="66"/>
      <c r="F918" s="66"/>
      <c r="G918" s="66"/>
      <c r="H918" s="66"/>
      <c r="I918" s="66"/>
      <c r="J918" s="66"/>
      <c r="K918" s="66"/>
    </row>
    <row r="919" customHeight="1" spans="2:11">
      <c r="B919" s="66"/>
      <c r="C919" s="66"/>
      <c r="D919" s="66"/>
      <c r="E919" s="66"/>
      <c r="F919" s="66"/>
      <c r="G919" s="66"/>
      <c r="H919" s="66"/>
      <c r="I919" s="66"/>
      <c r="J919" s="66"/>
      <c r="K919" s="66"/>
    </row>
    <row r="920" customHeight="1" spans="2:11">
      <c r="B920" s="66"/>
      <c r="C920" s="66"/>
      <c r="D920" s="66"/>
      <c r="E920" s="66"/>
      <c r="F920" s="66"/>
      <c r="G920" s="66"/>
      <c r="H920" s="66"/>
      <c r="I920" s="66"/>
      <c r="J920" s="66"/>
      <c r="K920" s="66"/>
    </row>
    <row r="921" customHeight="1" spans="2:11">
      <c r="B921" s="66"/>
      <c r="C921" s="66"/>
      <c r="D921" s="66"/>
      <c r="E921" s="66"/>
      <c r="F921" s="66"/>
      <c r="G921" s="66"/>
      <c r="H921" s="66"/>
      <c r="I921" s="66"/>
      <c r="J921" s="66"/>
      <c r="K921" s="66"/>
    </row>
    <row r="922" customHeight="1" spans="2:11">
      <c r="B922" s="66"/>
      <c r="C922" s="66"/>
      <c r="D922" s="66"/>
      <c r="E922" s="66"/>
      <c r="F922" s="66"/>
      <c r="G922" s="66"/>
      <c r="H922" s="66"/>
      <c r="I922" s="66"/>
      <c r="J922" s="66"/>
      <c r="K922" s="66"/>
    </row>
    <row r="923" customHeight="1" spans="2:11">
      <c r="B923" s="66"/>
      <c r="C923" s="66"/>
      <c r="D923" s="66"/>
      <c r="E923" s="66"/>
      <c r="F923" s="66"/>
      <c r="G923" s="66"/>
      <c r="H923" s="66"/>
      <c r="I923" s="66"/>
      <c r="J923" s="66"/>
      <c r="K923" s="66"/>
    </row>
    <row r="924" customHeight="1" spans="2:11">
      <c r="B924" s="66"/>
      <c r="C924" s="66"/>
      <c r="D924" s="66"/>
      <c r="E924" s="66"/>
      <c r="F924" s="66"/>
      <c r="G924" s="66"/>
      <c r="H924" s="66"/>
      <c r="I924" s="66"/>
      <c r="J924" s="66"/>
      <c r="K924" s="66"/>
    </row>
    <row r="925" customHeight="1" spans="2:11">
      <c r="B925" s="66"/>
      <c r="C925" s="66"/>
      <c r="D925" s="66"/>
      <c r="E925" s="66"/>
      <c r="F925" s="66"/>
      <c r="G925" s="66"/>
      <c r="H925" s="66"/>
      <c r="I925" s="66"/>
      <c r="J925" s="66"/>
      <c r="K925" s="66"/>
    </row>
    <row r="926" customHeight="1" spans="2:11">
      <c r="B926" s="66"/>
      <c r="C926" s="66"/>
      <c r="D926" s="66"/>
      <c r="E926" s="66"/>
      <c r="F926" s="66"/>
      <c r="G926" s="66"/>
      <c r="H926" s="66"/>
      <c r="I926" s="66"/>
      <c r="J926" s="66"/>
      <c r="K926" s="66"/>
    </row>
    <row r="927" customHeight="1" spans="2:11">
      <c r="B927" s="66"/>
      <c r="C927" s="66"/>
      <c r="D927" s="66"/>
      <c r="E927" s="66"/>
      <c r="F927" s="66"/>
      <c r="G927" s="66"/>
      <c r="H927" s="66"/>
      <c r="I927" s="66"/>
      <c r="J927" s="66"/>
      <c r="K927" s="66"/>
    </row>
    <row r="928" customHeight="1" spans="2:11">
      <c r="B928" s="66"/>
      <c r="C928" s="66"/>
      <c r="D928" s="66"/>
      <c r="E928" s="66"/>
      <c r="F928" s="66"/>
      <c r="G928" s="66"/>
      <c r="H928" s="66"/>
      <c r="I928" s="66"/>
      <c r="J928" s="66"/>
      <c r="K928" s="66"/>
    </row>
    <row r="929" customHeight="1" spans="2:11">
      <c r="B929" s="66"/>
      <c r="C929" s="66"/>
      <c r="D929" s="66"/>
      <c r="E929" s="66"/>
      <c r="F929" s="66"/>
      <c r="G929" s="66"/>
      <c r="H929" s="66"/>
      <c r="I929" s="66"/>
      <c r="J929" s="66"/>
      <c r="K929" s="66"/>
    </row>
    <row r="930" customHeight="1" spans="2:11">
      <c r="B930" s="66"/>
      <c r="C930" s="66"/>
      <c r="D930" s="66"/>
      <c r="E930" s="66"/>
      <c r="F930" s="66"/>
      <c r="G930" s="66"/>
      <c r="H930" s="66"/>
      <c r="I930" s="66"/>
      <c r="J930" s="66"/>
      <c r="K930" s="66"/>
    </row>
    <row r="931" customHeight="1" spans="2:11">
      <c r="B931" s="66"/>
      <c r="C931" s="66"/>
      <c r="D931" s="66"/>
      <c r="E931" s="66"/>
      <c r="F931" s="66"/>
      <c r="G931" s="66"/>
      <c r="H931" s="66"/>
      <c r="I931" s="66"/>
      <c r="J931" s="66"/>
      <c r="K931" s="66"/>
    </row>
    <row r="932" customHeight="1" spans="2:11">
      <c r="B932" s="66"/>
      <c r="C932" s="66"/>
      <c r="D932" s="66"/>
      <c r="E932" s="66"/>
      <c r="F932" s="66"/>
      <c r="G932" s="66"/>
      <c r="H932" s="66"/>
      <c r="I932" s="66"/>
      <c r="J932" s="66"/>
      <c r="K932" s="66"/>
    </row>
    <row r="933" customHeight="1" spans="2:11">
      <c r="B933" s="66"/>
      <c r="C933" s="66"/>
      <c r="D933" s="66"/>
      <c r="E933" s="66"/>
      <c r="F933" s="66"/>
      <c r="G933" s="66"/>
      <c r="H933" s="66"/>
      <c r="I933" s="66"/>
      <c r="J933" s="66"/>
      <c r="K933" s="66"/>
    </row>
    <row r="934" customHeight="1" spans="2:11">
      <c r="B934" s="66"/>
      <c r="C934" s="66"/>
      <c r="D934" s="66"/>
      <c r="E934" s="66"/>
      <c r="F934" s="66"/>
      <c r="G934" s="66"/>
      <c r="H934" s="66"/>
      <c r="I934" s="66"/>
      <c r="J934" s="66"/>
      <c r="K934" s="66"/>
    </row>
    <row r="935" customHeight="1" spans="2:11">
      <c r="B935" s="66"/>
      <c r="C935" s="66"/>
      <c r="D935" s="66"/>
      <c r="E935" s="66"/>
      <c r="F935" s="66"/>
      <c r="G935" s="66"/>
      <c r="H935" s="66"/>
      <c r="I935" s="66"/>
      <c r="J935" s="66"/>
      <c r="K935" s="66"/>
    </row>
    <row r="936" customHeight="1" spans="2:11">
      <c r="B936" s="66"/>
      <c r="C936" s="66"/>
      <c r="D936" s="66"/>
      <c r="E936" s="66"/>
      <c r="F936" s="66"/>
      <c r="G936" s="66"/>
      <c r="H936" s="66"/>
      <c r="I936" s="66"/>
      <c r="J936" s="66"/>
      <c r="K936" s="66"/>
    </row>
    <row r="937" customHeight="1" spans="2:11">
      <c r="B937" s="66"/>
      <c r="C937" s="66"/>
      <c r="D937" s="66"/>
      <c r="E937" s="66"/>
      <c r="F937" s="66"/>
      <c r="G937" s="66"/>
      <c r="H937" s="66"/>
      <c r="I937" s="66"/>
      <c r="J937" s="66"/>
      <c r="K937" s="66"/>
    </row>
    <row r="938" customHeight="1" spans="2:11">
      <c r="B938" s="66"/>
      <c r="C938" s="66"/>
      <c r="D938" s="66"/>
      <c r="E938" s="66"/>
      <c r="F938" s="66"/>
      <c r="G938" s="66"/>
      <c r="H938" s="66"/>
      <c r="I938" s="66"/>
      <c r="J938" s="66"/>
      <c r="K938" s="66"/>
    </row>
    <row r="939" customHeight="1" spans="2:11">
      <c r="B939" s="66"/>
      <c r="C939" s="66"/>
      <c r="D939" s="66"/>
      <c r="E939" s="66"/>
      <c r="F939" s="66"/>
      <c r="G939" s="66"/>
      <c r="H939" s="66"/>
      <c r="I939" s="66"/>
      <c r="J939" s="66"/>
      <c r="K939" s="66"/>
    </row>
    <row r="940" customHeight="1" spans="2:11">
      <c r="B940" s="66"/>
      <c r="C940" s="66"/>
      <c r="D940" s="66"/>
      <c r="E940" s="66"/>
      <c r="F940" s="66"/>
      <c r="G940" s="66"/>
      <c r="H940" s="66"/>
      <c r="I940" s="66"/>
      <c r="J940" s="66"/>
      <c r="K940" s="66"/>
    </row>
    <row r="941" customHeight="1" spans="2:11">
      <c r="B941" s="66"/>
      <c r="C941" s="66"/>
      <c r="D941" s="66"/>
      <c r="E941" s="66"/>
      <c r="F941" s="66"/>
      <c r="G941" s="66"/>
      <c r="H941" s="66"/>
      <c r="I941" s="66"/>
      <c r="J941" s="66"/>
      <c r="K941" s="66"/>
    </row>
    <row r="942" customHeight="1" spans="2:11">
      <c r="B942" s="66"/>
      <c r="C942" s="66"/>
      <c r="D942" s="66"/>
      <c r="E942" s="66"/>
      <c r="F942" s="66"/>
      <c r="G942" s="66"/>
      <c r="H942" s="66"/>
      <c r="I942" s="66"/>
      <c r="J942" s="66"/>
      <c r="K942" s="66"/>
    </row>
    <row r="943" customHeight="1" spans="2:11">
      <c r="B943" s="66"/>
      <c r="C943" s="66"/>
      <c r="D943" s="66"/>
      <c r="E943" s="66"/>
      <c r="F943" s="66"/>
      <c r="G943" s="66"/>
      <c r="H943" s="66"/>
      <c r="I943" s="66"/>
      <c r="J943" s="66"/>
      <c r="K943" s="66"/>
    </row>
    <row r="944" customHeight="1" spans="2:11">
      <c r="B944" s="66"/>
      <c r="C944" s="66"/>
      <c r="D944" s="66"/>
      <c r="E944" s="66"/>
      <c r="F944" s="66"/>
      <c r="G944" s="66"/>
      <c r="H944" s="66"/>
      <c r="I944" s="66"/>
      <c r="J944" s="66"/>
      <c r="K944" s="66"/>
    </row>
    <row r="945" customHeight="1" spans="2:11">
      <c r="B945" s="66"/>
      <c r="C945" s="66"/>
      <c r="D945" s="66"/>
      <c r="E945" s="66"/>
      <c r="F945" s="66"/>
      <c r="G945" s="66"/>
      <c r="H945" s="66"/>
      <c r="I945" s="66"/>
      <c r="J945" s="66"/>
      <c r="K945" s="66"/>
    </row>
    <row r="946" customHeight="1" spans="2:11">
      <c r="B946" s="66"/>
      <c r="C946" s="66"/>
      <c r="D946" s="66"/>
      <c r="E946" s="66"/>
      <c r="F946" s="66"/>
      <c r="G946" s="66"/>
      <c r="H946" s="66"/>
      <c r="I946" s="66"/>
      <c r="J946" s="66"/>
      <c r="K946" s="66"/>
    </row>
    <row r="947" customHeight="1" spans="2:11">
      <c r="B947" s="66"/>
      <c r="C947" s="66"/>
      <c r="D947" s="66"/>
      <c r="E947" s="66"/>
      <c r="F947" s="66"/>
      <c r="G947" s="66"/>
      <c r="H947" s="66"/>
      <c r="I947" s="66"/>
      <c r="J947" s="66"/>
      <c r="K947" s="66"/>
    </row>
    <row r="948" customHeight="1" spans="2:11">
      <c r="B948" s="66"/>
      <c r="C948" s="66"/>
      <c r="D948" s="66"/>
      <c r="E948" s="66"/>
      <c r="F948" s="66"/>
      <c r="G948" s="66"/>
      <c r="H948" s="66"/>
      <c r="I948" s="66"/>
      <c r="J948" s="66"/>
      <c r="K948" s="66"/>
    </row>
    <row r="949" customHeight="1" spans="2:11">
      <c r="B949" s="66"/>
      <c r="C949" s="66"/>
      <c r="D949" s="66"/>
      <c r="E949" s="66"/>
      <c r="F949" s="66"/>
      <c r="G949" s="66"/>
      <c r="H949" s="66"/>
      <c r="I949" s="66"/>
      <c r="J949" s="66"/>
      <c r="K949" s="66"/>
    </row>
    <row r="950" customHeight="1" spans="2:11">
      <c r="B950" s="66"/>
      <c r="C950" s="66"/>
      <c r="D950" s="66"/>
      <c r="E950" s="66"/>
      <c r="F950" s="66"/>
      <c r="G950" s="66"/>
      <c r="H950" s="66"/>
      <c r="I950" s="66"/>
      <c r="J950" s="66"/>
      <c r="K950" s="66"/>
    </row>
    <row r="951" customHeight="1" spans="2:11">
      <c r="B951" s="66"/>
      <c r="C951" s="66"/>
      <c r="D951" s="66"/>
      <c r="E951" s="66"/>
      <c r="F951" s="66"/>
      <c r="G951" s="66"/>
      <c r="H951" s="66"/>
      <c r="I951" s="66"/>
      <c r="J951" s="66"/>
      <c r="K951" s="66"/>
    </row>
    <row r="952" customHeight="1" spans="2:11">
      <c r="B952" s="66"/>
      <c r="C952" s="66"/>
      <c r="D952" s="66"/>
      <c r="E952" s="66"/>
      <c r="F952" s="66"/>
      <c r="G952" s="66"/>
      <c r="H952" s="66"/>
      <c r="I952" s="66"/>
      <c r="J952" s="66"/>
      <c r="K952" s="66"/>
    </row>
    <row r="953" customHeight="1" spans="2:11">
      <c r="B953" s="66"/>
      <c r="C953" s="66"/>
      <c r="D953" s="66"/>
      <c r="E953" s="66"/>
      <c r="F953" s="66"/>
      <c r="G953" s="66"/>
      <c r="H953" s="66"/>
      <c r="I953" s="66"/>
      <c r="J953" s="66"/>
      <c r="K953" s="66"/>
    </row>
    <row r="954" customHeight="1" spans="2:11">
      <c r="B954" s="66"/>
      <c r="C954" s="66"/>
      <c r="D954" s="66"/>
      <c r="E954" s="66"/>
      <c r="F954" s="66"/>
      <c r="G954" s="66"/>
      <c r="H954" s="66"/>
      <c r="I954" s="66"/>
      <c r="J954" s="66"/>
      <c r="K954" s="66"/>
    </row>
    <row r="955" customHeight="1" spans="2:11">
      <c r="B955" s="66"/>
      <c r="C955" s="66"/>
      <c r="D955" s="66"/>
      <c r="E955" s="66"/>
      <c r="F955" s="66"/>
      <c r="G955" s="66"/>
      <c r="H955" s="66"/>
      <c r="I955" s="66"/>
      <c r="J955" s="66"/>
      <c r="K955" s="66"/>
    </row>
    <row r="956" customHeight="1" spans="2:11">
      <c r="B956" s="66"/>
      <c r="C956" s="66"/>
      <c r="D956" s="66"/>
      <c r="E956" s="66"/>
      <c r="F956" s="66"/>
      <c r="G956" s="66"/>
      <c r="H956" s="66"/>
      <c r="I956" s="66"/>
      <c r="J956" s="66"/>
      <c r="K956" s="66"/>
    </row>
    <row r="957" customHeight="1" spans="2:11">
      <c r="B957" s="66"/>
      <c r="C957" s="66"/>
      <c r="D957" s="66"/>
      <c r="E957" s="66"/>
      <c r="F957" s="66"/>
      <c r="G957" s="66"/>
      <c r="H957" s="66"/>
      <c r="I957" s="66"/>
      <c r="J957" s="66"/>
      <c r="K957" s="66"/>
    </row>
    <row r="958" customHeight="1" spans="2:11">
      <c r="B958" s="66"/>
      <c r="C958" s="66"/>
      <c r="D958" s="66"/>
      <c r="E958" s="66"/>
      <c r="F958" s="66"/>
      <c r="G958" s="66"/>
      <c r="H958" s="66"/>
      <c r="I958" s="66"/>
      <c r="J958" s="66"/>
      <c r="K958" s="66"/>
    </row>
    <row r="959" customHeight="1" spans="2:11">
      <c r="B959" s="66"/>
      <c r="C959" s="66"/>
      <c r="D959" s="66"/>
      <c r="E959" s="66"/>
      <c r="F959" s="66"/>
      <c r="G959" s="66"/>
      <c r="H959" s="66"/>
      <c r="I959" s="66"/>
      <c r="J959" s="66"/>
      <c r="K959" s="66"/>
    </row>
    <row r="960" customHeight="1" spans="2:11">
      <c r="B960" s="66"/>
      <c r="C960" s="66"/>
      <c r="D960" s="66"/>
      <c r="E960" s="66"/>
      <c r="F960" s="66"/>
      <c r="G960" s="66"/>
      <c r="H960" s="66"/>
      <c r="I960" s="66"/>
      <c r="J960" s="66"/>
      <c r="K960" s="66"/>
    </row>
    <row r="961" customHeight="1" spans="2:11">
      <c r="B961" s="66"/>
      <c r="C961" s="66"/>
      <c r="D961" s="66"/>
      <c r="E961" s="66"/>
      <c r="F961" s="66"/>
      <c r="G961" s="66"/>
      <c r="H961" s="66"/>
      <c r="I961" s="66"/>
      <c r="J961" s="66"/>
      <c r="K961" s="66"/>
    </row>
    <row r="962" customHeight="1" spans="2:11">
      <c r="B962" s="66"/>
      <c r="C962" s="66"/>
      <c r="D962" s="66"/>
      <c r="E962" s="66"/>
      <c r="F962" s="66"/>
      <c r="G962" s="66"/>
      <c r="H962" s="66"/>
      <c r="I962" s="66"/>
      <c r="J962" s="66"/>
      <c r="K962" s="66"/>
    </row>
    <row r="963" customHeight="1" spans="2:11">
      <c r="B963" s="66"/>
      <c r="C963" s="66"/>
      <c r="D963" s="66"/>
      <c r="E963" s="66"/>
      <c r="F963" s="66"/>
      <c r="G963" s="66"/>
      <c r="H963" s="66"/>
      <c r="I963" s="66"/>
      <c r="J963" s="66"/>
      <c r="K963" s="66"/>
    </row>
    <row r="964" customHeight="1" spans="2:11">
      <c r="B964" s="66"/>
      <c r="C964" s="66"/>
      <c r="D964" s="66"/>
      <c r="E964" s="66"/>
      <c r="F964" s="66"/>
      <c r="G964" s="66"/>
      <c r="H964" s="66"/>
      <c r="I964" s="66"/>
      <c r="J964" s="66"/>
      <c r="K964" s="66"/>
    </row>
    <row r="965" customHeight="1" spans="2:11">
      <c r="B965" s="66"/>
      <c r="C965" s="66"/>
      <c r="D965" s="66"/>
      <c r="E965" s="66"/>
      <c r="F965" s="66"/>
      <c r="G965" s="66"/>
      <c r="H965" s="66"/>
      <c r="I965" s="66"/>
      <c r="J965" s="66"/>
      <c r="K965" s="66"/>
    </row>
    <row r="966" customHeight="1" spans="2:11">
      <c r="B966" s="66"/>
      <c r="C966" s="66"/>
      <c r="D966" s="66"/>
      <c r="E966" s="66"/>
      <c r="F966" s="66"/>
      <c r="G966" s="66"/>
      <c r="H966" s="66"/>
      <c r="I966" s="66"/>
      <c r="J966" s="66"/>
      <c r="K966" s="66"/>
    </row>
    <row r="967" customHeight="1" spans="2:11">
      <c r="B967" s="66"/>
      <c r="C967" s="66"/>
      <c r="D967" s="66"/>
      <c r="E967" s="66"/>
      <c r="F967" s="66"/>
      <c r="G967" s="66"/>
      <c r="H967" s="66"/>
      <c r="I967" s="66"/>
      <c r="J967" s="66"/>
      <c r="K967" s="66"/>
    </row>
    <row r="968" customHeight="1" spans="2:11">
      <c r="B968" s="66"/>
      <c r="C968" s="66"/>
      <c r="D968" s="66"/>
      <c r="E968" s="66"/>
      <c r="F968" s="66"/>
      <c r="G968" s="66"/>
      <c r="H968" s="66"/>
      <c r="I968" s="66"/>
      <c r="J968" s="66"/>
      <c r="K968" s="66"/>
    </row>
    <row r="969" customHeight="1" spans="2:11">
      <c r="B969" s="66"/>
      <c r="C969" s="66"/>
      <c r="D969" s="66"/>
      <c r="E969" s="66"/>
      <c r="F969" s="66"/>
      <c r="G969" s="66"/>
      <c r="H969" s="66"/>
      <c r="I969" s="66"/>
      <c r="J969" s="66"/>
      <c r="K969" s="66"/>
    </row>
    <row r="970" customHeight="1" spans="2:11">
      <c r="B970" s="66"/>
      <c r="C970" s="66"/>
      <c r="D970" s="66"/>
      <c r="E970" s="66"/>
      <c r="F970" s="66"/>
      <c r="G970" s="66"/>
      <c r="H970" s="66"/>
      <c r="I970" s="66"/>
      <c r="J970" s="66"/>
      <c r="K970" s="66"/>
    </row>
    <row r="971" customHeight="1" spans="2:11">
      <c r="B971" s="66"/>
      <c r="C971" s="66"/>
      <c r="D971" s="66"/>
      <c r="E971" s="66"/>
      <c r="F971" s="66"/>
      <c r="G971" s="66"/>
      <c r="H971" s="66"/>
      <c r="I971" s="66"/>
      <c r="J971" s="66"/>
      <c r="K971" s="66"/>
    </row>
    <row r="972" customHeight="1" spans="2:11">
      <c r="B972" s="66"/>
      <c r="C972" s="66"/>
      <c r="D972" s="66"/>
      <c r="E972" s="66"/>
      <c r="F972" s="66"/>
      <c r="G972" s="66"/>
      <c r="H972" s="66"/>
      <c r="I972" s="66"/>
      <c r="J972" s="66"/>
      <c r="K972" s="66"/>
    </row>
    <row r="973" customHeight="1" spans="2:11">
      <c r="B973" s="66"/>
      <c r="C973" s="66"/>
      <c r="D973" s="66"/>
      <c r="E973" s="66"/>
      <c r="F973" s="66"/>
      <c r="G973" s="66"/>
      <c r="H973" s="66"/>
      <c r="I973" s="66"/>
      <c r="J973" s="66"/>
      <c r="K973" s="66"/>
    </row>
    <row r="974" customHeight="1" spans="2:11">
      <c r="B974" s="66"/>
      <c r="C974" s="66"/>
      <c r="D974" s="66"/>
      <c r="E974" s="66"/>
      <c r="F974" s="66"/>
      <c r="G974" s="66"/>
      <c r="H974" s="66"/>
      <c r="I974" s="66"/>
      <c r="J974" s="66"/>
      <c r="K974" s="66"/>
    </row>
    <row r="975" customHeight="1" spans="2:11">
      <c r="B975" s="66"/>
      <c r="C975" s="66"/>
      <c r="D975" s="66"/>
      <c r="E975" s="66"/>
      <c r="F975" s="66"/>
      <c r="G975" s="66"/>
      <c r="H975" s="66"/>
      <c r="I975" s="66"/>
      <c r="J975" s="66"/>
      <c r="K975" s="66"/>
    </row>
    <row r="976" customHeight="1" spans="2:11">
      <c r="B976" s="66"/>
      <c r="C976" s="66"/>
      <c r="D976" s="66"/>
      <c r="E976" s="66"/>
      <c r="F976" s="66"/>
      <c r="G976" s="66"/>
      <c r="H976" s="66"/>
      <c r="I976" s="66"/>
      <c r="J976" s="66"/>
      <c r="K976" s="66"/>
    </row>
    <row r="977" customHeight="1" spans="2:11">
      <c r="B977" s="66"/>
      <c r="C977" s="66"/>
      <c r="D977" s="66"/>
      <c r="E977" s="66"/>
      <c r="F977" s="66"/>
      <c r="G977" s="66"/>
      <c r="H977" s="66"/>
      <c r="I977" s="66"/>
      <c r="J977" s="66"/>
      <c r="K977" s="66"/>
    </row>
    <row r="978" customHeight="1" spans="2:11">
      <c r="B978" s="66"/>
      <c r="C978" s="66"/>
      <c r="D978" s="66"/>
      <c r="E978" s="66"/>
      <c r="F978" s="66"/>
      <c r="G978" s="66"/>
      <c r="H978" s="66"/>
      <c r="I978" s="66"/>
      <c r="J978" s="66"/>
      <c r="K978" s="66"/>
    </row>
    <row r="979" customHeight="1" spans="2:11">
      <c r="B979" s="66"/>
      <c r="C979" s="66"/>
      <c r="D979" s="66"/>
      <c r="E979" s="66"/>
      <c r="F979" s="66"/>
      <c r="G979" s="66"/>
      <c r="H979" s="66"/>
      <c r="I979" s="66"/>
      <c r="J979" s="66"/>
      <c r="K979" s="66"/>
    </row>
    <row r="980" customHeight="1" spans="2:11">
      <c r="B980" s="66"/>
      <c r="C980" s="66"/>
      <c r="D980" s="66"/>
      <c r="E980" s="66"/>
      <c r="F980" s="66"/>
      <c r="G980" s="66"/>
      <c r="H980" s="66"/>
      <c r="I980" s="66"/>
      <c r="J980" s="66"/>
      <c r="K980" s="66"/>
    </row>
    <row r="981" customHeight="1" spans="2:11">
      <c r="B981" s="66"/>
      <c r="C981" s="66"/>
      <c r="D981" s="66"/>
      <c r="E981" s="66"/>
      <c r="F981" s="66"/>
      <c r="G981" s="66"/>
      <c r="H981" s="66"/>
      <c r="I981" s="66"/>
      <c r="J981" s="66"/>
      <c r="K981" s="66"/>
    </row>
    <row r="982" customHeight="1" spans="2:11">
      <c r="B982" s="66"/>
      <c r="C982" s="66"/>
      <c r="D982" s="66"/>
      <c r="E982" s="66"/>
      <c r="F982" s="66"/>
      <c r="G982" s="66"/>
      <c r="H982" s="66"/>
      <c r="I982" s="66"/>
      <c r="J982" s="66"/>
      <c r="K982" s="66"/>
    </row>
    <row r="983" customHeight="1" spans="2:11">
      <c r="B983" s="66"/>
      <c r="C983" s="66"/>
      <c r="D983" s="66"/>
      <c r="E983" s="66"/>
      <c r="F983" s="66"/>
      <c r="G983" s="66"/>
      <c r="H983" s="66"/>
      <c r="I983" s="66"/>
      <c r="J983" s="66"/>
      <c r="K983" s="66"/>
    </row>
    <row r="984" customHeight="1" spans="2:11">
      <c r="B984" s="66"/>
      <c r="C984" s="66"/>
      <c r="D984" s="66"/>
      <c r="E984" s="66"/>
      <c r="F984" s="66"/>
      <c r="G984" s="66"/>
      <c r="H984" s="66"/>
      <c r="I984" s="66"/>
      <c r="J984" s="66"/>
      <c r="K984" s="66"/>
    </row>
    <row r="985" customHeight="1" spans="2:11">
      <c r="B985" s="66"/>
      <c r="C985" s="66"/>
      <c r="D985" s="66"/>
      <c r="E985" s="66"/>
      <c r="F985" s="66"/>
      <c r="G985" s="66"/>
      <c r="H985" s="66"/>
      <c r="I985" s="66"/>
      <c r="J985" s="66"/>
      <c r="K985" s="66"/>
    </row>
    <row r="986" customHeight="1" spans="2:11">
      <c r="B986" s="66"/>
      <c r="C986" s="66"/>
      <c r="D986" s="66"/>
      <c r="E986" s="66"/>
      <c r="F986" s="66"/>
      <c r="G986" s="66"/>
      <c r="H986" s="66"/>
      <c r="I986" s="66"/>
      <c r="J986" s="66"/>
      <c r="K986" s="66"/>
    </row>
    <row r="987" customHeight="1" spans="2:11">
      <c r="B987" s="66"/>
      <c r="C987" s="66"/>
      <c r="D987" s="66"/>
      <c r="E987" s="66"/>
      <c r="F987" s="66"/>
      <c r="G987" s="66"/>
      <c r="H987" s="66"/>
      <c r="I987" s="66"/>
      <c r="J987" s="66"/>
      <c r="K987" s="66"/>
    </row>
    <row r="988" customHeight="1" spans="2:11">
      <c r="B988" s="66"/>
      <c r="C988" s="66"/>
      <c r="D988" s="66"/>
      <c r="E988" s="66"/>
      <c r="F988" s="66"/>
      <c r="G988" s="66"/>
      <c r="H988" s="66"/>
      <c r="I988" s="66"/>
      <c r="J988" s="66"/>
      <c r="K988" s="66"/>
    </row>
    <row r="989" customHeight="1" spans="2:11">
      <c r="B989" s="66"/>
      <c r="C989" s="66"/>
      <c r="D989" s="66"/>
      <c r="E989" s="66"/>
      <c r="F989" s="66"/>
      <c r="G989" s="66"/>
      <c r="H989" s="66"/>
      <c r="I989" s="66"/>
      <c r="J989" s="66"/>
      <c r="K989" s="66"/>
    </row>
    <row r="990" customHeight="1" spans="2:11">
      <c r="B990" s="66"/>
      <c r="C990" s="66"/>
      <c r="D990" s="66"/>
      <c r="E990" s="66"/>
      <c r="F990" s="66"/>
      <c r="G990" s="66"/>
      <c r="H990" s="66"/>
      <c r="I990" s="66"/>
      <c r="J990" s="66"/>
      <c r="K990" s="66"/>
    </row>
    <row r="991" customHeight="1" spans="2:11">
      <c r="B991" s="66"/>
      <c r="C991" s="66"/>
      <c r="D991" s="66"/>
      <c r="E991" s="66"/>
      <c r="F991" s="66"/>
      <c r="G991" s="66"/>
      <c r="H991" s="66"/>
      <c r="I991" s="66"/>
      <c r="J991" s="66"/>
      <c r="K991" s="66"/>
    </row>
    <row r="992" customHeight="1" spans="2:11">
      <c r="B992" s="66"/>
      <c r="C992" s="66"/>
      <c r="D992" s="66"/>
      <c r="E992" s="66"/>
      <c r="F992" s="66"/>
      <c r="G992" s="66"/>
      <c r="H992" s="66"/>
      <c r="I992" s="66"/>
      <c r="J992" s="66"/>
      <c r="K992" s="66"/>
    </row>
    <row r="993" customHeight="1" spans="2:11">
      <c r="B993" s="66"/>
      <c r="C993" s="66"/>
      <c r="D993" s="66"/>
      <c r="E993" s="66"/>
      <c r="F993" s="66"/>
      <c r="G993" s="66"/>
      <c r="H993" s="66"/>
      <c r="I993" s="66"/>
      <c r="J993" s="66"/>
      <c r="K993" s="66"/>
    </row>
    <row r="994" customHeight="1" spans="2:11">
      <c r="B994" s="66"/>
      <c r="C994" s="66"/>
      <c r="D994" s="66"/>
      <c r="E994" s="66"/>
      <c r="F994" s="66"/>
      <c r="G994" s="66"/>
      <c r="H994" s="66"/>
      <c r="I994" s="66"/>
      <c r="J994" s="66"/>
      <c r="K994" s="66"/>
    </row>
    <row r="995" customHeight="1" spans="2:11">
      <c r="B995" s="66"/>
      <c r="C995" s="66"/>
      <c r="D995" s="66"/>
      <c r="E995" s="66"/>
      <c r="F995" s="66"/>
      <c r="G995" s="66"/>
      <c r="H995" s="66"/>
      <c r="I995" s="66"/>
      <c r="J995" s="66"/>
      <c r="K995" s="66"/>
    </row>
    <row r="996" customHeight="1" spans="2:11">
      <c r="B996" s="66"/>
      <c r="C996" s="66"/>
      <c r="D996" s="66"/>
      <c r="E996" s="66"/>
      <c r="F996" s="66"/>
      <c r="G996" s="66"/>
      <c r="H996" s="66"/>
      <c r="I996" s="66"/>
      <c r="J996" s="66"/>
      <c r="K996" s="66"/>
    </row>
    <row r="997" customHeight="1" spans="2:11">
      <c r="B997" s="66"/>
      <c r="C997" s="66"/>
      <c r="D997" s="66"/>
      <c r="E997" s="66"/>
      <c r="F997" s="66"/>
      <c r="G997" s="66"/>
      <c r="H997" s="66"/>
      <c r="I997" s="66"/>
      <c r="J997" s="66"/>
      <c r="K997" s="66"/>
    </row>
    <row r="998" customHeight="1" spans="2:11">
      <c r="B998" s="66"/>
      <c r="C998" s="66"/>
      <c r="D998" s="66"/>
      <c r="E998" s="66"/>
      <c r="F998" s="66"/>
      <c r="G998" s="66"/>
      <c r="H998" s="66"/>
      <c r="I998" s="66"/>
      <c r="J998" s="66"/>
      <c r="K998" s="66"/>
    </row>
    <row r="999" customHeight="1" spans="2:11">
      <c r="B999" s="66"/>
      <c r="C999" s="66"/>
      <c r="D999" s="66"/>
      <c r="E999" s="66"/>
      <c r="F999" s="66"/>
      <c r="G999" s="66"/>
      <c r="H999" s="66"/>
      <c r="I999" s="66"/>
      <c r="J999" s="66"/>
      <c r="K999" s="66"/>
    </row>
    <row r="1000" customHeight="1" spans="2:11">
      <c r="B1000" s="66"/>
      <c r="C1000" s="66"/>
      <c r="D1000" s="66"/>
      <c r="E1000" s="66"/>
      <c r="F1000" s="66"/>
      <c r="G1000" s="66"/>
      <c r="H1000" s="66"/>
      <c r="I1000" s="66"/>
      <c r="J1000" s="66"/>
      <c r="K1000" s="66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666666666667" defaultRowHeight="15.75" customHeight="1"/>
  <cols>
    <col min="1" max="1" width="3.21904761904762" customWidth="1"/>
    <col min="2" max="2" width="25.1047619047619" customWidth="1"/>
    <col min="3" max="3" width="3.21904761904762" customWidth="1"/>
    <col min="4" max="4" width="25.1047619047619" customWidth="1"/>
    <col min="5" max="5" width="3.21904761904762" customWidth="1"/>
    <col min="6" max="6" width="25.1047619047619" customWidth="1"/>
    <col min="7" max="7" width="3.21904761904762" customWidth="1"/>
    <col min="8" max="8" width="25.1047619047619" customWidth="1"/>
    <col min="9" max="9" width="3.21904761904762" customWidth="1"/>
    <col min="10" max="10" width="25.1047619047619" customWidth="1"/>
    <col min="11" max="11" width="3.21904761904762" customWidth="1"/>
    <col min="12" max="12" width="25.1047619047619" customWidth="1"/>
    <col min="13" max="13" width="3.21904761904762" customWidth="1"/>
    <col min="14" max="14" width="25.1047619047619" customWidth="1"/>
    <col min="15" max="15" width="3.21904761904762" customWidth="1"/>
    <col min="27" max="27" width="13.3333333333333" customWidth="1"/>
    <col min="36" max="36" width="12.7619047619048" hidden="1"/>
    <col min="37" max="40" width="12.6666666666667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 t="s">
        <v>142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5"/>
      <c r="E2" s="5"/>
      <c r="F2" s="5"/>
      <c r="G2" s="5"/>
      <c r="H2" s="5"/>
      <c r="I2" s="5"/>
      <c r="J2" s="5"/>
      <c r="K2" s="5"/>
      <c r="L2" s="56"/>
      <c r="M2" s="1"/>
      <c r="N2" s="6" t="s">
        <v>143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45" t="s">
        <v>144</v>
      </c>
      <c r="E3" s="45"/>
      <c r="F3" s="46">
        <v>2023</v>
      </c>
      <c r="G3" s="47"/>
      <c r="H3" s="45" t="s">
        <v>35</v>
      </c>
      <c r="I3" s="45"/>
      <c r="J3" s="46" t="s">
        <v>55</v>
      </c>
      <c r="K3" s="56"/>
      <c r="L3" s="56"/>
      <c r="N3" s="60">
        <f>$J$6/$F$6</f>
        <v>0.05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7" t="s">
        <v>3</v>
      </c>
      <c r="AK3" s="37" t="s">
        <v>122</v>
      </c>
      <c r="AL3" s="37" t="s">
        <v>128</v>
      </c>
      <c r="AM3" s="38" t="s">
        <v>130</v>
      </c>
      <c r="AO3" s="39"/>
      <c r="AP3" s="39"/>
      <c r="AQ3" s="39"/>
      <c r="AR3" s="39"/>
      <c r="AS3" s="39"/>
      <c r="AT3" s="39"/>
      <c r="AU3" s="39"/>
      <c r="AV3" s="39"/>
      <c r="AW3" s="39"/>
      <c r="AX3" s="39"/>
    </row>
    <row r="4" spans="1:50">
      <c r="A4" s="1"/>
      <c r="D4" s="45" t="s">
        <v>145</v>
      </c>
      <c r="E4" s="45"/>
      <c r="F4" s="48">
        <f t="array" ref="F4">DATE(F3,INDEX(MASTER!G:G,MATCH(J3,MASTER!F:F,0)),1)</f>
        <v>45017</v>
      </c>
      <c r="G4" s="49"/>
      <c r="H4" s="45" t="s">
        <v>146</v>
      </c>
      <c r="I4" s="45"/>
      <c r="J4" s="50">
        <f t="shared" ref="J4:J5" si="0">WEEKNUM(F4)</f>
        <v>13</v>
      </c>
      <c r="K4" s="56"/>
      <c r="L4" s="56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0">
        <v>0</v>
      </c>
      <c r="AK4" s="37">
        <v>6</v>
      </c>
      <c r="AL4" s="37">
        <v>0</v>
      </c>
      <c r="AM4" s="38" t="s">
        <v>147</v>
      </c>
      <c r="AO4" s="39"/>
      <c r="AP4" s="39"/>
      <c r="AQ4" s="39"/>
      <c r="AR4" s="39"/>
      <c r="AS4" s="39"/>
      <c r="AT4" s="39"/>
      <c r="AU4" s="39"/>
      <c r="AV4" s="39"/>
      <c r="AW4" s="39"/>
      <c r="AX4" s="39"/>
    </row>
    <row r="5" spans="1:50">
      <c r="A5" s="1"/>
      <c r="D5" s="45" t="s">
        <v>148</v>
      </c>
      <c r="E5" s="45"/>
      <c r="F5" s="48">
        <f>EOMONTH(F4,0)</f>
        <v>45046</v>
      </c>
      <c r="G5" s="49"/>
      <c r="H5" s="45" t="s">
        <v>149</v>
      </c>
      <c r="I5" s="45"/>
      <c r="J5" s="50">
        <f t="shared" si="0"/>
        <v>18</v>
      </c>
      <c r="K5" s="56"/>
      <c r="L5" s="56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0">
        <v>44928</v>
      </c>
      <c r="AK5" s="37">
        <v>1</v>
      </c>
      <c r="AL5" s="37">
        <v>1</v>
      </c>
      <c r="AM5" s="38" t="s">
        <v>41</v>
      </c>
      <c r="AO5" s="39"/>
      <c r="AP5" s="39"/>
      <c r="AQ5" s="39"/>
      <c r="AR5" s="39"/>
      <c r="AS5" s="39"/>
      <c r="AT5" s="39"/>
      <c r="AU5" s="39"/>
      <c r="AV5" s="39"/>
      <c r="AW5" s="39"/>
      <c r="AX5" s="39"/>
    </row>
    <row r="6" spans="1:50">
      <c r="A6" s="1"/>
      <c r="D6" s="45" t="s">
        <v>150</v>
      </c>
      <c r="E6" s="45"/>
      <c r="F6" s="50">
        <f>NETWORKDAYS(F4,F5)</f>
        <v>20</v>
      </c>
      <c r="G6" s="47"/>
      <c r="H6" s="45" t="s">
        <v>151</v>
      </c>
      <c r="I6" s="45"/>
      <c r="J6" s="50">
        <f>COUNTIFS($AK:$AK,"&lt;=7",$AL:$AL,"&gt;="&amp;$J$4,$AL:$AL,"&lt;="&amp;$J$5,$AM:$AM,$L$1)</f>
        <v>1</v>
      </c>
      <c r="K6" s="56"/>
      <c r="L6" s="56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0">
        <v>44929</v>
      </c>
      <c r="AK6" s="37">
        <v>2</v>
      </c>
      <c r="AL6" s="37">
        <v>1</v>
      </c>
      <c r="AM6" s="38" t="s">
        <v>41</v>
      </c>
      <c r="AO6" s="39"/>
      <c r="AP6" s="39"/>
      <c r="AQ6" s="39"/>
      <c r="AR6" s="39"/>
      <c r="AS6" s="39"/>
      <c r="AT6" s="39"/>
      <c r="AU6" s="39"/>
      <c r="AV6" s="39"/>
      <c r="AW6" s="39"/>
      <c r="AX6" s="39"/>
    </row>
    <row r="7" spans="1:50">
      <c r="A7" s="1"/>
      <c r="D7" s="5"/>
      <c r="E7" s="5"/>
      <c r="F7" s="50"/>
      <c r="G7" s="5"/>
      <c r="H7" s="5"/>
      <c r="I7" s="5"/>
      <c r="J7" s="50"/>
      <c r="K7" s="5"/>
      <c r="L7" s="56"/>
      <c r="M7" s="1"/>
      <c r="N7" s="61" t="str">
        <f>CONCATENATE($J$6," of ",$F$6)</f>
        <v>1 of 20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0">
        <v>44957</v>
      </c>
      <c r="AK7" s="37">
        <v>2</v>
      </c>
      <c r="AL7" s="37">
        <v>5</v>
      </c>
      <c r="AM7" s="38" t="s">
        <v>41</v>
      </c>
      <c r="AO7" s="39"/>
      <c r="AP7" s="39"/>
      <c r="AQ7" s="39"/>
      <c r="AR7" s="39"/>
      <c r="AS7" s="39"/>
      <c r="AT7" s="39"/>
      <c r="AU7" s="39"/>
      <c r="AV7" s="39"/>
      <c r="AW7" s="39"/>
      <c r="AX7" s="39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0">
        <v>44985</v>
      </c>
      <c r="AK8" s="37">
        <v>2</v>
      </c>
      <c r="AL8" s="37">
        <v>9</v>
      </c>
      <c r="AM8" s="38" t="s">
        <v>45</v>
      </c>
      <c r="AO8" s="39"/>
      <c r="AP8" s="39"/>
      <c r="AQ8" s="39"/>
      <c r="AR8" s="39"/>
      <c r="AS8" s="39"/>
      <c r="AT8" s="39"/>
      <c r="AU8" s="39"/>
      <c r="AV8" s="39"/>
      <c r="AW8" s="39"/>
      <c r="AX8" s="39"/>
    </row>
    <row r="9" spans="1:50">
      <c r="A9" s="1"/>
      <c r="B9" s="59" t="s">
        <v>140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0">
        <v>45016</v>
      </c>
      <c r="AK9" s="37">
        <v>5</v>
      </c>
      <c r="AL9" s="37">
        <v>13</v>
      </c>
      <c r="AM9" s="38" t="s">
        <v>49</v>
      </c>
      <c r="AO9" s="39"/>
      <c r="AP9" s="39"/>
      <c r="AQ9" s="39"/>
      <c r="AR9" s="39"/>
      <c r="AS9" s="39"/>
      <c r="AT9" s="39"/>
      <c r="AU9" s="39"/>
      <c r="AV9" s="39"/>
      <c r="AW9" s="39"/>
      <c r="AX9" s="39"/>
    </row>
    <row r="10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41">
        <v>45017</v>
      </c>
      <c r="AK10" s="42">
        <v>6</v>
      </c>
      <c r="AL10" s="42">
        <v>13</v>
      </c>
      <c r="AM10" s="43" t="s">
        <v>54</v>
      </c>
      <c r="AO10" s="39"/>
      <c r="AP10" s="39"/>
      <c r="AQ10" s="39"/>
      <c r="AR10" s="39"/>
      <c r="AS10" s="39"/>
      <c r="AT10" s="39"/>
      <c r="AU10" s="39"/>
      <c r="AV10" s="39"/>
      <c r="AW10" s="39"/>
      <c r="AX10" s="39"/>
    </row>
    <row r="11" spans="1:50">
      <c r="A11" s="1"/>
      <c r="B11" s="6" t="e">
        <f>IF($J$4+DIVIDE(COLUMN(),2)-1&lt;=$J$5,CONCATENATE($F$3," - WEEK ",TEXT($J$4+DIVIDE(COLUMN(),2)-1,"00"))," ")</f>
        <v>#NAME?</v>
      </c>
      <c r="C11" s="1"/>
      <c r="D11" s="6" t="e">
        <f>IF($J$4+DIVIDE(COLUMN(),2)-1&lt;=$J$5,CONCATENATE($F$3," - WEEK ",TEXT($J$4+DIVIDE(COLUMN(),2)-1,"00"))," ")</f>
        <v>#NAME?</v>
      </c>
      <c r="E11" s="1"/>
      <c r="F11" s="6" t="e">
        <f>IF($J$4+DIVIDE(COLUMN(),2)-1&lt;=$J$5,CONCATENATE($F$3," - WEEK ",TEXT($J$4+DIVIDE(COLUMN(),2)-1,"00"))," ")</f>
        <v>#NAME?</v>
      </c>
      <c r="G11" s="1"/>
      <c r="H11" s="6" t="e">
        <f>IF($J$4+DIVIDE(COLUMN(),2)-1&lt;=$J$5,CONCATENATE($F$3," - WEEK ",TEXT($J$4+DIVIDE(COLUMN(),2)-1,"00"))," ")</f>
        <v>#NAME?</v>
      </c>
      <c r="I11" s="1"/>
      <c r="J11" s="6" t="e">
        <f>IF($J$4+DIVIDE(COLUMN(),2)-1&lt;=$J$5,CONCATENATE($F$3," - WEEK ",TEXT($J$4+DIVIDE(COLUMN(),2)-1,"00"))," ")</f>
        <v>#NAME?</v>
      </c>
      <c r="K11" s="1"/>
      <c r="L11" s="6" t="e">
        <f>IF($J$4+DIVIDE(COLUMN(),2)-1&lt;=$J$5,CONCATENATE($F$3," - WEEK ",TEXT($J$4+DIVIDE(COLUMN(),2)-1,"00"))," ")</f>
        <v>#NAME?</v>
      </c>
      <c r="M11" s="1"/>
      <c r="N11" s="6" t="s">
        <v>152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62"/>
      <c r="AK11" s="62"/>
      <c r="AL11" s="62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</row>
    <row r="12" ht="75" customHeight="1" spans="1:50">
      <c r="A12" s="1"/>
      <c r="B12" s="9" t="str">
        <f ca="1">IFERROR(IF(B13=" "," ",IF(B13&gt;MASTER!$B$3/100,"SB",IF(B13&gt;MASTER!$B$4/100,"B",IF(B13&gt;MASTER!$B$5/100,"C","K"))))," ")</f>
        <v> </v>
      </c>
      <c r="C12" s="1"/>
      <c r="D12" s="9" t="str">
        <f ca="1">IFERROR(IF(D13=" "," ",IF(D13&gt;MASTER!$B$3/100,"SB",IF(D13&gt;MASTER!$B$4/100,"B",IF(D13&gt;MASTER!$B$5/100,"C","K"))))," ")</f>
        <v> </v>
      </c>
      <c r="E12" s="1"/>
      <c r="F12" s="9" t="str">
        <f ca="1">IFERROR(IF(F13=" "," ",IF(F13&gt;MASTER!$B$3/100,"SB",IF(F13&gt;MASTER!$B$4/100,"B",IF(F13&gt;MASTER!$B$5/100,"C","K"))))," ")</f>
        <v> </v>
      </c>
      <c r="G12" s="1"/>
      <c r="H12" s="9" t="str">
        <f ca="1">IFERROR(IF(H13=" "," ",IF(H13&gt;MASTER!$B$3/100,"SB",IF(H13&gt;MASTER!$B$4/100,"B",IF(H13&gt;MASTER!$B$5/100,"C","K"))))," ")</f>
        <v> </v>
      </c>
      <c r="I12" s="1"/>
      <c r="J12" s="9" t="str">
        <f ca="1">IFERROR(IF(J13=" "," ",IF(J13&gt;MASTER!$B$3/100,"SB",IF(J13&gt;MASTER!$B$4/100,"B",IF(J13&gt;MASTER!$B$5/100,"C","K"))))," ")</f>
        <v> </v>
      </c>
      <c r="K12" s="1"/>
      <c r="L12" s="9" t="str">
        <f ca="1">IFERROR(IF(L13=" "," ",IF(L13&gt;MASTER!$B$3/100,"SB",IF(L13&gt;MASTER!$B$4/100,"B",IF(L13&gt;MASTER!$B$5/100,"C","K"))))," ")</f>
        <v> </v>
      </c>
      <c r="M12" s="1"/>
      <c r="N12" s="9" t="str">
        <f ca="1">IFERROR(IF(N13=" "," ",IF(N13&gt;MASTER!$B$3/100,"SB",IF(N13&gt;MASTER!$B$4/100,"B",IF(N13&gt;MASTER!$B$5/100,"C","K"))))," ")</f>
        <v>C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</row>
    <row r="13" ht="12.75" spans="1:50">
      <c r="A13" s="30"/>
      <c r="B13" s="12" t="str">
        <f ca="1">IFERROR(AVERAGEIFS(DATA!$K:$K,DATA!$M:$M,B11,DATA!$N:$N,$L$1,DATA!$J:$J,$B9,DATA!$E:$E,"&lt;=7")," ")</f>
        <v> </v>
      </c>
      <c r="C13" s="30"/>
      <c r="D13" s="12" t="str">
        <f ca="1">IFERROR(AVERAGEIFS(DATA!$K:$K,DATA!$M:$M,D11,DATA!$N:$N,$L$1,DATA!$J:$J,$B9,DATA!$E:$E,"&lt;=7")," ")</f>
        <v> </v>
      </c>
      <c r="E13" s="30"/>
      <c r="F13" s="12" t="str">
        <f ca="1">IFERROR(AVERAGEIFS(DATA!$K:$K,DATA!$M:$M,F11,DATA!$N:$N,$L$1,DATA!$J:$J,$B9,DATA!$E:$E,"&lt;=7")," ")</f>
        <v> </v>
      </c>
      <c r="G13" s="30"/>
      <c r="H13" s="12" t="str">
        <f ca="1">IFERROR(AVERAGEIFS(DATA!$K:$K,DATA!$M:$M,H11,DATA!$N:$N,$L$1,DATA!$J:$J,$B9,DATA!$E:$E,"&lt;=7")," ")</f>
        <v> </v>
      </c>
      <c r="I13" s="30"/>
      <c r="J13" s="12" t="str">
        <f ca="1">IFERROR(AVERAGEIFS(DATA!$K:$K,DATA!$M:$M,J11,DATA!$N:$N,$L$1,DATA!$J:$J,$B9,DATA!$E:$E,"&lt;=7")," ")</f>
        <v> </v>
      </c>
      <c r="K13" s="30"/>
      <c r="L13" s="12" t="str">
        <f ca="1">IFERROR(AVERAGEIFS(DATA!$K:$K,DATA!$M:$M,L11,DATA!$N:$N,$L$1,DATA!$J:$J,$B9,DATA!$E:$E,"&lt;=7")," ")</f>
        <v> </v>
      </c>
      <c r="M13" s="30"/>
      <c r="N13" s="12">
        <f ca="1">IFERROR(AVERAGEIFS(DATA!$K:$K,DATA!$N:$N,$L$1,DATA!$J:$J,$B9,DATA!$E:$E,"&lt;=7")," ")</f>
        <v>0.89</v>
      </c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63"/>
      <c r="AK13" s="63"/>
      <c r="AL13" s="63"/>
      <c r="AM13" s="63"/>
      <c r="AN13" s="63"/>
      <c r="AO13" s="63"/>
      <c r="AP13" s="63"/>
      <c r="AQ13" s="63"/>
      <c r="AR13" s="63"/>
      <c r="AS13" s="63"/>
      <c r="AT13" s="63"/>
      <c r="AU13" s="63"/>
      <c r="AV13" s="63"/>
      <c r="AW13" s="63"/>
      <c r="AX13" s="63"/>
    </row>
    <row r="14" ht="12.75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</row>
    <row r="16" ht="12.75" spans="1:50">
      <c r="A16" s="1"/>
      <c r="B16" s="59" t="s">
        <v>138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</row>
    <row r="18" ht="12.75" spans="1:50">
      <c r="A18" s="1"/>
      <c r="B18" s="6" t="e">
        <f>IF($J$4+DIVIDE(COLUMN(),2)-1&lt;=$J$5,CONCATENATE($F$3," - WEEK ",TEXT($J$4+DIVIDE(COLUMN(),2)-1,"00"))," ")</f>
        <v>#NAME?</v>
      </c>
      <c r="C18" s="1"/>
      <c r="D18" s="6" t="e">
        <f>IF($J$4+DIVIDE(COLUMN(),2)-1&lt;=$J$5,CONCATENATE($F$3," - WEEK ",TEXT($J$4+DIVIDE(COLUMN(),2)-1,"00"))," ")</f>
        <v>#NAME?</v>
      </c>
      <c r="E18" s="1"/>
      <c r="F18" s="6" t="e">
        <f>IF($J$4+DIVIDE(COLUMN(),2)-1&lt;=$J$5,CONCATENATE($F$3," - WEEK ",TEXT($J$4+DIVIDE(COLUMN(),2)-1,"00"))," ")</f>
        <v>#NAME?</v>
      </c>
      <c r="G18" s="1"/>
      <c r="H18" s="6" t="e">
        <f>IF($J$4+DIVIDE(COLUMN(),2)-1&lt;=$J$5,CONCATENATE($F$3," - WEEK ",TEXT($J$4+DIVIDE(COLUMN(),2)-1,"00"))," ")</f>
        <v>#NAME?</v>
      </c>
      <c r="I18" s="1"/>
      <c r="J18" s="6" t="e">
        <f>IF($J$4+DIVIDE(COLUMN(),2)-1&lt;=$J$5,CONCATENATE($F$3," - WEEK ",TEXT($J$4+DIVIDE(COLUMN(),2)-1,"00"))," ")</f>
        <v>#NAME?</v>
      </c>
      <c r="K18" s="1"/>
      <c r="L18" s="6" t="e">
        <f>IF($J$4+DIVIDE(COLUMN(),2)-1&lt;=$J$5,CONCATENATE($F$3," - WEEK ",TEXT($J$4+DIVIDE(COLUMN(),2)-1,"00"))," ")</f>
        <v>#NAME?</v>
      </c>
      <c r="M18" s="1"/>
      <c r="N18" s="6" t="s">
        <v>152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64">
        <v>44999</v>
      </c>
      <c r="AK18" s="65">
        <v>2</v>
      </c>
      <c r="AL18" s="39">
        <v>11</v>
      </c>
      <c r="AM18" s="39" t="s">
        <v>49</v>
      </c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</row>
    <row r="19" ht="75" customHeight="1" spans="1:50">
      <c r="A19" s="1"/>
      <c r="B19" s="9" t="str">
        <f ca="1">IFERROR(IF(B20=" "," ",IF(B20&gt;MASTER!$B$3/100,"SB",IF(B20&gt;MASTER!$B$4/100,"B",IF(B20&gt;MASTER!$B$5/100,"C","K"))))," ")</f>
        <v> </v>
      </c>
      <c r="C19" s="1"/>
      <c r="D19" s="9" t="str">
        <f ca="1">IFERROR(IF(D20=" "," ",IF(D20&gt;MASTER!$B$3/100,"SB",IF(D20&gt;MASTER!$B$4/100,"B",IF(D20&gt;MASTER!$B$5/100,"C","K"))))," ")</f>
        <v> </v>
      </c>
      <c r="E19" s="1"/>
      <c r="F19" s="9" t="str">
        <f ca="1">IFERROR(IF(F20=" "," ",IF(F20&gt;MASTER!$B$3/100,"SB",IF(F20&gt;MASTER!$B$4/100,"B",IF(F20&gt;MASTER!$B$5/100,"C","K"))))," ")</f>
        <v> </v>
      </c>
      <c r="G19" s="1"/>
      <c r="H19" s="9" t="str">
        <f ca="1">IFERROR(IF(H20=" "," ",IF(H20&gt;MASTER!$B$3/100,"SB",IF(H20&gt;MASTER!$B$4/100,"B",IF(H20&gt;MASTER!$B$5/100,"C","K"))))," ")</f>
        <v> </v>
      </c>
      <c r="I19" s="1"/>
      <c r="J19" s="9" t="str">
        <f ca="1">IFERROR(IF(J20=" "," ",IF(J20&gt;MASTER!$B$3/100,"SB",IF(J20&gt;MASTER!$B$4/100,"B",IF(J20&gt;MASTER!$B$5/100,"C","K"))))," ")</f>
        <v> </v>
      </c>
      <c r="K19" s="1"/>
      <c r="L19" s="9" t="str">
        <f ca="1">IFERROR(IF(L20=" "," ",IF(L20&gt;MASTER!$B$3/100,"SB",IF(L20&gt;MASTER!$B$4/100,"B",IF(L20&gt;MASTER!$B$5/100,"C","K"))))," ")</f>
        <v> </v>
      </c>
      <c r="M19" s="1"/>
      <c r="N19" s="9" t="str">
        <f ca="1">IFERROR(IF(N20=" "," ",IF(N20&gt;MASTER!$B$3/100,"SB",IF(N20&gt;MASTER!$B$4/100,"B",IF(N20&gt;MASTER!$B$5/100,"C","K"))))," ")</f>
        <v>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64">
        <v>45004</v>
      </c>
      <c r="AK19" s="65">
        <v>7</v>
      </c>
      <c r="AL19" s="39">
        <v>12</v>
      </c>
      <c r="AM19" s="39" t="s">
        <v>49</v>
      </c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</row>
    <row r="20" ht="12.75" spans="1:50">
      <c r="A20" s="30"/>
      <c r="B20" s="12" t="str">
        <f ca="1">IFERROR(AVERAGEIFS(DATA!$K:$K,DATA!$M:$M,B18,DATA!$N:$N,$L$1,DATA!$J:$J,$B16,DATA!$E:$E,"&lt;=7")," ")</f>
        <v> </v>
      </c>
      <c r="C20" s="30"/>
      <c r="D20" s="12" t="str">
        <f ca="1">IFERROR(AVERAGEIFS(DATA!$K:$K,DATA!$M:$M,D18,DATA!$N:$N,$L$1,DATA!$J:$J,$B16,DATA!$E:$E,"&lt;=7")," ")</f>
        <v> </v>
      </c>
      <c r="E20" s="30"/>
      <c r="F20" s="12" t="str">
        <f ca="1">IFERROR(AVERAGEIFS(DATA!$K:$K,DATA!$M:$M,F18,DATA!$N:$N,$L$1,DATA!$J:$J,$B16,DATA!$E:$E,"&lt;=7")," ")</f>
        <v> </v>
      </c>
      <c r="G20" s="30"/>
      <c r="H20" s="12" t="str">
        <f ca="1">IFERROR(AVERAGEIFS(DATA!$K:$K,DATA!$M:$M,H18,DATA!$N:$N,$L$1,DATA!$J:$J,$B16,DATA!$E:$E,"&lt;=7")," ")</f>
        <v> </v>
      </c>
      <c r="I20" s="30"/>
      <c r="J20" s="12" t="str">
        <f ca="1">IFERROR(AVERAGEIFS(DATA!$K:$K,DATA!$M:$M,J18,DATA!$N:$N,$L$1,DATA!$J:$J,$B16,DATA!$E:$E,"&lt;=7")," ")</f>
        <v> </v>
      </c>
      <c r="K20" s="30"/>
      <c r="L20" s="12" t="str">
        <f ca="1">IFERROR(AVERAGEIFS(DATA!$K:$K,DATA!$M:$M,L18,DATA!$N:$N,$L$1,DATA!$J:$J,$B16,DATA!$E:$E,"&lt;=7")," ")</f>
        <v> </v>
      </c>
      <c r="M20" s="30"/>
      <c r="N20" s="12">
        <f ca="1">IFERROR(AVERAGEIFS(DATA!$K:$K,DATA!$N:$N,$L$1,DATA!$J:$J,$B16,DATA!$E:$E,"&lt;=7")," ")</f>
        <v>0.908260869565217</v>
      </c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</row>
    <row r="23" ht="12.75" spans="1:50">
      <c r="A23" s="1"/>
      <c r="B23" s="59" t="s">
        <v>153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</row>
    <row r="25" ht="12.75" spans="1:50">
      <c r="A25" s="1"/>
      <c r="B25" s="6" t="e">
        <f>IF($J$4+DIVIDE(COLUMN(),2)-1&lt;=$J$5,CONCATENATE($F$3," - WEEK ",TEXT($J$4+DIVIDE(COLUMN(),2)-1,"00"))," ")</f>
        <v>#NAME?</v>
      </c>
      <c r="C25" s="1"/>
      <c r="D25" s="6" t="e">
        <f>IF($J$4+DIVIDE(COLUMN(),2)-1&lt;=$J$5,CONCATENATE($F$3," - WEEK ",TEXT($J$4+DIVIDE(COLUMN(),2)-1,"00"))," ")</f>
        <v>#NAME?</v>
      </c>
      <c r="E25" s="1"/>
      <c r="F25" s="6" t="e">
        <f>IF($J$4+DIVIDE(COLUMN(),2)-1&lt;=$J$5,CONCATENATE($F$3," - WEEK ",TEXT($J$4+DIVIDE(COLUMN(),2)-1,"00"))," ")</f>
        <v>#NAME?</v>
      </c>
      <c r="G25" s="1"/>
      <c r="H25" s="6" t="e">
        <f>IF($J$4+DIVIDE(COLUMN(),2)-1&lt;=$J$5,CONCATENATE($F$3," - WEEK ",TEXT($J$4+DIVIDE(COLUMN(),2)-1,"00"))," ")</f>
        <v>#NAME?</v>
      </c>
      <c r="I25" s="1"/>
      <c r="J25" s="6" t="e">
        <f>IF($J$4+DIVIDE(COLUMN(),2)-1&lt;=$J$5,CONCATENATE($F$3," - WEEK ",TEXT($J$4+DIVIDE(COLUMN(),2)-1,"00"))," ")</f>
        <v>#NAME?</v>
      </c>
      <c r="K25" s="1"/>
      <c r="L25" s="6" t="e">
        <f>IF($J$4+DIVIDE(COLUMN(),2)-1&lt;=$J$5,CONCATENATE($F$3," - WEEK ",TEXT($J$4+DIVIDE(COLUMN(),2)-1,"00"))," ")</f>
        <v>#NAME?</v>
      </c>
      <c r="M25" s="1"/>
      <c r="N25" s="6" t="s">
        <v>152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64">
        <v>44999</v>
      </c>
      <c r="AK25" s="65">
        <v>2</v>
      </c>
      <c r="AL25" s="39">
        <v>11</v>
      </c>
      <c r="AM25" s="39" t="s">
        <v>49</v>
      </c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</row>
    <row r="26" ht="75" customHeight="1" spans="1:50">
      <c r="A26" s="1"/>
      <c r="B26" s="9" t="str">
        <f ca="1">IFERROR(IF(B27=" "," ",IF(B27&gt;MASTER!$B$3/100,"SB",IF(B27&gt;MASTER!$B$4/100,"B",IF(B27&gt;MASTER!$B$5/100,"C","K"))))," ")</f>
        <v> </v>
      </c>
      <c r="C26" s="1"/>
      <c r="D26" s="9" t="str">
        <f ca="1">IFERROR(IF(D27=" "," ",IF(D27&gt;MASTER!$B$3/100,"SB",IF(D27&gt;MASTER!$B$4/100,"B",IF(D27&gt;MASTER!$B$5/100,"C","K"))))," ")</f>
        <v> </v>
      </c>
      <c r="E26" s="1"/>
      <c r="F26" s="9" t="str">
        <f ca="1">IFERROR(IF(F27=" "," ",IF(F27&gt;MASTER!$B$3/100,"SB",IF(F27&gt;MASTER!$B$4/100,"B",IF(F27&gt;MASTER!$B$5/100,"C","K"))))," ")</f>
        <v> </v>
      </c>
      <c r="G26" s="1"/>
      <c r="H26" s="9" t="str">
        <f ca="1">IFERROR(IF(H27=" "," ",IF(H27&gt;MASTER!$B$3/100,"SB",IF(H27&gt;MASTER!$B$4/100,"B",IF(H27&gt;MASTER!$B$5/100,"C","K"))))," ")</f>
        <v> </v>
      </c>
      <c r="I26" s="1"/>
      <c r="J26" s="9" t="str">
        <f ca="1">IFERROR(IF(J27=" "," ",IF(J27&gt;MASTER!$B$3/100,"SB",IF(J27&gt;MASTER!$B$4/100,"B",IF(J27&gt;MASTER!$B$5/100,"C","K"))))," ")</f>
        <v> </v>
      </c>
      <c r="K26" s="1"/>
      <c r="L26" s="9" t="str">
        <f ca="1">IFERROR(IF(L27=" "," ",IF(L27&gt;MASTER!$B$3/100,"SB",IF(L27&gt;MASTER!$B$4/100,"B",IF(L27&gt;MASTER!$B$5/100,"C","K"))))," ")</f>
        <v> </v>
      </c>
      <c r="M26" s="1"/>
      <c r="N26" s="9" t="str">
        <f ca="1">IFERROR(IF(N27=" "," ",IF(N27&gt;MASTER!$B$3/100,"SB",IF(N27&gt;MASTER!$B$4/100,"B",IF(N27&gt;MASTER!$B$5/100,"C","K")))),"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64">
        <v>45004</v>
      </c>
      <c r="AK26" s="65">
        <v>7</v>
      </c>
      <c r="AL26" s="39">
        <v>12</v>
      </c>
      <c r="AM26" s="39" t="s">
        <v>49</v>
      </c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</row>
    <row r="27" ht="12.75" spans="1:50">
      <c r="A27" s="30"/>
      <c r="B27" s="12" t="str">
        <f ca="1">IFERROR(AVERAGEIFS(DATA!$K:$K,DATA!$M:$M,B25,DATA!$N:$N,$L$1,DATA!$J:$J,$B23,DATA!$E:$E,"&lt;=7")," ")</f>
        <v> </v>
      </c>
      <c r="C27" s="30"/>
      <c r="D27" s="12" t="str">
        <f ca="1">IFERROR(AVERAGEIFS(DATA!$K:$K,DATA!$M:$M,D25,DATA!$N:$N,$L$1,DATA!$J:$J,$B23,DATA!$E:$E,"&lt;=7")," ")</f>
        <v> </v>
      </c>
      <c r="E27" s="30"/>
      <c r="F27" s="12" t="str">
        <f ca="1">IFERROR(AVERAGEIFS(DATA!$K:$K,DATA!$M:$M,F25,DATA!$N:$N,$L$1,DATA!$J:$J,$B23,DATA!$E:$E,"&lt;=7")," ")</f>
        <v> </v>
      </c>
      <c r="G27" s="30"/>
      <c r="H27" s="12" t="str">
        <f ca="1">IFERROR(AVERAGEIFS(DATA!$K:$K,DATA!$M:$M,H25,DATA!$N:$N,$L$1,DATA!$J:$J,$B23,DATA!$E:$E,"&lt;=7")," ")</f>
        <v> </v>
      </c>
      <c r="I27" s="30"/>
      <c r="J27" s="12" t="str">
        <f ca="1">IFERROR(AVERAGEIFS(DATA!$K:$K,DATA!$M:$M,J25,DATA!$N:$N,$L$1,DATA!$J:$J,$B23,DATA!$E:$E,"&lt;=7")," ")</f>
        <v> </v>
      </c>
      <c r="K27" s="30"/>
      <c r="L27" s="12" t="str">
        <f ca="1">IFERROR(AVERAGEIFS(DATA!$K:$K,DATA!$M:$M,L25,DATA!$N:$N,$L$1,DATA!$J:$J,$B23,DATA!$E:$E,"&lt;=7")," ")</f>
        <v> </v>
      </c>
      <c r="M27" s="30"/>
      <c r="N27" s="12" t="str">
        <f ca="1">IFERROR(AVERAGEIFS(DATA!$K:$K,DATA!$N:$N,$L$1,DATA!$J:$J,$B23,DATA!$E:$E,"&lt;=7")," ")</f>
        <v> </v>
      </c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63"/>
      <c r="AK27" s="63"/>
      <c r="AL27" s="63"/>
      <c r="AM27" s="63"/>
      <c r="AN27" s="63"/>
      <c r="AO27" s="63"/>
      <c r="AP27" s="63"/>
      <c r="AQ27" s="63"/>
      <c r="AR27" s="63"/>
      <c r="AS27" s="63"/>
      <c r="AT27" s="63"/>
      <c r="AU27" s="63"/>
      <c r="AV27" s="63"/>
      <c r="AW27" s="63"/>
      <c r="AX27" s="63"/>
    </row>
    <row r="28" ht="12.75" spans="1:50">
      <c r="A28" s="1" t="s">
        <v>154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39"/>
      <c r="AX43" s="39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39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39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/>
      <c r="AV51" s="39"/>
      <c r="AW51" s="39"/>
      <c r="AX51" s="39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39"/>
      <c r="AW52" s="39"/>
      <c r="AX52" s="39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39"/>
      <c r="AX55" s="39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39"/>
      <c r="AX56" s="39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9"/>
      <c r="AW57" s="39"/>
      <c r="AX57" s="39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39"/>
      <c r="AV58" s="39"/>
      <c r="AW58" s="39"/>
      <c r="AX58" s="39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39"/>
      <c r="AV59" s="39"/>
      <c r="AW59" s="39"/>
      <c r="AX59" s="39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9"/>
      <c r="AW60" s="39"/>
      <c r="AX60" s="39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9"/>
      <c r="AW61" s="39"/>
      <c r="AX61" s="39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39"/>
      <c r="AV62" s="39"/>
      <c r="AW62" s="39"/>
      <c r="AX62" s="39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9"/>
      <c r="AW63" s="39"/>
      <c r="AX63" s="39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39"/>
      <c r="AV64" s="39"/>
      <c r="AW64" s="39"/>
      <c r="AX64" s="39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9"/>
      <c r="AW65" s="39"/>
      <c r="AX65" s="39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39"/>
      <c r="AV66" s="39"/>
      <c r="AW66" s="39"/>
      <c r="AX66" s="39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9"/>
      <c r="AW68" s="39"/>
      <c r="AX68" s="39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9"/>
      <c r="AW69" s="39"/>
      <c r="AX69" s="39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9"/>
      <c r="AW70" s="39"/>
      <c r="AX70" s="39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9"/>
      <c r="AW71" s="39"/>
      <c r="AX71" s="39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9"/>
      <c r="AW72" s="39"/>
      <c r="AX72" s="39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9"/>
      <c r="AW73" s="39"/>
      <c r="AX73" s="39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9"/>
      <c r="AW74" s="39"/>
      <c r="AX74" s="39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9"/>
      <c r="AW75" s="39"/>
      <c r="AX75" s="39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39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39"/>
      <c r="AV82" s="39"/>
      <c r="AW82" s="39"/>
      <c r="AX82" s="39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39"/>
      <c r="AK83" s="39"/>
      <c r="AL83" s="39"/>
      <c r="AM83" s="39"/>
      <c r="AN83" s="39"/>
      <c r="AO83" s="39"/>
      <c r="AP83" s="39"/>
      <c r="AQ83" s="39"/>
      <c r="AR83" s="39"/>
      <c r="AS83" s="39"/>
      <c r="AT83" s="39"/>
      <c r="AU83" s="39"/>
      <c r="AV83" s="39"/>
      <c r="AW83" s="39"/>
      <c r="AX83" s="39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39"/>
      <c r="AK84" s="39"/>
      <c r="AL84" s="39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39"/>
      <c r="AX84" s="39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39"/>
      <c r="AK85" s="39"/>
      <c r="AL85" s="39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39"/>
      <c r="AX85" s="39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39"/>
      <c r="AK86" s="39"/>
      <c r="AL86" s="39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39"/>
      <c r="AX86" s="39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39"/>
      <c r="AK87" s="39"/>
      <c r="AL87" s="39"/>
      <c r="AM87" s="39"/>
      <c r="AN87" s="39"/>
      <c r="AO87" s="39"/>
      <c r="AP87" s="39"/>
      <c r="AQ87" s="39"/>
      <c r="AR87" s="39"/>
      <c r="AS87" s="39"/>
      <c r="AT87" s="39"/>
      <c r="AU87" s="39"/>
      <c r="AV87" s="39"/>
      <c r="AW87" s="39"/>
      <c r="AX87" s="39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39"/>
      <c r="AK88" s="39"/>
      <c r="AL88" s="39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39"/>
      <c r="AX88" s="39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39"/>
      <c r="AK89" s="39"/>
      <c r="AL89" s="39"/>
      <c r="AM89" s="39"/>
      <c r="AN89" s="39"/>
      <c r="AO89" s="39"/>
      <c r="AP89" s="39"/>
      <c r="AQ89" s="39"/>
      <c r="AR89" s="39"/>
      <c r="AS89" s="39"/>
      <c r="AT89" s="39"/>
      <c r="AU89" s="39"/>
      <c r="AV89" s="39"/>
      <c r="AW89" s="39"/>
      <c r="AX89" s="39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39"/>
      <c r="AK90" s="39"/>
      <c r="AL90" s="39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39"/>
      <c r="AX90" s="39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39"/>
      <c r="AK91" s="39"/>
      <c r="AL91" s="39"/>
      <c r="AM91" s="39"/>
      <c r="AN91" s="39"/>
      <c r="AO91" s="39"/>
      <c r="AP91" s="39"/>
      <c r="AQ91" s="39"/>
      <c r="AR91" s="39"/>
      <c r="AS91" s="39"/>
      <c r="AT91" s="39"/>
      <c r="AU91" s="39"/>
      <c r="AV91" s="39"/>
      <c r="AW91" s="39"/>
      <c r="AX91" s="39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39"/>
      <c r="AK92" s="39"/>
      <c r="AL92" s="39"/>
      <c r="AM92" s="39"/>
      <c r="AN92" s="39"/>
      <c r="AO92" s="39"/>
      <c r="AP92" s="39"/>
      <c r="AQ92" s="39"/>
      <c r="AR92" s="39"/>
      <c r="AS92" s="39"/>
      <c r="AT92" s="39"/>
      <c r="AU92" s="39"/>
      <c r="AV92" s="39"/>
      <c r="AW92" s="39"/>
      <c r="AX92" s="39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39"/>
      <c r="AX93" s="39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39"/>
      <c r="AK94" s="39"/>
      <c r="AL94" s="39"/>
      <c r="AM94" s="39"/>
      <c r="AN94" s="39"/>
      <c r="AO94" s="39"/>
      <c r="AP94" s="39"/>
      <c r="AQ94" s="39"/>
      <c r="AR94" s="39"/>
      <c r="AS94" s="39"/>
      <c r="AT94" s="39"/>
      <c r="AU94" s="39"/>
      <c r="AV94" s="39"/>
      <c r="AW94" s="39"/>
      <c r="AX94" s="39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39"/>
      <c r="AK95" s="39"/>
      <c r="AL95" s="39"/>
      <c r="AM95" s="39"/>
      <c r="AN95" s="39"/>
      <c r="AO95" s="39"/>
      <c r="AP95" s="39"/>
      <c r="AQ95" s="39"/>
      <c r="AR95" s="39"/>
      <c r="AS95" s="39"/>
      <c r="AT95" s="39"/>
      <c r="AU95" s="39"/>
      <c r="AV95" s="39"/>
      <c r="AW95" s="39"/>
      <c r="AX95" s="39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39"/>
      <c r="AK96" s="39"/>
      <c r="AL96" s="39"/>
      <c r="AM96" s="39"/>
      <c r="AN96" s="39"/>
      <c r="AO96" s="39"/>
      <c r="AP96" s="39"/>
      <c r="AQ96" s="39"/>
      <c r="AR96" s="39"/>
      <c r="AS96" s="39"/>
      <c r="AT96" s="39"/>
      <c r="AU96" s="39"/>
      <c r="AV96" s="39"/>
      <c r="AW96" s="39"/>
      <c r="AX96" s="39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39"/>
      <c r="AK97" s="39"/>
      <c r="AL97" s="39"/>
      <c r="AM97" s="39"/>
      <c r="AN97" s="39"/>
      <c r="AO97" s="39"/>
      <c r="AP97" s="39"/>
      <c r="AQ97" s="39"/>
      <c r="AR97" s="39"/>
      <c r="AS97" s="39"/>
      <c r="AT97" s="39"/>
      <c r="AU97" s="39"/>
      <c r="AV97" s="39"/>
      <c r="AW97" s="39"/>
      <c r="AX97" s="39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39"/>
      <c r="AK98" s="39"/>
      <c r="AL98" s="39"/>
      <c r="AM98" s="39"/>
      <c r="AN98" s="39"/>
      <c r="AO98" s="39"/>
      <c r="AP98" s="39"/>
      <c r="AQ98" s="39"/>
      <c r="AR98" s="39"/>
      <c r="AS98" s="39"/>
      <c r="AT98" s="39"/>
      <c r="AU98" s="39"/>
      <c r="AV98" s="39"/>
      <c r="AW98" s="39"/>
      <c r="AX98" s="39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39"/>
      <c r="AK99" s="39"/>
      <c r="AL99" s="39"/>
      <c r="AM99" s="39"/>
      <c r="AN99" s="39"/>
      <c r="AO99" s="39"/>
      <c r="AP99" s="39"/>
      <c r="AQ99" s="39"/>
      <c r="AR99" s="39"/>
      <c r="AS99" s="39"/>
      <c r="AT99" s="39"/>
      <c r="AU99" s="39"/>
      <c r="AV99" s="39"/>
      <c r="AW99" s="39"/>
      <c r="AX99" s="39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39"/>
      <c r="AK100" s="39"/>
      <c r="AL100" s="39"/>
      <c r="AM100" s="39"/>
      <c r="AN100" s="39"/>
      <c r="AO100" s="39"/>
      <c r="AP100" s="39"/>
      <c r="AQ100" s="39"/>
      <c r="AR100" s="39"/>
      <c r="AS100" s="39"/>
      <c r="AT100" s="39"/>
      <c r="AU100" s="39"/>
      <c r="AV100" s="39"/>
      <c r="AW100" s="39"/>
      <c r="AX100" s="39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39"/>
      <c r="AK101" s="39"/>
      <c r="AL101" s="39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39"/>
      <c r="AX101" s="39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39"/>
      <c r="AK102" s="39"/>
      <c r="AL102" s="39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39"/>
      <c r="AX102" s="39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39"/>
      <c r="AK103" s="39"/>
      <c r="AL103" s="39"/>
      <c r="AM103" s="39"/>
      <c r="AN103" s="39"/>
      <c r="AO103" s="39"/>
      <c r="AP103" s="39"/>
      <c r="AQ103" s="39"/>
      <c r="AR103" s="39"/>
      <c r="AS103" s="39"/>
      <c r="AT103" s="39"/>
      <c r="AU103" s="39"/>
      <c r="AV103" s="39"/>
      <c r="AW103" s="39"/>
      <c r="AX103" s="39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39"/>
      <c r="AK104" s="39"/>
      <c r="AL104" s="39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/>
      <c r="AW104" s="39"/>
      <c r="AX104" s="39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39"/>
      <c r="AK105" s="39"/>
      <c r="AL105" s="39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/>
      <c r="AW105" s="39"/>
      <c r="AX105" s="39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39"/>
      <c r="AK106" s="39"/>
      <c r="AL106" s="39"/>
      <c r="AM106" s="39"/>
      <c r="AN106" s="39"/>
      <c r="AO106" s="39"/>
      <c r="AP106" s="39"/>
      <c r="AQ106" s="39"/>
      <c r="AR106" s="39"/>
      <c r="AS106" s="39"/>
      <c r="AT106" s="39"/>
      <c r="AU106" s="39"/>
      <c r="AV106" s="39"/>
      <c r="AW106" s="39"/>
      <c r="AX106" s="39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39"/>
      <c r="AK107" s="39"/>
      <c r="AL107" s="39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39"/>
      <c r="AX107" s="39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39"/>
      <c r="AK108" s="39"/>
      <c r="AL108" s="39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39"/>
      <c r="AX108" s="39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39"/>
      <c r="AK109" s="39"/>
      <c r="AL109" s="39"/>
      <c r="AM109" s="39"/>
      <c r="AN109" s="39"/>
      <c r="AO109" s="39"/>
      <c r="AP109" s="39"/>
      <c r="AQ109" s="39"/>
      <c r="AR109" s="39"/>
      <c r="AS109" s="39"/>
      <c r="AT109" s="39"/>
      <c r="AU109" s="39"/>
      <c r="AV109" s="39"/>
      <c r="AW109" s="39"/>
      <c r="AX109" s="39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39"/>
      <c r="AK110" s="39"/>
      <c r="AL110" s="39"/>
      <c r="AM110" s="39"/>
      <c r="AN110" s="39"/>
      <c r="AO110" s="39"/>
      <c r="AP110" s="39"/>
      <c r="AQ110" s="39"/>
      <c r="AR110" s="39"/>
      <c r="AS110" s="39"/>
      <c r="AT110" s="39"/>
      <c r="AU110" s="39"/>
      <c r="AV110" s="39"/>
      <c r="AW110" s="39"/>
      <c r="AX110" s="39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39"/>
      <c r="AK111" s="39"/>
      <c r="AL111" s="39"/>
      <c r="AM111" s="39"/>
      <c r="AN111" s="39"/>
      <c r="AO111" s="39"/>
      <c r="AP111" s="39"/>
      <c r="AQ111" s="39"/>
      <c r="AR111" s="39"/>
      <c r="AS111" s="39"/>
      <c r="AT111" s="39"/>
      <c r="AU111" s="39"/>
      <c r="AV111" s="39"/>
      <c r="AW111" s="39"/>
      <c r="AX111" s="39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39"/>
      <c r="AK112" s="39"/>
      <c r="AL112" s="39"/>
      <c r="AM112" s="39"/>
      <c r="AN112" s="39"/>
      <c r="AO112" s="39"/>
      <c r="AP112" s="39"/>
      <c r="AQ112" s="39"/>
      <c r="AR112" s="39"/>
      <c r="AS112" s="39"/>
      <c r="AT112" s="39"/>
      <c r="AU112" s="39"/>
      <c r="AV112" s="39"/>
      <c r="AW112" s="39"/>
      <c r="AX112" s="39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39"/>
      <c r="AK113" s="39"/>
      <c r="AL113" s="39"/>
      <c r="AM113" s="39"/>
      <c r="AN113" s="39"/>
      <c r="AO113" s="39"/>
      <c r="AP113" s="39"/>
      <c r="AQ113" s="39"/>
      <c r="AR113" s="39"/>
      <c r="AS113" s="39"/>
      <c r="AT113" s="39"/>
      <c r="AU113" s="39"/>
      <c r="AV113" s="39"/>
      <c r="AW113" s="39"/>
      <c r="AX113" s="39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39"/>
      <c r="AK114" s="39"/>
      <c r="AL114" s="39"/>
      <c r="AM114" s="39"/>
      <c r="AN114" s="39"/>
      <c r="AO114" s="39"/>
      <c r="AP114" s="39"/>
      <c r="AQ114" s="39"/>
      <c r="AR114" s="39"/>
      <c r="AS114" s="39"/>
      <c r="AT114" s="39"/>
      <c r="AU114" s="39"/>
      <c r="AV114" s="39"/>
      <c r="AW114" s="39"/>
      <c r="AX114" s="39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39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39"/>
      <c r="AX115" s="39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39"/>
      <c r="AK116" s="39"/>
      <c r="AL116" s="39"/>
      <c r="AM116" s="39"/>
      <c r="AN116" s="39"/>
      <c r="AO116" s="39"/>
      <c r="AP116" s="39"/>
      <c r="AQ116" s="39"/>
      <c r="AR116" s="39"/>
      <c r="AS116" s="39"/>
      <c r="AT116" s="39"/>
      <c r="AU116" s="39"/>
      <c r="AV116" s="39"/>
      <c r="AW116" s="39"/>
      <c r="AX116" s="39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39"/>
      <c r="AK117" s="39"/>
      <c r="AL117" s="39"/>
      <c r="AM117" s="39"/>
      <c r="AN117" s="39"/>
      <c r="AO117" s="39"/>
      <c r="AP117" s="39"/>
      <c r="AQ117" s="39"/>
      <c r="AR117" s="39"/>
      <c r="AS117" s="39"/>
      <c r="AT117" s="39"/>
      <c r="AU117" s="39"/>
      <c r="AV117" s="39"/>
      <c r="AW117" s="39"/>
      <c r="AX117" s="39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39"/>
      <c r="AK118" s="39"/>
      <c r="AL118" s="39"/>
      <c r="AM118" s="39"/>
      <c r="AN118" s="39"/>
      <c r="AO118" s="39"/>
      <c r="AP118" s="39"/>
      <c r="AQ118" s="39"/>
      <c r="AR118" s="39"/>
      <c r="AS118" s="39"/>
      <c r="AT118" s="39"/>
      <c r="AU118" s="39"/>
      <c r="AV118" s="39"/>
      <c r="AW118" s="39"/>
      <c r="AX118" s="39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39"/>
      <c r="AK119" s="39"/>
      <c r="AL119" s="39"/>
      <c r="AM119" s="39"/>
      <c r="AN119" s="39"/>
      <c r="AO119" s="39"/>
      <c r="AP119" s="39"/>
      <c r="AQ119" s="39"/>
      <c r="AR119" s="39"/>
      <c r="AS119" s="39"/>
      <c r="AT119" s="39"/>
      <c r="AU119" s="39"/>
      <c r="AV119" s="39"/>
      <c r="AW119" s="39"/>
      <c r="AX119" s="39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39"/>
      <c r="AK120" s="39"/>
      <c r="AL120" s="39"/>
      <c r="AM120" s="39"/>
      <c r="AN120" s="39"/>
      <c r="AO120" s="39"/>
      <c r="AP120" s="39"/>
      <c r="AQ120" s="39"/>
      <c r="AR120" s="39"/>
      <c r="AS120" s="39"/>
      <c r="AT120" s="39"/>
      <c r="AU120" s="39"/>
      <c r="AV120" s="39"/>
      <c r="AW120" s="39"/>
      <c r="AX120" s="39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39"/>
      <c r="AK121" s="39"/>
      <c r="AL121" s="39"/>
      <c r="AM121" s="39"/>
      <c r="AN121" s="39"/>
      <c r="AO121" s="39"/>
      <c r="AP121" s="39"/>
      <c r="AQ121" s="39"/>
      <c r="AR121" s="39"/>
      <c r="AS121" s="39"/>
      <c r="AT121" s="39"/>
      <c r="AU121" s="39"/>
      <c r="AV121" s="39"/>
      <c r="AW121" s="39"/>
      <c r="AX121" s="39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39"/>
      <c r="AK122" s="39"/>
      <c r="AL122" s="39"/>
      <c r="AM122" s="39"/>
      <c r="AN122" s="39"/>
      <c r="AO122" s="39"/>
      <c r="AP122" s="39"/>
      <c r="AQ122" s="39"/>
      <c r="AR122" s="39"/>
      <c r="AS122" s="39"/>
      <c r="AT122" s="39"/>
      <c r="AU122" s="39"/>
      <c r="AV122" s="39"/>
      <c r="AW122" s="39"/>
      <c r="AX122" s="39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39"/>
      <c r="AK123" s="39"/>
      <c r="AL123" s="39"/>
      <c r="AM123" s="39"/>
      <c r="AN123" s="39"/>
      <c r="AO123" s="39"/>
      <c r="AP123" s="39"/>
      <c r="AQ123" s="39"/>
      <c r="AR123" s="39"/>
      <c r="AS123" s="39"/>
      <c r="AT123" s="39"/>
      <c r="AU123" s="39"/>
      <c r="AV123" s="39"/>
      <c r="AW123" s="39"/>
      <c r="AX123" s="39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39"/>
      <c r="AX124" s="39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39"/>
      <c r="AK125" s="39"/>
      <c r="AL125" s="39"/>
      <c r="AM125" s="39"/>
      <c r="AN125" s="39"/>
      <c r="AO125" s="39"/>
      <c r="AP125" s="39"/>
      <c r="AQ125" s="39"/>
      <c r="AR125" s="39"/>
      <c r="AS125" s="39"/>
      <c r="AT125" s="39"/>
      <c r="AU125" s="39"/>
      <c r="AV125" s="39"/>
      <c r="AW125" s="39"/>
      <c r="AX125" s="39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39"/>
      <c r="AK126" s="39"/>
      <c r="AL126" s="39"/>
      <c r="AM126" s="39"/>
      <c r="AN126" s="39"/>
      <c r="AO126" s="39"/>
      <c r="AP126" s="39"/>
      <c r="AQ126" s="39"/>
      <c r="AR126" s="39"/>
      <c r="AS126" s="39"/>
      <c r="AT126" s="39"/>
      <c r="AU126" s="39"/>
      <c r="AV126" s="39"/>
      <c r="AW126" s="39"/>
      <c r="AX126" s="39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39"/>
      <c r="AK127" s="39"/>
      <c r="AL127" s="39"/>
      <c r="AM127" s="39"/>
      <c r="AN127" s="39"/>
      <c r="AO127" s="39"/>
      <c r="AP127" s="39"/>
      <c r="AQ127" s="39"/>
      <c r="AR127" s="39"/>
      <c r="AS127" s="39"/>
      <c r="AT127" s="39"/>
      <c r="AU127" s="39"/>
      <c r="AV127" s="39"/>
      <c r="AW127" s="39"/>
      <c r="AX127" s="39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39"/>
      <c r="AK128" s="39"/>
      <c r="AL128" s="39"/>
      <c r="AM128" s="39"/>
      <c r="AN128" s="39"/>
      <c r="AO128" s="39"/>
      <c r="AP128" s="39"/>
      <c r="AQ128" s="39"/>
      <c r="AR128" s="39"/>
      <c r="AS128" s="39"/>
      <c r="AT128" s="39"/>
      <c r="AU128" s="39"/>
      <c r="AV128" s="39"/>
      <c r="AW128" s="39"/>
      <c r="AX128" s="39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39"/>
      <c r="AK129" s="39"/>
      <c r="AL129" s="39"/>
      <c r="AM129" s="39"/>
      <c r="AN129" s="39"/>
      <c r="AO129" s="39"/>
      <c r="AP129" s="39"/>
      <c r="AQ129" s="39"/>
      <c r="AR129" s="39"/>
      <c r="AS129" s="39"/>
      <c r="AT129" s="39"/>
      <c r="AU129" s="39"/>
      <c r="AV129" s="39"/>
      <c r="AW129" s="39"/>
      <c r="AX129" s="39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39"/>
      <c r="AK130" s="39"/>
      <c r="AL130" s="39"/>
      <c r="AM130" s="39"/>
      <c r="AN130" s="39"/>
      <c r="AO130" s="39"/>
      <c r="AP130" s="39"/>
      <c r="AQ130" s="39"/>
      <c r="AR130" s="39"/>
      <c r="AS130" s="39"/>
      <c r="AT130" s="39"/>
      <c r="AU130" s="39"/>
      <c r="AV130" s="39"/>
      <c r="AW130" s="39"/>
      <c r="AX130" s="39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39"/>
      <c r="AK131" s="39"/>
      <c r="AL131" s="39"/>
      <c r="AM131" s="39"/>
      <c r="AN131" s="39"/>
      <c r="AO131" s="39"/>
      <c r="AP131" s="39"/>
      <c r="AQ131" s="39"/>
      <c r="AR131" s="39"/>
      <c r="AS131" s="39"/>
      <c r="AT131" s="39"/>
      <c r="AU131" s="39"/>
      <c r="AV131" s="39"/>
      <c r="AW131" s="39"/>
      <c r="AX131" s="39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39"/>
      <c r="AK132" s="39"/>
      <c r="AL132" s="39"/>
      <c r="AM132" s="39"/>
      <c r="AN132" s="39"/>
      <c r="AO132" s="39"/>
      <c r="AP132" s="39"/>
      <c r="AQ132" s="39"/>
      <c r="AR132" s="39"/>
      <c r="AS132" s="39"/>
      <c r="AT132" s="39"/>
      <c r="AU132" s="39"/>
      <c r="AV132" s="39"/>
      <c r="AW132" s="39"/>
      <c r="AX132" s="39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39"/>
      <c r="AK133" s="39"/>
      <c r="AL133" s="39"/>
      <c r="AM133" s="39"/>
      <c r="AN133" s="39"/>
      <c r="AO133" s="39"/>
      <c r="AP133" s="39"/>
      <c r="AQ133" s="39"/>
      <c r="AR133" s="39"/>
      <c r="AS133" s="39"/>
      <c r="AT133" s="39"/>
      <c r="AU133" s="39"/>
      <c r="AV133" s="39"/>
      <c r="AW133" s="39"/>
      <c r="AX133" s="39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39"/>
      <c r="AK134" s="39"/>
      <c r="AL134" s="39"/>
      <c r="AM134" s="39"/>
      <c r="AN134" s="39"/>
      <c r="AO134" s="39"/>
      <c r="AP134" s="39"/>
      <c r="AQ134" s="39"/>
      <c r="AR134" s="39"/>
      <c r="AS134" s="39"/>
      <c r="AT134" s="39"/>
      <c r="AU134" s="39"/>
      <c r="AV134" s="39"/>
      <c r="AW134" s="39"/>
      <c r="AX134" s="39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39"/>
      <c r="AK135" s="39"/>
      <c r="AL135" s="39"/>
      <c r="AM135" s="39"/>
      <c r="AN135" s="39"/>
      <c r="AO135" s="39"/>
      <c r="AP135" s="39"/>
      <c r="AQ135" s="39"/>
      <c r="AR135" s="39"/>
      <c r="AS135" s="39"/>
      <c r="AT135" s="39"/>
      <c r="AU135" s="39"/>
      <c r="AV135" s="39"/>
      <c r="AW135" s="39"/>
      <c r="AX135" s="39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39"/>
      <c r="AK136" s="39"/>
      <c r="AL136" s="39"/>
      <c r="AM136" s="39"/>
      <c r="AN136" s="39"/>
      <c r="AO136" s="39"/>
      <c r="AP136" s="39"/>
      <c r="AQ136" s="39"/>
      <c r="AR136" s="39"/>
      <c r="AS136" s="39"/>
      <c r="AT136" s="39"/>
      <c r="AU136" s="39"/>
      <c r="AV136" s="39"/>
      <c r="AW136" s="39"/>
      <c r="AX136" s="39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39"/>
      <c r="AK137" s="39"/>
      <c r="AL137" s="39"/>
      <c r="AM137" s="39"/>
      <c r="AN137" s="39"/>
      <c r="AO137" s="39"/>
      <c r="AP137" s="39"/>
      <c r="AQ137" s="39"/>
      <c r="AR137" s="39"/>
      <c r="AS137" s="39"/>
      <c r="AT137" s="39"/>
      <c r="AU137" s="39"/>
      <c r="AV137" s="39"/>
      <c r="AW137" s="39"/>
      <c r="AX137" s="39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39"/>
      <c r="AK138" s="39"/>
      <c r="AL138" s="39"/>
      <c r="AM138" s="39"/>
      <c r="AN138" s="39"/>
      <c r="AO138" s="39"/>
      <c r="AP138" s="39"/>
      <c r="AQ138" s="39"/>
      <c r="AR138" s="39"/>
      <c r="AS138" s="39"/>
      <c r="AT138" s="39"/>
      <c r="AU138" s="39"/>
      <c r="AV138" s="39"/>
      <c r="AW138" s="39"/>
      <c r="AX138" s="39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39"/>
      <c r="AK139" s="39"/>
      <c r="AL139" s="39"/>
      <c r="AM139" s="39"/>
      <c r="AN139" s="39"/>
      <c r="AO139" s="39"/>
      <c r="AP139" s="39"/>
      <c r="AQ139" s="39"/>
      <c r="AR139" s="39"/>
      <c r="AS139" s="39"/>
      <c r="AT139" s="39"/>
      <c r="AU139" s="39"/>
      <c r="AV139" s="39"/>
      <c r="AW139" s="39"/>
      <c r="AX139" s="39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39"/>
      <c r="AK140" s="39"/>
      <c r="AL140" s="39"/>
      <c r="AM140" s="39"/>
      <c r="AN140" s="39"/>
      <c r="AO140" s="39"/>
      <c r="AP140" s="39"/>
      <c r="AQ140" s="39"/>
      <c r="AR140" s="39"/>
      <c r="AS140" s="39"/>
      <c r="AT140" s="39"/>
      <c r="AU140" s="39"/>
      <c r="AV140" s="39"/>
      <c r="AW140" s="39"/>
      <c r="AX140" s="39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39"/>
      <c r="AK141" s="39"/>
      <c r="AL141" s="39"/>
      <c r="AM141" s="39"/>
      <c r="AN141" s="39"/>
      <c r="AO141" s="39"/>
      <c r="AP141" s="39"/>
      <c r="AQ141" s="39"/>
      <c r="AR141" s="39"/>
      <c r="AS141" s="39"/>
      <c r="AT141" s="39"/>
      <c r="AU141" s="39"/>
      <c r="AV141" s="39"/>
      <c r="AW141" s="39"/>
      <c r="AX141" s="39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39"/>
      <c r="AK142" s="39"/>
      <c r="AL142" s="39"/>
      <c r="AM142" s="39"/>
      <c r="AN142" s="39"/>
      <c r="AO142" s="39"/>
      <c r="AP142" s="39"/>
      <c r="AQ142" s="39"/>
      <c r="AR142" s="39"/>
      <c r="AS142" s="39"/>
      <c r="AT142" s="39"/>
      <c r="AU142" s="39"/>
      <c r="AV142" s="39"/>
      <c r="AW142" s="39"/>
      <c r="AX142" s="39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39"/>
      <c r="AK143" s="39"/>
      <c r="AL143" s="39"/>
      <c r="AM143" s="39"/>
      <c r="AN143" s="39"/>
      <c r="AO143" s="39"/>
      <c r="AP143" s="39"/>
      <c r="AQ143" s="39"/>
      <c r="AR143" s="39"/>
      <c r="AS143" s="39"/>
      <c r="AT143" s="39"/>
      <c r="AU143" s="39"/>
      <c r="AV143" s="39"/>
      <c r="AW143" s="39"/>
      <c r="AX143" s="39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39"/>
      <c r="AK144" s="39"/>
      <c r="AL144" s="39"/>
      <c r="AM144" s="39"/>
      <c r="AN144" s="39"/>
      <c r="AO144" s="39"/>
      <c r="AP144" s="39"/>
      <c r="AQ144" s="39"/>
      <c r="AR144" s="39"/>
      <c r="AS144" s="39"/>
      <c r="AT144" s="39"/>
      <c r="AU144" s="39"/>
      <c r="AV144" s="39"/>
      <c r="AW144" s="39"/>
      <c r="AX144" s="39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39"/>
      <c r="AK145" s="39"/>
      <c r="AL145" s="39"/>
      <c r="AM145" s="39"/>
      <c r="AN145" s="39"/>
      <c r="AO145" s="39"/>
      <c r="AP145" s="39"/>
      <c r="AQ145" s="39"/>
      <c r="AR145" s="39"/>
      <c r="AS145" s="39"/>
      <c r="AT145" s="39"/>
      <c r="AU145" s="39"/>
      <c r="AV145" s="39"/>
      <c r="AW145" s="39"/>
      <c r="AX145" s="39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39"/>
      <c r="AK146" s="39"/>
      <c r="AL146" s="39"/>
      <c r="AM146" s="39"/>
      <c r="AN146" s="39"/>
      <c r="AO146" s="39"/>
      <c r="AP146" s="39"/>
      <c r="AQ146" s="39"/>
      <c r="AR146" s="39"/>
      <c r="AS146" s="39"/>
      <c r="AT146" s="39"/>
      <c r="AU146" s="39"/>
      <c r="AV146" s="39"/>
      <c r="AW146" s="39"/>
      <c r="AX146" s="39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39"/>
      <c r="AK147" s="39"/>
      <c r="AL147" s="39"/>
      <c r="AM147" s="39"/>
      <c r="AN147" s="39"/>
      <c r="AO147" s="39"/>
      <c r="AP147" s="39"/>
      <c r="AQ147" s="39"/>
      <c r="AR147" s="39"/>
      <c r="AS147" s="39"/>
      <c r="AT147" s="39"/>
      <c r="AU147" s="39"/>
      <c r="AV147" s="39"/>
      <c r="AW147" s="39"/>
      <c r="AX147" s="39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39"/>
      <c r="AK148" s="39"/>
      <c r="AL148" s="39"/>
      <c r="AM148" s="39"/>
      <c r="AN148" s="39"/>
      <c r="AO148" s="39"/>
      <c r="AP148" s="39"/>
      <c r="AQ148" s="39"/>
      <c r="AR148" s="39"/>
      <c r="AS148" s="39"/>
      <c r="AT148" s="39"/>
      <c r="AU148" s="39"/>
      <c r="AV148" s="39"/>
      <c r="AW148" s="39"/>
      <c r="AX148" s="39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39"/>
      <c r="AK149" s="39"/>
      <c r="AL149" s="39"/>
      <c r="AM149" s="39"/>
      <c r="AN149" s="39"/>
      <c r="AO149" s="39"/>
      <c r="AP149" s="39"/>
      <c r="AQ149" s="39"/>
      <c r="AR149" s="39"/>
      <c r="AS149" s="39"/>
      <c r="AT149" s="39"/>
      <c r="AU149" s="39"/>
      <c r="AV149" s="39"/>
      <c r="AW149" s="39"/>
      <c r="AX149" s="39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39"/>
      <c r="AK150" s="39"/>
      <c r="AL150" s="39"/>
      <c r="AM150" s="39"/>
      <c r="AN150" s="39"/>
      <c r="AO150" s="39"/>
      <c r="AP150" s="39"/>
      <c r="AQ150" s="39"/>
      <c r="AR150" s="39"/>
      <c r="AS150" s="39"/>
      <c r="AT150" s="39"/>
      <c r="AU150" s="39"/>
      <c r="AV150" s="39"/>
      <c r="AW150" s="39"/>
      <c r="AX150" s="39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39"/>
      <c r="AK151" s="39"/>
      <c r="AL151" s="39"/>
      <c r="AM151" s="39"/>
      <c r="AN151" s="39"/>
      <c r="AO151" s="39"/>
      <c r="AP151" s="39"/>
      <c r="AQ151" s="39"/>
      <c r="AR151" s="39"/>
      <c r="AS151" s="39"/>
      <c r="AT151" s="39"/>
      <c r="AU151" s="39"/>
      <c r="AV151" s="39"/>
      <c r="AW151" s="39"/>
      <c r="AX151" s="39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39"/>
      <c r="AK152" s="39"/>
      <c r="AL152" s="39"/>
      <c r="AM152" s="39"/>
      <c r="AN152" s="39"/>
      <c r="AO152" s="39"/>
      <c r="AP152" s="39"/>
      <c r="AQ152" s="39"/>
      <c r="AR152" s="39"/>
      <c r="AS152" s="39"/>
      <c r="AT152" s="39"/>
      <c r="AU152" s="39"/>
      <c r="AV152" s="39"/>
      <c r="AW152" s="39"/>
      <c r="AX152" s="39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39"/>
      <c r="AK153" s="39"/>
      <c r="AL153" s="39"/>
      <c r="AM153" s="39"/>
      <c r="AN153" s="39"/>
      <c r="AO153" s="39"/>
      <c r="AP153" s="39"/>
      <c r="AQ153" s="39"/>
      <c r="AR153" s="39"/>
      <c r="AS153" s="39"/>
      <c r="AT153" s="39"/>
      <c r="AU153" s="39"/>
      <c r="AV153" s="39"/>
      <c r="AW153" s="39"/>
      <c r="AX153" s="39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39"/>
      <c r="AK154" s="39"/>
      <c r="AL154" s="39"/>
      <c r="AM154" s="39"/>
      <c r="AN154" s="39"/>
      <c r="AO154" s="39"/>
      <c r="AP154" s="39"/>
      <c r="AQ154" s="39"/>
      <c r="AR154" s="39"/>
      <c r="AS154" s="39"/>
      <c r="AT154" s="39"/>
      <c r="AU154" s="39"/>
      <c r="AV154" s="39"/>
      <c r="AW154" s="39"/>
      <c r="AX154" s="39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39"/>
      <c r="AK155" s="39"/>
      <c r="AL155" s="39"/>
      <c r="AM155" s="39"/>
      <c r="AN155" s="39"/>
      <c r="AO155" s="39"/>
      <c r="AP155" s="39"/>
      <c r="AQ155" s="39"/>
      <c r="AR155" s="39"/>
      <c r="AS155" s="39"/>
      <c r="AT155" s="39"/>
      <c r="AU155" s="39"/>
      <c r="AV155" s="39"/>
      <c r="AW155" s="39"/>
      <c r="AX155" s="39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39"/>
      <c r="AK156" s="39"/>
      <c r="AL156" s="39"/>
      <c r="AM156" s="39"/>
      <c r="AN156" s="39"/>
      <c r="AO156" s="39"/>
      <c r="AP156" s="39"/>
      <c r="AQ156" s="39"/>
      <c r="AR156" s="39"/>
      <c r="AS156" s="39"/>
      <c r="AT156" s="39"/>
      <c r="AU156" s="39"/>
      <c r="AV156" s="39"/>
      <c r="AW156" s="39"/>
      <c r="AX156" s="39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39"/>
      <c r="AK157" s="39"/>
      <c r="AL157" s="39"/>
      <c r="AM157" s="39"/>
      <c r="AN157" s="39"/>
      <c r="AO157" s="39"/>
      <c r="AP157" s="39"/>
      <c r="AQ157" s="39"/>
      <c r="AR157" s="39"/>
      <c r="AS157" s="39"/>
      <c r="AT157" s="39"/>
      <c r="AU157" s="39"/>
      <c r="AV157" s="39"/>
      <c r="AW157" s="39"/>
      <c r="AX157" s="39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  <c r="AU158" s="39"/>
      <c r="AV158" s="39"/>
      <c r="AW158" s="39"/>
      <c r="AX158" s="39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39"/>
      <c r="AK159" s="39"/>
      <c r="AL159" s="39"/>
      <c r="AM159" s="39"/>
      <c r="AN159" s="39"/>
      <c r="AO159" s="39"/>
      <c r="AP159" s="39"/>
      <c r="AQ159" s="39"/>
      <c r="AR159" s="39"/>
      <c r="AS159" s="39"/>
      <c r="AT159" s="39"/>
      <c r="AU159" s="39"/>
      <c r="AV159" s="39"/>
      <c r="AW159" s="39"/>
      <c r="AX159" s="39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39"/>
      <c r="AK160" s="39"/>
      <c r="AL160" s="39"/>
      <c r="AM160" s="39"/>
      <c r="AN160" s="39"/>
      <c r="AO160" s="39"/>
      <c r="AP160" s="39"/>
      <c r="AQ160" s="39"/>
      <c r="AR160" s="39"/>
      <c r="AS160" s="39"/>
      <c r="AT160" s="39"/>
      <c r="AU160" s="39"/>
      <c r="AV160" s="39"/>
      <c r="AW160" s="39"/>
      <c r="AX160" s="39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39"/>
      <c r="AK161" s="39"/>
      <c r="AL161" s="39"/>
      <c r="AM161" s="39"/>
      <c r="AN161" s="39"/>
      <c r="AO161" s="39"/>
      <c r="AP161" s="39"/>
      <c r="AQ161" s="39"/>
      <c r="AR161" s="39"/>
      <c r="AS161" s="39"/>
      <c r="AT161" s="39"/>
      <c r="AU161" s="39"/>
      <c r="AV161" s="39"/>
      <c r="AW161" s="39"/>
      <c r="AX161" s="39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39"/>
      <c r="AK162" s="39"/>
      <c r="AL162" s="39"/>
      <c r="AM162" s="39"/>
      <c r="AN162" s="39"/>
      <c r="AO162" s="39"/>
      <c r="AP162" s="39"/>
      <c r="AQ162" s="39"/>
      <c r="AR162" s="39"/>
      <c r="AS162" s="39"/>
      <c r="AT162" s="39"/>
      <c r="AU162" s="39"/>
      <c r="AV162" s="39"/>
      <c r="AW162" s="39"/>
      <c r="AX162" s="39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39"/>
      <c r="AK163" s="39"/>
      <c r="AL163" s="39"/>
      <c r="AM163" s="39"/>
      <c r="AN163" s="39"/>
      <c r="AO163" s="39"/>
      <c r="AP163" s="39"/>
      <c r="AQ163" s="39"/>
      <c r="AR163" s="39"/>
      <c r="AS163" s="39"/>
      <c r="AT163" s="39"/>
      <c r="AU163" s="39"/>
      <c r="AV163" s="39"/>
      <c r="AW163" s="39"/>
      <c r="AX163" s="39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39"/>
      <c r="AK164" s="39"/>
      <c r="AL164" s="39"/>
      <c r="AM164" s="39"/>
      <c r="AN164" s="39"/>
      <c r="AO164" s="39"/>
      <c r="AP164" s="39"/>
      <c r="AQ164" s="39"/>
      <c r="AR164" s="39"/>
      <c r="AS164" s="39"/>
      <c r="AT164" s="39"/>
      <c r="AU164" s="39"/>
      <c r="AV164" s="39"/>
      <c r="AW164" s="39"/>
      <c r="AX164" s="39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39"/>
      <c r="AK165" s="39"/>
      <c r="AL165" s="39"/>
      <c r="AM165" s="39"/>
      <c r="AN165" s="39"/>
      <c r="AO165" s="39"/>
      <c r="AP165" s="39"/>
      <c r="AQ165" s="39"/>
      <c r="AR165" s="39"/>
      <c r="AS165" s="39"/>
      <c r="AT165" s="39"/>
      <c r="AU165" s="39"/>
      <c r="AV165" s="39"/>
      <c r="AW165" s="39"/>
      <c r="AX165" s="39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39"/>
      <c r="AK166" s="39"/>
      <c r="AL166" s="39"/>
      <c r="AM166" s="39"/>
      <c r="AN166" s="39"/>
      <c r="AO166" s="39"/>
      <c r="AP166" s="39"/>
      <c r="AQ166" s="39"/>
      <c r="AR166" s="39"/>
      <c r="AS166" s="39"/>
      <c r="AT166" s="39"/>
      <c r="AU166" s="39"/>
      <c r="AV166" s="39"/>
      <c r="AW166" s="39"/>
      <c r="AX166" s="39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39"/>
      <c r="AK167" s="39"/>
      <c r="AL167" s="39"/>
      <c r="AM167" s="39"/>
      <c r="AN167" s="39"/>
      <c r="AO167" s="39"/>
      <c r="AP167" s="39"/>
      <c r="AQ167" s="39"/>
      <c r="AR167" s="39"/>
      <c r="AS167" s="39"/>
      <c r="AT167" s="39"/>
      <c r="AU167" s="39"/>
      <c r="AV167" s="39"/>
      <c r="AW167" s="39"/>
      <c r="AX167" s="39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39"/>
      <c r="AK168" s="39"/>
      <c r="AL168" s="39"/>
      <c r="AM168" s="39"/>
      <c r="AN168" s="39"/>
      <c r="AO168" s="39"/>
      <c r="AP168" s="39"/>
      <c r="AQ168" s="39"/>
      <c r="AR168" s="39"/>
      <c r="AS168" s="39"/>
      <c r="AT168" s="39"/>
      <c r="AU168" s="39"/>
      <c r="AV168" s="39"/>
      <c r="AW168" s="39"/>
      <c r="AX168" s="39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39"/>
      <c r="AK169" s="39"/>
      <c r="AL169" s="39"/>
      <c r="AM169" s="39"/>
      <c r="AN169" s="39"/>
      <c r="AO169" s="39"/>
      <c r="AP169" s="39"/>
      <c r="AQ169" s="39"/>
      <c r="AR169" s="39"/>
      <c r="AS169" s="39"/>
      <c r="AT169" s="39"/>
      <c r="AU169" s="39"/>
      <c r="AV169" s="39"/>
      <c r="AW169" s="39"/>
      <c r="AX169" s="39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39"/>
      <c r="AK170" s="39"/>
      <c r="AL170" s="39"/>
      <c r="AM170" s="39"/>
      <c r="AN170" s="39"/>
      <c r="AO170" s="39"/>
      <c r="AP170" s="39"/>
      <c r="AQ170" s="39"/>
      <c r="AR170" s="39"/>
      <c r="AS170" s="39"/>
      <c r="AT170" s="39"/>
      <c r="AU170" s="39"/>
      <c r="AV170" s="39"/>
      <c r="AW170" s="39"/>
      <c r="AX170" s="39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39"/>
      <c r="AK171" s="39"/>
      <c r="AL171" s="39"/>
      <c r="AM171" s="39"/>
      <c r="AN171" s="39"/>
      <c r="AO171" s="39"/>
      <c r="AP171" s="39"/>
      <c r="AQ171" s="39"/>
      <c r="AR171" s="39"/>
      <c r="AS171" s="39"/>
      <c r="AT171" s="39"/>
      <c r="AU171" s="39"/>
      <c r="AV171" s="39"/>
      <c r="AW171" s="39"/>
      <c r="AX171" s="39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39"/>
      <c r="AK172" s="39"/>
      <c r="AL172" s="39"/>
      <c r="AM172" s="39"/>
      <c r="AN172" s="39"/>
      <c r="AO172" s="39"/>
      <c r="AP172" s="39"/>
      <c r="AQ172" s="39"/>
      <c r="AR172" s="39"/>
      <c r="AS172" s="39"/>
      <c r="AT172" s="39"/>
      <c r="AU172" s="39"/>
      <c r="AV172" s="39"/>
      <c r="AW172" s="39"/>
      <c r="AX172" s="39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39"/>
      <c r="AK173" s="39"/>
      <c r="AL173" s="39"/>
      <c r="AM173" s="39"/>
      <c r="AN173" s="39"/>
      <c r="AO173" s="39"/>
      <c r="AP173" s="39"/>
      <c r="AQ173" s="39"/>
      <c r="AR173" s="39"/>
      <c r="AS173" s="39"/>
      <c r="AT173" s="39"/>
      <c r="AU173" s="39"/>
      <c r="AV173" s="39"/>
      <c r="AW173" s="39"/>
      <c r="AX173" s="39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39"/>
      <c r="AK174" s="39"/>
      <c r="AL174" s="39"/>
      <c r="AM174" s="39"/>
      <c r="AN174" s="39"/>
      <c r="AO174" s="39"/>
      <c r="AP174" s="39"/>
      <c r="AQ174" s="39"/>
      <c r="AR174" s="39"/>
      <c r="AS174" s="39"/>
      <c r="AT174" s="39"/>
      <c r="AU174" s="39"/>
      <c r="AV174" s="39"/>
      <c r="AW174" s="39"/>
      <c r="AX174" s="39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39"/>
      <c r="AK175" s="39"/>
      <c r="AL175" s="39"/>
      <c r="AM175" s="39"/>
      <c r="AN175" s="39"/>
      <c r="AO175" s="39"/>
      <c r="AP175" s="39"/>
      <c r="AQ175" s="39"/>
      <c r="AR175" s="39"/>
      <c r="AS175" s="39"/>
      <c r="AT175" s="39"/>
      <c r="AU175" s="39"/>
      <c r="AV175" s="39"/>
      <c r="AW175" s="39"/>
      <c r="AX175" s="39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39"/>
      <c r="AK176" s="39"/>
      <c r="AL176" s="39"/>
      <c r="AM176" s="39"/>
      <c r="AN176" s="39"/>
      <c r="AO176" s="39"/>
      <c r="AP176" s="39"/>
      <c r="AQ176" s="39"/>
      <c r="AR176" s="39"/>
      <c r="AS176" s="39"/>
      <c r="AT176" s="39"/>
      <c r="AU176" s="39"/>
      <c r="AV176" s="39"/>
      <c r="AW176" s="39"/>
      <c r="AX176" s="39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39"/>
      <c r="AK177" s="39"/>
      <c r="AL177" s="39"/>
      <c r="AM177" s="39"/>
      <c r="AN177" s="39"/>
      <c r="AO177" s="39"/>
      <c r="AP177" s="39"/>
      <c r="AQ177" s="39"/>
      <c r="AR177" s="39"/>
      <c r="AS177" s="39"/>
      <c r="AT177" s="39"/>
      <c r="AU177" s="39"/>
      <c r="AV177" s="39"/>
      <c r="AW177" s="39"/>
      <c r="AX177" s="39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39"/>
      <c r="AK178" s="39"/>
      <c r="AL178" s="39"/>
      <c r="AM178" s="39"/>
      <c r="AN178" s="39"/>
      <c r="AO178" s="39"/>
      <c r="AP178" s="39"/>
      <c r="AQ178" s="39"/>
      <c r="AR178" s="39"/>
      <c r="AS178" s="39"/>
      <c r="AT178" s="39"/>
      <c r="AU178" s="39"/>
      <c r="AV178" s="39"/>
      <c r="AW178" s="39"/>
      <c r="AX178" s="39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39"/>
      <c r="AK179" s="39"/>
      <c r="AL179" s="39"/>
      <c r="AM179" s="39"/>
      <c r="AN179" s="39"/>
      <c r="AO179" s="39"/>
      <c r="AP179" s="39"/>
      <c r="AQ179" s="39"/>
      <c r="AR179" s="39"/>
      <c r="AS179" s="39"/>
      <c r="AT179" s="39"/>
      <c r="AU179" s="39"/>
      <c r="AV179" s="39"/>
      <c r="AW179" s="39"/>
      <c r="AX179" s="39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39"/>
      <c r="AK180" s="39"/>
      <c r="AL180" s="39"/>
      <c r="AM180" s="39"/>
      <c r="AN180" s="39"/>
      <c r="AO180" s="39"/>
      <c r="AP180" s="39"/>
      <c r="AQ180" s="39"/>
      <c r="AR180" s="39"/>
      <c r="AS180" s="39"/>
      <c r="AT180" s="39"/>
      <c r="AU180" s="39"/>
      <c r="AV180" s="39"/>
      <c r="AW180" s="39"/>
      <c r="AX180" s="39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39"/>
      <c r="AK181" s="39"/>
      <c r="AL181" s="39"/>
      <c r="AM181" s="39"/>
      <c r="AN181" s="39"/>
      <c r="AO181" s="39"/>
      <c r="AP181" s="39"/>
      <c r="AQ181" s="39"/>
      <c r="AR181" s="39"/>
      <c r="AS181" s="39"/>
      <c r="AT181" s="39"/>
      <c r="AU181" s="39"/>
      <c r="AV181" s="39"/>
      <c r="AW181" s="39"/>
      <c r="AX181" s="39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39"/>
      <c r="AK182" s="39"/>
      <c r="AL182" s="39"/>
      <c r="AM182" s="39"/>
      <c r="AN182" s="39"/>
      <c r="AO182" s="39"/>
      <c r="AP182" s="39"/>
      <c r="AQ182" s="39"/>
      <c r="AR182" s="39"/>
      <c r="AS182" s="39"/>
      <c r="AT182" s="39"/>
      <c r="AU182" s="39"/>
      <c r="AV182" s="39"/>
      <c r="AW182" s="39"/>
      <c r="AX182" s="39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39"/>
      <c r="AK183" s="39"/>
      <c r="AL183" s="39"/>
      <c r="AM183" s="39"/>
      <c r="AN183" s="39"/>
      <c r="AO183" s="39"/>
      <c r="AP183" s="39"/>
      <c r="AQ183" s="39"/>
      <c r="AR183" s="39"/>
      <c r="AS183" s="39"/>
      <c r="AT183" s="39"/>
      <c r="AU183" s="39"/>
      <c r="AV183" s="39"/>
      <c r="AW183" s="39"/>
      <c r="AX183" s="39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39"/>
      <c r="AK184" s="39"/>
      <c r="AL184" s="39"/>
      <c r="AM184" s="39"/>
      <c r="AN184" s="39"/>
      <c r="AO184" s="39"/>
      <c r="AP184" s="39"/>
      <c r="AQ184" s="39"/>
      <c r="AR184" s="39"/>
      <c r="AS184" s="39"/>
      <c r="AT184" s="39"/>
      <c r="AU184" s="39"/>
      <c r="AV184" s="39"/>
      <c r="AW184" s="39"/>
      <c r="AX184" s="39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39"/>
      <c r="AK185" s="39"/>
      <c r="AL185" s="39"/>
      <c r="AM185" s="39"/>
      <c r="AN185" s="39"/>
      <c r="AO185" s="39"/>
      <c r="AP185" s="39"/>
      <c r="AQ185" s="39"/>
      <c r="AR185" s="39"/>
      <c r="AS185" s="39"/>
      <c r="AT185" s="39"/>
      <c r="AU185" s="39"/>
      <c r="AV185" s="39"/>
      <c r="AW185" s="39"/>
      <c r="AX185" s="39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39"/>
      <c r="AK186" s="39"/>
      <c r="AL186" s="39"/>
      <c r="AM186" s="39"/>
      <c r="AN186" s="39"/>
      <c r="AO186" s="39"/>
      <c r="AP186" s="39"/>
      <c r="AQ186" s="39"/>
      <c r="AR186" s="39"/>
      <c r="AS186" s="39"/>
      <c r="AT186" s="39"/>
      <c r="AU186" s="39"/>
      <c r="AV186" s="39"/>
      <c r="AW186" s="39"/>
      <c r="AX186" s="39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39"/>
      <c r="AK187" s="39"/>
      <c r="AL187" s="39"/>
      <c r="AM187" s="39"/>
      <c r="AN187" s="39"/>
      <c r="AO187" s="39"/>
      <c r="AP187" s="39"/>
      <c r="AQ187" s="39"/>
      <c r="AR187" s="39"/>
      <c r="AS187" s="39"/>
      <c r="AT187" s="39"/>
      <c r="AU187" s="39"/>
      <c r="AV187" s="39"/>
      <c r="AW187" s="39"/>
      <c r="AX187" s="39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39"/>
      <c r="AK188" s="39"/>
      <c r="AL188" s="39"/>
      <c r="AM188" s="39"/>
      <c r="AN188" s="39"/>
      <c r="AO188" s="39"/>
      <c r="AP188" s="39"/>
      <c r="AQ188" s="39"/>
      <c r="AR188" s="39"/>
      <c r="AS188" s="39"/>
      <c r="AT188" s="39"/>
      <c r="AU188" s="39"/>
      <c r="AV188" s="39"/>
      <c r="AW188" s="39"/>
      <c r="AX188" s="39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39"/>
      <c r="AK189" s="39"/>
      <c r="AL189" s="39"/>
      <c r="AM189" s="39"/>
      <c r="AN189" s="39"/>
      <c r="AO189" s="39"/>
      <c r="AP189" s="39"/>
      <c r="AQ189" s="39"/>
      <c r="AR189" s="39"/>
      <c r="AS189" s="39"/>
      <c r="AT189" s="39"/>
      <c r="AU189" s="39"/>
      <c r="AV189" s="39"/>
      <c r="AW189" s="39"/>
      <c r="AX189" s="39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39"/>
      <c r="AK190" s="39"/>
      <c r="AL190" s="39"/>
      <c r="AM190" s="39"/>
      <c r="AN190" s="39"/>
      <c r="AO190" s="39"/>
      <c r="AP190" s="39"/>
      <c r="AQ190" s="39"/>
      <c r="AR190" s="39"/>
      <c r="AS190" s="39"/>
      <c r="AT190" s="39"/>
      <c r="AU190" s="39"/>
      <c r="AV190" s="39"/>
      <c r="AW190" s="39"/>
      <c r="AX190" s="39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39"/>
      <c r="AK191" s="39"/>
      <c r="AL191" s="39"/>
      <c r="AM191" s="39"/>
      <c r="AN191" s="39"/>
      <c r="AO191" s="39"/>
      <c r="AP191" s="39"/>
      <c r="AQ191" s="39"/>
      <c r="AR191" s="39"/>
      <c r="AS191" s="39"/>
      <c r="AT191" s="39"/>
      <c r="AU191" s="39"/>
      <c r="AV191" s="39"/>
      <c r="AW191" s="39"/>
      <c r="AX191" s="39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39"/>
      <c r="AK192" s="39"/>
      <c r="AL192" s="39"/>
      <c r="AM192" s="39"/>
      <c r="AN192" s="39"/>
      <c r="AO192" s="39"/>
      <c r="AP192" s="39"/>
      <c r="AQ192" s="39"/>
      <c r="AR192" s="39"/>
      <c r="AS192" s="39"/>
      <c r="AT192" s="39"/>
      <c r="AU192" s="39"/>
      <c r="AV192" s="39"/>
      <c r="AW192" s="39"/>
      <c r="AX192" s="39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39"/>
      <c r="AK193" s="39"/>
      <c r="AL193" s="39"/>
      <c r="AM193" s="39"/>
      <c r="AN193" s="39"/>
      <c r="AO193" s="39"/>
      <c r="AP193" s="39"/>
      <c r="AQ193" s="39"/>
      <c r="AR193" s="39"/>
      <c r="AS193" s="39"/>
      <c r="AT193" s="39"/>
      <c r="AU193" s="39"/>
      <c r="AV193" s="39"/>
      <c r="AW193" s="39"/>
      <c r="AX193" s="39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39"/>
      <c r="AK194" s="39"/>
      <c r="AL194" s="39"/>
      <c r="AM194" s="39"/>
      <c r="AN194" s="39"/>
      <c r="AO194" s="39"/>
      <c r="AP194" s="39"/>
      <c r="AQ194" s="39"/>
      <c r="AR194" s="39"/>
      <c r="AS194" s="39"/>
      <c r="AT194" s="39"/>
      <c r="AU194" s="39"/>
      <c r="AV194" s="39"/>
      <c r="AW194" s="39"/>
      <c r="AX194" s="39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39"/>
      <c r="AK195" s="39"/>
      <c r="AL195" s="39"/>
      <c r="AM195" s="39"/>
      <c r="AN195" s="39"/>
      <c r="AO195" s="39"/>
      <c r="AP195" s="39"/>
      <c r="AQ195" s="39"/>
      <c r="AR195" s="39"/>
      <c r="AS195" s="39"/>
      <c r="AT195" s="39"/>
      <c r="AU195" s="39"/>
      <c r="AV195" s="39"/>
      <c r="AW195" s="39"/>
      <c r="AX195" s="39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39"/>
      <c r="AK196" s="39"/>
      <c r="AL196" s="39"/>
      <c r="AM196" s="39"/>
      <c r="AN196" s="39"/>
      <c r="AO196" s="39"/>
      <c r="AP196" s="39"/>
      <c r="AQ196" s="39"/>
      <c r="AR196" s="39"/>
      <c r="AS196" s="39"/>
      <c r="AT196" s="39"/>
      <c r="AU196" s="39"/>
      <c r="AV196" s="39"/>
      <c r="AW196" s="39"/>
      <c r="AX196" s="39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39"/>
      <c r="AK197" s="39"/>
      <c r="AL197" s="39"/>
      <c r="AM197" s="39"/>
      <c r="AN197" s="39"/>
      <c r="AO197" s="39"/>
      <c r="AP197" s="39"/>
      <c r="AQ197" s="39"/>
      <c r="AR197" s="39"/>
      <c r="AS197" s="39"/>
      <c r="AT197" s="39"/>
      <c r="AU197" s="39"/>
      <c r="AV197" s="39"/>
      <c r="AW197" s="39"/>
      <c r="AX197" s="39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39"/>
      <c r="AK198" s="39"/>
      <c r="AL198" s="39"/>
      <c r="AM198" s="39"/>
      <c r="AN198" s="39"/>
      <c r="AO198" s="39"/>
      <c r="AP198" s="39"/>
      <c r="AQ198" s="39"/>
      <c r="AR198" s="39"/>
      <c r="AS198" s="39"/>
      <c r="AT198" s="39"/>
      <c r="AU198" s="39"/>
      <c r="AV198" s="39"/>
      <c r="AW198" s="39"/>
      <c r="AX198" s="39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39"/>
      <c r="AK199" s="39"/>
      <c r="AL199" s="39"/>
      <c r="AM199" s="39"/>
      <c r="AN199" s="39"/>
      <c r="AO199" s="39"/>
      <c r="AP199" s="39"/>
      <c r="AQ199" s="39"/>
      <c r="AR199" s="39"/>
      <c r="AS199" s="39"/>
      <c r="AT199" s="39"/>
      <c r="AU199" s="39"/>
      <c r="AV199" s="39"/>
      <c r="AW199" s="39"/>
      <c r="AX199" s="39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39"/>
      <c r="AK200" s="39"/>
      <c r="AL200" s="39"/>
      <c r="AM200" s="39"/>
      <c r="AN200" s="39"/>
      <c r="AO200" s="39"/>
      <c r="AP200" s="39"/>
      <c r="AQ200" s="39"/>
      <c r="AR200" s="39"/>
      <c r="AS200" s="39"/>
      <c r="AT200" s="39"/>
      <c r="AU200" s="39"/>
      <c r="AV200" s="39"/>
      <c r="AW200" s="39"/>
      <c r="AX200" s="39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39"/>
      <c r="AK201" s="39"/>
      <c r="AL201" s="39"/>
      <c r="AM201" s="39"/>
      <c r="AN201" s="39"/>
      <c r="AO201" s="39"/>
      <c r="AP201" s="39"/>
      <c r="AQ201" s="39"/>
      <c r="AR201" s="39"/>
      <c r="AS201" s="39"/>
      <c r="AT201" s="39"/>
      <c r="AU201" s="39"/>
      <c r="AV201" s="39"/>
      <c r="AW201" s="39"/>
      <c r="AX201" s="39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39"/>
      <c r="AK202" s="39"/>
      <c r="AL202" s="39"/>
      <c r="AM202" s="39"/>
      <c r="AN202" s="39"/>
      <c r="AO202" s="39"/>
      <c r="AP202" s="39"/>
      <c r="AQ202" s="39"/>
      <c r="AR202" s="39"/>
      <c r="AS202" s="39"/>
      <c r="AT202" s="39"/>
      <c r="AU202" s="39"/>
      <c r="AV202" s="39"/>
      <c r="AW202" s="39"/>
      <c r="AX202" s="39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39"/>
      <c r="AK203" s="39"/>
      <c r="AL203" s="39"/>
      <c r="AM203" s="39"/>
      <c r="AN203" s="39"/>
      <c r="AO203" s="39"/>
      <c r="AP203" s="39"/>
      <c r="AQ203" s="39"/>
      <c r="AR203" s="39"/>
      <c r="AS203" s="39"/>
      <c r="AT203" s="39"/>
      <c r="AU203" s="39"/>
      <c r="AV203" s="39"/>
      <c r="AW203" s="39"/>
      <c r="AX203" s="39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39"/>
      <c r="AK204" s="39"/>
      <c r="AL204" s="39"/>
      <c r="AM204" s="39"/>
      <c r="AN204" s="39"/>
      <c r="AO204" s="39"/>
      <c r="AP204" s="39"/>
      <c r="AQ204" s="39"/>
      <c r="AR204" s="39"/>
      <c r="AS204" s="39"/>
      <c r="AT204" s="39"/>
      <c r="AU204" s="39"/>
      <c r="AV204" s="39"/>
      <c r="AW204" s="39"/>
      <c r="AX204" s="39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39"/>
      <c r="AK205" s="39"/>
      <c r="AL205" s="39"/>
      <c r="AM205" s="39"/>
      <c r="AN205" s="39"/>
      <c r="AO205" s="39"/>
      <c r="AP205" s="39"/>
      <c r="AQ205" s="39"/>
      <c r="AR205" s="39"/>
      <c r="AS205" s="39"/>
      <c r="AT205" s="39"/>
      <c r="AU205" s="39"/>
      <c r="AV205" s="39"/>
      <c r="AW205" s="39"/>
      <c r="AX205" s="39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39"/>
      <c r="AK206" s="39"/>
      <c r="AL206" s="39"/>
      <c r="AM206" s="39"/>
      <c r="AN206" s="39"/>
      <c r="AO206" s="39"/>
      <c r="AP206" s="39"/>
      <c r="AQ206" s="39"/>
      <c r="AR206" s="39"/>
      <c r="AS206" s="39"/>
      <c r="AT206" s="39"/>
      <c r="AU206" s="39"/>
      <c r="AV206" s="39"/>
      <c r="AW206" s="39"/>
      <c r="AX206" s="39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39"/>
      <c r="AK207" s="39"/>
      <c r="AL207" s="39"/>
      <c r="AM207" s="39"/>
      <c r="AN207" s="39"/>
      <c r="AO207" s="39"/>
      <c r="AP207" s="39"/>
      <c r="AQ207" s="39"/>
      <c r="AR207" s="39"/>
      <c r="AS207" s="39"/>
      <c r="AT207" s="39"/>
      <c r="AU207" s="39"/>
      <c r="AV207" s="39"/>
      <c r="AW207" s="39"/>
      <c r="AX207" s="39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39"/>
      <c r="AK208" s="39"/>
      <c r="AL208" s="39"/>
      <c r="AM208" s="39"/>
      <c r="AN208" s="39"/>
      <c r="AO208" s="39"/>
      <c r="AP208" s="39"/>
      <c r="AQ208" s="39"/>
      <c r="AR208" s="39"/>
      <c r="AS208" s="39"/>
      <c r="AT208" s="39"/>
      <c r="AU208" s="39"/>
      <c r="AV208" s="39"/>
      <c r="AW208" s="39"/>
      <c r="AX208" s="39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39"/>
      <c r="AK209" s="39"/>
      <c r="AL209" s="39"/>
      <c r="AM209" s="39"/>
      <c r="AN209" s="39"/>
      <c r="AO209" s="39"/>
      <c r="AP209" s="39"/>
      <c r="AQ209" s="39"/>
      <c r="AR209" s="39"/>
      <c r="AS209" s="39"/>
      <c r="AT209" s="39"/>
      <c r="AU209" s="39"/>
      <c r="AV209" s="39"/>
      <c r="AW209" s="39"/>
      <c r="AX209" s="39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39"/>
      <c r="AK210" s="39"/>
      <c r="AL210" s="39"/>
      <c r="AM210" s="39"/>
      <c r="AN210" s="39"/>
      <c r="AO210" s="39"/>
      <c r="AP210" s="39"/>
      <c r="AQ210" s="39"/>
      <c r="AR210" s="39"/>
      <c r="AS210" s="39"/>
      <c r="AT210" s="39"/>
      <c r="AU210" s="39"/>
      <c r="AV210" s="39"/>
      <c r="AW210" s="39"/>
      <c r="AX210" s="39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39"/>
      <c r="AK211" s="39"/>
      <c r="AL211" s="39"/>
      <c r="AM211" s="39"/>
      <c r="AN211" s="39"/>
      <c r="AO211" s="39"/>
      <c r="AP211" s="39"/>
      <c r="AQ211" s="39"/>
      <c r="AR211" s="39"/>
      <c r="AS211" s="39"/>
      <c r="AT211" s="39"/>
      <c r="AU211" s="39"/>
      <c r="AV211" s="39"/>
      <c r="AW211" s="39"/>
      <c r="AX211" s="39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39"/>
      <c r="AK212" s="39"/>
      <c r="AL212" s="39"/>
      <c r="AM212" s="39"/>
      <c r="AN212" s="39"/>
      <c r="AO212" s="39"/>
      <c r="AP212" s="39"/>
      <c r="AQ212" s="39"/>
      <c r="AR212" s="39"/>
      <c r="AS212" s="39"/>
      <c r="AT212" s="39"/>
      <c r="AU212" s="39"/>
      <c r="AV212" s="39"/>
      <c r="AW212" s="39"/>
      <c r="AX212" s="39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39"/>
      <c r="AK213" s="39"/>
      <c r="AL213" s="39"/>
      <c r="AM213" s="39"/>
      <c r="AN213" s="39"/>
      <c r="AO213" s="39"/>
      <c r="AP213" s="39"/>
      <c r="AQ213" s="39"/>
      <c r="AR213" s="39"/>
      <c r="AS213" s="39"/>
      <c r="AT213" s="39"/>
      <c r="AU213" s="39"/>
      <c r="AV213" s="39"/>
      <c r="AW213" s="39"/>
      <c r="AX213" s="39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39"/>
      <c r="AK214" s="39"/>
      <c r="AL214" s="39"/>
      <c r="AM214" s="39"/>
      <c r="AN214" s="39"/>
      <c r="AO214" s="39"/>
      <c r="AP214" s="39"/>
      <c r="AQ214" s="39"/>
      <c r="AR214" s="39"/>
      <c r="AS214" s="39"/>
      <c r="AT214" s="39"/>
      <c r="AU214" s="39"/>
      <c r="AV214" s="39"/>
      <c r="AW214" s="39"/>
      <c r="AX214" s="39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39"/>
      <c r="AK215" s="39"/>
      <c r="AL215" s="39"/>
      <c r="AM215" s="39"/>
      <c r="AN215" s="39"/>
      <c r="AO215" s="39"/>
      <c r="AP215" s="39"/>
      <c r="AQ215" s="39"/>
      <c r="AR215" s="39"/>
      <c r="AS215" s="39"/>
      <c r="AT215" s="39"/>
      <c r="AU215" s="39"/>
      <c r="AV215" s="39"/>
      <c r="AW215" s="39"/>
      <c r="AX215" s="39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39"/>
      <c r="AK216" s="39"/>
      <c r="AL216" s="39"/>
      <c r="AM216" s="39"/>
      <c r="AN216" s="39"/>
      <c r="AO216" s="39"/>
      <c r="AP216" s="39"/>
      <c r="AQ216" s="39"/>
      <c r="AR216" s="39"/>
      <c r="AS216" s="39"/>
      <c r="AT216" s="39"/>
      <c r="AU216" s="39"/>
      <c r="AV216" s="39"/>
      <c r="AW216" s="39"/>
      <c r="AX216" s="39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39"/>
      <c r="AK217" s="39"/>
      <c r="AL217" s="39"/>
      <c r="AM217" s="39"/>
      <c r="AN217" s="39"/>
      <c r="AO217" s="39"/>
      <c r="AP217" s="39"/>
      <c r="AQ217" s="39"/>
      <c r="AR217" s="39"/>
      <c r="AS217" s="39"/>
      <c r="AT217" s="39"/>
      <c r="AU217" s="39"/>
      <c r="AV217" s="39"/>
      <c r="AW217" s="39"/>
      <c r="AX217" s="39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39"/>
      <c r="AK218" s="39"/>
      <c r="AL218" s="39"/>
      <c r="AM218" s="39"/>
      <c r="AN218" s="39"/>
      <c r="AO218" s="39"/>
      <c r="AP218" s="39"/>
      <c r="AQ218" s="39"/>
      <c r="AR218" s="39"/>
      <c r="AS218" s="39"/>
      <c r="AT218" s="39"/>
      <c r="AU218" s="39"/>
      <c r="AV218" s="39"/>
      <c r="AW218" s="39"/>
      <c r="AX218" s="39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39"/>
      <c r="AK219" s="39"/>
      <c r="AL219" s="39"/>
      <c r="AM219" s="39"/>
      <c r="AN219" s="39"/>
      <c r="AO219" s="39"/>
      <c r="AP219" s="39"/>
      <c r="AQ219" s="39"/>
      <c r="AR219" s="39"/>
      <c r="AS219" s="39"/>
      <c r="AT219" s="39"/>
      <c r="AU219" s="39"/>
      <c r="AV219" s="39"/>
      <c r="AW219" s="39"/>
      <c r="AX219" s="39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39"/>
      <c r="AK220" s="39"/>
      <c r="AL220" s="39"/>
      <c r="AM220" s="39"/>
      <c r="AN220" s="39"/>
      <c r="AO220" s="39"/>
      <c r="AP220" s="39"/>
      <c r="AQ220" s="39"/>
      <c r="AR220" s="39"/>
      <c r="AS220" s="39"/>
      <c r="AT220" s="39"/>
      <c r="AU220" s="39"/>
      <c r="AV220" s="39"/>
      <c r="AW220" s="39"/>
      <c r="AX220" s="39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39"/>
      <c r="AK221" s="39"/>
      <c r="AL221" s="39"/>
      <c r="AM221" s="39"/>
      <c r="AN221" s="39"/>
      <c r="AO221" s="39"/>
      <c r="AP221" s="39"/>
      <c r="AQ221" s="39"/>
      <c r="AR221" s="39"/>
      <c r="AS221" s="39"/>
      <c r="AT221" s="39"/>
      <c r="AU221" s="39"/>
      <c r="AV221" s="39"/>
      <c r="AW221" s="39"/>
      <c r="AX221" s="39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39"/>
      <c r="AK222" s="39"/>
      <c r="AL222" s="39"/>
      <c r="AM222" s="39"/>
      <c r="AN222" s="39"/>
      <c r="AO222" s="39"/>
      <c r="AP222" s="39"/>
      <c r="AQ222" s="39"/>
      <c r="AR222" s="39"/>
      <c r="AS222" s="39"/>
      <c r="AT222" s="39"/>
      <c r="AU222" s="39"/>
      <c r="AV222" s="39"/>
      <c r="AW222" s="39"/>
      <c r="AX222" s="39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39"/>
      <c r="AK223" s="39"/>
      <c r="AL223" s="39"/>
      <c r="AM223" s="39"/>
      <c r="AN223" s="39"/>
      <c r="AO223" s="39"/>
      <c r="AP223" s="39"/>
      <c r="AQ223" s="39"/>
      <c r="AR223" s="39"/>
      <c r="AS223" s="39"/>
      <c r="AT223" s="39"/>
      <c r="AU223" s="39"/>
      <c r="AV223" s="39"/>
      <c r="AW223" s="39"/>
      <c r="AX223" s="39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39"/>
      <c r="AK224" s="39"/>
      <c r="AL224" s="39"/>
      <c r="AM224" s="39"/>
      <c r="AN224" s="39"/>
      <c r="AO224" s="39"/>
      <c r="AP224" s="39"/>
      <c r="AQ224" s="39"/>
      <c r="AR224" s="39"/>
      <c r="AS224" s="39"/>
      <c r="AT224" s="39"/>
      <c r="AU224" s="39"/>
      <c r="AV224" s="39"/>
      <c r="AW224" s="39"/>
      <c r="AX224" s="39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39"/>
      <c r="AK225" s="39"/>
      <c r="AL225" s="39"/>
      <c r="AM225" s="39"/>
      <c r="AN225" s="39"/>
      <c r="AO225" s="39"/>
      <c r="AP225" s="39"/>
      <c r="AQ225" s="39"/>
      <c r="AR225" s="39"/>
      <c r="AS225" s="39"/>
      <c r="AT225" s="39"/>
      <c r="AU225" s="39"/>
      <c r="AV225" s="39"/>
      <c r="AW225" s="39"/>
      <c r="AX225" s="39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39"/>
      <c r="AK226" s="39"/>
      <c r="AL226" s="39"/>
      <c r="AM226" s="39"/>
      <c r="AN226" s="39"/>
      <c r="AO226" s="39"/>
      <c r="AP226" s="39"/>
      <c r="AQ226" s="39"/>
      <c r="AR226" s="39"/>
      <c r="AS226" s="39"/>
      <c r="AT226" s="39"/>
      <c r="AU226" s="39"/>
      <c r="AV226" s="39"/>
      <c r="AW226" s="39"/>
      <c r="AX226" s="39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39"/>
      <c r="AK227" s="39"/>
      <c r="AL227" s="39"/>
      <c r="AM227" s="39"/>
      <c r="AN227" s="39"/>
      <c r="AO227" s="39"/>
      <c r="AP227" s="39"/>
      <c r="AQ227" s="39"/>
      <c r="AR227" s="39"/>
      <c r="AS227" s="39"/>
      <c r="AT227" s="39"/>
      <c r="AU227" s="39"/>
      <c r="AV227" s="39"/>
      <c r="AW227" s="39"/>
      <c r="AX227" s="39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39"/>
      <c r="AK228" s="39"/>
      <c r="AL228" s="39"/>
      <c r="AM228" s="39"/>
      <c r="AN228" s="39"/>
      <c r="AO228" s="39"/>
      <c r="AP228" s="39"/>
      <c r="AQ228" s="39"/>
      <c r="AR228" s="39"/>
      <c r="AS228" s="39"/>
      <c r="AT228" s="39"/>
      <c r="AU228" s="39"/>
      <c r="AV228" s="39"/>
      <c r="AW228" s="39"/>
      <c r="AX228" s="39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39"/>
      <c r="AK229" s="39"/>
      <c r="AL229" s="39"/>
      <c r="AM229" s="39"/>
      <c r="AN229" s="39"/>
      <c r="AO229" s="39"/>
      <c r="AP229" s="39"/>
      <c r="AQ229" s="39"/>
      <c r="AR229" s="39"/>
      <c r="AS229" s="39"/>
      <c r="AT229" s="39"/>
      <c r="AU229" s="39"/>
      <c r="AV229" s="39"/>
      <c r="AW229" s="39"/>
      <c r="AX229" s="39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39"/>
      <c r="AK230" s="39"/>
      <c r="AL230" s="39"/>
      <c r="AM230" s="39"/>
      <c r="AN230" s="39"/>
      <c r="AO230" s="39"/>
      <c r="AP230" s="39"/>
      <c r="AQ230" s="39"/>
      <c r="AR230" s="39"/>
      <c r="AS230" s="39"/>
      <c r="AT230" s="39"/>
      <c r="AU230" s="39"/>
      <c r="AV230" s="39"/>
      <c r="AW230" s="39"/>
      <c r="AX230" s="39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39"/>
      <c r="AK231" s="39"/>
      <c r="AL231" s="39"/>
      <c r="AM231" s="39"/>
      <c r="AN231" s="39"/>
      <c r="AO231" s="39"/>
      <c r="AP231" s="39"/>
      <c r="AQ231" s="39"/>
      <c r="AR231" s="39"/>
      <c r="AS231" s="39"/>
      <c r="AT231" s="39"/>
      <c r="AU231" s="39"/>
      <c r="AV231" s="39"/>
      <c r="AW231" s="39"/>
      <c r="AX231" s="39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39"/>
      <c r="AK232" s="39"/>
      <c r="AL232" s="39"/>
      <c r="AM232" s="39"/>
      <c r="AN232" s="39"/>
      <c r="AO232" s="39"/>
      <c r="AP232" s="39"/>
      <c r="AQ232" s="39"/>
      <c r="AR232" s="39"/>
      <c r="AS232" s="39"/>
      <c r="AT232" s="39"/>
      <c r="AU232" s="39"/>
      <c r="AV232" s="39"/>
      <c r="AW232" s="39"/>
      <c r="AX232" s="39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39"/>
      <c r="AK233" s="39"/>
      <c r="AL233" s="39"/>
      <c r="AM233" s="39"/>
      <c r="AN233" s="39"/>
      <c r="AO233" s="39"/>
      <c r="AP233" s="39"/>
      <c r="AQ233" s="39"/>
      <c r="AR233" s="39"/>
      <c r="AS233" s="39"/>
      <c r="AT233" s="39"/>
      <c r="AU233" s="39"/>
      <c r="AV233" s="39"/>
      <c r="AW233" s="39"/>
      <c r="AX233" s="39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39"/>
      <c r="AK234" s="39"/>
      <c r="AL234" s="39"/>
      <c r="AM234" s="39"/>
      <c r="AN234" s="39"/>
      <c r="AO234" s="39"/>
      <c r="AP234" s="39"/>
      <c r="AQ234" s="39"/>
      <c r="AR234" s="39"/>
      <c r="AS234" s="39"/>
      <c r="AT234" s="39"/>
      <c r="AU234" s="39"/>
      <c r="AV234" s="39"/>
      <c r="AW234" s="39"/>
      <c r="AX234" s="39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39"/>
      <c r="AK235" s="39"/>
      <c r="AL235" s="39"/>
      <c r="AM235" s="39"/>
      <c r="AN235" s="39"/>
      <c r="AO235" s="39"/>
      <c r="AP235" s="39"/>
      <c r="AQ235" s="39"/>
      <c r="AR235" s="39"/>
      <c r="AS235" s="39"/>
      <c r="AT235" s="39"/>
      <c r="AU235" s="39"/>
      <c r="AV235" s="39"/>
      <c r="AW235" s="39"/>
      <c r="AX235" s="39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39"/>
      <c r="AK236" s="39"/>
      <c r="AL236" s="39"/>
      <c r="AM236" s="39"/>
      <c r="AN236" s="39"/>
      <c r="AO236" s="39"/>
      <c r="AP236" s="39"/>
      <c r="AQ236" s="39"/>
      <c r="AR236" s="39"/>
      <c r="AS236" s="39"/>
      <c r="AT236" s="39"/>
      <c r="AU236" s="39"/>
      <c r="AV236" s="39"/>
      <c r="AW236" s="39"/>
      <c r="AX236" s="39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39"/>
      <c r="AK237" s="39"/>
      <c r="AL237" s="39"/>
      <c r="AM237" s="39"/>
      <c r="AN237" s="39"/>
      <c r="AO237" s="39"/>
      <c r="AP237" s="39"/>
      <c r="AQ237" s="39"/>
      <c r="AR237" s="39"/>
      <c r="AS237" s="39"/>
      <c r="AT237" s="39"/>
      <c r="AU237" s="39"/>
      <c r="AV237" s="39"/>
      <c r="AW237" s="39"/>
      <c r="AX237" s="39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39"/>
      <c r="AK238" s="39"/>
      <c r="AL238" s="39"/>
      <c r="AM238" s="39"/>
      <c r="AN238" s="39"/>
      <c r="AO238" s="39"/>
      <c r="AP238" s="39"/>
      <c r="AQ238" s="39"/>
      <c r="AR238" s="39"/>
      <c r="AS238" s="39"/>
      <c r="AT238" s="39"/>
      <c r="AU238" s="39"/>
      <c r="AV238" s="39"/>
      <c r="AW238" s="39"/>
      <c r="AX238" s="39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39"/>
      <c r="AK239" s="39"/>
      <c r="AL239" s="39"/>
      <c r="AM239" s="39"/>
      <c r="AN239" s="39"/>
      <c r="AO239" s="39"/>
      <c r="AP239" s="39"/>
      <c r="AQ239" s="39"/>
      <c r="AR239" s="39"/>
      <c r="AS239" s="39"/>
      <c r="AT239" s="39"/>
      <c r="AU239" s="39"/>
      <c r="AV239" s="39"/>
      <c r="AW239" s="39"/>
      <c r="AX239" s="39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39"/>
      <c r="AK240" s="39"/>
      <c r="AL240" s="39"/>
      <c r="AM240" s="39"/>
      <c r="AN240" s="39"/>
      <c r="AO240" s="39"/>
      <c r="AP240" s="39"/>
      <c r="AQ240" s="39"/>
      <c r="AR240" s="39"/>
      <c r="AS240" s="39"/>
      <c r="AT240" s="39"/>
      <c r="AU240" s="39"/>
      <c r="AV240" s="39"/>
      <c r="AW240" s="39"/>
      <c r="AX240" s="39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39"/>
      <c r="AK241" s="39"/>
      <c r="AL241" s="39"/>
      <c r="AM241" s="39"/>
      <c r="AN241" s="39"/>
      <c r="AO241" s="39"/>
      <c r="AP241" s="39"/>
      <c r="AQ241" s="39"/>
      <c r="AR241" s="39"/>
      <c r="AS241" s="39"/>
      <c r="AT241" s="39"/>
      <c r="AU241" s="39"/>
      <c r="AV241" s="39"/>
      <c r="AW241" s="39"/>
      <c r="AX241" s="39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39"/>
      <c r="AK242" s="39"/>
      <c r="AL242" s="39"/>
      <c r="AM242" s="39"/>
      <c r="AN242" s="39"/>
      <c r="AO242" s="39"/>
      <c r="AP242" s="39"/>
      <c r="AQ242" s="39"/>
      <c r="AR242" s="39"/>
      <c r="AS242" s="39"/>
      <c r="AT242" s="39"/>
      <c r="AU242" s="39"/>
      <c r="AV242" s="39"/>
      <c r="AW242" s="39"/>
      <c r="AX242" s="39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39"/>
      <c r="AK243" s="39"/>
      <c r="AL243" s="39"/>
      <c r="AM243" s="39"/>
      <c r="AN243" s="39"/>
      <c r="AO243" s="39"/>
      <c r="AP243" s="39"/>
      <c r="AQ243" s="39"/>
      <c r="AR243" s="39"/>
      <c r="AS243" s="39"/>
      <c r="AT243" s="39"/>
      <c r="AU243" s="39"/>
      <c r="AV243" s="39"/>
      <c r="AW243" s="39"/>
      <c r="AX243" s="39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39"/>
      <c r="AK244" s="39"/>
      <c r="AL244" s="39"/>
      <c r="AM244" s="39"/>
      <c r="AN244" s="39"/>
      <c r="AO244" s="39"/>
      <c r="AP244" s="39"/>
      <c r="AQ244" s="39"/>
      <c r="AR244" s="39"/>
      <c r="AS244" s="39"/>
      <c r="AT244" s="39"/>
      <c r="AU244" s="39"/>
      <c r="AV244" s="39"/>
      <c r="AW244" s="39"/>
      <c r="AX244" s="39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39"/>
      <c r="AK245" s="39"/>
      <c r="AL245" s="39"/>
      <c r="AM245" s="39"/>
      <c r="AN245" s="39"/>
      <c r="AO245" s="39"/>
      <c r="AP245" s="39"/>
      <c r="AQ245" s="39"/>
      <c r="AR245" s="39"/>
      <c r="AS245" s="39"/>
      <c r="AT245" s="39"/>
      <c r="AU245" s="39"/>
      <c r="AV245" s="39"/>
      <c r="AW245" s="39"/>
      <c r="AX245" s="39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39"/>
      <c r="AK246" s="39"/>
      <c r="AL246" s="39"/>
      <c r="AM246" s="39"/>
      <c r="AN246" s="39"/>
      <c r="AO246" s="39"/>
      <c r="AP246" s="39"/>
      <c r="AQ246" s="39"/>
      <c r="AR246" s="39"/>
      <c r="AS246" s="39"/>
      <c r="AT246" s="39"/>
      <c r="AU246" s="39"/>
      <c r="AV246" s="39"/>
      <c r="AW246" s="39"/>
      <c r="AX246" s="39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39"/>
      <c r="AK247" s="39"/>
      <c r="AL247" s="39"/>
      <c r="AM247" s="39"/>
      <c r="AN247" s="39"/>
      <c r="AO247" s="39"/>
      <c r="AP247" s="39"/>
      <c r="AQ247" s="39"/>
      <c r="AR247" s="39"/>
      <c r="AS247" s="39"/>
      <c r="AT247" s="39"/>
      <c r="AU247" s="39"/>
      <c r="AV247" s="39"/>
      <c r="AW247" s="39"/>
      <c r="AX247" s="39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39"/>
      <c r="AK248" s="39"/>
      <c r="AL248" s="39"/>
      <c r="AM248" s="39"/>
      <c r="AN248" s="39"/>
      <c r="AO248" s="39"/>
      <c r="AP248" s="39"/>
      <c r="AQ248" s="39"/>
      <c r="AR248" s="39"/>
      <c r="AS248" s="39"/>
      <c r="AT248" s="39"/>
      <c r="AU248" s="39"/>
      <c r="AV248" s="39"/>
      <c r="AW248" s="39"/>
      <c r="AX248" s="39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39"/>
      <c r="AK249" s="39"/>
      <c r="AL249" s="39"/>
      <c r="AM249" s="39"/>
      <c r="AN249" s="39"/>
      <c r="AO249" s="39"/>
      <c r="AP249" s="39"/>
      <c r="AQ249" s="39"/>
      <c r="AR249" s="39"/>
      <c r="AS249" s="39"/>
      <c r="AT249" s="39"/>
      <c r="AU249" s="39"/>
      <c r="AV249" s="39"/>
      <c r="AW249" s="39"/>
      <c r="AX249" s="39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39"/>
      <c r="AK250" s="39"/>
      <c r="AL250" s="39"/>
      <c r="AM250" s="39"/>
      <c r="AN250" s="39"/>
      <c r="AO250" s="39"/>
      <c r="AP250" s="39"/>
      <c r="AQ250" s="39"/>
      <c r="AR250" s="39"/>
      <c r="AS250" s="39"/>
      <c r="AT250" s="39"/>
      <c r="AU250" s="39"/>
      <c r="AV250" s="39"/>
      <c r="AW250" s="39"/>
      <c r="AX250" s="39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39"/>
      <c r="AK251" s="39"/>
      <c r="AL251" s="39"/>
      <c r="AM251" s="39"/>
      <c r="AN251" s="39"/>
      <c r="AO251" s="39"/>
      <c r="AP251" s="39"/>
      <c r="AQ251" s="39"/>
      <c r="AR251" s="39"/>
      <c r="AS251" s="39"/>
      <c r="AT251" s="39"/>
      <c r="AU251" s="39"/>
      <c r="AV251" s="39"/>
      <c r="AW251" s="39"/>
      <c r="AX251" s="39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39"/>
      <c r="AK252" s="39"/>
      <c r="AL252" s="39"/>
      <c r="AM252" s="39"/>
      <c r="AN252" s="39"/>
      <c r="AO252" s="39"/>
      <c r="AP252" s="39"/>
      <c r="AQ252" s="39"/>
      <c r="AR252" s="39"/>
      <c r="AS252" s="39"/>
      <c r="AT252" s="39"/>
      <c r="AU252" s="39"/>
      <c r="AV252" s="39"/>
      <c r="AW252" s="39"/>
      <c r="AX252" s="39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39"/>
      <c r="AK253" s="39"/>
      <c r="AL253" s="39"/>
      <c r="AM253" s="39"/>
      <c r="AN253" s="39"/>
      <c r="AO253" s="39"/>
      <c r="AP253" s="39"/>
      <c r="AQ253" s="39"/>
      <c r="AR253" s="39"/>
      <c r="AS253" s="39"/>
      <c r="AT253" s="39"/>
      <c r="AU253" s="39"/>
      <c r="AV253" s="39"/>
      <c r="AW253" s="39"/>
      <c r="AX253" s="39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39"/>
      <c r="AK254" s="39"/>
      <c r="AL254" s="39"/>
      <c r="AM254" s="39"/>
      <c r="AN254" s="39"/>
      <c r="AO254" s="39"/>
      <c r="AP254" s="39"/>
      <c r="AQ254" s="39"/>
      <c r="AR254" s="39"/>
      <c r="AS254" s="39"/>
      <c r="AT254" s="39"/>
      <c r="AU254" s="39"/>
      <c r="AV254" s="39"/>
      <c r="AW254" s="39"/>
      <c r="AX254" s="39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39"/>
      <c r="AK255" s="39"/>
      <c r="AL255" s="39"/>
      <c r="AM255" s="39"/>
      <c r="AN255" s="39"/>
      <c r="AO255" s="39"/>
      <c r="AP255" s="39"/>
      <c r="AQ255" s="39"/>
      <c r="AR255" s="39"/>
      <c r="AS255" s="39"/>
      <c r="AT255" s="39"/>
      <c r="AU255" s="39"/>
      <c r="AV255" s="39"/>
      <c r="AW255" s="39"/>
      <c r="AX255" s="39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39"/>
      <c r="AK256" s="39"/>
      <c r="AL256" s="39"/>
      <c r="AM256" s="39"/>
      <c r="AN256" s="39"/>
      <c r="AO256" s="39"/>
      <c r="AP256" s="39"/>
      <c r="AQ256" s="39"/>
      <c r="AR256" s="39"/>
      <c r="AS256" s="39"/>
      <c r="AT256" s="39"/>
      <c r="AU256" s="39"/>
      <c r="AV256" s="39"/>
      <c r="AW256" s="39"/>
      <c r="AX256" s="39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39"/>
      <c r="AK257" s="39"/>
      <c r="AL257" s="39"/>
      <c r="AM257" s="39"/>
      <c r="AN257" s="39"/>
      <c r="AO257" s="39"/>
      <c r="AP257" s="39"/>
      <c r="AQ257" s="39"/>
      <c r="AR257" s="39"/>
      <c r="AS257" s="39"/>
      <c r="AT257" s="39"/>
      <c r="AU257" s="39"/>
      <c r="AV257" s="39"/>
      <c r="AW257" s="39"/>
      <c r="AX257" s="39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39"/>
      <c r="AK258" s="39"/>
      <c r="AL258" s="39"/>
      <c r="AM258" s="39"/>
      <c r="AN258" s="39"/>
      <c r="AO258" s="39"/>
      <c r="AP258" s="39"/>
      <c r="AQ258" s="39"/>
      <c r="AR258" s="39"/>
      <c r="AS258" s="39"/>
      <c r="AT258" s="39"/>
      <c r="AU258" s="39"/>
      <c r="AV258" s="39"/>
      <c r="AW258" s="39"/>
      <c r="AX258" s="39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39"/>
      <c r="AK259" s="39"/>
      <c r="AL259" s="39"/>
      <c r="AM259" s="39"/>
      <c r="AN259" s="39"/>
      <c r="AO259" s="39"/>
      <c r="AP259" s="39"/>
      <c r="AQ259" s="39"/>
      <c r="AR259" s="39"/>
      <c r="AS259" s="39"/>
      <c r="AT259" s="39"/>
      <c r="AU259" s="39"/>
      <c r="AV259" s="39"/>
      <c r="AW259" s="39"/>
      <c r="AX259" s="39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39"/>
      <c r="AK260" s="39"/>
      <c r="AL260" s="39"/>
      <c r="AM260" s="39"/>
      <c r="AN260" s="39"/>
      <c r="AO260" s="39"/>
      <c r="AP260" s="39"/>
      <c r="AQ260" s="39"/>
      <c r="AR260" s="39"/>
      <c r="AS260" s="39"/>
      <c r="AT260" s="39"/>
      <c r="AU260" s="39"/>
      <c r="AV260" s="39"/>
      <c r="AW260" s="39"/>
      <c r="AX260" s="39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39"/>
      <c r="AK261" s="39"/>
      <c r="AL261" s="39"/>
      <c r="AM261" s="39"/>
      <c r="AN261" s="39"/>
      <c r="AO261" s="39"/>
      <c r="AP261" s="39"/>
      <c r="AQ261" s="39"/>
      <c r="AR261" s="39"/>
      <c r="AS261" s="39"/>
      <c r="AT261" s="39"/>
      <c r="AU261" s="39"/>
      <c r="AV261" s="39"/>
      <c r="AW261" s="39"/>
      <c r="AX261" s="39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39"/>
      <c r="AK262" s="39"/>
      <c r="AL262" s="39"/>
      <c r="AM262" s="39"/>
      <c r="AN262" s="39"/>
      <c r="AO262" s="39"/>
      <c r="AP262" s="39"/>
      <c r="AQ262" s="39"/>
      <c r="AR262" s="39"/>
      <c r="AS262" s="39"/>
      <c r="AT262" s="39"/>
      <c r="AU262" s="39"/>
      <c r="AV262" s="39"/>
      <c r="AW262" s="39"/>
      <c r="AX262" s="39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39"/>
      <c r="AK263" s="39"/>
      <c r="AL263" s="39"/>
      <c r="AM263" s="39"/>
      <c r="AN263" s="39"/>
      <c r="AO263" s="39"/>
      <c r="AP263" s="39"/>
      <c r="AQ263" s="39"/>
      <c r="AR263" s="39"/>
      <c r="AS263" s="39"/>
      <c r="AT263" s="39"/>
      <c r="AU263" s="39"/>
      <c r="AV263" s="39"/>
      <c r="AW263" s="39"/>
      <c r="AX263" s="39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39"/>
      <c r="AK264" s="39"/>
      <c r="AL264" s="39"/>
      <c r="AM264" s="39"/>
      <c r="AN264" s="39"/>
      <c r="AO264" s="39"/>
      <c r="AP264" s="39"/>
      <c r="AQ264" s="39"/>
      <c r="AR264" s="39"/>
      <c r="AS264" s="39"/>
      <c r="AT264" s="39"/>
      <c r="AU264" s="39"/>
      <c r="AV264" s="39"/>
      <c r="AW264" s="39"/>
      <c r="AX264" s="39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39"/>
      <c r="AK265" s="39"/>
      <c r="AL265" s="39"/>
      <c r="AM265" s="39"/>
      <c r="AN265" s="39"/>
      <c r="AO265" s="39"/>
      <c r="AP265" s="39"/>
      <c r="AQ265" s="39"/>
      <c r="AR265" s="39"/>
      <c r="AS265" s="39"/>
      <c r="AT265" s="39"/>
      <c r="AU265" s="39"/>
      <c r="AV265" s="39"/>
      <c r="AW265" s="39"/>
      <c r="AX265" s="39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39"/>
      <c r="AK266" s="39"/>
      <c r="AL266" s="39"/>
      <c r="AM266" s="39"/>
      <c r="AN266" s="39"/>
      <c r="AO266" s="39"/>
      <c r="AP266" s="39"/>
      <c r="AQ266" s="39"/>
      <c r="AR266" s="39"/>
      <c r="AS266" s="39"/>
      <c r="AT266" s="39"/>
      <c r="AU266" s="39"/>
      <c r="AV266" s="39"/>
      <c r="AW266" s="39"/>
      <c r="AX266" s="39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39"/>
      <c r="AK267" s="39"/>
      <c r="AL267" s="39"/>
      <c r="AM267" s="39"/>
      <c r="AN267" s="39"/>
      <c r="AO267" s="39"/>
      <c r="AP267" s="39"/>
      <c r="AQ267" s="39"/>
      <c r="AR267" s="39"/>
      <c r="AS267" s="39"/>
      <c r="AT267" s="39"/>
      <c r="AU267" s="39"/>
      <c r="AV267" s="39"/>
      <c r="AW267" s="39"/>
      <c r="AX267" s="39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39"/>
      <c r="AK268" s="39"/>
      <c r="AL268" s="39"/>
      <c r="AM268" s="39"/>
      <c r="AN268" s="39"/>
      <c r="AO268" s="39"/>
      <c r="AP268" s="39"/>
      <c r="AQ268" s="39"/>
      <c r="AR268" s="39"/>
      <c r="AS268" s="39"/>
      <c r="AT268" s="39"/>
      <c r="AU268" s="39"/>
      <c r="AV268" s="39"/>
      <c r="AW268" s="39"/>
      <c r="AX268" s="39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39"/>
      <c r="AK269" s="39"/>
      <c r="AL269" s="39"/>
      <c r="AM269" s="39"/>
      <c r="AN269" s="39"/>
      <c r="AO269" s="39"/>
      <c r="AP269" s="39"/>
      <c r="AQ269" s="39"/>
      <c r="AR269" s="39"/>
      <c r="AS269" s="39"/>
      <c r="AT269" s="39"/>
      <c r="AU269" s="39"/>
      <c r="AV269" s="39"/>
      <c r="AW269" s="39"/>
      <c r="AX269" s="39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39"/>
      <c r="AK270" s="39"/>
      <c r="AL270" s="39"/>
      <c r="AM270" s="39"/>
      <c r="AN270" s="39"/>
      <c r="AO270" s="39"/>
      <c r="AP270" s="39"/>
      <c r="AQ270" s="39"/>
      <c r="AR270" s="39"/>
      <c r="AS270" s="39"/>
      <c r="AT270" s="39"/>
      <c r="AU270" s="39"/>
      <c r="AV270" s="39"/>
      <c r="AW270" s="39"/>
      <c r="AX270" s="39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39"/>
      <c r="AK271" s="39"/>
      <c r="AL271" s="39"/>
      <c r="AM271" s="39"/>
      <c r="AN271" s="39"/>
      <c r="AO271" s="39"/>
      <c r="AP271" s="39"/>
      <c r="AQ271" s="39"/>
      <c r="AR271" s="39"/>
      <c r="AS271" s="39"/>
      <c r="AT271" s="39"/>
      <c r="AU271" s="39"/>
      <c r="AV271" s="39"/>
      <c r="AW271" s="39"/>
      <c r="AX271" s="39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39"/>
      <c r="AK272" s="39"/>
      <c r="AL272" s="39"/>
      <c r="AM272" s="39"/>
      <c r="AN272" s="39"/>
      <c r="AO272" s="39"/>
      <c r="AP272" s="39"/>
      <c r="AQ272" s="39"/>
      <c r="AR272" s="39"/>
      <c r="AS272" s="39"/>
      <c r="AT272" s="39"/>
      <c r="AU272" s="39"/>
      <c r="AV272" s="39"/>
      <c r="AW272" s="39"/>
      <c r="AX272" s="39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39"/>
      <c r="AK273" s="39"/>
      <c r="AL273" s="39"/>
      <c r="AM273" s="39"/>
      <c r="AN273" s="39"/>
      <c r="AO273" s="39"/>
      <c r="AP273" s="39"/>
      <c r="AQ273" s="39"/>
      <c r="AR273" s="39"/>
      <c r="AS273" s="39"/>
      <c r="AT273" s="39"/>
      <c r="AU273" s="39"/>
      <c r="AV273" s="39"/>
      <c r="AW273" s="39"/>
      <c r="AX273" s="39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39"/>
      <c r="AK274" s="39"/>
      <c r="AL274" s="39"/>
      <c r="AM274" s="39"/>
      <c r="AN274" s="39"/>
      <c r="AO274" s="39"/>
      <c r="AP274" s="39"/>
      <c r="AQ274" s="39"/>
      <c r="AR274" s="39"/>
      <c r="AS274" s="39"/>
      <c r="AT274" s="39"/>
      <c r="AU274" s="39"/>
      <c r="AV274" s="39"/>
      <c r="AW274" s="39"/>
      <c r="AX274" s="39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39"/>
      <c r="AK275" s="39"/>
      <c r="AL275" s="39"/>
      <c r="AM275" s="39"/>
      <c r="AN275" s="39"/>
      <c r="AO275" s="39"/>
      <c r="AP275" s="39"/>
      <c r="AQ275" s="39"/>
      <c r="AR275" s="39"/>
      <c r="AS275" s="39"/>
      <c r="AT275" s="39"/>
      <c r="AU275" s="39"/>
      <c r="AV275" s="39"/>
      <c r="AW275" s="39"/>
      <c r="AX275" s="39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39"/>
      <c r="AK276" s="39"/>
      <c r="AL276" s="39"/>
      <c r="AM276" s="39"/>
      <c r="AN276" s="39"/>
      <c r="AO276" s="39"/>
      <c r="AP276" s="39"/>
      <c r="AQ276" s="39"/>
      <c r="AR276" s="39"/>
      <c r="AS276" s="39"/>
      <c r="AT276" s="39"/>
      <c r="AU276" s="39"/>
      <c r="AV276" s="39"/>
      <c r="AW276" s="39"/>
      <c r="AX276" s="39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39"/>
      <c r="AK277" s="39"/>
      <c r="AL277" s="39"/>
      <c r="AM277" s="39"/>
      <c r="AN277" s="39"/>
      <c r="AO277" s="39"/>
      <c r="AP277" s="39"/>
      <c r="AQ277" s="39"/>
      <c r="AR277" s="39"/>
      <c r="AS277" s="39"/>
      <c r="AT277" s="39"/>
      <c r="AU277" s="39"/>
      <c r="AV277" s="39"/>
      <c r="AW277" s="39"/>
      <c r="AX277" s="39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39"/>
      <c r="AK278" s="39"/>
      <c r="AL278" s="39"/>
      <c r="AM278" s="39"/>
      <c r="AN278" s="39"/>
      <c r="AO278" s="39"/>
      <c r="AP278" s="39"/>
      <c r="AQ278" s="39"/>
      <c r="AR278" s="39"/>
      <c r="AS278" s="39"/>
      <c r="AT278" s="39"/>
      <c r="AU278" s="39"/>
      <c r="AV278" s="39"/>
      <c r="AW278" s="39"/>
      <c r="AX278" s="39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39"/>
      <c r="AK279" s="39"/>
      <c r="AL279" s="39"/>
      <c r="AM279" s="39"/>
      <c r="AN279" s="39"/>
      <c r="AO279" s="39"/>
      <c r="AP279" s="39"/>
      <c r="AQ279" s="39"/>
      <c r="AR279" s="39"/>
      <c r="AS279" s="39"/>
      <c r="AT279" s="39"/>
      <c r="AU279" s="39"/>
      <c r="AV279" s="39"/>
      <c r="AW279" s="39"/>
      <c r="AX279" s="39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39"/>
      <c r="AK280" s="39"/>
      <c r="AL280" s="39"/>
      <c r="AM280" s="39"/>
      <c r="AN280" s="39"/>
      <c r="AO280" s="39"/>
      <c r="AP280" s="39"/>
      <c r="AQ280" s="39"/>
      <c r="AR280" s="39"/>
      <c r="AS280" s="39"/>
      <c r="AT280" s="39"/>
      <c r="AU280" s="39"/>
      <c r="AV280" s="39"/>
      <c r="AW280" s="39"/>
      <c r="AX280" s="39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39"/>
      <c r="AK281" s="39"/>
      <c r="AL281" s="39"/>
      <c r="AM281" s="39"/>
      <c r="AN281" s="39"/>
      <c r="AO281" s="39"/>
      <c r="AP281" s="39"/>
      <c r="AQ281" s="39"/>
      <c r="AR281" s="39"/>
      <c r="AS281" s="39"/>
      <c r="AT281" s="39"/>
      <c r="AU281" s="39"/>
      <c r="AV281" s="39"/>
      <c r="AW281" s="39"/>
      <c r="AX281" s="39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39"/>
      <c r="AK282" s="39"/>
      <c r="AL282" s="39"/>
      <c r="AM282" s="39"/>
      <c r="AN282" s="39"/>
      <c r="AO282" s="39"/>
      <c r="AP282" s="39"/>
      <c r="AQ282" s="39"/>
      <c r="AR282" s="39"/>
      <c r="AS282" s="39"/>
      <c r="AT282" s="39"/>
      <c r="AU282" s="39"/>
      <c r="AV282" s="39"/>
      <c r="AW282" s="39"/>
      <c r="AX282" s="39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39"/>
      <c r="AK283" s="39"/>
      <c r="AL283" s="39"/>
      <c r="AM283" s="39"/>
      <c r="AN283" s="39"/>
      <c r="AO283" s="39"/>
      <c r="AP283" s="39"/>
      <c r="AQ283" s="39"/>
      <c r="AR283" s="39"/>
      <c r="AS283" s="39"/>
      <c r="AT283" s="39"/>
      <c r="AU283" s="39"/>
      <c r="AV283" s="39"/>
      <c r="AW283" s="39"/>
      <c r="AX283" s="39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39"/>
      <c r="AK284" s="39"/>
      <c r="AL284" s="39"/>
      <c r="AM284" s="39"/>
      <c r="AN284" s="39"/>
      <c r="AO284" s="39"/>
      <c r="AP284" s="39"/>
      <c r="AQ284" s="39"/>
      <c r="AR284" s="39"/>
      <c r="AS284" s="39"/>
      <c r="AT284" s="39"/>
      <c r="AU284" s="39"/>
      <c r="AV284" s="39"/>
      <c r="AW284" s="39"/>
      <c r="AX284" s="39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39"/>
      <c r="AK285" s="39"/>
      <c r="AL285" s="39"/>
      <c r="AM285" s="39"/>
      <c r="AN285" s="39"/>
      <c r="AO285" s="39"/>
      <c r="AP285" s="39"/>
      <c r="AQ285" s="39"/>
      <c r="AR285" s="39"/>
      <c r="AS285" s="39"/>
      <c r="AT285" s="39"/>
      <c r="AU285" s="39"/>
      <c r="AV285" s="39"/>
      <c r="AW285" s="39"/>
      <c r="AX285" s="39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39"/>
      <c r="AK286" s="39"/>
      <c r="AL286" s="39"/>
      <c r="AM286" s="39"/>
      <c r="AN286" s="39"/>
      <c r="AO286" s="39"/>
      <c r="AP286" s="39"/>
      <c r="AQ286" s="39"/>
      <c r="AR286" s="39"/>
      <c r="AS286" s="39"/>
      <c r="AT286" s="39"/>
      <c r="AU286" s="39"/>
      <c r="AV286" s="39"/>
      <c r="AW286" s="39"/>
      <c r="AX286" s="39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39"/>
      <c r="AK287" s="39"/>
      <c r="AL287" s="39"/>
      <c r="AM287" s="39"/>
      <c r="AN287" s="39"/>
      <c r="AO287" s="39"/>
      <c r="AP287" s="39"/>
      <c r="AQ287" s="39"/>
      <c r="AR287" s="39"/>
      <c r="AS287" s="39"/>
      <c r="AT287" s="39"/>
      <c r="AU287" s="39"/>
      <c r="AV287" s="39"/>
      <c r="AW287" s="39"/>
      <c r="AX287" s="39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39"/>
      <c r="AK288" s="39"/>
      <c r="AL288" s="39"/>
      <c r="AM288" s="39"/>
      <c r="AN288" s="39"/>
      <c r="AO288" s="39"/>
      <c r="AP288" s="39"/>
      <c r="AQ288" s="39"/>
      <c r="AR288" s="39"/>
      <c r="AS288" s="39"/>
      <c r="AT288" s="39"/>
      <c r="AU288" s="39"/>
      <c r="AV288" s="39"/>
      <c r="AW288" s="39"/>
      <c r="AX288" s="39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39"/>
      <c r="AK289" s="39"/>
      <c r="AL289" s="39"/>
      <c r="AM289" s="39"/>
      <c r="AN289" s="39"/>
      <c r="AO289" s="39"/>
      <c r="AP289" s="39"/>
      <c r="AQ289" s="39"/>
      <c r="AR289" s="39"/>
      <c r="AS289" s="39"/>
      <c r="AT289" s="39"/>
      <c r="AU289" s="39"/>
      <c r="AV289" s="39"/>
      <c r="AW289" s="39"/>
      <c r="AX289" s="39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39"/>
      <c r="AK290" s="39"/>
      <c r="AL290" s="39"/>
      <c r="AM290" s="39"/>
      <c r="AN290" s="39"/>
      <c r="AO290" s="39"/>
      <c r="AP290" s="39"/>
      <c r="AQ290" s="39"/>
      <c r="AR290" s="39"/>
      <c r="AS290" s="39"/>
      <c r="AT290" s="39"/>
      <c r="AU290" s="39"/>
      <c r="AV290" s="39"/>
      <c r="AW290" s="39"/>
      <c r="AX290" s="39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39"/>
      <c r="AK291" s="39"/>
      <c r="AL291" s="39"/>
      <c r="AM291" s="39"/>
      <c r="AN291" s="39"/>
      <c r="AO291" s="39"/>
      <c r="AP291" s="39"/>
      <c r="AQ291" s="39"/>
      <c r="AR291" s="39"/>
      <c r="AS291" s="39"/>
      <c r="AT291" s="39"/>
      <c r="AU291" s="39"/>
      <c r="AV291" s="39"/>
      <c r="AW291" s="39"/>
      <c r="AX291" s="39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39"/>
      <c r="AK292" s="39"/>
      <c r="AL292" s="39"/>
      <c r="AM292" s="39"/>
      <c r="AN292" s="39"/>
      <c r="AO292" s="39"/>
      <c r="AP292" s="39"/>
      <c r="AQ292" s="39"/>
      <c r="AR292" s="39"/>
      <c r="AS292" s="39"/>
      <c r="AT292" s="39"/>
      <c r="AU292" s="39"/>
      <c r="AV292" s="39"/>
      <c r="AW292" s="39"/>
      <c r="AX292" s="39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39"/>
      <c r="AK293" s="39"/>
      <c r="AL293" s="39"/>
      <c r="AM293" s="39"/>
      <c r="AN293" s="39"/>
      <c r="AO293" s="39"/>
      <c r="AP293" s="39"/>
      <c r="AQ293" s="39"/>
      <c r="AR293" s="39"/>
      <c r="AS293" s="39"/>
      <c r="AT293" s="39"/>
      <c r="AU293" s="39"/>
      <c r="AV293" s="39"/>
      <c r="AW293" s="39"/>
      <c r="AX293" s="39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39"/>
      <c r="AK294" s="39"/>
      <c r="AL294" s="39"/>
      <c r="AM294" s="39"/>
      <c r="AN294" s="39"/>
      <c r="AO294" s="39"/>
      <c r="AP294" s="39"/>
      <c r="AQ294" s="39"/>
      <c r="AR294" s="39"/>
      <c r="AS294" s="39"/>
      <c r="AT294" s="39"/>
      <c r="AU294" s="39"/>
      <c r="AV294" s="39"/>
      <c r="AW294" s="39"/>
      <c r="AX294" s="39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39"/>
      <c r="AK295" s="39"/>
      <c r="AL295" s="39"/>
      <c r="AM295" s="39"/>
      <c r="AN295" s="39"/>
      <c r="AO295" s="39"/>
      <c r="AP295" s="39"/>
      <c r="AQ295" s="39"/>
      <c r="AR295" s="39"/>
      <c r="AS295" s="39"/>
      <c r="AT295" s="39"/>
      <c r="AU295" s="39"/>
      <c r="AV295" s="39"/>
      <c r="AW295" s="39"/>
      <c r="AX295" s="39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39"/>
      <c r="AK296" s="39"/>
      <c r="AL296" s="39"/>
      <c r="AM296" s="39"/>
      <c r="AN296" s="39"/>
      <c r="AO296" s="39"/>
      <c r="AP296" s="39"/>
      <c r="AQ296" s="39"/>
      <c r="AR296" s="39"/>
      <c r="AS296" s="39"/>
      <c r="AT296" s="39"/>
      <c r="AU296" s="39"/>
      <c r="AV296" s="39"/>
      <c r="AW296" s="39"/>
      <c r="AX296" s="39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39"/>
      <c r="AK297" s="39"/>
      <c r="AL297" s="39"/>
      <c r="AM297" s="39"/>
      <c r="AN297" s="39"/>
      <c r="AO297" s="39"/>
      <c r="AP297" s="39"/>
      <c r="AQ297" s="39"/>
      <c r="AR297" s="39"/>
      <c r="AS297" s="39"/>
      <c r="AT297" s="39"/>
      <c r="AU297" s="39"/>
      <c r="AV297" s="39"/>
      <c r="AW297" s="39"/>
      <c r="AX297" s="39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39"/>
      <c r="AK298" s="39"/>
      <c r="AL298" s="39"/>
      <c r="AM298" s="39"/>
      <c r="AN298" s="39"/>
      <c r="AO298" s="39"/>
      <c r="AP298" s="39"/>
      <c r="AQ298" s="39"/>
      <c r="AR298" s="39"/>
      <c r="AS298" s="39"/>
      <c r="AT298" s="39"/>
      <c r="AU298" s="39"/>
      <c r="AV298" s="39"/>
      <c r="AW298" s="39"/>
      <c r="AX298" s="39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39"/>
      <c r="AK299" s="39"/>
      <c r="AL299" s="39"/>
      <c r="AM299" s="39"/>
      <c r="AN299" s="39"/>
      <c r="AO299" s="39"/>
      <c r="AP299" s="39"/>
      <c r="AQ299" s="39"/>
      <c r="AR299" s="39"/>
      <c r="AS299" s="39"/>
      <c r="AT299" s="39"/>
      <c r="AU299" s="39"/>
      <c r="AV299" s="39"/>
      <c r="AW299" s="39"/>
      <c r="AX299" s="39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39"/>
      <c r="AK300" s="39"/>
      <c r="AL300" s="39"/>
      <c r="AM300" s="39"/>
      <c r="AN300" s="39"/>
      <c r="AO300" s="39"/>
      <c r="AP300" s="39"/>
      <c r="AQ300" s="39"/>
      <c r="AR300" s="39"/>
      <c r="AS300" s="39"/>
      <c r="AT300" s="39"/>
      <c r="AU300" s="39"/>
      <c r="AV300" s="39"/>
      <c r="AW300" s="39"/>
      <c r="AX300" s="39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39"/>
      <c r="AK301" s="39"/>
      <c r="AL301" s="39"/>
      <c r="AM301" s="39"/>
      <c r="AN301" s="39"/>
      <c r="AO301" s="39"/>
      <c r="AP301" s="39"/>
      <c r="AQ301" s="39"/>
      <c r="AR301" s="39"/>
      <c r="AS301" s="39"/>
      <c r="AT301" s="39"/>
      <c r="AU301" s="39"/>
      <c r="AV301" s="39"/>
      <c r="AW301" s="39"/>
      <c r="AX301" s="39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39"/>
      <c r="AK302" s="39"/>
      <c r="AL302" s="39"/>
      <c r="AM302" s="39"/>
      <c r="AN302" s="39"/>
      <c r="AO302" s="39"/>
      <c r="AP302" s="39"/>
      <c r="AQ302" s="39"/>
      <c r="AR302" s="39"/>
      <c r="AS302" s="39"/>
      <c r="AT302" s="39"/>
      <c r="AU302" s="39"/>
      <c r="AV302" s="39"/>
      <c r="AW302" s="39"/>
      <c r="AX302" s="39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39"/>
      <c r="AK303" s="39"/>
      <c r="AL303" s="39"/>
      <c r="AM303" s="39"/>
      <c r="AN303" s="39"/>
      <c r="AO303" s="39"/>
      <c r="AP303" s="39"/>
      <c r="AQ303" s="39"/>
      <c r="AR303" s="39"/>
      <c r="AS303" s="39"/>
      <c r="AT303" s="39"/>
      <c r="AU303" s="39"/>
      <c r="AV303" s="39"/>
      <c r="AW303" s="39"/>
      <c r="AX303" s="39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39"/>
      <c r="AK304" s="39"/>
      <c r="AL304" s="39"/>
      <c r="AM304" s="39"/>
      <c r="AN304" s="39"/>
      <c r="AO304" s="39"/>
      <c r="AP304" s="39"/>
      <c r="AQ304" s="39"/>
      <c r="AR304" s="39"/>
      <c r="AS304" s="39"/>
      <c r="AT304" s="39"/>
      <c r="AU304" s="39"/>
      <c r="AV304" s="39"/>
      <c r="AW304" s="39"/>
      <c r="AX304" s="39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39"/>
      <c r="AK305" s="39"/>
      <c r="AL305" s="39"/>
      <c r="AM305" s="39"/>
      <c r="AN305" s="39"/>
      <c r="AO305" s="39"/>
      <c r="AP305" s="39"/>
      <c r="AQ305" s="39"/>
      <c r="AR305" s="39"/>
      <c r="AS305" s="39"/>
      <c r="AT305" s="39"/>
      <c r="AU305" s="39"/>
      <c r="AV305" s="39"/>
      <c r="AW305" s="39"/>
      <c r="AX305" s="39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39"/>
      <c r="AK306" s="39"/>
      <c r="AL306" s="39"/>
      <c r="AM306" s="39"/>
      <c r="AN306" s="39"/>
      <c r="AO306" s="39"/>
      <c r="AP306" s="39"/>
      <c r="AQ306" s="39"/>
      <c r="AR306" s="39"/>
      <c r="AS306" s="39"/>
      <c r="AT306" s="39"/>
      <c r="AU306" s="39"/>
      <c r="AV306" s="39"/>
      <c r="AW306" s="39"/>
      <c r="AX306" s="39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39"/>
      <c r="AK307" s="39"/>
      <c r="AL307" s="39"/>
      <c r="AM307" s="39"/>
      <c r="AN307" s="39"/>
      <c r="AO307" s="39"/>
      <c r="AP307" s="39"/>
      <c r="AQ307" s="39"/>
      <c r="AR307" s="39"/>
      <c r="AS307" s="39"/>
      <c r="AT307" s="39"/>
      <c r="AU307" s="39"/>
      <c r="AV307" s="39"/>
      <c r="AW307" s="39"/>
      <c r="AX307" s="39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39"/>
      <c r="AK308" s="39"/>
      <c r="AL308" s="39"/>
      <c r="AM308" s="39"/>
      <c r="AN308" s="39"/>
      <c r="AO308" s="39"/>
      <c r="AP308" s="39"/>
      <c r="AQ308" s="39"/>
      <c r="AR308" s="39"/>
      <c r="AS308" s="39"/>
      <c r="AT308" s="39"/>
      <c r="AU308" s="39"/>
      <c r="AV308" s="39"/>
      <c r="AW308" s="39"/>
      <c r="AX308" s="39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39"/>
      <c r="AK309" s="39"/>
      <c r="AL309" s="39"/>
      <c r="AM309" s="39"/>
      <c r="AN309" s="39"/>
      <c r="AO309" s="39"/>
      <c r="AP309" s="39"/>
      <c r="AQ309" s="39"/>
      <c r="AR309" s="39"/>
      <c r="AS309" s="39"/>
      <c r="AT309" s="39"/>
      <c r="AU309" s="39"/>
      <c r="AV309" s="39"/>
      <c r="AW309" s="39"/>
      <c r="AX309" s="39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39"/>
      <c r="AK310" s="39"/>
      <c r="AL310" s="39"/>
      <c r="AM310" s="39"/>
      <c r="AN310" s="39"/>
      <c r="AO310" s="39"/>
      <c r="AP310" s="39"/>
      <c r="AQ310" s="39"/>
      <c r="AR310" s="39"/>
      <c r="AS310" s="39"/>
      <c r="AT310" s="39"/>
      <c r="AU310" s="39"/>
      <c r="AV310" s="39"/>
      <c r="AW310" s="39"/>
      <c r="AX310" s="39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39"/>
      <c r="AK311" s="39"/>
      <c r="AL311" s="39"/>
      <c r="AM311" s="39"/>
      <c r="AN311" s="39"/>
      <c r="AO311" s="39"/>
      <c r="AP311" s="39"/>
      <c r="AQ311" s="39"/>
      <c r="AR311" s="39"/>
      <c r="AS311" s="39"/>
      <c r="AT311" s="39"/>
      <c r="AU311" s="39"/>
      <c r="AV311" s="39"/>
      <c r="AW311" s="39"/>
      <c r="AX311" s="39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39"/>
      <c r="AK312" s="39"/>
      <c r="AL312" s="39"/>
      <c r="AM312" s="39"/>
      <c r="AN312" s="39"/>
      <c r="AO312" s="39"/>
      <c r="AP312" s="39"/>
      <c r="AQ312" s="39"/>
      <c r="AR312" s="39"/>
      <c r="AS312" s="39"/>
      <c r="AT312" s="39"/>
      <c r="AU312" s="39"/>
      <c r="AV312" s="39"/>
      <c r="AW312" s="39"/>
      <c r="AX312" s="39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39"/>
      <c r="AK313" s="39"/>
      <c r="AL313" s="39"/>
      <c r="AM313" s="39"/>
      <c r="AN313" s="39"/>
      <c r="AO313" s="39"/>
      <c r="AP313" s="39"/>
      <c r="AQ313" s="39"/>
      <c r="AR313" s="39"/>
      <c r="AS313" s="39"/>
      <c r="AT313" s="39"/>
      <c r="AU313" s="39"/>
      <c r="AV313" s="39"/>
      <c r="AW313" s="39"/>
      <c r="AX313" s="39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39"/>
      <c r="AK314" s="39"/>
      <c r="AL314" s="39"/>
      <c r="AM314" s="39"/>
      <c r="AN314" s="39"/>
      <c r="AO314" s="39"/>
      <c r="AP314" s="39"/>
      <c r="AQ314" s="39"/>
      <c r="AR314" s="39"/>
      <c r="AS314" s="39"/>
      <c r="AT314" s="39"/>
      <c r="AU314" s="39"/>
      <c r="AV314" s="39"/>
      <c r="AW314" s="39"/>
      <c r="AX314" s="39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39"/>
      <c r="AK315" s="39"/>
      <c r="AL315" s="39"/>
      <c r="AM315" s="39"/>
      <c r="AN315" s="39"/>
      <c r="AO315" s="39"/>
      <c r="AP315" s="39"/>
      <c r="AQ315" s="39"/>
      <c r="AR315" s="39"/>
      <c r="AS315" s="39"/>
      <c r="AT315" s="39"/>
      <c r="AU315" s="39"/>
      <c r="AV315" s="39"/>
      <c r="AW315" s="39"/>
      <c r="AX315" s="39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39"/>
      <c r="AK316" s="39"/>
      <c r="AL316" s="39"/>
      <c r="AM316" s="39"/>
      <c r="AN316" s="39"/>
      <c r="AO316" s="39"/>
      <c r="AP316" s="39"/>
      <c r="AQ316" s="39"/>
      <c r="AR316" s="39"/>
      <c r="AS316" s="39"/>
      <c r="AT316" s="39"/>
      <c r="AU316" s="39"/>
      <c r="AV316" s="39"/>
      <c r="AW316" s="39"/>
      <c r="AX316" s="39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39"/>
      <c r="AK317" s="39"/>
      <c r="AL317" s="39"/>
      <c r="AM317" s="39"/>
      <c r="AN317" s="39"/>
      <c r="AO317" s="39"/>
      <c r="AP317" s="39"/>
      <c r="AQ317" s="39"/>
      <c r="AR317" s="39"/>
      <c r="AS317" s="39"/>
      <c r="AT317" s="39"/>
      <c r="AU317" s="39"/>
      <c r="AV317" s="39"/>
      <c r="AW317" s="39"/>
      <c r="AX317" s="39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39"/>
      <c r="AK318" s="39"/>
      <c r="AL318" s="39"/>
      <c r="AM318" s="39"/>
      <c r="AN318" s="39"/>
      <c r="AO318" s="39"/>
      <c r="AP318" s="39"/>
      <c r="AQ318" s="39"/>
      <c r="AR318" s="39"/>
      <c r="AS318" s="39"/>
      <c r="AT318" s="39"/>
      <c r="AU318" s="39"/>
      <c r="AV318" s="39"/>
      <c r="AW318" s="39"/>
      <c r="AX318" s="39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39"/>
      <c r="AK319" s="39"/>
      <c r="AL319" s="39"/>
      <c r="AM319" s="39"/>
      <c r="AN319" s="39"/>
      <c r="AO319" s="39"/>
      <c r="AP319" s="39"/>
      <c r="AQ319" s="39"/>
      <c r="AR319" s="39"/>
      <c r="AS319" s="39"/>
      <c r="AT319" s="39"/>
      <c r="AU319" s="39"/>
      <c r="AV319" s="39"/>
      <c r="AW319" s="39"/>
      <c r="AX319" s="39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39"/>
      <c r="AK320" s="39"/>
      <c r="AL320" s="39"/>
      <c r="AM320" s="39"/>
      <c r="AN320" s="39"/>
      <c r="AO320" s="39"/>
      <c r="AP320" s="39"/>
      <c r="AQ320" s="39"/>
      <c r="AR320" s="39"/>
      <c r="AS320" s="39"/>
      <c r="AT320" s="39"/>
      <c r="AU320" s="39"/>
      <c r="AV320" s="39"/>
      <c r="AW320" s="39"/>
      <c r="AX320" s="39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39"/>
      <c r="AK321" s="39"/>
      <c r="AL321" s="39"/>
      <c r="AM321" s="39"/>
      <c r="AN321" s="39"/>
      <c r="AO321" s="39"/>
      <c r="AP321" s="39"/>
      <c r="AQ321" s="39"/>
      <c r="AR321" s="39"/>
      <c r="AS321" s="39"/>
      <c r="AT321" s="39"/>
      <c r="AU321" s="39"/>
      <c r="AV321" s="39"/>
      <c r="AW321" s="39"/>
      <c r="AX321" s="39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39"/>
      <c r="AK322" s="39"/>
      <c r="AL322" s="39"/>
      <c r="AM322" s="39"/>
      <c r="AN322" s="39"/>
      <c r="AO322" s="39"/>
      <c r="AP322" s="39"/>
      <c r="AQ322" s="39"/>
      <c r="AR322" s="39"/>
      <c r="AS322" s="39"/>
      <c r="AT322" s="39"/>
      <c r="AU322" s="39"/>
      <c r="AV322" s="39"/>
      <c r="AW322" s="39"/>
      <c r="AX322" s="39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39"/>
      <c r="AK323" s="39"/>
      <c r="AL323" s="39"/>
      <c r="AM323" s="39"/>
      <c r="AN323" s="39"/>
      <c r="AO323" s="39"/>
      <c r="AP323" s="39"/>
      <c r="AQ323" s="39"/>
      <c r="AR323" s="39"/>
      <c r="AS323" s="39"/>
      <c r="AT323" s="39"/>
      <c r="AU323" s="39"/>
      <c r="AV323" s="39"/>
      <c r="AW323" s="39"/>
      <c r="AX323" s="39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39"/>
      <c r="AK324" s="39"/>
      <c r="AL324" s="39"/>
      <c r="AM324" s="39"/>
      <c r="AN324" s="39"/>
      <c r="AO324" s="39"/>
      <c r="AP324" s="39"/>
      <c r="AQ324" s="39"/>
      <c r="AR324" s="39"/>
      <c r="AS324" s="39"/>
      <c r="AT324" s="39"/>
      <c r="AU324" s="39"/>
      <c r="AV324" s="39"/>
      <c r="AW324" s="39"/>
      <c r="AX324" s="39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39"/>
      <c r="AK325" s="39"/>
      <c r="AL325" s="39"/>
      <c r="AM325" s="39"/>
      <c r="AN325" s="39"/>
      <c r="AO325" s="39"/>
      <c r="AP325" s="39"/>
      <c r="AQ325" s="39"/>
      <c r="AR325" s="39"/>
      <c r="AS325" s="39"/>
      <c r="AT325" s="39"/>
      <c r="AU325" s="39"/>
      <c r="AV325" s="39"/>
      <c r="AW325" s="39"/>
      <c r="AX325" s="39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39"/>
      <c r="AK326" s="39"/>
      <c r="AL326" s="39"/>
      <c r="AM326" s="39"/>
      <c r="AN326" s="39"/>
      <c r="AO326" s="39"/>
      <c r="AP326" s="39"/>
      <c r="AQ326" s="39"/>
      <c r="AR326" s="39"/>
      <c r="AS326" s="39"/>
      <c r="AT326" s="39"/>
      <c r="AU326" s="39"/>
      <c r="AV326" s="39"/>
      <c r="AW326" s="39"/>
      <c r="AX326" s="39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39"/>
      <c r="AK327" s="39"/>
      <c r="AL327" s="39"/>
      <c r="AM327" s="39"/>
      <c r="AN327" s="39"/>
      <c r="AO327" s="39"/>
      <c r="AP327" s="39"/>
      <c r="AQ327" s="39"/>
      <c r="AR327" s="39"/>
      <c r="AS327" s="39"/>
      <c r="AT327" s="39"/>
      <c r="AU327" s="39"/>
      <c r="AV327" s="39"/>
      <c r="AW327" s="39"/>
      <c r="AX327" s="39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39"/>
      <c r="AK328" s="39"/>
      <c r="AL328" s="39"/>
      <c r="AM328" s="39"/>
      <c r="AN328" s="39"/>
      <c r="AO328" s="39"/>
      <c r="AP328" s="39"/>
      <c r="AQ328" s="39"/>
      <c r="AR328" s="39"/>
      <c r="AS328" s="39"/>
      <c r="AT328" s="39"/>
      <c r="AU328" s="39"/>
      <c r="AV328" s="39"/>
      <c r="AW328" s="39"/>
      <c r="AX328" s="39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39"/>
      <c r="AK329" s="39"/>
      <c r="AL329" s="39"/>
      <c r="AM329" s="39"/>
      <c r="AN329" s="39"/>
      <c r="AO329" s="39"/>
      <c r="AP329" s="39"/>
      <c r="AQ329" s="39"/>
      <c r="AR329" s="39"/>
      <c r="AS329" s="39"/>
      <c r="AT329" s="39"/>
      <c r="AU329" s="39"/>
      <c r="AV329" s="39"/>
      <c r="AW329" s="39"/>
      <c r="AX329" s="39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39"/>
      <c r="AK330" s="39"/>
      <c r="AL330" s="39"/>
      <c r="AM330" s="39"/>
      <c r="AN330" s="39"/>
      <c r="AO330" s="39"/>
      <c r="AP330" s="39"/>
      <c r="AQ330" s="39"/>
      <c r="AR330" s="39"/>
      <c r="AS330" s="39"/>
      <c r="AT330" s="39"/>
      <c r="AU330" s="39"/>
      <c r="AV330" s="39"/>
      <c r="AW330" s="39"/>
      <c r="AX330" s="39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39"/>
      <c r="AK331" s="39"/>
      <c r="AL331" s="39"/>
      <c r="AM331" s="39"/>
      <c r="AN331" s="39"/>
      <c r="AO331" s="39"/>
      <c r="AP331" s="39"/>
      <c r="AQ331" s="39"/>
      <c r="AR331" s="39"/>
      <c r="AS331" s="39"/>
      <c r="AT331" s="39"/>
      <c r="AU331" s="39"/>
      <c r="AV331" s="39"/>
      <c r="AW331" s="39"/>
      <c r="AX331" s="39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39"/>
      <c r="AK332" s="39"/>
      <c r="AL332" s="39"/>
      <c r="AM332" s="39"/>
      <c r="AN332" s="39"/>
      <c r="AO332" s="39"/>
      <c r="AP332" s="39"/>
      <c r="AQ332" s="39"/>
      <c r="AR332" s="39"/>
      <c r="AS332" s="39"/>
      <c r="AT332" s="39"/>
      <c r="AU332" s="39"/>
      <c r="AV332" s="39"/>
      <c r="AW332" s="39"/>
      <c r="AX332" s="39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39"/>
      <c r="AK333" s="39"/>
      <c r="AL333" s="39"/>
      <c r="AM333" s="39"/>
      <c r="AN333" s="39"/>
      <c r="AO333" s="39"/>
      <c r="AP333" s="39"/>
      <c r="AQ333" s="39"/>
      <c r="AR333" s="39"/>
      <c r="AS333" s="39"/>
      <c r="AT333" s="39"/>
      <c r="AU333" s="39"/>
      <c r="AV333" s="39"/>
      <c r="AW333" s="39"/>
      <c r="AX333" s="39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39"/>
      <c r="AK334" s="39"/>
      <c r="AL334" s="39"/>
      <c r="AM334" s="39"/>
      <c r="AN334" s="39"/>
      <c r="AO334" s="39"/>
      <c r="AP334" s="39"/>
      <c r="AQ334" s="39"/>
      <c r="AR334" s="39"/>
      <c r="AS334" s="39"/>
      <c r="AT334" s="39"/>
      <c r="AU334" s="39"/>
      <c r="AV334" s="39"/>
      <c r="AW334" s="39"/>
      <c r="AX334" s="39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39"/>
      <c r="AK335" s="39"/>
      <c r="AL335" s="39"/>
      <c r="AM335" s="39"/>
      <c r="AN335" s="39"/>
      <c r="AO335" s="39"/>
      <c r="AP335" s="39"/>
      <c r="AQ335" s="39"/>
      <c r="AR335" s="39"/>
      <c r="AS335" s="39"/>
      <c r="AT335" s="39"/>
      <c r="AU335" s="39"/>
      <c r="AV335" s="39"/>
      <c r="AW335" s="39"/>
      <c r="AX335" s="39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39"/>
      <c r="AK336" s="39"/>
      <c r="AL336" s="39"/>
      <c r="AM336" s="39"/>
      <c r="AN336" s="39"/>
      <c r="AO336" s="39"/>
      <c r="AP336" s="39"/>
      <c r="AQ336" s="39"/>
      <c r="AR336" s="39"/>
      <c r="AS336" s="39"/>
      <c r="AT336" s="39"/>
      <c r="AU336" s="39"/>
      <c r="AV336" s="39"/>
      <c r="AW336" s="39"/>
      <c r="AX336" s="39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39"/>
      <c r="AK337" s="39"/>
      <c r="AL337" s="39"/>
      <c r="AM337" s="39"/>
      <c r="AN337" s="39"/>
      <c r="AO337" s="39"/>
      <c r="AP337" s="39"/>
      <c r="AQ337" s="39"/>
      <c r="AR337" s="39"/>
      <c r="AS337" s="39"/>
      <c r="AT337" s="39"/>
      <c r="AU337" s="39"/>
      <c r="AV337" s="39"/>
      <c r="AW337" s="39"/>
      <c r="AX337" s="39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39"/>
      <c r="AK338" s="39"/>
      <c r="AL338" s="39"/>
      <c r="AM338" s="39"/>
      <c r="AN338" s="39"/>
      <c r="AO338" s="39"/>
      <c r="AP338" s="39"/>
      <c r="AQ338" s="39"/>
      <c r="AR338" s="39"/>
      <c r="AS338" s="39"/>
      <c r="AT338" s="39"/>
      <c r="AU338" s="39"/>
      <c r="AV338" s="39"/>
      <c r="AW338" s="39"/>
      <c r="AX338" s="39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39"/>
      <c r="AK339" s="39"/>
      <c r="AL339" s="39"/>
      <c r="AM339" s="39"/>
      <c r="AN339" s="39"/>
      <c r="AO339" s="39"/>
      <c r="AP339" s="39"/>
      <c r="AQ339" s="39"/>
      <c r="AR339" s="39"/>
      <c r="AS339" s="39"/>
      <c r="AT339" s="39"/>
      <c r="AU339" s="39"/>
      <c r="AV339" s="39"/>
      <c r="AW339" s="39"/>
      <c r="AX339" s="39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39"/>
      <c r="AK340" s="39"/>
      <c r="AL340" s="39"/>
      <c r="AM340" s="39"/>
      <c r="AN340" s="39"/>
      <c r="AO340" s="39"/>
      <c r="AP340" s="39"/>
      <c r="AQ340" s="39"/>
      <c r="AR340" s="39"/>
      <c r="AS340" s="39"/>
      <c r="AT340" s="39"/>
      <c r="AU340" s="39"/>
      <c r="AV340" s="39"/>
      <c r="AW340" s="39"/>
      <c r="AX340" s="39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39"/>
      <c r="AK341" s="39"/>
      <c r="AL341" s="39"/>
      <c r="AM341" s="39"/>
      <c r="AN341" s="39"/>
      <c r="AO341" s="39"/>
      <c r="AP341" s="39"/>
      <c r="AQ341" s="39"/>
      <c r="AR341" s="39"/>
      <c r="AS341" s="39"/>
      <c r="AT341" s="39"/>
      <c r="AU341" s="39"/>
      <c r="AV341" s="39"/>
      <c r="AW341" s="39"/>
      <c r="AX341" s="39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39"/>
      <c r="AK342" s="39"/>
      <c r="AL342" s="39"/>
      <c r="AM342" s="39"/>
      <c r="AN342" s="39"/>
      <c r="AO342" s="39"/>
      <c r="AP342" s="39"/>
      <c r="AQ342" s="39"/>
      <c r="AR342" s="39"/>
      <c r="AS342" s="39"/>
      <c r="AT342" s="39"/>
      <c r="AU342" s="39"/>
      <c r="AV342" s="39"/>
      <c r="AW342" s="39"/>
      <c r="AX342" s="39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39"/>
      <c r="AK343" s="39"/>
      <c r="AL343" s="39"/>
      <c r="AM343" s="39"/>
      <c r="AN343" s="39"/>
      <c r="AO343" s="39"/>
      <c r="AP343" s="39"/>
      <c r="AQ343" s="39"/>
      <c r="AR343" s="39"/>
      <c r="AS343" s="39"/>
      <c r="AT343" s="39"/>
      <c r="AU343" s="39"/>
      <c r="AV343" s="39"/>
      <c r="AW343" s="39"/>
      <c r="AX343" s="39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39"/>
      <c r="AK344" s="39"/>
      <c r="AL344" s="39"/>
      <c r="AM344" s="39"/>
      <c r="AN344" s="39"/>
      <c r="AO344" s="39"/>
      <c r="AP344" s="39"/>
      <c r="AQ344" s="39"/>
      <c r="AR344" s="39"/>
      <c r="AS344" s="39"/>
      <c r="AT344" s="39"/>
      <c r="AU344" s="39"/>
      <c r="AV344" s="39"/>
      <c r="AW344" s="39"/>
      <c r="AX344" s="39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39"/>
      <c r="AK345" s="39"/>
      <c r="AL345" s="39"/>
      <c r="AM345" s="39"/>
      <c r="AN345" s="39"/>
      <c r="AO345" s="39"/>
      <c r="AP345" s="39"/>
      <c r="AQ345" s="39"/>
      <c r="AR345" s="39"/>
      <c r="AS345" s="39"/>
      <c r="AT345" s="39"/>
      <c r="AU345" s="39"/>
      <c r="AV345" s="39"/>
      <c r="AW345" s="39"/>
      <c r="AX345" s="39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39"/>
      <c r="AK346" s="39"/>
      <c r="AL346" s="39"/>
      <c r="AM346" s="39"/>
      <c r="AN346" s="39"/>
      <c r="AO346" s="39"/>
      <c r="AP346" s="39"/>
      <c r="AQ346" s="39"/>
      <c r="AR346" s="39"/>
      <c r="AS346" s="39"/>
      <c r="AT346" s="39"/>
      <c r="AU346" s="39"/>
      <c r="AV346" s="39"/>
      <c r="AW346" s="39"/>
      <c r="AX346" s="39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39"/>
      <c r="AK347" s="39"/>
      <c r="AL347" s="39"/>
      <c r="AM347" s="39"/>
      <c r="AN347" s="39"/>
      <c r="AO347" s="39"/>
      <c r="AP347" s="39"/>
      <c r="AQ347" s="39"/>
      <c r="AR347" s="39"/>
      <c r="AS347" s="39"/>
      <c r="AT347" s="39"/>
      <c r="AU347" s="39"/>
      <c r="AV347" s="39"/>
      <c r="AW347" s="39"/>
      <c r="AX347" s="39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39"/>
      <c r="AK348" s="39"/>
      <c r="AL348" s="39"/>
      <c r="AM348" s="39"/>
      <c r="AN348" s="39"/>
      <c r="AO348" s="39"/>
      <c r="AP348" s="39"/>
      <c r="AQ348" s="39"/>
      <c r="AR348" s="39"/>
      <c r="AS348" s="39"/>
      <c r="AT348" s="39"/>
      <c r="AU348" s="39"/>
      <c r="AV348" s="39"/>
      <c r="AW348" s="39"/>
      <c r="AX348" s="39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39"/>
      <c r="AK349" s="39"/>
      <c r="AL349" s="39"/>
      <c r="AM349" s="39"/>
      <c r="AN349" s="39"/>
      <c r="AO349" s="39"/>
      <c r="AP349" s="39"/>
      <c r="AQ349" s="39"/>
      <c r="AR349" s="39"/>
      <c r="AS349" s="39"/>
      <c r="AT349" s="39"/>
      <c r="AU349" s="39"/>
      <c r="AV349" s="39"/>
      <c r="AW349" s="39"/>
      <c r="AX349" s="39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39"/>
      <c r="AK350" s="39"/>
      <c r="AL350" s="39"/>
      <c r="AM350" s="39"/>
      <c r="AN350" s="39"/>
      <c r="AO350" s="39"/>
      <c r="AP350" s="39"/>
      <c r="AQ350" s="39"/>
      <c r="AR350" s="39"/>
      <c r="AS350" s="39"/>
      <c r="AT350" s="39"/>
      <c r="AU350" s="39"/>
      <c r="AV350" s="39"/>
      <c r="AW350" s="39"/>
      <c r="AX350" s="39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39"/>
      <c r="AK351" s="39"/>
      <c r="AL351" s="39"/>
      <c r="AM351" s="39"/>
      <c r="AN351" s="39"/>
      <c r="AO351" s="39"/>
      <c r="AP351" s="39"/>
      <c r="AQ351" s="39"/>
      <c r="AR351" s="39"/>
      <c r="AS351" s="39"/>
      <c r="AT351" s="39"/>
      <c r="AU351" s="39"/>
      <c r="AV351" s="39"/>
      <c r="AW351" s="39"/>
      <c r="AX351" s="39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39"/>
      <c r="AK352" s="39"/>
      <c r="AL352" s="39"/>
      <c r="AM352" s="39"/>
      <c r="AN352" s="39"/>
      <c r="AO352" s="39"/>
      <c r="AP352" s="39"/>
      <c r="AQ352" s="39"/>
      <c r="AR352" s="39"/>
      <c r="AS352" s="39"/>
      <c r="AT352" s="39"/>
      <c r="AU352" s="39"/>
      <c r="AV352" s="39"/>
      <c r="AW352" s="39"/>
      <c r="AX352" s="39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39"/>
      <c r="AK353" s="39"/>
      <c r="AL353" s="39"/>
      <c r="AM353" s="39"/>
      <c r="AN353" s="39"/>
      <c r="AO353" s="39"/>
      <c r="AP353" s="39"/>
      <c r="AQ353" s="39"/>
      <c r="AR353" s="39"/>
      <c r="AS353" s="39"/>
      <c r="AT353" s="39"/>
      <c r="AU353" s="39"/>
      <c r="AV353" s="39"/>
      <c r="AW353" s="39"/>
      <c r="AX353" s="39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39"/>
      <c r="AK354" s="39"/>
      <c r="AL354" s="39"/>
      <c r="AM354" s="39"/>
      <c r="AN354" s="39"/>
      <c r="AO354" s="39"/>
      <c r="AP354" s="39"/>
      <c r="AQ354" s="39"/>
      <c r="AR354" s="39"/>
      <c r="AS354" s="39"/>
      <c r="AT354" s="39"/>
      <c r="AU354" s="39"/>
      <c r="AV354" s="39"/>
      <c r="AW354" s="39"/>
      <c r="AX354" s="39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39"/>
      <c r="AK355" s="39"/>
      <c r="AL355" s="39"/>
      <c r="AM355" s="39"/>
      <c r="AN355" s="39"/>
      <c r="AO355" s="39"/>
      <c r="AP355" s="39"/>
      <c r="AQ355" s="39"/>
      <c r="AR355" s="39"/>
      <c r="AS355" s="39"/>
      <c r="AT355" s="39"/>
      <c r="AU355" s="39"/>
      <c r="AV355" s="39"/>
      <c r="AW355" s="39"/>
      <c r="AX355" s="39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39"/>
      <c r="AK356" s="39"/>
      <c r="AL356" s="39"/>
      <c r="AM356" s="39"/>
      <c r="AN356" s="39"/>
      <c r="AO356" s="39"/>
      <c r="AP356" s="39"/>
      <c r="AQ356" s="39"/>
      <c r="AR356" s="39"/>
      <c r="AS356" s="39"/>
      <c r="AT356" s="39"/>
      <c r="AU356" s="39"/>
      <c r="AV356" s="39"/>
      <c r="AW356" s="39"/>
      <c r="AX356" s="39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39"/>
      <c r="AK357" s="39"/>
      <c r="AL357" s="39"/>
      <c r="AM357" s="39"/>
      <c r="AN357" s="39"/>
      <c r="AO357" s="39"/>
      <c r="AP357" s="39"/>
      <c r="AQ357" s="39"/>
      <c r="AR357" s="39"/>
      <c r="AS357" s="39"/>
      <c r="AT357" s="39"/>
      <c r="AU357" s="39"/>
      <c r="AV357" s="39"/>
      <c r="AW357" s="39"/>
      <c r="AX357" s="39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39"/>
      <c r="AK358" s="39"/>
      <c r="AL358" s="39"/>
      <c r="AM358" s="39"/>
      <c r="AN358" s="39"/>
      <c r="AO358" s="39"/>
      <c r="AP358" s="39"/>
      <c r="AQ358" s="39"/>
      <c r="AR358" s="39"/>
      <c r="AS358" s="39"/>
      <c r="AT358" s="39"/>
      <c r="AU358" s="39"/>
      <c r="AV358" s="39"/>
      <c r="AW358" s="39"/>
      <c r="AX358" s="39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39"/>
      <c r="AK359" s="39"/>
      <c r="AL359" s="39"/>
      <c r="AM359" s="39"/>
      <c r="AN359" s="39"/>
      <c r="AO359" s="39"/>
      <c r="AP359" s="39"/>
      <c r="AQ359" s="39"/>
      <c r="AR359" s="39"/>
      <c r="AS359" s="39"/>
      <c r="AT359" s="39"/>
      <c r="AU359" s="39"/>
      <c r="AV359" s="39"/>
      <c r="AW359" s="39"/>
      <c r="AX359" s="39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39"/>
      <c r="AK360" s="39"/>
      <c r="AL360" s="39"/>
      <c r="AM360" s="39"/>
      <c r="AN360" s="39"/>
      <c r="AO360" s="39"/>
      <c r="AP360" s="39"/>
      <c r="AQ360" s="39"/>
      <c r="AR360" s="39"/>
      <c r="AS360" s="39"/>
      <c r="AT360" s="39"/>
      <c r="AU360" s="39"/>
      <c r="AV360" s="39"/>
      <c r="AW360" s="39"/>
      <c r="AX360" s="39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39"/>
      <c r="AK361" s="39"/>
      <c r="AL361" s="39"/>
      <c r="AM361" s="39"/>
      <c r="AN361" s="39"/>
      <c r="AO361" s="39"/>
      <c r="AP361" s="39"/>
      <c r="AQ361" s="39"/>
      <c r="AR361" s="39"/>
      <c r="AS361" s="39"/>
      <c r="AT361" s="39"/>
      <c r="AU361" s="39"/>
      <c r="AV361" s="39"/>
      <c r="AW361" s="39"/>
      <c r="AX361" s="39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39"/>
      <c r="AK362" s="39"/>
      <c r="AL362" s="39"/>
      <c r="AM362" s="39"/>
      <c r="AN362" s="39"/>
      <c r="AO362" s="39"/>
      <c r="AP362" s="39"/>
      <c r="AQ362" s="39"/>
      <c r="AR362" s="39"/>
      <c r="AS362" s="39"/>
      <c r="AT362" s="39"/>
      <c r="AU362" s="39"/>
      <c r="AV362" s="39"/>
      <c r="AW362" s="39"/>
      <c r="AX362" s="39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39"/>
      <c r="AK363" s="39"/>
      <c r="AL363" s="39"/>
      <c r="AM363" s="39"/>
      <c r="AN363" s="39"/>
      <c r="AO363" s="39"/>
      <c r="AP363" s="39"/>
      <c r="AQ363" s="39"/>
      <c r="AR363" s="39"/>
      <c r="AS363" s="39"/>
      <c r="AT363" s="39"/>
      <c r="AU363" s="39"/>
      <c r="AV363" s="39"/>
      <c r="AW363" s="39"/>
      <c r="AX363" s="39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39"/>
      <c r="AK364" s="39"/>
      <c r="AL364" s="39"/>
      <c r="AM364" s="39"/>
      <c r="AN364" s="39"/>
      <c r="AO364" s="39"/>
      <c r="AP364" s="39"/>
      <c r="AQ364" s="39"/>
      <c r="AR364" s="39"/>
      <c r="AS364" s="39"/>
      <c r="AT364" s="39"/>
      <c r="AU364" s="39"/>
      <c r="AV364" s="39"/>
      <c r="AW364" s="39"/>
      <c r="AX364" s="39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39"/>
      <c r="AK365" s="39"/>
      <c r="AL365" s="39"/>
      <c r="AM365" s="39"/>
      <c r="AN365" s="39"/>
      <c r="AO365" s="39"/>
      <c r="AP365" s="39"/>
      <c r="AQ365" s="39"/>
      <c r="AR365" s="39"/>
      <c r="AS365" s="39"/>
      <c r="AT365" s="39"/>
      <c r="AU365" s="39"/>
      <c r="AV365" s="39"/>
      <c r="AW365" s="39"/>
      <c r="AX365" s="39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39"/>
      <c r="AK366" s="39"/>
      <c r="AL366" s="39"/>
      <c r="AM366" s="39"/>
      <c r="AN366" s="39"/>
      <c r="AO366" s="39"/>
      <c r="AP366" s="39"/>
      <c r="AQ366" s="39"/>
      <c r="AR366" s="39"/>
      <c r="AS366" s="39"/>
      <c r="AT366" s="39"/>
      <c r="AU366" s="39"/>
      <c r="AV366" s="39"/>
      <c r="AW366" s="39"/>
      <c r="AX366" s="39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39"/>
      <c r="AK367" s="39"/>
      <c r="AL367" s="39"/>
      <c r="AM367" s="39"/>
      <c r="AN367" s="39"/>
      <c r="AO367" s="39"/>
      <c r="AP367" s="39"/>
      <c r="AQ367" s="39"/>
      <c r="AR367" s="39"/>
      <c r="AS367" s="39"/>
      <c r="AT367" s="39"/>
      <c r="AU367" s="39"/>
      <c r="AV367" s="39"/>
      <c r="AW367" s="39"/>
      <c r="AX367" s="39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39"/>
      <c r="AK368" s="39"/>
      <c r="AL368" s="39"/>
      <c r="AM368" s="39"/>
      <c r="AN368" s="39"/>
      <c r="AO368" s="39"/>
      <c r="AP368" s="39"/>
      <c r="AQ368" s="39"/>
      <c r="AR368" s="39"/>
      <c r="AS368" s="39"/>
      <c r="AT368" s="39"/>
      <c r="AU368" s="39"/>
      <c r="AV368" s="39"/>
      <c r="AW368" s="39"/>
      <c r="AX368" s="39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39"/>
      <c r="AK369" s="39"/>
      <c r="AL369" s="39"/>
      <c r="AM369" s="39"/>
      <c r="AN369" s="39"/>
      <c r="AO369" s="39"/>
      <c r="AP369" s="39"/>
      <c r="AQ369" s="39"/>
      <c r="AR369" s="39"/>
      <c r="AS369" s="39"/>
      <c r="AT369" s="39"/>
      <c r="AU369" s="39"/>
      <c r="AV369" s="39"/>
      <c r="AW369" s="39"/>
      <c r="AX369" s="39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39"/>
      <c r="AK370" s="39"/>
      <c r="AL370" s="39"/>
      <c r="AM370" s="39"/>
      <c r="AN370" s="39"/>
      <c r="AO370" s="39"/>
      <c r="AP370" s="39"/>
      <c r="AQ370" s="39"/>
      <c r="AR370" s="39"/>
      <c r="AS370" s="39"/>
      <c r="AT370" s="39"/>
      <c r="AU370" s="39"/>
      <c r="AV370" s="39"/>
      <c r="AW370" s="39"/>
      <c r="AX370" s="39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39"/>
      <c r="AK371" s="39"/>
      <c r="AL371" s="39"/>
      <c r="AM371" s="39"/>
      <c r="AN371" s="39"/>
      <c r="AO371" s="39"/>
      <c r="AP371" s="39"/>
      <c r="AQ371" s="39"/>
      <c r="AR371" s="39"/>
      <c r="AS371" s="39"/>
      <c r="AT371" s="39"/>
      <c r="AU371" s="39"/>
      <c r="AV371" s="39"/>
      <c r="AW371" s="39"/>
      <c r="AX371" s="39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39"/>
      <c r="AK372" s="39"/>
      <c r="AL372" s="39"/>
      <c r="AM372" s="39"/>
      <c r="AN372" s="39"/>
      <c r="AO372" s="39"/>
      <c r="AP372" s="39"/>
      <c r="AQ372" s="39"/>
      <c r="AR372" s="39"/>
      <c r="AS372" s="39"/>
      <c r="AT372" s="39"/>
      <c r="AU372" s="39"/>
      <c r="AV372" s="39"/>
      <c r="AW372" s="39"/>
      <c r="AX372" s="39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39"/>
      <c r="AK373" s="39"/>
      <c r="AL373" s="39"/>
      <c r="AM373" s="39"/>
      <c r="AN373" s="39"/>
      <c r="AO373" s="39"/>
      <c r="AP373" s="39"/>
      <c r="AQ373" s="39"/>
      <c r="AR373" s="39"/>
      <c r="AS373" s="39"/>
      <c r="AT373" s="39"/>
      <c r="AU373" s="39"/>
      <c r="AV373" s="39"/>
      <c r="AW373" s="39"/>
      <c r="AX373" s="39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39"/>
      <c r="AK374" s="39"/>
      <c r="AL374" s="39"/>
      <c r="AM374" s="39"/>
      <c r="AN374" s="39"/>
      <c r="AO374" s="39"/>
      <c r="AP374" s="39"/>
      <c r="AQ374" s="39"/>
      <c r="AR374" s="39"/>
      <c r="AS374" s="39"/>
      <c r="AT374" s="39"/>
      <c r="AU374" s="39"/>
      <c r="AV374" s="39"/>
      <c r="AW374" s="39"/>
      <c r="AX374" s="39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39"/>
      <c r="AK375" s="39"/>
      <c r="AL375" s="39"/>
      <c r="AM375" s="39"/>
      <c r="AN375" s="39"/>
      <c r="AO375" s="39"/>
      <c r="AP375" s="39"/>
      <c r="AQ375" s="39"/>
      <c r="AR375" s="39"/>
      <c r="AS375" s="39"/>
      <c r="AT375" s="39"/>
      <c r="AU375" s="39"/>
      <c r="AV375" s="39"/>
      <c r="AW375" s="39"/>
      <c r="AX375" s="39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39"/>
      <c r="AK376" s="39"/>
      <c r="AL376" s="39"/>
      <c r="AM376" s="39"/>
      <c r="AN376" s="39"/>
      <c r="AO376" s="39"/>
      <c r="AP376" s="39"/>
      <c r="AQ376" s="39"/>
      <c r="AR376" s="39"/>
      <c r="AS376" s="39"/>
      <c r="AT376" s="39"/>
      <c r="AU376" s="39"/>
      <c r="AV376" s="39"/>
      <c r="AW376" s="39"/>
      <c r="AX376" s="39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39"/>
      <c r="AK377" s="39"/>
      <c r="AL377" s="39"/>
      <c r="AM377" s="39"/>
      <c r="AN377" s="39"/>
      <c r="AO377" s="39"/>
      <c r="AP377" s="39"/>
      <c r="AQ377" s="39"/>
      <c r="AR377" s="39"/>
      <c r="AS377" s="39"/>
      <c r="AT377" s="39"/>
      <c r="AU377" s="39"/>
      <c r="AV377" s="39"/>
      <c r="AW377" s="39"/>
      <c r="AX377" s="39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39"/>
      <c r="AK378" s="39"/>
      <c r="AL378" s="39"/>
      <c r="AM378" s="39"/>
      <c r="AN378" s="39"/>
      <c r="AO378" s="39"/>
      <c r="AP378" s="39"/>
      <c r="AQ378" s="39"/>
      <c r="AR378" s="39"/>
      <c r="AS378" s="39"/>
      <c r="AT378" s="39"/>
      <c r="AU378" s="39"/>
      <c r="AV378" s="39"/>
      <c r="AW378" s="39"/>
      <c r="AX378" s="39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39"/>
      <c r="AK379" s="39"/>
      <c r="AL379" s="39"/>
      <c r="AM379" s="39"/>
      <c r="AN379" s="39"/>
      <c r="AO379" s="39"/>
      <c r="AP379" s="39"/>
      <c r="AQ379" s="39"/>
      <c r="AR379" s="39"/>
      <c r="AS379" s="39"/>
      <c r="AT379" s="39"/>
      <c r="AU379" s="39"/>
      <c r="AV379" s="39"/>
      <c r="AW379" s="39"/>
      <c r="AX379" s="39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39"/>
      <c r="AK380" s="39"/>
      <c r="AL380" s="39"/>
      <c r="AM380" s="39"/>
      <c r="AN380" s="39"/>
      <c r="AO380" s="39"/>
      <c r="AP380" s="39"/>
      <c r="AQ380" s="39"/>
      <c r="AR380" s="39"/>
      <c r="AS380" s="39"/>
      <c r="AT380" s="39"/>
      <c r="AU380" s="39"/>
      <c r="AV380" s="39"/>
      <c r="AW380" s="39"/>
      <c r="AX380" s="39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39"/>
      <c r="AK381" s="39"/>
      <c r="AL381" s="39"/>
      <c r="AM381" s="39"/>
      <c r="AN381" s="39"/>
      <c r="AO381" s="39"/>
      <c r="AP381" s="39"/>
      <c r="AQ381" s="39"/>
      <c r="AR381" s="39"/>
      <c r="AS381" s="39"/>
      <c r="AT381" s="39"/>
      <c r="AU381" s="39"/>
      <c r="AV381" s="39"/>
      <c r="AW381" s="39"/>
      <c r="AX381" s="39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39"/>
      <c r="AK382" s="39"/>
      <c r="AL382" s="39"/>
      <c r="AM382" s="39"/>
      <c r="AN382" s="39"/>
      <c r="AO382" s="39"/>
      <c r="AP382" s="39"/>
      <c r="AQ382" s="39"/>
      <c r="AR382" s="39"/>
      <c r="AS382" s="39"/>
      <c r="AT382" s="39"/>
      <c r="AU382" s="39"/>
      <c r="AV382" s="39"/>
      <c r="AW382" s="39"/>
      <c r="AX382" s="39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39"/>
      <c r="AK383" s="39"/>
      <c r="AL383" s="39"/>
      <c r="AM383" s="39"/>
      <c r="AN383" s="39"/>
      <c r="AO383" s="39"/>
      <c r="AP383" s="39"/>
      <c r="AQ383" s="39"/>
      <c r="AR383" s="39"/>
      <c r="AS383" s="39"/>
      <c r="AT383" s="39"/>
      <c r="AU383" s="39"/>
      <c r="AV383" s="39"/>
      <c r="AW383" s="39"/>
      <c r="AX383" s="39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39"/>
      <c r="AK384" s="39"/>
      <c r="AL384" s="39"/>
      <c r="AM384" s="39"/>
      <c r="AN384" s="39"/>
      <c r="AO384" s="39"/>
      <c r="AP384" s="39"/>
      <c r="AQ384" s="39"/>
      <c r="AR384" s="39"/>
      <c r="AS384" s="39"/>
      <c r="AT384" s="39"/>
      <c r="AU384" s="39"/>
      <c r="AV384" s="39"/>
      <c r="AW384" s="39"/>
      <c r="AX384" s="39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39"/>
      <c r="AK385" s="39"/>
      <c r="AL385" s="39"/>
      <c r="AM385" s="39"/>
      <c r="AN385" s="39"/>
      <c r="AO385" s="39"/>
      <c r="AP385" s="39"/>
      <c r="AQ385" s="39"/>
      <c r="AR385" s="39"/>
      <c r="AS385" s="39"/>
      <c r="AT385" s="39"/>
      <c r="AU385" s="39"/>
      <c r="AV385" s="39"/>
      <c r="AW385" s="39"/>
      <c r="AX385" s="39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39"/>
      <c r="AK386" s="39"/>
      <c r="AL386" s="39"/>
      <c r="AM386" s="39"/>
      <c r="AN386" s="39"/>
      <c r="AO386" s="39"/>
      <c r="AP386" s="39"/>
      <c r="AQ386" s="39"/>
      <c r="AR386" s="39"/>
      <c r="AS386" s="39"/>
      <c r="AT386" s="39"/>
      <c r="AU386" s="39"/>
      <c r="AV386" s="39"/>
      <c r="AW386" s="39"/>
      <c r="AX386" s="39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39"/>
      <c r="AK387" s="39"/>
      <c r="AL387" s="39"/>
      <c r="AM387" s="39"/>
      <c r="AN387" s="39"/>
      <c r="AO387" s="39"/>
      <c r="AP387" s="39"/>
      <c r="AQ387" s="39"/>
      <c r="AR387" s="39"/>
      <c r="AS387" s="39"/>
      <c r="AT387" s="39"/>
      <c r="AU387" s="39"/>
      <c r="AV387" s="39"/>
      <c r="AW387" s="39"/>
      <c r="AX387" s="39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39"/>
      <c r="AK388" s="39"/>
      <c r="AL388" s="39"/>
      <c r="AM388" s="39"/>
      <c r="AN388" s="39"/>
      <c r="AO388" s="39"/>
      <c r="AP388" s="39"/>
      <c r="AQ388" s="39"/>
      <c r="AR388" s="39"/>
      <c r="AS388" s="39"/>
      <c r="AT388" s="39"/>
      <c r="AU388" s="39"/>
      <c r="AV388" s="39"/>
      <c r="AW388" s="39"/>
      <c r="AX388" s="39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39"/>
      <c r="AK389" s="39"/>
      <c r="AL389" s="39"/>
      <c r="AM389" s="39"/>
      <c r="AN389" s="39"/>
      <c r="AO389" s="39"/>
      <c r="AP389" s="39"/>
      <c r="AQ389" s="39"/>
      <c r="AR389" s="39"/>
      <c r="AS389" s="39"/>
      <c r="AT389" s="39"/>
      <c r="AU389" s="39"/>
      <c r="AV389" s="39"/>
      <c r="AW389" s="39"/>
      <c r="AX389" s="39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39"/>
      <c r="AK390" s="39"/>
      <c r="AL390" s="39"/>
      <c r="AM390" s="39"/>
      <c r="AN390" s="39"/>
      <c r="AO390" s="39"/>
      <c r="AP390" s="39"/>
      <c r="AQ390" s="39"/>
      <c r="AR390" s="39"/>
      <c r="AS390" s="39"/>
      <c r="AT390" s="39"/>
      <c r="AU390" s="39"/>
      <c r="AV390" s="39"/>
      <c r="AW390" s="39"/>
      <c r="AX390" s="39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39"/>
      <c r="AK391" s="39"/>
      <c r="AL391" s="39"/>
      <c r="AM391" s="39"/>
      <c r="AN391" s="39"/>
      <c r="AO391" s="39"/>
      <c r="AP391" s="39"/>
      <c r="AQ391" s="39"/>
      <c r="AR391" s="39"/>
      <c r="AS391" s="39"/>
      <c r="AT391" s="39"/>
      <c r="AU391" s="39"/>
      <c r="AV391" s="39"/>
      <c r="AW391" s="39"/>
      <c r="AX391" s="39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39"/>
      <c r="AK392" s="39"/>
      <c r="AL392" s="39"/>
      <c r="AM392" s="39"/>
      <c r="AN392" s="39"/>
      <c r="AO392" s="39"/>
      <c r="AP392" s="39"/>
      <c r="AQ392" s="39"/>
      <c r="AR392" s="39"/>
      <c r="AS392" s="39"/>
      <c r="AT392" s="39"/>
      <c r="AU392" s="39"/>
      <c r="AV392" s="39"/>
      <c r="AW392" s="39"/>
      <c r="AX392" s="39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39"/>
      <c r="AK393" s="39"/>
      <c r="AL393" s="39"/>
      <c r="AM393" s="39"/>
      <c r="AN393" s="39"/>
      <c r="AO393" s="39"/>
      <c r="AP393" s="39"/>
      <c r="AQ393" s="39"/>
      <c r="AR393" s="39"/>
      <c r="AS393" s="39"/>
      <c r="AT393" s="39"/>
      <c r="AU393" s="39"/>
      <c r="AV393" s="39"/>
      <c r="AW393" s="39"/>
      <c r="AX393" s="39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39"/>
      <c r="AK394" s="39"/>
      <c r="AL394" s="39"/>
      <c r="AM394" s="39"/>
      <c r="AN394" s="39"/>
      <c r="AO394" s="39"/>
      <c r="AP394" s="39"/>
      <c r="AQ394" s="39"/>
      <c r="AR394" s="39"/>
      <c r="AS394" s="39"/>
      <c r="AT394" s="39"/>
      <c r="AU394" s="39"/>
      <c r="AV394" s="39"/>
      <c r="AW394" s="39"/>
      <c r="AX394" s="39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39"/>
      <c r="AK395" s="39"/>
      <c r="AL395" s="39"/>
      <c r="AM395" s="39"/>
      <c r="AN395" s="39"/>
      <c r="AO395" s="39"/>
      <c r="AP395" s="39"/>
      <c r="AQ395" s="39"/>
      <c r="AR395" s="39"/>
      <c r="AS395" s="39"/>
      <c r="AT395" s="39"/>
      <c r="AU395" s="39"/>
      <c r="AV395" s="39"/>
      <c r="AW395" s="39"/>
      <c r="AX395" s="39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39"/>
      <c r="AK396" s="39"/>
      <c r="AL396" s="39"/>
      <c r="AM396" s="39"/>
      <c r="AN396" s="39"/>
      <c r="AO396" s="39"/>
      <c r="AP396" s="39"/>
      <c r="AQ396" s="39"/>
      <c r="AR396" s="39"/>
      <c r="AS396" s="39"/>
      <c r="AT396" s="39"/>
      <c r="AU396" s="39"/>
      <c r="AV396" s="39"/>
      <c r="AW396" s="39"/>
      <c r="AX396" s="39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39"/>
      <c r="AK397" s="39"/>
      <c r="AL397" s="39"/>
      <c r="AM397" s="39"/>
      <c r="AN397" s="39"/>
      <c r="AO397" s="39"/>
      <c r="AP397" s="39"/>
      <c r="AQ397" s="39"/>
      <c r="AR397" s="39"/>
      <c r="AS397" s="39"/>
      <c r="AT397" s="39"/>
      <c r="AU397" s="39"/>
      <c r="AV397" s="39"/>
      <c r="AW397" s="39"/>
      <c r="AX397" s="39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39"/>
      <c r="AK398" s="39"/>
      <c r="AL398" s="39"/>
      <c r="AM398" s="39"/>
      <c r="AN398" s="39"/>
      <c r="AO398" s="39"/>
      <c r="AP398" s="39"/>
      <c r="AQ398" s="39"/>
      <c r="AR398" s="39"/>
      <c r="AS398" s="39"/>
      <c r="AT398" s="39"/>
      <c r="AU398" s="39"/>
      <c r="AV398" s="39"/>
      <c r="AW398" s="39"/>
      <c r="AX398" s="39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39"/>
      <c r="AK399" s="39"/>
      <c r="AL399" s="39"/>
      <c r="AM399" s="39"/>
      <c r="AN399" s="39"/>
      <c r="AO399" s="39"/>
      <c r="AP399" s="39"/>
      <c r="AQ399" s="39"/>
      <c r="AR399" s="39"/>
      <c r="AS399" s="39"/>
      <c r="AT399" s="39"/>
      <c r="AU399" s="39"/>
      <c r="AV399" s="39"/>
      <c r="AW399" s="39"/>
      <c r="AX399" s="39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39"/>
      <c r="AK400" s="39"/>
      <c r="AL400" s="39"/>
      <c r="AM400" s="39"/>
      <c r="AN400" s="39"/>
      <c r="AO400" s="39"/>
      <c r="AP400" s="39"/>
      <c r="AQ400" s="39"/>
      <c r="AR400" s="39"/>
      <c r="AS400" s="39"/>
      <c r="AT400" s="39"/>
      <c r="AU400" s="39"/>
      <c r="AV400" s="39"/>
      <c r="AW400" s="39"/>
      <c r="AX400" s="39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39"/>
      <c r="AK401" s="39"/>
      <c r="AL401" s="39"/>
      <c r="AM401" s="39"/>
      <c r="AN401" s="39"/>
      <c r="AO401" s="39"/>
      <c r="AP401" s="39"/>
      <c r="AQ401" s="39"/>
      <c r="AR401" s="39"/>
      <c r="AS401" s="39"/>
      <c r="AT401" s="39"/>
      <c r="AU401" s="39"/>
      <c r="AV401" s="39"/>
      <c r="AW401" s="39"/>
      <c r="AX401" s="39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39"/>
      <c r="AK402" s="39"/>
      <c r="AL402" s="39"/>
      <c r="AM402" s="39"/>
      <c r="AN402" s="39"/>
      <c r="AO402" s="39"/>
      <c r="AP402" s="39"/>
      <c r="AQ402" s="39"/>
      <c r="AR402" s="39"/>
      <c r="AS402" s="39"/>
      <c r="AT402" s="39"/>
      <c r="AU402" s="39"/>
      <c r="AV402" s="39"/>
      <c r="AW402" s="39"/>
      <c r="AX402" s="39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39"/>
      <c r="AK403" s="39"/>
      <c r="AL403" s="39"/>
      <c r="AM403" s="39"/>
      <c r="AN403" s="39"/>
      <c r="AO403" s="39"/>
      <c r="AP403" s="39"/>
      <c r="AQ403" s="39"/>
      <c r="AR403" s="39"/>
      <c r="AS403" s="39"/>
      <c r="AT403" s="39"/>
      <c r="AU403" s="39"/>
      <c r="AV403" s="39"/>
      <c r="AW403" s="39"/>
      <c r="AX403" s="39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39"/>
      <c r="AK404" s="39"/>
      <c r="AL404" s="39"/>
      <c r="AM404" s="39"/>
      <c r="AN404" s="39"/>
      <c r="AO404" s="39"/>
      <c r="AP404" s="39"/>
      <c r="AQ404" s="39"/>
      <c r="AR404" s="39"/>
      <c r="AS404" s="39"/>
      <c r="AT404" s="39"/>
      <c r="AU404" s="39"/>
      <c r="AV404" s="39"/>
      <c r="AW404" s="39"/>
      <c r="AX404" s="39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39"/>
      <c r="AK405" s="39"/>
      <c r="AL405" s="39"/>
      <c r="AM405" s="39"/>
      <c r="AN405" s="39"/>
      <c r="AO405" s="39"/>
      <c r="AP405" s="39"/>
      <c r="AQ405" s="39"/>
      <c r="AR405" s="39"/>
      <c r="AS405" s="39"/>
      <c r="AT405" s="39"/>
      <c r="AU405" s="39"/>
      <c r="AV405" s="39"/>
      <c r="AW405" s="39"/>
      <c r="AX405" s="39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39"/>
      <c r="AK406" s="39"/>
      <c r="AL406" s="39"/>
      <c r="AM406" s="39"/>
      <c r="AN406" s="39"/>
      <c r="AO406" s="39"/>
      <c r="AP406" s="39"/>
      <c r="AQ406" s="39"/>
      <c r="AR406" s="39"/>
      <c r="AS406" s="39"/>
      <c r="AT406" s="39"/>
      <c r="AU406" s="39"/>
      <c r="AV406" s="39"/>
      <c r="AW406" s="39"/>
      <c r="AX406" s="39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39"/>
      <c r="AK407" s="39"/>
      <c r="AL407" s="39"/>
      <c r="AM407" s="39"/>
      <c r="AN407" s="39"/>
      <c r="AO407" s="39"/>
      <c r="AP407" s="39"/>
      <c r="AQ407" s="39"/>
      <c r="AR407" s="39"/>
      <c r="AS407" s="39"/>
      <c r="AT407" s="39"/>
      <c r="AU407" s="39"/>
      <c r="AV407" s="39"/>
      <c r="AW407" s="39"/>
      <c r="AX407" s="39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39"/>
      <c r="AK408" s="39"/>
      <c r="AL408" s="39"/>
      <c r="AM408" s="39"/>
      <c r="AN408" s="39"/>
      <c r="AO408" s="39"/>
      <c r="AP408" s="39"/>
      <c r="AQ408" s="39"/>
      <c r="AR408" s="39"/>
      <c r="AS408" s="39"/>
      <c r="AT408" s="39"/>
      <c r="AU408" s="39"/>
      <c r="AV408" s="39"/>
      <c r="AW408" s="39"/>
      <c r="AX408" s="39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39"/>
      <c r="AK409" s="39"/>
      <c r="AL409" s="39"/>
      <c r="AM409" s="39"/>
      <c r="AN409" s="39"/>
      <c r="AO409" s="39"/>
      <c r="AP409" s="39"/>
      <c r="AQ409" s="39"/>
      <c r="AR409" s="39"/>
      <c r="AS409" s="39"/>
      <c r="AT409" s="39"/>
      <c r="AU409" s="39"/>
      <c r="AV409" s="39"/>
      <c r="AW409" s="39"/>
      <c r="AX409" s="39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39"/>
      <c r="AK410" s="39"/>
      <c r="AL410" s="39"/>
      <c r="AM410" s="39"/>
      <c r="AN410" s="39"/>
      <c r="AO410" s="39"/>
      <c r="AP410" s="39"/>
      <c r="AQ410" s="39"/>
      <c r="AR410" s="39"/>
      <c r="AS410" s="39"/>
      <c r="AT410" s="39"/>
      <c r="AU410" s="39"/>
      <c r="AV410" s="39"/>
      <c r="AW410" s="39"/>
      <c r="AX410" s="39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39"/>
      <c r="AK411" s="39"/>
      <c r="AL411" s="39"/>
      <c r="AM411" s="39"/>
      <c r="AN411" s="39"/>
      <c r="AO411" s="39"/>
      <c r="AP411" s="39"/>
      <c r="AQ411" s="39"/>
      <c r="AR411" s="39"/>
      <c r="AS411" s="39"/>
      <c r="AT411" s="39"/>
      <c r="AU411" s="39"/>
      <c r="AV411" s="39"/>
      <c r="AW411" s="39"/>
      <c r="AX411" s="39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39"/>
      <c r="AK412" s="39"/>
      <c r="AL412" s="39"/>
      <c r="AM412" s="39"/>
      <c r="AN412" s="39"/>
      <c r="AO412" s="39"/>
      <c r="AP412" s="39"/>
      <c r="AQ412" s="39"/>
      <c r="AR412" s="39"/>
      <c r="AS412" s="39"/>
      <c r="AT412" s="39"/>
      <c r="AU412" s="39"/>
      <c r="AV412" s="39"/>
      <c r="AW412" s="39"/>
      <c r="AX412" s="39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39"/>
      <c r="AK413" s="39"/>
      <c r="AL413" s="39"/>
      <c r="AM413" s="39"/>
      <c r="AN413" s="39"/>
      <c r="AO413" s="39"/>
      <c r="AP413" s="39"/>
      <c r="AQ413" s="39"/>
      <c r="AR413" s="39"/>
      <c r="AS413" s="39"/>
      <c r="AT413" s="39"/>
      <c r="AU413" s="39"/>
      <c r="AV413" s="39"/>
      <c r="AW413" s="39"/>
      <c r="AX413" s="39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39"/>
      <c r="AK414" s="39"/>
      <c r="AL414" s="39"/>
      <c r="AM414" s="39"/>
      <c r="AN414" s="39"/>
      <c r="AO414" s="39"/>
      <c r="AP414" s="39"/>
      <c r="AQ414" s="39"/>
      <c r="AR414" s="39"/>
      <c r="AS414" s="39"/>
      <c r="AT414" s="39"/>
      <c r="AU414" s="39"/>
      <c r="AV414" s="39"/>
      <c r="AW414" s="39"/>
      <c r="AX414" s="39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39"/>
      <c r="AK415" s="39"/>
      <c r="AL415" s="39"/>
      <c r="AM415" s="39"/>
      <c r="AN415" s="39"/>
      <c r="AO415" s="39"/>
      <c r="AP415" s="39"/>
      <c r="AQ415" s="39"/>
      <c r="AR415" s="39"/>
      <c r="AS415" s="39"/>
      <c r="AT415" s="39"/>
      <c r="AU415" s="39"/>
      <c r="AV415" s="39"/>
      <c r="AW415" s="39"/>
      <c r="AX415" s="39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39"/>
      <c r="AK416" s="39"/>
      <c r="AL416" s="39"/>
      <c r="AM416" s="39"/>
      <c r="AN416" s="39"/>
      <c r="AO416" s="39"/>
      <c r="AP416" s="39"/>
      <c r="AQ416" s="39"/>
      <c r="AR416" s="39"/>
      <c r="AS416" s="39"/>
      <c r="AT416" s="39"/>
      <c r="AU416" s="39"/>
      <c r="AV416" s="39"/>
      <c r="AW416" s="39"/>
      <c r="AX416" s="39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39"/>
      <c r="AK417" s="39"/>
      <c r="AL417" s="39"/>
      <c r="AM417" s="39"/>
      <c r="AN417" s="39"/>
      <c r="AO417" s="39"/>
      <c r="AP417" s="39"/>
      <c r="AQ417" s="39"/>
      <c r="AR417" s="39"/>
      <c r="AS417" s="39"/>
      <c r="AT417" s="39"/>
      <c r="AU417" s="39"/>
      <c r="AV417" s="39"/>
      <c r="AW417" s="39"/>
      <c r="AX417" s="39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39"/>
      <c r="AK418" s="39"/>
      <c r="AL418" s="39"/>
      <c r="AM418" s="39"/>
      <c r="AN418" s="39"/>
      <c r="AO418" s="39"/>
      <c r="AP418" s="39"/>
      <c r="AQ418" s="39"/>
      <c r="AR418" s="39"/>
      <c r="AS418" s="39"/>
      <c r="AT418" s="39"/>
      <c r="AU418" s="39"/>
      <c r="AV418" s="39"/>
      <c r="AW418" s="39"/>
      <c r="AX418" s="39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39"/>
      <c r="AK419" s="39"/>
      <c r="AL419" s="39"/>
      <c r="AM419" s="39"/>
      <c r="AN419" s="39"/>
      <c r="AO419" s="39"/>
      <c r="AP419" s="39"/>
      <c r="AQ419" s="39"/>
      <c r="AR419" s="39"/>
      <c r="AS419" s="39"/>
      <c r="AT419" s="39"/>
      <c r="AU419" s="39"/>
      <c r="AV419" s="39"/>
      <c r="AW419" s="39"/>
      <c r="AX419" s="39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39"/>
      <c r="AK420" s="39"/>
      <c r="AL420" s="39"/>
      <c r="AM420" s="39"/>
      <c r="AN420" s="39"/>
      <c r="AO420" s="39"/>
      <c r="AP420" s="39"/>
      <c r="AQ420" s="39"/>
      <c r="AR420" s="39"/>
      <c r="AS420" s="39"/>
      <c r="AT420" s="39"/>
      <c r="AU420" s="39"/>
      <c r="AV420" s="39"/>
      <c r="AW420" s="39"/>
      <c r="AX420" s="39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39"/>
      <c r="AK421" s="39"/>
      <c r="AL421" s="39"/>
      <c r="AM421" s="39"/>
      <c r="AN421" s="39"/>
      <c r="AO421" s="39"/>
      <c r="AP421" s="39"/>
      <c r="AQ421" s="39"/>
      <c r="AR421" s="39"/>
      <c r="AS421" s="39"/>
      <c r="AT421" s="39"/>
      <c r="AU421" s="39"/>
      <c r="AV421" s="39"/>
      <c r="AW421" s="39"/>
      <c r="AX421" s="39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39"/>
      <c r="AK422" s="39"/>
      <c r="AL422" s="39"/>
      <c r="AM422" s="39"/>
      <c r="AN422" s="39"/>
      <c r="AO422" s="39"/>
      <c r="AP422" s="39"/>
      <c r="AQ422" s="39"/>
      <c r="AR422" s="39"/>
      <c r="AS422" s="39"/>
      <c r="AT422" s="39"/>
      <c r="AU422" s="39"/>
      <c r="AV422" s="39"/>
      <c r="AW422" s="39"/>
      <c r="AX422" s="39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39"/>
      <c r="AK423" s="39"/>
      <c r="AL423" s="39"/>
      <c r="AM423" s="39"/>
      <c r="AN423" s="39"/>
      <c r="AO423" s="39"/>
      <c r="AP423" s="39"/>
      <c r="AQ423" s="39"/>
      <c r="AR423" s="39"/>
      <c r="AS423" s="39"/>
      <c r="AT423" s="39"/>
      <c r="AU423" s="39"/>
      <c r="AV423" s="39"/>
      <c r="AW423" s="39"/>
      <c r="AX423" s="39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39"/>
      <c r="AK424" s="39"/>
      <c r="AL424" s="39"/>
      <c r="AM424" s="39"/>
      <c r="AN424" s="39"/>
      <c r="AO424" s="39"/>
      <c r="AP424" s="39"/>
      <c r="AQ424" s="39"/>
      <c r="AR424" s="39"/>
      <c r="AS424" s="39"/>
      <c r="AT424" s="39"/>
      <c r="AU424" s="39"/>
      <c r="AV424" s="39"/>
      <c r="AW424" s="39"/>
      <c r="AX424" s="39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39"/>
      <c r="AK425" s="39"/>
      <c r="AL425" s="39"/>
      <c r="AM425" s="39"/>
      <c r="AN425" s="39"/>
      <c r="AO425" s="39"/>
      <c r="AP425" s="39"/>
      <c r="AQ425" s="39"/>
      <c r="AR425" s="39"/>
      <c r="AS425" s="39"/>
      <c r="AT425" s="39"/>
      <c r="AU425" s="39"/>
      <c r="AV425" s="39"/>
      <c r="AW425" s="39"/>
      <c r="AX425" s="39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39"/>
      <c r="AK426" s="39"/>
      <c r="AL426" s="39"/>
      <c r="AM426" s="39"/>
      <c r="AN426" s="39"/>
      <c r="AO426" s="39"/>
      <c r="AP426" s="39"/>
      <c r="AQ426" s="39"/>
      <c r="AR426" s="39"/>
      <c r="AS426" s="39"/>
      <c r="AT426" s="39"/>
      <c r="AU426" s="39"/>
      <c r="AV426" s="39"/>
      <c r="AW426" s="39"/>
      <c r="AX426" s="39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39"/>
      <c r="AK427" s="39"/>
      <c r="AL427" s="39"/>
      <c r="AM427" s="39"/>
      <c r="AN427" s="39"/>
      <c r="AO427" s="39"/>
      <c r="AP427" s="39"/>
      <c r="AQ427" s="39"/>
      <c r="AR427" s="39"/>
      <c r="AS427" s="39"/>
      <c r="AT427" s="39"/>
      <c r="AU427" s="39"/>
      <c r="AV427" s="39"/>
      <c r="AW427" s="39"/>
      <c r="AX427" s="39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39"/>
      <c r="AK428" s="39"/>
      <c r="AL428" s="39"/>
      <c r="AM428" s="39"/>
      <c r="AN428" s="39"/>
      <c r="AO428" s="39"/>
      <c r="AP428" s="39"/>
      <c r="AQ428" s="39"/>
      <c r="AR428" s="39"/>
      <c r="AS428" s="39"/>
      <c r="AT428" s="39"/>
      <c r="AU428" s="39"/>
      <c r="AV428" s="39"/>
      <c r="AW428" s="39"/>
      <c r="AX428" s="39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39"/>
      <c r="AK429" s="39"/>
      <c r="AL429" s="39"/>
      <c r="AM429" s="39"/>
      <c r="AN429" s="39"/>
      <c r="AO429" s="39"/>
      <c r="AP429" s="39"/>
      <c r="AQ429" s="39"/>
      <c r="AR429" s="39"/>
      <c r="AS429" s="39"/>
      <c r="AT429" s="39"/>
      <c r="AU429" s="39"/>
      <c r="AV429" s="39"/>
      <c r="AW429" s="39"/>
      <c r="AX429" s="39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39"/>
      <c r="AK430" s="39"/>
      <c r="AL430" s="39"/>
      <c r="AM430" s="39"/>
      <c r="AN430" s="39"/>
      <c r="AO430" s="39"/>
      <c r="AP430" s="39"/>
      <c r="AQ430" s="39"/>
      <c r="AR430" s="39"/>
      <c r="AS430" s="39"/>
      <c r="AT430" s="39"/>
      <c r="AU430" s="39"/>
      <c r="AV430" s="39"/>
      <c r="AW430" s="39"/>
      <c r="AX430" s="39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39"/>
      <c r="AK431" s="39"/>
      <c r="AL431" s="39"/>
      <c r="AM431" s="39"/>
      <c r="AN431" s="39"/>
      <c r="AO431" s="39"/>
      <c r="AP431" s="39"/>
      <c r="AQ431" s="39"/>
      <c r="AR431" s="39"/>
      <c r="AS431" s="39"/>
      <c r="AT431" s="39"/>
      <c r="AU431" s="39"/>
      <c r="AV431" s="39"/>
      <c r="AW431" s="39"/>
      <c r="AX431" s="39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39"/>
      <c r="AK432" s="39"/>
      <c r="AL432" s="39"/>
      <c r="AM432" s="39"/>
      <c r="AN432" s="39"/>
      <c r="AO432" s="39"/>
      <c r="AP432" s="39"/>
      <c r="AQ432" s="39"/>
      <c r="AR432" s="39"/>
      <c r="AS432" s="39"/>
      <c r="AT432" s="39"/>
      <c r="AU432" s="39"/>
      <c r="AV432" s="39"/>
      <c r="AW432" s="39"/>
      <c r="AX432" s="39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39"/>
      <c r="AK433" s="39"/>
      <c r="AL433" s="39"/>
      <c r="AM433" s="39"/>
      <c r="AN433" s="39"/>
      <c r="AO433" s="39"/>
      <c r="AP433" s="39"/>
      <c r="AQ433" s="39"/>
      <c r="AR433" s="39"/>
      <c r="AS433" s="39"/>
      <c r="AT433" s="39"/>
      <c r="AU433" s="39"/>
      <c r="AV433" s="39"/>
      <c r="AW433" s="39"/>
      <c r="AX433" s="39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39"/>
      <c r="AK434" s="39"/>
      <c r="AL434" s="39"/>
      <c r="AM434" s="39"/>
      <c r="AN434" s="39"/>
      <c r="AO434" s="39"/>
      <c r="AP434" s="39"/>
      <c r="AQ434" s="39"/>
      <c r="AR434" s="39"/>
      <c r="AS434" s="39"/>
      <c r="AT434" s="39"/>
      <c r="AU434" s="39"/>
      <c r="AV434" s="39"/>
      <c r="AW434" s="39"/>
      <c r="AX434" s="39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39"/>
      <c r="AK435" s="39"/>
      <c r="AL435" s="39"/>
      <c r="AM435" s="39"/>
      <c r="AN435" s="39"/>
      <c r="AO435" s="39"/>
      <c r="AP435" s="39"/>
      <c r="AQ435" s="39"/>
      <c r="AR435" s="39"/>
      <c r="AS435" s="39"/>
      <c r="AT435" s="39"/>
      <c r="AU435" s="39"/>
      <c r="AV435" s="39"/>
      <c r="AW435" s="39"/>
      <c r="AX435" s="39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39"/>
      <c r="AK436" s="39"/>
      <c r="AL436" s="39"/>
      <c r="AM436" s="39"/>
      <c r="AN436" s="39"/>
      <c r="AO436" s="39"/>
      <c r="AP436" s="39"/>
      <c r="AQ436" s="39"/>
      <c r="AR436" s="39"/>
      <c r="AS436" s="39"/>
      <c r="AT436" s="39"/>
      <c r="AU436" s="39"/>
      <c r="AV436" s="39"/>
      <c r="AW436" s="39"/>
      <c r="AX436" s="39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39"/>
      <c r="AK437" s="39"/>
      <c r="AL437" s="39"/>
      <c r="AM437" s="39"/>
      <c r="AN437" s="39"/>
      <c r="AO437" s="39"/>
      <c r="AP437" s="39"/>
      <c r="AQ437" s="39"/>
      <c r="AR437" s="39"/>
      <c r="AS437" s="39"/>
      <c r="AT437" s="39"/>
      <c r="AU437" s="39"/>
      <c r="AV437" s="39"/>
      <c r="AW437" s="39"/>
      <c r="AX437" s="39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39"/>
      <c r="AK438" s="39"/>
      <c r="AL438" s="39"/>
      <c r="AM438" s="39"/>
      <c r="AN438" s="39"/>
      <c r="AO438" s="39"/>
      <c r="AP438" s="39"/>
      <c r="AQ438" s="39"/>
      <c r="AR438" s="39"/>
      <c r="AS438" s="39"/>
      <c r="AT438" s="39"/>
      <c r="AU438" s="39"/>
      <c r="AV438" s="39"/>
      <c r="AW438" s="39"/>
      <c r="AX438" s="39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39"/>
      <c r="AK439" s="39"/>
      <c r="AL439" s="39"/>
      <c r="AM439" s="39"/>
      <c r="AN439" s="39"/>
      <c r="AO439" s="39"/>
      <c r="AP439" s="39"/>
      <c r="AQ439" s="39"/>
      <c r="AR439" s="39"/>
      <c r="AS439" s="39"/>
      <c r="AT439" s="39"/>
      <c r="AU439" s="39"/>
      <c r="AV439" s="39"/>
      <c r="AW439" s="39"/>
      <c r="AX439" s="39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39"/>
      <c r="AK440" s="39"/>
      <c r="AL440" s="39"/>
      <c r="AM440" s="39"/>
      <c r="AN440" s="39"/>
      <c r="AO440" s="39"/>
      <c r="AP440" s="39"/>
      <c r="AQ440" s="39"/>
      <c r="AR440" s="39"/>
      <c r="AS440" s="39"/>
      <c r="AT440" s="39"/>
      <c r="AU440" s="39"/>
      <c r="AV440" s="39"/>
      <c r="AW440" s="39"/>
      <c r="AX440" s="39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39"/>
      <c r="AK441" s="39"/>
      <c r="AL441" s="39"/>
      <c r="AM441" s="39"/>
      <c r="AN441" s="39"/>
      <c r="AO441" s="39"/>
      <c r="AP441" s="39"/>
      <c r="AQ441" s="39"/>
      <c r="AR441" s="39"/>
      <c r="AS441" s="39"/>
      <c r="AT441" s="39"/>
      <c r="AU441" s="39"/>
      <c r="AV441" s="39"/>
      <c r="AW441" s="39"/>
      <c r="AX441" s="39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39"/>
      <c r="AK442" s="39"/>
      <c r="AL442" s="39"/>
      <c r="AM442" s="39"/>
      <c r="AN442" s="39"/>
      <c r="AO442" s="39"/>
      <c r="AP442" s="39"/>
      <c r="AQ442" s="39"/>
      <c r="AR442" s="39"/>
      <c r="AS442" s="39"/>
      <c r="AT442" s="39"/>
      <c r="AU442" s="39"/>
      <c r="AV442" s="39"/>
      <c r="AW442" s="39"/>
      <c r="AX442" s="39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39"/>
      <c r="AK443" s="39"/>
      <c r="AL443" s="39"/>
      <c r="AM443" s="39"/>
      <c r="AN443" s="39"/>
      <c r="AO443" s="39"/>
      <c r="AP443" s="39"/>
      <c r="AQ443" s="39"/>
      <c r="AR443" s="39"/>
      <c r="AS443" s="39"/>
      <c r="AT443" s="39"/>
      <c r="AU443" s="39"/>
      <c r="AV443" s="39"/>
      <c r="AW443" s="39"/>
      <c r="AX443" s="39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39"/>
      <c r="AK444" s="39"/>
      <c r="AL444" s="39"/>
      <c r="AM444" s="39"/>
      <c r="AN444" s="39"/>
      <c r="AO444" s="39"/>
      <c r="AP444" s="39"/>
      <c r="AQ444" s="39"/>
      <c r="AR444" s="39"/>
      <c r="AS444" s="39"/>
      <c r="AT444" s="39"/>
      <c r="AU444" s="39"/>
      <c r="AV444" s="39"/>
      <c r="AW444" s="39"/>
      <c r="AX444" s="39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39"/>
      <c r="AK445" s="39"/>
      <c r="AL445" s="39"/>
      <c r="AM445" s="39"/>
      <c r="AN445" s="39"/>
      <c r="AO445" s="39"/>
      <c r="AP445" s="39"/>
      <c r="AQ445" s="39"/>
      <c r="AR445" s="39"/>
      <c r="AS445" s="39"/>
      <c r="AT445" s="39"/>
      <c r="AU445" s="39"/>
      <c r="AV445" s="39"/>
      <c r="AW445" s="39"/>
      <c r="AX445" s="39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39"/>
      <c r="AK446" s="39"/>
      <c r="AL446" s="39"/>
      <c r="AM446" s="39"/>
      <c r="AN446" s="39"/>
      <c r="AO446" s="39"/>
      <c r="AP446" s="39"/>
      <c r="AQ446" s="39"/>
      <c r="AR446" s="39"/>
      <c r="AS446" s="39"/>
      <c r="AT446" s="39"/>
      <c r="AU446" s="39"/>
      <c r="AV446" s="39"/>
      <c r="AW446" s="39"/>
      <c r="AX446" s="39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39"/>
      <c r="AK447" s="39"/>
      <c r="AL447" s="39"/>
      <c r="AM447" s="39"/>
      <c r="AN447" s="39"/>
      <c r="AO447" s="39"/>
      <c r="AP447" s="39"/>
      <c r="AQ447" s="39"/>
      <c r="AR447" s="39"/>
      <c r="AS447" s="39"/>
      <c r="AT447" s="39"/>
      <c r="AU447" s="39"/>
      <c r="AV447" s="39"/>
      <c r="AW447" s="39"/>
      <c r="AX447" s="39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39"/>
      <c r="AK448" s="39"/>
      <c r="AL448" s="39"/>
      <c r="AM448" s="39"/>
      <c r="AN448" s="39"/>
      <c r="AO448" s="39"/>
      <c r="AP448" s="39"/>
      <c r="AQ448" s="39"/>
      <c r="AR448" s="39"/>
      <c r="AS448" s="39"/>
      <c r="AT448" s="39"/>
      <c r="AU448" s="39"/>
      <c r="AV448" s="39"/>
      <c r="AW448" s="39"/>
      <c r="AX448" s="39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39"/>
      <c r="AK449" s="39"/>
      <c r="AL449" s="39"/>
      <c r="AM449" s="39"/>
      <c r="AN449" s="39"/>
      <c r="AO449" s="39"/>
      <c r="AP449" s="39"/>
      <c r="AQ449" s="39"/>
      <c r="AR449" s="39"/>
      <c r="AS449" s="39"/>
      <c r="AT449" s="39"/>
      <c r="AU449" s="39"/>
      <c r="AV449" s="39"/>
      <c r="AW449" s="39"/>
      <c r="AX449" s="39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39"/>
      <c r="AK450" s="39"/>
      <c r="AL450" s="39"/>
      <c r="AM450" s="39"/>
      <c r="AN450" s="39"/>
      <c r="AO450" s="39"/>
      <c r="AP450" s="39"/>
      <c r="AQ450" s="39"/>
      <c r="AR450" s="39"/>
      <c r="AS450" s="39"/>
      <c r="AT450" s="39"/>
      <c r="AU450" s="39"/>
      <c r="AV450" s="39"/>
      <c r="AW450" s="39"/>
      <c r="AX450" s="39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39"/>
      <c r="AK451" s="39"/>
      <c r="AL451" s="39"/>
      <c r="AM451" s="39"/>
      <c r="AN451" s="39"/>
      <c r="AO451" s="39"/>
      <c r="AP451" s="39"/>
      <c r="AQ451" s="39"/>
      <c r="AR451" s="39"/>
      <c r="AS451" s="39"/>
      <c r="AT451" s="39"/>
      <c r="AU451" s="39"/>
      <c r="AV451" s="39"/>
      <c r="AW451" s="39"/>
      <c r="AX451" s="39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39"/>
      <c r="AK452" s="39"/>
      <c r="AL452" s="39"/>
      <c r="AM452" s="39"/>
      <c r="AN452" s="39"/>
      <c r="AO452" s="39"/>
      <c r="AP452" s="39"/>
      <c r="AQ452" s="39"/>
      <c r="AR452" s="39"/>
      <c r="AS452" s="39"/>
      <c r="AT452" s="39"/>
      <c r="AU452" s="39"/>
      <c r="AV452" s="39"/>
      <c r="AW452" s="39"/>
      <c r="AX452" s="39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39"/>
      <c r="AK453" s="39"/>
      <c r="AL453" s="39"/>
      <c r="AM453" s="39"/>
      <c r="AN453" s="39"/>
      <c r="AO453" s="39"/>
      <c r="AP453" s="39"/>
      <c r="AQ453" s="39"/>
      <c r="AR453" s="39"/>
      <c r="AS453" s="39"/>
      <c r="AT453" s="39"/>
      <c r="AU453" s="39"/>
      <c r="AV453" s="39"/>
      <c r="AW453" s="39"/>
      <c r="AX453" s="39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39"/>
      <c r="AK454" s="39"/>
      <c r="AL454" s="39"/>
      <c r="AM454" s="39"/>
      <c r="AN454" s="39"/>
      <c r="AO454" s="39"/>
      <c r="AP454" s="39"/>
      <c r="AQ454" s="39"/>
      <c r="AR454" s="39"/>
      <c r="AS454" s="39"/>
      <c r="AT454" s="39"/>
      <c r="AU454" s="39"/>
      <c r="AV454" s="39"/>
      <c r="AW454" s="39"/>
      <c r="AX454" s="39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39"/>
      <c r="AK455" s="39"/>
      <c r="AL455" s="39"/>
      <c r="AM455" s="39"/>
      <c r="AN455" s="39"/>
      <c r="AO455" s="39"/>
      <c r="AP455" s="39"/>
      <c r="AQ455" s="39"/>
      <c r="AR455" s="39"/>
      <c r="AS455" s="39"/>
      <c r="AT455" s="39"/>
      <c r="AU455" s="39"/>
      <c r="AV455" s="39"/>
      <c r="AW455" s="39"/>
      <c r="AX455" s="39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39"/>
      <c r="AK456" s="39"/>
      <c r="AL456" s="39"/>
      <c r="AM456" s="39"/>
      <c r="AN456" s="39"/>
      <c r="AO456" s="39"/>
      <c r="AP456" s="39"/>
      <c r="AQ456" s="39"/>
      <c r="AR456" s="39"/>
      <c r="AS456" s="39"/>
      <c r="AT456" s="39"/>
      <c r="AU456" s="39"/>
      <c r="AV456" s="39"/>
      <c r="AW456" s="39"/>
      <c r="AX456" s="39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39"/>
      <c r="AK457" s="39"/>
      <c r="AL457" s="39"/>
      <c r="AM457" s="39"/>
      <c r="AN457" s="39"/>
      <c r="AO457" s="39"/>
      <c r="AP457" s="39"/>
      <c r="AQ457" s="39"/>
      <c r="AR457" s="39"/>
      <c r="AS457" s="39"/>
      <c r="AT457" s="39"/>
      <c r="AU457" s="39"/>
      <c r="AV457" s="39"/>
      <c r="AW457" s="39"/>
      <c r="AX457" s="39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39"/>
      <c r="AK458" s="39"/>
      <c r="AL458" s="39"/>
      <c r="AM458" s="39"/>
      <c r="AN458" s="39"/>
      <c r="AO458" s="39"/>
      <c r="AP458" s="39"/>
      <c r="AQ458" s="39"/>
      <c r="AR458" s="39"/>
      <c r="AS458" s="39"/>
      <c r="AT458" s="39"/>
      <c r="AU458" s="39"/>
      <c r="AV458" s="39"/>
      <c r="AW458" s="39"/>
      <c r="AX458" s="39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39"/>
      <c r="AK459" s="39"/>
      <c r="AL459" s="39"/>
      <c r="AM459" s="39"/>
      <c r="AN459" s="39"/>
      <c r="AO459" s="39"/>
      <c r="AP459" s="39"/>
      <c r="AQ459" s="39"/>
      <c r="AR459" s="39"/>
      <c r="AS459" s="39"/>
      <c r="AT459" s="39"/>
      <c r="AU459" s="39"/>
      <c r="AV459" s="39"/>
      <c r="AW459" s="39"/>
      <c r="AX459" s="39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39"/>
      <c r="AK460" s="39"/>
      <c r="AL460" s="39"/>
      <c r="AM460" s="39"/>
      <c r="AN460" s="39"/>
      <c r="AO460" s="39"/>
      <c r="AP460" s="39"/>
      <c r="AQ460" s="39"/>
      <c r="AR460" s="39"/>
      <c r="AS460" s="39"/>
      <c r="AT460" s="39"/>
      <c r="AU460" s="39"/>
      <c r="AV460" s="39"/>
      <c r="AW460" s="39"/>
      <c r="AX460" s="39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39"/>
      <c r="AK461" s="39"/>
      <c r="AL461" s="39"/>
      <c r="AM461" s="39"/>
      <c r="AN461" s="39"/>
      <c r="AO461" s="39"/>
      <c r="AP461" s="39"/>
      <c r="AQ461" s="39"/>
      <c r="AR461" s="39"/>
      <c r="AS461" s="39"/>
      <c r="AT461" s="39"/>
      <c r="AU461" s="39"/>
      <c r="AV461" s="39"/>
      <c r="AW461" s="39"/>
      <c r="AX461" s="39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39"/>
      <c r="AK462" s="39"/>
      <c r="AL462" s="39"/>
      <c r="AM462" s="39"/>
      <c r="AN462" s="39"/>
      <c r="AO462" s="39"/>
      <c r="AP462" s="39"/>
      <c r="AQ462" s="39"/>
      <c r="AR462" s="39"/>
      <c r="AS462" s="39"/>
      <c r="AT462" s="39"/>
      <c r="AU462" s="39"/>
      <c r="AV462" s="39"/>
      <c r="AW462" s="39"/>
      <c r="AX462" s="39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39"/>
      <c r="AK463" s="39"/>
      <c r="AL463" s="39"/>
      <c r="AM463" s="39"/>
      <c r="AN463" s="39"/>
      <c r="AO463" s="39"/>
      <c r="AP463" s="39"/>
      <c r="AQ463" s="39"/>
      <c r="AR463" s="39"/>
      <c r="AS463" s="39"/>
      <c r="AT463" s="39"/>
      <c r="AU463" s="39"/>
      <c r="AV463" s="39"/>
      <c r="AW463" s="39"/>
      <c r="AX463" s="39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39"/>
      <c r="AK464" s="39"/>
      <c r="AL464" s="39"/>
      <c r="AM464" s="39"/>
      <c r="AN464" s="39"/>
      <c r="AO464" s="39"/>
      <c r="AP464" s="39"/>
      <c r="AQ464" s="39"/>
      <c r="AR464" s="39"/>
      <c r="AS464" s="39"/>
      <c r="AT464" s="39"/>
      <c r="AU464" s="39"/>
      <c r="AV464" s="39"/>
      <c r="AW464" s="39"/>
      <c r="AX464" s="39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39"/>
      <c r="AK465" s="39"/>
      <c r="AL465" s="39"/>
      <c r="AM465" s="39"/>
      <c r="AN465" s="39"/>
      <c r="AO465" s="39"/>
      <c r="AP465" s="39"/>
      <c r="AQ465" s="39"/>
      <c r="AR465" s="39"/>
      <c r="AS465" s="39"/>
      <c r="AT465" s="39"/>
      <c r="AU465" s="39"/>
      <c r="AV465" s="39"/>
      <c r="AW465" s="39"/>
      <c r="AX465" s="39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39"/>
      <c r="AK466" s="39"/>
      <c r="AL466" s="39"/>
      <c r="AM466" s="39"/>
      <c r="AN466" s="39"/>
      <c r="AO466" s="39"/>
      <c r="AP466" s="39"/>
      <c r="AQ466" s="39"/>
      <c r="AR466" s="39"/>
      <c r="AS466" s="39"/>
      <c r="AT466" s="39"/>
      <c r="AU466" s="39"/>
      <c r="AV466" s="39"/>
      <c r="AW466" s="39"/>
      <c r="AX466" s="39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39"/>
      <c r="AK467" s="39"/>
      <c r="AL467" s="39"/>
      <c r="AM467" s="39"/>
      <c r="AN467" s="39"/>
      <c r="AO467" s="39"/>
      <c r="AP467" s="39"/>
      <c r="AQ467" s="39"/>
      <c r="AR467" s="39"/>
      <c r="AS467" s="39"/>
      <c r="AT467" s="39"/>
      <c r="AU467" s="39"/>
      <c r="AV467" s="39"/>
      <c r="AW467" s="39"/>
      <c r="AX467" s="39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39"/>
      <c r="AK468" s="39"/>
      <c r="AL468" s="39"/>
      <c r="AM468" s="39"/>
      <c r="AN468" s="39"/>
      <c r="AO468" s="39"/>
      <c r="AP468" s="39"/>
      <c r="AQ468" s="39"/>
      <c r="AR468" s="39"/>
      <c r="AS468" s="39"/>
      <c r="AT468" s="39"/>
      <c r="AU468" s="39"/>
      <c r="AV468" s="39"/>
      <c r="AW468" s="39"/>
      <c r="AX468" s="39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39"/>
      <c r="AK469" s="39"/>
      <c r="AL469" s="39"/>
      <c r="AM469" s="39"/>
      <c r="AN469" s="39"/>
      <c r="AO469" s="39"/>
      <c r="AP469" s="39"/>
      <c r="AQ469" s="39"/>
      <c r="AR469" s="39"/>
      <c r="AS469" s="39"/>
      <c r="AT469" s="39"/>
      <c r="AU469" s="39"/>
      <c r="AV469" s="39"/>
      <c r="AW469" s="39"/>
      <c r="AX469" s="39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39"/>
      <c r="AK470" s="39"/>
      <c r="AL470" s="39"/>
      <c r="AM470" s="39"/>
      <c r="AN470" s="39"/>
      <c r="AO470" s="39"/>
      <c r="AP470" s="39"/>
      <c r="AQ470" s="39"/>
      <c r="AR470" s="39"/>
      <c r="AS470" s="39"/>
      <c r="AT470" s="39"/>
      <c r="AU470" s="39"/>
      <c r="AV470" s="39"/>
      <c r="AW470" s="39"/>
      <c r="AX470" s="39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39"/>
      <c r="AK471" s="39"/>
      <c r="AL471" s="39"/>
      <c r="AM471" s="39"/>
      <c r="AN471" s="39"/>
      <c r="AO471" s="39"/>
      <c r="AP471" s="39"/>
      <c r="AQ471" s="39"/>
      <c r="AR471" s="39"/>
      <c r="AS471" s="39"/>
      <c r="AT471" s="39"/>
      <c r="AU471" s="39"/>
      <c r="AV471" s="39"/>
      <c r="AW471" s="39"/>
      <c r="AX471" s="39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39"/>
      <c r="AK472" s="39"/>
      <c r="AL472" s="39"/>
      <c r="AM472" s="39"/>
      <c r="AN472" s="39"/>
      <c r="AO472" s="39"/>
      <c r="AP472" s="39"/>
      <c r="AQ472" s="39"/>
      <c r="AR472" s="39"/>
      <c r="AS472" s="39"/>
      <c r="AT472" s="39"/>
      <c r="AU472" s="39"/>
      <c r="AV472" s="39"/>
      <c r="AW472" s="39"/>
      <c r="AX472" s="39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39"/>
      <c r="AK473" s="39"/>
      <c r="AL473" s="39"/>
      <c r="AM473" s="39"/>
      <c r="AN473" s="39"/>
      <c r="AO473" s="39"/>
      <c r="AP473" s="39"/>
      <c r="AQ473" s="39"/>
      <c r="AR473" s="39"/>
      <c r="AS473" s="39"/>
      <c r="AT473" s="39"/>
      <c r="AU473" s="39"/>
      <c r="AV473" s="39"/>
      <c r="AW473" s="39"/>
      <c r="AX473" s="39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39"/>
      <c r="AK474" s="39"/>
      <c r="AL474" s="39"/>
      <c r="AM474" s="39"/>
      <c r="AN474" s="39"/>
      <c r="AO474" s="39"/>
      <c r="AP474" s="39"/>
      <c r="AQ474" s="39"/>
      <c r="AR474" s="39"/>
      <c r="AS474" s="39"/>
      <c r="AT474" s="39"/>
      <c r="AU474" s="39"/>
      <c r="AV474" s="39"/>
      <c r="AW474" s="39"/>
      <c r="AX474" s="39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39"/>
      <c r="AK475" s="39"/>
      <c r="AL475" s="39"/>
      <c r="AM475" s="39"/>
      <c r="AN475" s="39"/>
      <c r="AO475" s="39"/>
      <c r="AP475" s="39"/>
      <c r="AQ475" s="39"/>
      <c r="AR475" s="39"/>
      <c r="AS475" s="39"/>
      <c r="AT475" s="39"/>
      <c r="AU475" s="39"/>
      <c r="AV475" s="39"/>
      <c r="AW475" s="39"/>
      <c r="AX475" s="39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39"/>
      <c r="AK476" s="39"/>
      <c r="AL476" s="39"/>
      <c r="AM476" s="39"/>
      <c r="AN476" s="39"/>
      <c r="AO476" s="39"/>
      <c r="AP476" s="39"/>
      <c r="AQ476" s="39"/>
      <c r="AR476" s="39"/>
      <c r="AS476" s="39"/>
      <c r="AT476" s="39"/>
      <c r="AU476" s="39"/>
      <c r="AV476" s="39"/>
      <c r="AW476" s="39"/>
      <c r="AX476" s="39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39"/>
      <c r="AK477" s="39"/>
      <c r="AL477" s="39"/>
      <c r="AM477" s="39"/>
      <c r="AN477" s="39"/>
      <c r="AO477" s="39"/>
      <c r="AP477" s="39"/>
      <c r="AQ477" s="39"/>
      <c r="AR477" s="39"/>
      <c r="AS477" s="39"/>
      <c r="AT477" s="39"/>
      <c r="AU477" s="39"/>
      <c r="AV477" s="39"/>
      <c r="AW477" s="39"/>
      <c r="AX477" s="39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39"/>
      <c r="AK478" s="39"/>
      <c r="AL478" s="39"/>
      <c r="AM478" s="39"/>
      <c r="AN478" s="39"/>
      <c r="AO478" s="39"/>
      <c r="AP478" s="39"/>
      <c r="AQ478" s="39"/>
      <c r="AR478" s="39"/>
      <c r="AS478" s="39"/>
      <c r="AT478" s="39"/>
      <c r="AU478" s="39"/>
      <c r="AV478" s="39"/>
      <c r="AW478" s="39"/>
      <c r="AX478" s="39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39"/>
      <c r="AK479" s="39"/>
      <c r="AL479" s="39"/>
      <c r="AM479" s="39"/>
      <c r="AN479" s="39"/>
      <c r="AO479" s="39"/>
      <c r="AP479" s="39"/>
      <c r="AQ479" s="39"/>
      <c r="AR479" s="39"/>
      <c r="AS479" s="39"/>
      <c r="AT479" s="39"/>
      <c r="AU479" s="39"/>
      <c r="AV479" s="39"/>
      <c r="AW479" s="39"/>
      <c r="AX479" s="39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39"/>
      <c r="AK480" s="39"/>
      <c r="AL480" s="39"/>
      <c r="AM480" s="39"/>
      <c r="AN480" s="39"/>
      <c r="AO480" s="39"/>
      <c r="AP480" s="39"/>
      <c r="AQ480" s="39"/>
      <c r="AR480" s="39"/>
      <c r="AS480" s="39"/>
      <c r="AT480" s="39"/>
      <c r="AU480" s="39"/>
      <c r="AV480" s="39"/>
      <c r="AW480" s="39"/>
      <c r="AX480" s="39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39"/>
      <c r="AK481" s="39"/>
      <c r="AL481" s="39"/>
      <c r="AM481" s="39"/>
      <c r="AN481" s="39"/>
      <c r="AO481" s="39"/>
      <c r="AP481" s="39"/>
      <c r="AQ481" s="39"/>
      <c r="AR481" s="39"/>
      <c r="AS481" s="39"/>
      <c r="AT481" s="39"/>
      <c r="AU481" s="39"/>
      <c r="AV481" s="39"/>
      <c r="AW481" s="39"/>
      <c r="AX481" s="39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39"/>
      <c r="AK482" s="39"/>
      <c r="AL482" s="39"/>
      <c r="AM482" s="39"/>
      <c r="AN482" s="39"/>
      <c r="AO482" s="39"/>
      <c r="AP482" s="39"/>
      <c r="AQ482" s="39"/>
      <c r="AR482" s="39"/>
      <c r="AS482" s="39"/>
      <c r="AT482" s="39"/>
      <c r="AU482" s="39"/>
      <c r="AV482" s="39"/>
      <c r="AW482" s="39"/>
      <c r="AX482" s="39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39"/>
      <c r="AK483" s="39"/>
      <c r="AL483" s="39"/>
      <c r="AM483" s="39"/>
      <c r="AN483" s="39"/>
      <c r="AO483" s="39"/>
      <c r="AP483" s="39"/>
      <c r="AQ483" s="39"/>
      <c r="AR483" s="39"/>
      <c r="AS483" s="39"/>
      <c r="AT483" s="39"/>
      <c r="AU483" s="39"/>
      <c r="AV483" s="39"/>
      <c r="AW483" s="39"/>
      <c r="AX483" s="39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39"/>
      <c r="AK484" s="39"/>
      <c r="AL484" s="39"/>
      <c r="AM484" s="39"/>
      <c r="AN484" s="39"/>
      <c r="AO484" s="39"/>
      <c r="AP484" s="39"/>
      <c r="AQ484" s="39"/>
      <c r="AR484" s="39"/>
      <c r="AS484" s="39"/>
      <c r="AT484" s="39"/>
      <c r="AU484" s="39"/>
      <c r="AV484" s="39"/>
      <c r="AW484" s="39"/>
      <c r="AX484" s="39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39"/>
      <c r="AK485" s="39"/>
      <c r="AL485" s="39"/>
      <c r="AM485" s="39"/>
      <c r="AN485" s="39"/>
      <c r="AO485" s="39"/>
      <c r="AP485" s="39"/>
      <c r="AQ485" s="39"/>
      <c r="AR485" s="39"/>
      <c r="AS485" s="39"/>
      <c r="AT485" s="39"/>
      <c r="AU485" s="39"/>
      <c r="AV485" s="39"/>
      <c r="AW485" s="39"/>
      <c r="AX485" s="39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39"/>
      <c r="AK486" s="39"/>
      <c r="AL486" s="39"/>
      <c r="AM486" s="39"/>
      <c r="AN486" s="39"/>
      <c r="AO486" s="39"/>
      <c r="AP486" s="39"/>
      <c r="AQ486" s="39"/>
      <c r="AR486" s="39"/>
      <c r="AS486" s="39"/>
      <c r="AT486" s="39"/>
      <c r="AU486" s="39"/>
      <c r="AV486" s="39"/>
      <c r="AW486" s="39"/>
      <c r="AX486" s="39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39"/>
      <c r="AK487" s="39"/>
      <c r="AL487" s="39"/>
      <c r="AM487" s="39"/>
      <c r="AN487" s="39"/>
      <c r="AO487" s="39"/>
      <c r="AP487" s="39"/>
      <c r="AQ487" s="39"/>
      <c r="AR487" s="39"/>
      <c r="AS487" s="39"/>
      <c r="AT487" s="39"/>
      <c r="AU487" s="39"/>
      <c r="AV487" s="39"/>
      <c r="AW487" s="39"/>
      <c r="AX487" s="39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39"/>
      <c r="AK488" s="39"/>
      <c r="AL488" s="39"/>
      <c r="AM488" s="39"/>
      <c r="AN488" s="39"/>
      <c r="AO488" s="39"/>
      <c r="AP488" s="39"/>
      <c r="AQ488" s="39"/>
      <c r="AR488" s="39"/>
      <c r="AS488" s="39"/>
      <c r="AT488" s="39"/>
      <c r="AU488" s="39"/>
      <c r="AV488" s="39"/>
      <c r="AW488" s="39"/>
      <c r="AX488" s="39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39"/>
      <c r="AK489" s="39"/>
      <c r="AL489" s="39"/>
      <c r="AM489" s="39"/>
      <c r="AN489" s="39"/>
      <c r="AO489" s="39"/>
      <c r="AP489" s="39"/>
      <c r="AQ489" s="39"/>
      <c r="AR489" s="39"/>
      <c r="AS489" s="39"/>
      <c r="AT489" s="39"/>
      <c r="AU489" s="39"/>
      <c r="AV489" s="39"/>
      <c r="AW489" s="39"/>
      <c r="AX489" s="39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39"/>
      <c r="AK490" s="39"/>
      <c r="AL490" s="39"/>
      <c r="AM490" s="39"/>
      <c r="AN490" s="39"/>
      <c r="AO490" s="39"/>
      <c r="AP490" s="39"/>
      <c r="AQ490" s="39"/>
      <c r="AR490" s="39"/>
      <c r="AS490" s="39"/>
      <c r="AT490" s="39"/>
      <c r="AU490" s="39"/>
      <c r="AV490" s="39"/>
      <c r="AW490" s="39"/>
      <c r="AX490" s="39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39"/>
      <c r="AK491" s="39"/>
      <c r="AL491" s="39"/>
      <c r="AM491" s="39"/>
      <c r="AN491" s="39"/>
      <c r="AO491" s="39"/>
      <c r="AP491" s="39"/>
      <c r="AQ491" s="39"/>
      <c r="AR491" s="39"/>
      <c r="AS491" s="39"/>
      <c r="AT491" s="39"/>
      <c r="AU491" s="39"/>
      <c r="AV491" s="39"/>
      <c r="AW491" s="39"/>
      <c r="AX491" s="39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39"/>
      <c r="AK492" s="39"/>
      <c r="AL492" s="39"/>
      <c r="AM492" s="39"/>
      <c r="AN492" s="39"/>
      <c r="AO492" s="39"/>
      <c r="AP492" s="39"/>
      <c r="AQ492" s="39"/>
      <c r="AR492" s="39"/>
      <c r="AS492" s="39"/>
      <c r="AT492" s="39"/>
      <c r="AU492" s="39"/>
      <c r="AV492" s="39"/>
      <c r="AW492" s="39"/>
      <c r="AX492" s="39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39"/>
      <c r="AK493" s="39"/>
      <c r="AL493" s="39"/>
      <c r="AM493" s="39"/>
      <c r="AN493" s="39"/>
      <c r="AO493" s="39"/>
      <c r="AP493" s="39"/>
      <c r="AQ493" s="39"/>
      <c r="AR493" s="39"/>
      <c r="AS493" s="39"/>
      <c r="AT493" s="39"/>
      <c r="AU493" s="39"/>
      <c r="AV493" s="39"/>
      <c r="AW493" s="39"/>
      <c r="AX493" s="39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39"/>
      <c r="AK494" s="39"/>
      <c r="AL494" s="39"/>
      <c r="AM494" s="39"/>
      <c r="AN494" s="39"/>
      <c r="AO494" s="39"/>
      <c r="AP494" s="39"/>
      <c r="AQ494" s="39"/>
      <c r="AR494" s="39"/>
      <c r="AS494" s="39"/>
      <c r="AT494" s="39"/>
      <c r="AU494" s="39"/>
      <c r="AV494" s="39"/>
      <c r="AW494" s="39"/>
      <c r="AX494" s="39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39"/>
      <c r="AK495" s="39"/>
      <c r="AL495" s="39"/>
      <c r="AM495" s="39"/>
      <c r="AN495" s="39"/>
      <c r="AO495" s="39"/>
      <c r="AP495" s="39"/>
      <c r="AQ495" s="39"/>
      <c r="AR495" s="39"/>
      <c r="AS495" s="39"/>
      <c r="AT495" s="39"/>
      <c r="AU495" s="39"/>
      <c r="AV495" s="39"/>
      <c r="AW495" s="39"/>
      <c r="AX495" s="39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39"/>
      <c r="AK496" s="39"/>
      <c r="AL496" s="39"/>
      <c r="AM496" s="39"/>
      <c r="AN496" s="39"/>
      <c r="AO496" s="39"/>
      <c r="AP496" s="39"/>
      <c r="AQ496" s="39"/>
      <c r="AR496" s="39"/>
      <c r="AS496" s="39"/>
      <c r="AT496" s="39"/>
      <c r="AU496" s="39"/>
      <c r="AV496" s="39"/>
      <c r="AW496" s="39"/>
      <c r="AX496" s="39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39"/>
      <c r="AK497" s="39"/>
      <c r="AL497" s="39"/>
      <c r="AM497" s="39"/>
      <c r="AN497" s="39"/>
      <c r="AO497" s="39"/>
      <c r="AP497" s="39"/>
      <c r="AQ497" s="39"/>
      <c r="AR497" s="39"/>
      <c r="AS497" s="39"/>
      <c r="AT497" s="39"/>
      <c r="AU497" s="39"/>
      <c r="AV497" s="39"/>
      <c r="AW497" s="39"/>
      <c r="AX497" s="39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39"/>
      <c r="AK498" s="39"/>
      <c r="AL498" s="39"/>
      <c r="AM498" s="39"/>
      <c r="AN498" s="39"/>
      <c r="AO498" s="39"/>
      <c r="AP498" s="39"/>
      <c r="AQ498" s="39"/>
      <c r="AR498" s="39"/>
      <c r="AS498" s="39"/>
      <c r="AT498" s="39"/>
      <c r="AU498" s="39"/>
      <c r="AV498" s="39"/>
      <c r="AW498" s="39"/>
      <c r="AX498" s="39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39"/>
      <c r="AK499" s="39"/>
      <c r="AL499" s="39"/>
      <c r="AM499" s="39"/>
      <c r="AN499" s="39"/>
      <c r="AO499" s="39"/>
      <c r="AP499" s="39"/>
      <c r="AQ499" s="39"/>
      <c r="AR499" s="39"/>
      <c r="AS499" s="39"/>
      <c r="AT499" s="39"/>
      <c r="AU499" s="39"/>
      <c r="AV499" s="39"/>
      <c r="AW499" s="39"/>
      <c r="AX499" s="39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39"/>
      <c r="AK500" s="39"/>
      <c r="AL500" s="39"/>
      <c r="AM500" s="39"/>
      <c r="AN500" s="39"/>
      <c r="AO500" s="39"/>
      <c r="AP500" s="39"/>
      <c r="AQ500" s="39"/>
      <c r="AR500" s="39"/>
      <c r="AS500" s="39"/>
      <c r="AT500" s="39"/>
      <c r="AU500" s="39"/>
      <c r="AV500" s="39"/>
      <c r="AW500" s="39"/>
      <c r="AX500" s="39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39"/>
      <c r="AK501" s="39"/>
      <c r="AL501" s="39"/>
      <c r="AM501" s="39"/>
      <c r="AN501" s="39"/>
      <c r="AO501" s="39"/>
      <c r="AP501" s="39"/>
      <c r="AQ501" s="39"/>
      <c r="AR501" s="39"/>
      <c r="AS501" s="39"/>
      <c r="AT501" s="39"/>
      <c r="AU501" s="39"/>
      <c r="AV501" s="39"/>
      <c r="AW501" s="39"/>
      <c r="AX501" s="39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39"/>
      <c r="AK502" s="39"/>
      <c r="AL502" s="39"/>
      <c r="AM502" s="39"/>
      <c r="AN502" s="39"/>
      <c r="AO502" s="39"/>
      <c r="AP502" s="39"/>
      <c r="AQ502" s="39"/>
      <c r="AR502" s="39"/>
      <c r="AS502" s="39"/>
      <c r="AT502" s="39"/>
      <c r="AU502" s="39"/>
      <c r="AV502" s="39"/>
      <c r="AW502" s="39"/>
      <c r="AX502" s="39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39"/>
      <c r="AK503" s="39"/>
      <c r="AL503" s="39"/>
      <c r="AM503" s="39"/>
      <c r="AN503" s="39"/>
      <c r="AO503" s="39"/>
      <c r="AP503" s="39"/>
      <c r="AQ503" s="39"/>
      <c r="AR503" s="39"/>
      <c r="AS503" s="39"/>
      <c r="AT503" s="39"/>
      <c r="AU503" s="39"/>
      <c r="AV503" s="39"/>
      <c r="AW503" s="39"/>
      <c r="AX503" s="39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39"/>
      <c r="AK504" s="39"/>
      <c r="AL504" s="39"/>
      <c r="AM504" s="39"/>
      <c r="AN504" s="39"/>
      <c r="AO504" s="39"/>
      <c r="AP504" s="39"/>
      <c r="AQ504" s="39"/>
      <c r="AR504" s="39"/>
      <c r="AS504" s="39"/>
      <c r="AT504" s="39"/>
      <c r="AU504" s="39"/>
      <c r="AV504" s="39"/>
      <c r="AW504" s="39"/>
      <c r="AX504" s="39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39"/>
      <c r="AK505" s="39"/>
      <c r="AL505" s="39"/>
      <c r="AM505" s="39"/>
      <c r="AN505" s="39"/>
      <c r="AO505" s="39"/>
      <c r="AP505" s="39"/>
      <c r="AQ505" s="39"/>
      <c r="AR505" s="39"/>
      <c r="AS505" s="39"/>
      <c r="AT505" s="39"/>
      <c r="AU505" s="39"/>
      <c r="AV505" s="39"/>
      <c r="AW505" s="39"/>
      <c r="AX505" s="39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39"/>
      <c r="AK506" s="39"/>
      <c r="AL506" s="39"/>
      <c r="AM506" s="39"/>
      <c r="AN506" s="39"/>
      <c r="AO506" s="39"/>
      <c r="AP506" s="39"/>
      <c r="AQ506" s="39"/>
      <c r="AR506" s="39"/>
      <c r="AS506" s="39"/>
      <c r="AT506" s="39"/>
      <c r="AU506" s="39"/>
      <c r="AV506" s="39"/>
      <c r="AW506" s="39"/>
      <c r="AX506" s="39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39"/>
      <c r="AK507" s="39"/>
      <c r="AL507" s="39"/>
      <c r="AM507" s="39"/>
      <c r="AN507" s="39"/>
      <c r="AO507" s="39"/>
      <c r="AP507" s="39"/>
      <c r="AQ507" s="39"/>
      <c r="AR507" s="39"/>
      <c r="AS507" s="39"/>
      <c r="AT507" s="39"/>
      <c r="AU507" s="39"/>
      <c r="AV507" s="39"/>
      <c r="AW507" s="39"/>
      <c r="AX507" s="39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39"/>
      <c r="AK508" s="39"/>
      <c r="AL508" s="39"/>
      <c r="AM508" s="39"/>
      <c r="AN508" s="39"/>
      <c r="AO508" s="39"/>
      <c r="AP508" s="39"/>
      <c r="AQ508" s="39"/>
      <c r="AR508" s="39"/>
      <c r="AS508" s="39"/>
      <c r="AT508" s="39"/>
      <c r="AU508" s="39"/>
      <c r="AV508" s="39"/>
      <c r="AW508" s="39"/>
      <c r="AX508" s="39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39"/>
      <c r="AK509" s="39"/>
      <c r="AL509" s="39"/>
      <c r="AM509" s="39"/>
      <c r="AN509" s="39"/>
      <c r="AO509" s="39"/>
      <c r="AP509" s="39"/>
      <c r="AQ509" s="39"/>
      <c r="AR509" s="39"/>
      <c r="AS509" s="39"/>
      <c r="AT509" s="39"/>
      <c r="AU509" s="39"/>
      <c r="AV509" s="39"/>
      <c r="AW509" s="39"/>
      <c r="AX509" s="39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39"/>
      <c r="AK510" s="39"/>
      <c r="AL510" s="39"/>
      <c r="AM510" s="39"/>
      <c r="AN510" s="39"/>
      <c r="AO510" s="39"/>
      <c r="AP510" s="39"/>
      <c r="AQ510" s="39"/>
      <c r="AR510" s="39"/>
      <c r="AS510" s="39"/>
      <c r="AT510" s="39"/>
      <c r="AU510" s="39"/>
      <c r="AV510" s="39"/>
      <c r="AW510" s="39"/>
      <c r="AX510" s="39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39"/>
      <c r="AK511" s="39"/>
      <c r="AL511" s="39"/>
      <c r="AM511" s="39"/>
      <c r="AN511" s="39"/>
      <c r="AO511" s="39"/>
      <c r="AP511" s="39"/>
      <c r="AQ511" s="39"/>
      <c r="AR511" s="39"/>
      <c r="AS511" s="39"/>
      <c r="AT511" s="39"/>
      <c r="AU511" s="39"/>
      <c r="AV511" s="39"/>
      <c r="AW511" s="39"/>
      <c r="AX511" s="39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39"/>
      <c r="AK512" s="39"/>
      <c r="AL512" s="39"/>
      <c r="AM512" s="39"/>
      <c r="AN512" s="39"/>
      <c r="AO512" s="39"/>
      <c r="AP512" s="39"/>
      <c r="AQ512" s="39"/>
      <c r="AR512" s="39"/>
      <c r="AS512" s="39"/>
      <c r="AT512" s="39"/>
      <c r="AU512" s="39"/>
      <c r="AV512" s="39"/>
      <c r="AW512" s="39"/>
      <c r="AX512" s="39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39"/>
      <c r="AK513" s="39"/>
      <c r="AL513" s="39"/>
      <c r="AM513" s="39"/>
      <c r="AN513" s="39"/>
      <c r="AO513" s="39"/>
      <c r="AP513" s="39"/>
      <c r="AQ513" s="39"/>
      <c r="AR513" s="39"/>
      <c r="AS513" s="39"/>
      <c r="AT513" s="39"/>
      <c r="AU513" s="39"/>
      <c r="AV513" s="39"/>
      <c r="AW513" s="39"/>
      <c r="AX513" s="39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39"/>
      <c r="AK514" s="39"/>
      <c r="AL514" s="39"/>
      <c r="AM514" s="39"/>
      <c r="AN514" s="39"/>
      <c r="AO514" s="39"/>
      <c r="AP514" s="39"/>
      <c r="AQ514" s="39"/>
      <c r="AR514" s="39"/>
      <c r="AS514" s="39"/>
      <c r="AT514" s="39"/>
      <c r="AU514" s="39"/>
      <c r="AV514" s="39"/>
      <c r="AW514" s="39"/>
      <c r="AX514" s="39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39"/>
      <c r="AK515" s="39"/>
      <c r="AL515" s="39"/>
      <c r="AM515" s="39"/>
      <c r="AN515" s="39"/>
      <c r="AO515" s="39"/>
      <c r="AP515" s="39"/>
      <c r="AQ515" s="39"/>
      <c r="AR515" s="39"/>
      <c r="AS515" s="39"/>
      <c r="AT515" s="39"/>
      <c r="AU515" s="39"/>
      <c r="AV515" s="39"/>
      <c r="AW515" s="39"/>
      <c r="AX515" s="39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39"/>
      <c r="AK516" s="39"/>
      <c r="AL516" s="39"/>
      <c r="AM516" s="39"/>
      <c r="AN516" s="39"/>
      <c r="AO516" s="39"/>
      <c r="AP516" s="39"/>
      <c r="AQ516" s="39"/>
      <c r="AR516" s="39"/>
      <c r="AS516" s="39"/>
      <c r="AT516" s="39"/>
      <c r="AU516" s="39"/>
      <c r="AV516" s="39"/>
      <c r="AW516" s="39"/>
      <c r="AX516" s="39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39"/>
      <c r="AK517" s="39"/>
      <c r="AL517" s="39"/>
      <c r="AM517" s="39"/>
      <c r="AN517" s="39"/>
      <c r="AO517" s="39"/>
      <c r="AP517" s="39"/>
      <c r="AQ517" s="39"/>
      <c r="AR517" s="39"/>
      <c r="AS517" s="39"/>
      <c r="AT517" s="39"/>
      <c r="AU517" s="39"/>
      <c r="AV517" s="39"/>
      <c r="AW517" s="39"/>
      <c r="AX517" s="39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39"/>
      <c r="AK518" s="39"/>
      <c r="AL518" s="39"/>
      <c r="AM518" s="39"/>
      <c r="AN518" s="39"/>
      <c r="AO518" s="39"/>
      <c r="AP518" s="39"/>
      <c r="AQ518" s="39"/>
      <c r="AR518" s="39"/>
      <c r="AS518" s="39"/>
      <c r="AT518" s="39"/>
      <c r="AU518" s="39"/>
      <c r="AV518" s="39"/>
      <c r="AW518" s="39"/>
      <c r="AX518" s="39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39"/>
      <c r="AK519" s="39"/>
      <c r="AL519" s="39"/>
      <c r="AM519" s="39"/>
      <c r="AN519" s="39"/>
      <c r="AO519" s="39"/>
      <c r="AP519" s="39"/>
      <c r="AQ519" s="39"/>
      <c r="AR519" s="39"/>
      <c r="AS519" s="39"/>
      <c r="AT519" s="39"/>
      <c r="AU519" s="39"/>
      <c r="AV519" s="39"/>
      <c r="AW519" s="39"/>
      <c r="AX519" s="39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39"/>
      <c r="AK520" s="39"/>
      <c r="AL520" s="39"/>
      <c r="AM520" s="39"/>
      <c r="AN520" s="39"/>
      <c r="AO520" s="39"/>
      <c r="AP520" s="39"/>
      <c r="AQ520" s="39"/>
      <c r="AR520" s="39"/>
      <c r="AS520" s="39"/>
      <c r="AT520" s="39"/>
      <c r="AU520" s="39"/>
      <c r="AV520" s="39"/>
      <c r="AW520" s="39"/>
      <c r="AX520" s="39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39"/>
      <c r="AK521" s="39"/>
      <c r="AL521" s="39"/>
      <c r="AM521" s="39"/>
      <c r="AN521" s="39"/>
      <c r="AO521" s="39"/>
      <c r="AP521" s="39"/>
      <c r="AQ521" s="39"/>
      <c r="AR521" s="39"/>
      <c r="AS521" s="39"/>
      <c r="AT521" s="39"/>
      <c r="AU521" s="39"/>
      <c r="AV521" s="39"/>
      <c r="AW521" s="39"/>
      <c r="AX521" s="39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39"/>
      <c r="AK522" s="39"/>
      <c r="AL522" s="39"/>
      <c r="AM522" s="39"/>
      <c r="AN522" s="39"/>
      <c r="AO522" s="39"/>
      <c r="AP522" s="39"/>
      <c r="AQ522" s="39"/>
      <c r="AR522" s="39"/>
      <c r="AS522" s="39"/>
      <c r="AT522" s="39"/>
      <c r="AU522" s="39"/>
      <c r="AV522" s="39"/>
      <c r="AW522" s="39"/>
      <c r="AX522" s="39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39"/>
      <c r="AK523" s="39"/>
      <c r="AL523" s="39"/>
      <c r="AM523" s="39"/>
      <c r="AN523" s="39"/>
      <c r="AO523" s="39"/>
      <c r="AP523" s="39"/>
      <c r="AQ523" s="39"/>
      <c r="AR523" s="39"/>
      <c r="AS523" s="39"/>
      <c r="AT523" s="39"/>
      <c r="AU523" s="39"/>
      <c r="AV523" s="39"/>
      <c r="AW523" s="39"/>
      <c r="AX523" s="39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39"/>
      <c r="AK524" s="39"/>
      <c r="AL524" s="39"/>
      <c r="AM524" s="39"/>
      <c r="AN524" s="39"/>
      <c r="AO524" s="39"/>
      <c r="AP524" s="39"/>
      <c r="AQ524" s="39"/>
      <c r="AR524" s="39"/>
      <c r="AS524" s="39"/>
      <c r="AT524" s="39"/>
      <c r="AU524" s="39"/>
      <c r="AV524" s="39"/>
      <c r="AW524" s="39"/>
      <c r="AX524" s="39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39"/>
      <c r="AK525" s="39"/>
      <c r="AL525" s="39"/>
      <c r="AM525" s="39"/>
      <c r="AN525" s="39"/>
      <c r="AO525" s="39"/>
      <c r="AP525" s="39"/>
      <c r="AQ525" s="39"/>
      <c r="AR525" s="39"/>
      <c r="AS525" s="39"/>
      <c r="AT525" s="39"/>
      <c r="AU525" s="39"/>
      <c r="AV525" s="39"/>
      <c r="AW525" s="39"/>
      <c r="AX525" s="39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39"/>
      <c r="AK526" s="39"/>
      <c r="AL526" s="39"/>
      <c r="AM526" s="39"/>
      <c r="AN526" s="39"/>
      <c r="AO526" s="39"/>
      <c r="AP526" s="39"/>
      <c r="AQ526" s="39"/>
      <c r="AR526" s="39"/>
      <c r="AS526" s="39"/>
      <c r="AT526" s="39"/>
      <c r="AU526" s="39"/>
      <c r="AV526" s="39"/>
      <c r="AW526" s="39"/>
      <c r="AX526" s="39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39"/>
      <c r="AK527" s="39"/>
      <c r="AL527" s="39"/>
      <c r="AM527" s="39"/>
      <c r="AN527" s="39"/>
      <c r="AO527" s="39"/>
      <c r="AP527" s="39"/>
      <c r="AQ527" s="39"/>
      <c r="AR527" s="39"/>
      <c r="AS527" s="39"/>
      <c r="AT527" s="39"/>
      <c r="AU527" s="39"/>
      <c r="AV527" s="39"/>
      <c r="AW527" s="39"/>
      <c r="AX527" s="39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39"/>
      <c r="AK528" s="39"/>
      <c r="AL528" s="39"/>
      <c r="AM528" s="39"/>
      <c r="AN528" s="39"/>
      <c r="AO528" s="39"/>
      <c r="AP528" s="39"/>
      <c r="AQ528" s="39"/>
      <c r="AR528" s="39"/>
      <c r="AS528" s="39"/>
      <c r="AT528" s="39"/>
      <c r="AU528" s="39"/>
      <c r="AV528" s="39"/>
      <c r="AW528" s="39"/>
      <c r="AX528" s="39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39"/>
      <c r="AK529" s="39"/>
      <c r="AL529" s="39"/>
      <c r="AM529" s="39"/>
      <c r="AN529" s="39"/>
      <c r="AO529" s="39"/>
      <c r="AP529" s="39"/>
      <c r="AQ529" s="39"/>
      <c r="AR529" s="39"/>
      <c r="AS529" s="39"/>
      <c r="AT529" s="39"/>
      <c r="AU529" s="39"/>
      <c r="AV529" s="39"/>
      <c r="AW529" s="39"/>
      <c r="AX529" s="39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39"/>
      <c r="AK530" s="39"/>
      <c r="AL530" s="39"/>
      <c r="AM530" s="39"/>
      <c r="AN530" s="39"/>
      <c r="AO530" s="39"/>
      <c r="AP530" s="39"/>
      <c r="AQ530" s="39"/>
      <c r="AR530" s="39"/>
      <c r="AS530" s="39"/>
      <c r="AT530" s="39"/>
      <c r="AU530" s="39"/>
      <c r="AV530" s="39"/>
      <c r="AW530" s="39"/>
      <c r="AX530" s="39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39"/>
      <c r="AK531" s="39"/>
      <c r="AL531" s="39"/>
      <c r="AM531" s="39"/>
      <c r="AN531" s="39"/>
      <c r="AO531" s="39"/>
      <c r="AP531" s="39"/>
      <c r="AQ531" s="39"/>
      <c r="AR531" s="39"/>
      <c r="AS531" s="39"/>
      <c r="AT531" s="39"/>
      <c r="AU531" s="39"/>
      <c r="AV531" s="39"/>
      <c r="AW531" s="39"/>
      <c r="AX531" s="39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39"/>
      <c r="AK532" s="39"/>
      <c r="AL532" s="39"/>
      <c r="AM532" s="39"/>
      <c r="AN532" s="39"/>
      <c r="AO532" s="39"/>
      <c r="AP532" s="39"/>
      <c r="AQ532" s="39"/>
      <c r="AR532" s="39"/>
      <c r="AS532" s="39"/>
      <c r="AT532" s="39"/>
      <c r="AU532" s="39"/>
      <c r="AV532" s="39"/>
      <c r="AW532" s="39"/>
      <c r="AX532" s="39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39"/>
      <c r="AK533" s="39"/>
      <c r="AL533" s="39"/>
      <c r="AM533" s="39"/>
      <c r="AN533" s="39"/>
      <c r="AO533" s="39"/>
      <c r="AP533" s="39"/>
      <c r="AQ533" s="39"/>
      <c r="AR533" s="39"/>
      <c r="AS533" s="39"/>
      <c r="AT533" s="39"/>
      <c r="AU533" s="39"/>
      <c r="AV533" s="39"/>
      <c r="AW533" s="39"/>
      <c r="AX533" s="39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39"/>
      <c r="AK534" s="39"/>
      <c r="AL534" s="39"/>
      <c r="AM534" s="39"/>
      <c r="AN534" s="39"/>
      <c r="AO534" s="39"/>
      <c r="AP534" s="39"/>
      <c r="AQ534" s="39"/>
      <c r="AR534" s="39"/>
      <c r="AS534" s="39"/>
      <c r="AT534" s="39"/>
      <c r="AU534" s="39"/>
      <c r="AV534" s="39"/>
      <c r="AW534" s="39"/>
      <c r="AX534" s="39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39"/>
      <c r="AK535" s="39"/>
      <c r="AL535" s="39"/>
      <c r="AM535" s="39"/>
      <c r="AN535" s="39"/>
      <c r="AO535" s="39"/>
      <c r="AP535" s="39"/>
      <c r="AQ535" s="39"/>
      <c r="AR535" s="39"/>
      <c r="AS535" s="39"/>
      <c r="AT535" s="39"/>
      <c r="AU535" s="39"/>
      <c r="AV535" s="39"/>
      <c r="AW535" s="39"/>
      <c r="AX535" s="39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39"/>
      <c r="AK536" s="39"/>
      <c r="AL536" s="39"/>
      <c r="AM536" s="39"/>
      <c r="AN536" s="39"/>
      <c r="AO536" s="39"/>
      <c r="AP536" s="39"/>
      <c r="AQ536" s="39"/>
      <c r="AR536" s="39"/>
      <c r="AS536" s="39"/>
      <c r="AT536" s="39"/>
      <c r="AU536" s="39"/>
      <c r="AV536" s="39"/>
      <c r="AW536" s="39"/>
      <c r="AX536" s="39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39"/>
      <c r="AK537" s="39"/>
      <c r="AL537" s="39"/>
      <c r="AM537" s="39"/>
      <c r="AN537" s="39"/>
      <c r="AO537" s="39"/>
      <c r="AP537" s="39"/>
      <c r="AQ537" s="39"/>
      <c r="AR537" s="39"/>
      <c r="AS537" s="39"/>
      <c r="AT537" s="39"/>
      <c r="AU537" s="39"/>
      <c r="AV537" s="39"/>
      <c r="AW537" s="39"/>
      <c r="AX537" s="39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39"/>
      <c r="AK538" s="39"/>
      <c r="AL538" s="39"/>
      <c r="AM538" s="39"/>
      <c r="AN538" s="39"/>
      <c r="AO538" s="39"/>
      <c r="AP538" s="39"/>
      <c r="AQ538" s="39"/>
      <c r="AR538" s="39"/>
      <c r="AS538" s="39"/>
      <c r="AT538" s="39"/>
      <c r="AU538" s="39"/>
      <c r="AV538" s="39"/>
      <c r="AW538" s="39"/>
      <c r="AX538" s="39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39"/>
      <c r="AK539" s="39"/>
      <c r="AL539" s="39"/>
      <c r="AM539" s="39"/>
      <c r="AN539" s="39"/>
      <c r="AO539" s="39"/>
      <c r="AP539" s="39"/>
      <c r="AQ539" s="39"/>
      <c r="AR539" s="39"/>
      <c r="AS539" s="39"/>
      <c r="AT539" s="39"/>
      <c r="AU539" s="39"/>
      <c r="AV539" s="39"/>
      <c r="AW539" s="39"/>
      <c r="AX539" s="39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39"/>
      <c r="AK540" s="39"/>
      <c r="AL540" s="39"/>
      <c r="AM540" s="39"/>
      <c r="AN540" s="39"/>
      <c r="AO540" s="39"/>
      <c r="AP540" s="39"/>
      <c r="AQ540" s="39"/>
      <c r="AR540" s="39"/>
      <c r="AS540" s="39"/>
      <c r="AT540" s="39"/>
      <c r="AU540" s="39"/>
      <c r="AV540" s="39"/>
      <c r="AW540" s="39"/>
      <c r="AX540" s="39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39"/>
      <c r="AK541" s="39"/>
      <c r="AL541" s="39"/>
      <c r="AM541" s="39"/>
      <c r="AN541" s="39"/>
      <c r="AO541" s="39"/>
      <c r="AP541" s="39"/>
      <c r="AQ541" s="39"/>
      <c r="AR541" s="39"/>
      <c r="AS541" s="39"/>
      <c r="AT541" s="39"/>
      <c r="AU541" s="39"/>
      <c r="AV541" s="39"/>
      <c r="AW541" s="39"/>
      <c r="AX541" s="39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39"/>
      <c r="AK542" s="39"/>
      <c r="AL542" s="39"/>
      <c r="AM542" s="39"/>
      <c r="AN542" s="39"/>
      <c r="AO542" s="39"/>
      <c r="AP542" s="39"/>
      <c r="AQ542" s="39"/>
      <c r="AR542" s="39"/>
      <c r="AS542" s="39"/>
      <c r="AT542" s="39"/>
      <c r="AU542" s="39"/>
      <c r="AV542" s="39"/>
      <c r="AW542" s="39"/>
      <c r="AX542" s="39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39"/>
      <c r="AK543" s="39"/>
      <c r="AL543" s="39"/>
      <c r="AM543" s="39"/>
      <c r="AN543" s="39"/>
      <c r="AO543" s="39"/>
      <c r="AP543" s="39"/>
      <c r="AQ543" s="39"/>
      <c r="AR543" s="39"/>
      <c r="AS543" s="39"/>
      <c r="AT543" s="39"/>
      <c r="AU543" s="39"/>
      <c r="AV543" s="39"/>
      <c r="AW543" s="39"/>
      <c r="AX543" s="39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39"/>
      <c r="AK544" s="39"/>
      <c r="AL544" s="39"/>
      <c r="AM544" s="39"/>
      <c r="AN544" s="39"/>
      <c r="AO544" s="39"/>
      <c r="AP544" s="39"/>
      <c r="AQ544" s="39"/>
      <c r="AR544" s="39"/>
      <c r="AS544" s="39"/>
      <c r="AT544" s="39"/>
      <c r="AU544" s="39"/>
      <c r="AV544" s="39"/>
      <c r="AW544" s="39"/>
      <c r="AX544" s="39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39"/>
      <c r="AK545" s="39"/>
      <c r="AL545" s="39"/>
      <c r="AM545" s="39"/>
      <c r="AN545" s="39"/>
      <c r="AO545" s="39"/>
      <c r="AP545" s="39"/>
      <c r="AQ545" s="39"/>
      <c r="AR545" s="39"/>
      <c r="AS545" s="39"/>
      <c r="AT545" s="39"/>
      <c r="AU545" s="39"/>
      <c r="AV545" s="39"/>
      <c r="AW545" s="39"/>
      <c r="AX545" s="39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39"/>
      <c r="AK546" s="39"/>
      <c r="AL546" s="39"/>
      <c r="AM546" s="39"/>
      <c r="AN546" s="39"/>
      <c r="AO546" s="39"/>
      <c r="AP546" s="39"/>
      <c r="AQ546" s="39"/>
      <c r="AR546" s="39"/>
      <c r="AS546" s="39"/>
      <c r="AT546" s="39"/>
      <c r="AU546" s="39"/>
      <c r="AV546" s="39"/>
      <c r="AW546" s="39"/>
      <c r="AX546" s="39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39"/>
      <c r="AK547" s="39"/>
      <c r="AL547" s="39"/>
      <c r="AM547" s="39"/>
      <c r="AN547" s="39"/>
      <c r="AO547" s="39"/>
      <c r="AP547" s="39"/>
      <c r="AQ547" s="39"/>
      <c r="AR547" s="39"/>
      <c r="AS547" s="39"/>
      <c r="AT547" s="39"/>
      <c r="AU547" s="39"/>
      <c r="AV547" s="39"/>
      <c r="AW547" s="39"/>
      <c r="AX547" s="39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39"/>
      <c r="AK548" s="39"/>
      <c r="AL548" s="39"/>
      <c r="AM548" s="39"/>
      <c r="AN548" s="39"/>
      <c r="AO548" s="39"/>
      <c r="AP548" s="39"/>
      <c r="AQ548" s="39"/>
      <c r="AR548" s="39"/>
      <c r="AS548" s="39"/>
      <c r="AT548" s="39"/>
      <c r="AU548" s="39"/>
      <c r="AV548" s="39"/>
      <c r="AW548" s="39"/>
      <c r="AX548" s="39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39"/>
      <c r="AK549" s="39"/>
      <c r="AL549" s="39"/>
      <c r="AM549" s="39"/>
      <c r="AN549" s="39"/>
      <c r="AO549" s="39"/>
      <c r="AP549" s="39"/>
      <c r="AQ549" s="39"/>
      <c r="AR549" s="39"/>
      <c r="AS549" s="39"/>
      <c r="AT549" s="39"/>
      <c r="AU549" s="39"/>
      <c r="AV549" s="39"/>
      <c r="AW549" s="39"/>
      <c r="AX549" s="39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39"/>
      <c r="AK550" s="39"/>
      <c r="AL550" s="39"/>
      <c r="AM550" s="39"/>
      <c r="AN550" s="39"/>
      <c r="AO550" s="39"/>
      <c r="AP550" s="39"/>
      <c r="AQ550" s="39"/>
      <c r="AR550" s="39"/>
      <c r="AS550" s="39"/>
      <c r="AT550" s="39"/>
      <c r="AU550" s="39"/>
      <c r="AV550" s="39"/>
      <c r="AW550" s="39"/>
      <c r="AX550" s="39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39"/>
      <c r="AK551" s="39"/>
      <c r="AL551" s="39"/>
      <c r="AM551" s="39"/>
      <c r="AN551" s="39"/>
      <c r="AO551" s="39"/>
      <c r="AP551" s="39"/>
      <c r="AQ551" s="39"/>
      <c r="AR551" s="39"/>
      <c r="AS551" s="39"/>
      <c r="AT551" s="39"/>
      <c r="AU551" s="39"/>
      <c r="AV551" s="39"/>
      <c r="AW551" s="39"/>
      <c r="AX551" s="39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39"/>
      <c r="AK552" s="39"/>
      <c r="AL552" s="39"/>
      <c r="AM552" s="39"/>
      <c r="AN552" s="39"/>
      <c r="AO552" s="39"/>
      <c r="AP552" s="39"/>
      <c r="AQ552" s="39"/>
      <c r="AR552" s="39"/>
      <c r="AS552" s="39"/>
      <c r="AT552" s="39"/>
      <c r="AU552" s="39"/>
      <c r="AV552" s="39"/>
      <c r="AW552" s="39"/>
      <c r="AX552" s="39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39"/>
      <c r="AK553" s="39"/>
      <c r="AL553" s="39"/>
      <c r="AM553" s="39"/>
      <c r="AN553" s="39"/>
      <c r="AO553" s="39"/>
      <c r="AP553" s="39"/>
      <c r="AQ553" s="39"/>
      <c r="AR553" s="39"/>
      <c r="AS553" s="39"/>
      <c r="AT553" s="39"/>
      <c r="AU553" s="39"/>
      <c r="AV553" s="39"/>
      <c r="AW553" s="39"/>
      <c r="AX553" s="39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39"/>
      <c r="AK554" s="39"/>
      <c r="AL554" s="39"/>
      <c r="AM554" s="39"/>
      <c r="AN554" s="39"/>
      <c r="AO554" s="39"/>
      <c r="AP554" s="39"/>
      <c r="AQ554" s="39"/>
      <c r="AR554" s="39"/>
      <c r="AS554" s="39"/>
      <c r="AT554" s="39"/>
      <c r="AU554" s="39"/>
      <c r="AV554" s="39"/>
      <c r="AW554" s="39"/>
      <c r="AX554" s="39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39"/>
      <c r="AK555" s="39"/>
      <c r="AL555" s="39"/>
      <c r="AM555" s="39"/>
      <c r="AN555" s="39"/>
      <c r="AO555" s="39"/>
      <c r="AP555" s="39"/>
      <c r="AQ555" s="39"/>
      <c r="AR555" s="39"/>
      <c r="AS555" s="39"/>
      <c r="AT555" s="39"/>
      <c r="AU555" s="39"/>
      <c r="AV555" s="39"/>
      <c r="AW555" s="39"/>
      <c r="AX555" s="39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39"/>
      <c r="AK556" s="39"/>
      <c r="AL556" s="39"/>
      <c r="AM556" s="39"/>
      <c r="AN556" s="39"/>
      <c r="AO556" s="39"/>
      <c r="AP556" s="39"/>
      <c r="AQ556" s="39"/>
      <c r="AR556" s="39"/>
      <c r="AS556" s="39"/>
      <c r="AT556" s="39"/>
      <c r="AU556" s="39"/>
      <c r="AV556" s="39"/>
      <c r="AW556" s="39"/>
      <c r="AX556" s="39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39"/>
      <c r="AK557" s="39"/>
      <c r="AL557" s="39"/>
      <c r="AM557" s="39"/>
      <c r="AN557" s="39"/>
      <c r="AO557" s="39"/>
      <c r="AP557" s="39"/>
      <c r="AQ557" s="39"/>
      <c r="AR557" s="39"/>
      <c r="AS557" s="39"/>
      <c r="AT557" s="39"/>
      <c r="AU557" s="39"/>
      <c r="AV557" s="39"/>
      <c r="AW557" s="39"/>
      <c r="AX557" s="39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39"/>
      <c r="AK558" s="39"/>
      <c r="AL558" s="39"/>
      <c r="AM558" s="39"/>
      <c r="AN558" s="39"/>
      <c r="AO558" s="39"/>
      <c r="AP558" s="39"/>
      <c r="AQ558" s="39"/>
      <c r="AR558" s="39"/>
      <c r="AS558" s="39"/>
      <c r="AT558" s="39"/>
      <c r="AU558" s="39"/>
      <c r="AV558" s="39"/>
      <c r="AW558" s="39"/>
      <c r="AX558" s="39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39"/>
      <c r="AK559" s="39"/>
      <c r="AL559" s="39"/>
      <c r="AM559" s="39"/>
      <c r="AN559" s="39"/>
      <c r="AO559" s="39"/>
      <c r="AP559" s="39"/>
      <c r="AQ559" s="39"/>
      <c r="AR559" s="39"/>
      <c r="AS559" s="39"/>
      <c r="AT559" s="39"/>
      <c r="AU559" s="39"/>
      <c r="AV559" s="39"/>
      <c r="AW559" s="39"/>
      <c r="AX559" s="39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39"/>
      <c r="AK560" s="39"/>
      <c r="AL560" s="39"/>
      <c r="AM560" s="39"/>
      <c r="AN560" s="39"/>
      <c r="AO560" s="39"/>
      <c r="AP560" s="39"/>
      <c r="AQ560" s="39"/>
      <c r="AR560" s="39"/>
      <c r="AS560" s="39"/>
      <c r="AT560" s="39"/>
      <c r="AU560" s="39"/>
      <c r="AV560" s="39"/>
      <c r="AW560" s="39"/>
      <c r="AX560" s="39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39"/>
      <c r="AK561" s="39"/>
      <c r="AL561" s="39"/>
      <c r="AM561" s="39"/>
      <c r="AN561" s="39"/>
      <c r="AO561" s="39"/>
      <c r="AP561" s="39"/>
      <c r="AQ561" s="39"/>
      <c r="AR561" s="39"/>
      <c r="AS561" s="39"/>
      <c r="AT561" s="39"/>
      <c r="AU561" s="39"/>
      <c r="AV561" s="39"/>
      <c r="AW561" s="39"/>
      <c r="AX561" s="39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39"/>
      <c r="AK562" s="39"/>
      <c r="AL562" s="39"/>
      <c r="AM562" s="39"/>
      <c r="AN562" s="39"/>
      <c r="AO562" s="39"/>
      <c r="AP562" s="39"/>
      <c r="AQ562" s="39"/>
      <c r="AR562" s="39"/>
      <c r="AS562" s="39"/>
      <c r="AT562" s="39"/>
      <c r="AU562" s="39"/>
      <c r="AV562" s="39"/>
      <c r="AW562" s="39"/>
      <c r="AX562" s="39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39"/>
      <c r="AK563" s="39"/>
      <c r="AL563" s="39"/>
      <c r="AM563" s="39"/>
      <c r="AN563" s="39"/>
      <c r="AO563" s="39"/>
      <c r="AP563" s="39"/>
      <c r="AQ563" s="39"/>
      <c r="AR563" s="39"/>
      <c r="AS563" s="39"/>
      <c r="AT563" s="39"/>
      <c r="AU563" s="39"/>
      <c r="AV563" s="39"/>
      <c r="AW563" s="39"/>
      <c r="AX563" s="39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39"/>
      <c r="AK564" s="39"/>
      <c r="AL564" s="39"/>
      <c r="AM564" s="39"/>
      <c r="AN564" s="39"/>
      <c r="AO564" s="39"/>
      <c r="AP564" s="39"/>
      <c r="AQ564" s="39"/>
      <c r="AR564" s="39"/>
      <c r="AS564" s="39"/>
      <c r="AT564" s="39"/>
      <c r="AU564" s="39"/>
      <c r="AV564" s="39"/>
      <c r="AW564" s="39"/>
      <c r="AX564" s="39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39"/>
      <c r="AK565" s="39"/>
      <c r="AL565" s="39"/>
      <c r="AM565" s="39"/>
      <c r="AN565" s="39"/>
      <c r="AO565" s="39"/>
      <c r="AP565" s="39"/>
      <c r="AQ565" s="39"/>
      <c r="AR565" s="39"/>
      <c r="AS565" s="39"/>
      <c r="AT565" s="39"/>
      <c r="AU565" s="39"/>
      <c r="AV565" s="39"/>
      <c r="AW565" s="39"/>
      <c r="AX565" s="39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39"/>
      <c r="AK566" s="39"/>
      <c r="AL566" s="39"/>
      <c r="AM566" s="39"/>
      <c r="AN566" s="39"/>
      <c r="AO566" s="39"/>
      <c r="AP566" s="39"/>
      <c r="AQ566" s="39"/>
      <c r="AR566" s="39"/>
      <c r="AS566" s="39"/>
      <c r="AT566" s="39"/>
      <c r="AU566" s="39"/>
      <c r="AV566" s="39"/>
      <c r="AW566" s="39"/>
      <c r="AX566" s="39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39"/>
      <c r="AK567" s="39"/>
      <c r="AL567" s="39"/>
      <c r="AM567" s="39"/>
      <c r="AN567" s="39"/>
      <c r="AO567" s="39"/>
      <c r="AP567" s="39"/>
      <c r="AQ567" s="39"/>
      <c r="AR567" s="39"/>
      <c r="AS567" s="39"/>
      <c r="AT567" s="39"/>
      <c r="AU567" s="39"/>
      <c r="AV567" s="39"/>
      <c r="AW567" s="39"/>
      <c r="AX567" s="39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39"/>
      <c r="AK568" s="39"/>
      <c r="AL568" s="39"/>
      <c r="AM568" s="39"/>
      <c r="AN568" s="39"/>
      <c r="AO568" s="39"/>
      <c r="AP568" s="39"/>
      <c r="AQ568" s="39"/>
      <c r="AR568" s="39"/>
      <c r="AS568" s="39"/>
      <c r="AT568" s="39"/>
      <c r="AU568" s="39"/>
      <c r="AV568" s="39"/>
      <c r="AW568" s="39"/>
      <c r="AX568" s="39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39"/>
      <c r="AK569" s="39"/>
      <c r="AL569" s="39"/>
      <c r="AM569" s="39"/>
      <c r="AN569" s="39"/>
      <c r="AO569" s="39"/>
      <c r="AP569" s="39"/>
      <c r="AQ569" s="39"/>
      <c r="AR569" s="39"/>
      <c r="AS569" s="39"/>
      <c r="AT569" s="39"/>
      <c r="AU569" s="39"/>
      <c r="AV569" s="39"/>
      <c r="AW569" s="39"/>
      <c r="AX569" s="39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39"/>
      <c r="AK570" s="39"/>
      <c r="AL570" s="39"/>
      <c r="AM570" s="39"/>
      <c r="AN570" s="39"/>
      <c r="AO570" s="39"/>
      <c r="AP570" s="39"/>
      <c r="AQ570" s="39"/>
      <c r="AR570" s="39"/>
      <c r="AS570" s="39"/>
      <c r="AT570" s="39"/>
      <c r="AU570" s="39"/>
      <c r="AV570" s="39"/>
      <c r="AW570" s="39"/>
      <c r="AX570" s="39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39"/>
      <c r="AK571" s="39"/>
      <c r="AL571" s="39"/>
      <c r="AM571" s="39"/>
      <c r="AN571" s="39"/>
      <c r="AO571" s="39"/>
      <c r="AP571" s="39"/>
      <c r="AQ571" s="39"/>
      <c r="AR571" s="39"/>
      <c r="AS571" s="39"/>
      <c r="AT571" s="39"/>
      <c r="AU571" s="39"/>
      <c r="AV571" s="39"/>
      <c r="AW571" s="39"/>
      <c r="AX571" s="39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39"/>
      <c r="AK572" s="39"/>
      <c r="AL572" s="39"/>
      <c r="AM572" s="39"/>
      <c r="AN572" s="39"/>
      <c r="AO572" s="39"/>
      <c r="AP572" s="39"/>
      <c r="AQ572" s="39"/>
      <c r="AR572" s="39"/>
      <c r="AS572" s="39"/>
      <c r="AT572" s="39"/>
      <c r="AU572" s="39"/>
      <c r="AV572" s="39"/>
      <c r="AW572" s="39"/>
      <c r="AX572" s="39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39"/>
      <c r="AK573" s="39"/>
      <c r="AL573" s="39"/>
      <c r="AM573" s="39"/>
      <c r="AN573" s="39"/>
      <c r="AO573" s="39"/>
      <c r="AP573" s="39"/>
      <c r="AQ573" s="39"/>
      <c r="AR573" s="39"/>
      <c r="AS573" s="39"/>
      <c r="AT573" s="39"/>
      <c r="AU573" s="39"/>
      <c r="AV573" s="39"/>
      <c r="AW573" s="39"/>
      <c r="AX573" s="39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39"/>
      <c r="AK574" s="39"/>
      <c r="AL574" s="39"/>
      <c r="AM574" s="39"/>
      <c r="AN574" s="39"/>
      <c r="AO574" s="39"/>
      <c r="AP574" s="39"/>
      <c r="AQ574" s="39"/>
      <c r="AR574" s="39"/>
      <c r="AS574" s="39"/>
      <c r="AT574" s="39"/>
      <c r="AU574" s="39"/>
      <c r="AV574" s="39"/>
      <c r="AW574" s="39"/>
      <c r="AX574" s="39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39"/>
      <c r="AK575" s="39"/>
      <c r="AL575" s="39"/>
      <c r="AM575" s="39"/>
      <c r="AN575" s="39"/>
      <c r="AO575" s="39"/>
      <c r="AP575" s="39"/>
      <c r="AQ575" s="39"/>
      <c r="AR575" s="39"/>
      <c r="AS575" s="39"/>
      <c r="AT575" s="39"/>
      <c r="AU575" s="39"/>
      <c r="AV575" s="39"/>
      <c r="AW575" s="39"/>
      <c r="AX575" s="39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39"/>
      <c r="AK576" s="39"/>
      <c r="AL576" s="39"/>
      <c r="AM576" s="39"/>
      <c r="AN576" s="39"/>
      <c r="AO576" s="39"/>
      <c r="AP576" s="39"/>
      <c r="AQ576" s="39"/>
      <c r="AR576" s="39"/>
      <c r="AS576" s="39"/>
      <c r="AT576" s="39"/>
      <c r="AU576" s="39"/>
      <c r="AV576" s="39"/>
      <c r="AW576" s="39"/>
      <c r="AX576" s="39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39"/>
      <c r="AK577" s="39"/>
      <c r="AL577" s="39"/>
      <c r="AM577" s="39"/>
      <c r="AN577" s="39"/>
      <c r="AO577" s="39"/>
      <c r="AP577" s="39"/>
      <c r="AQ577" s="39"/>
      <c r="AR577" s="39"/>
      <c r="AS577" s="39"/>
      <c r="AT577" s="39"/>
      <c r="AU577" s="39"/>
      <c r="AV577" s="39"/>
      <c r="AW577" s="39"/>
      <c r="AX577" s="39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39"/>
      <c r="AK578" s="39"/>
      <c r="AL578" s="39"/>
      <c r="AM578" s="39"/>
      <c r="AN578" s="39"/>
      <c r="AO578" s="39"/>
      <c r="AP578" s="39"/>
      <c r="AQ578" s="39"/>
      <c r="AR578" s="39"/>
      <c r="AS578" s="39"/>
      <c r="AT578" s="39"/>
      <c r="AU578" s="39"/>
      <c r="AV578" s="39"/>
      <c r="AW578" s="39"/>
      <c r="AX578" s="39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39"/>
      <c r="AK579" s="39"/>
      <c r="AL579" s="39"/>
      <c r="AM579" s="39"/>
      <c r="AN579" s="39"/>
      <c r="AO579" s="39"/>
      <c r="AP579" s="39"/>
      <c r="AQ579" s="39"/>
      <c r="AR579" s="39"/>
      <c r="AS579" s="39"/>
      <c r="AT579" s="39"/>
      <c r="AU579" s="39"/>
      <c r="AV579" s="39"/>
      <c r="AW579" s="39"/>
      <c r="AX579" s="39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39"/>
      <c r="AK580" s="39"/>
      <c r="AL580" s="39"/>
      <c r="AM580" s="39"/>
      <c r="AN580" s="39"/>
      <c r="AO580" s="39"/>
      <c r="AP580" s="39"/>
      <c r="AQ580" s="39"/>
      <c r="AR580" s="39"/>
      <c r="AS580" s="39"/>
      <c r="AT580" s="39"/>
      <c r="AU580" s="39"/>
      <c r="AV580" s="39"/>
      <c r="AW580" s="39"/>
      <c r="AX580" s="39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39"/>
      <c r="AK581" s="39"/>
      <c r="AL581" s="39"/>
      <c r="AM581" s="39"/>
      <c r="AN581" s="39"/>
      <c r="AO581" s="39"/>
      <c r="AP581" s="39"/>
      <c r="AQ581" s="39"/>
      <c r="AR581" s="39"/>
      <c r="AS581" s="39"/>
      <c r="AT581" s="39"/>
      <c r="AU581" s="39"/>
      <c r="AV581" s="39"/>
      <c r="AW581" s="39"/>
      <c r="AX581" s="39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39"/>
      <c r="AK582" s="39"/>
      <c r="AL582" s="39"/>
      <c r="AM582" s="39"/>
      <c r="AN582" s="39"/>
      <c r="AO582" s="39"/>
      <c r="AP582" s="39"/>
      <c r="AQ582" s="39"/>
      <c r="AR582" s="39"/>
      <c r="AS582" s="39"/>
      <c r="AT582" s="39"/>
      <c r="AU582" s="39"/>
      <c r="AV582" s="39"/>
      <c r="AW582" s="39"/>
      <c r="AX582" s="39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39"/>
      <c r="AK583" s="39"/>
      <c r="AL583" s="39"/>
      <c r="AM583" s="39"/>
      <c r="AN583" s="39"/>
      <c r="AO583" s="39"/>
      <c r="AP583" s="39"/>
      <c r="AQ583" s="39"/>
      <c r="AR583" s="39"/>
      <c r="AS583" s="39"/>
      <c r="AT583" s="39"/>
      <c r="AU583" s="39"/>
      <c r="AV583" s="39"/>
      <c r="AW583" s="39"/>
      <c r="AX583" s="39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39"/>
      <c r="AK584" s="39"/>
      <c r="AL584" s="39"/>
      <c r="AM584" s="39"/>
      <c r="AN584" s="39"/>
      <c r="AO584" s="39"/>
      <c r="AP584" s="39"/>
      <c r="AQ584" s="39"/>
      <c r="AR584" s="39"/>
      <c r="AS584" s="39"/>
      <c r="AT584" s="39"/>
      <c r="AU584" s="39"/>
      <c r="AV584" s="39"/>
      <c r="AW584" s="39"/>
      <c r="AX584" s="39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39"/>
      <c r="AK585" s="39"/>
      <c r="AL585" s="39"/>
      <c r="AM585" s="39"/>
      <c r="AN585" s="39"/>
      <c r="AO585" s="39"/>
      <c r="AP585" s="39"/>
      <c r="AQ585" s="39"/>
      <c r="AR585" s="39"/>
      <c r="AS585" s="39"/>
      <c r="AT585" s="39"/>
      <c r="AU585" s="39"/>
      <c r="AV585" s="39"/>
      <c r="AW585" s="39"/>
      <c r="AX585" s="39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39"/>
      <c r="AK586" s="39"/>
      <c r="AL586" s="39"/>
      <c r="AM586" s="39"/>
      <c r="AN586" s="39"/>
      <c r="AO586" s="39"/>
      <c r="AP586" s="39"/>
      <c r="AQ586" s="39"/>
      <c r="AR586" s="39"/>
      <c r="AS586" s="39"/>
      <c r="AT586" s="39"/>
      <c r="AU586" s="39"/>
      <c r="AV586" s="39"/>
      <c r="AW586" s="39"/>
      <c r="AX586" s="39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39"/>
      <c r="AK587" s="39"/>
      <c r="AL587" s="39"/>
      <c r="AM587" s="39"/>
      <c r="AN587" s="39"/>
      <c r="AO587" s="39"/>
      <c r="AP587" s="39"/>
      <c r="AQ587" s="39"/>
      <c r="AR587" s="39"/>
      <c r="AS587" s="39"/>
      <c r="AT587" s="39"/>
      <c r="AU587" s="39"/>
      <c r="AV587" s="39"/>
      <c r="AW587" s="39"/>
      <c r="AX587" s="39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39"/>
      <c r="AK588" s="39"/>
      <c r="AL588" s="39"/>
      <c r="AM588" s="39"/>
      <c r="AN588" s="39"/>
      <c r="AO588" s="39"/>
      <c r="AP588" s="39"/>
      <c r="AQ588" s="39"/>
      <c r="AR588" s="39"/>
      <c r="AS588" s="39"/>
      <c r="AT588" s="39"/>
      <c r="AU588" s="39"/>
      <c r="AV588" s="39"/>
      <c r="AW588" s="39"/>
      <c r="AX588" s="39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39"/>
      <c r="AK589" s="39"/>
      <c r="AL589" s="39"/>
      <c r="AM589" s="39"/>
      <c r="AN589" s="39"/>
      <c r="AO589" s="39"/>
      <c r="AP589" s="39"/>
      <c r="AQ589" s="39"/>
      <c r="AR589" s="39"/>
      <c r="AS589" s="39"/>
      <c r="AT589" s="39"/>
      <c r="AU589" s="39"/>
      <c r="AV589" s="39"/>
      <c r="AW589" s="39"/>
      <c r="AX589" s="39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39"/>
      <c r="AK590" s="39"/>
      <c r="AL590" s="39"/>
      <c r="AM590" s="39"/>
      <c r="AN590" s="39"/>
      <c r="AO590" s="39"/>
      <c r="AP590" s="39"/>
      <c r="AQ590" s="39"/>
      <c r="AR590" s="39"/>
      <c r="AS590" s="39"/>
      <c r="AT590" s="39"/>
      <c r="AU590" s="39"/>
      <c r="AV590" s="39"/>
      <c r="AW590" s="39"/>
      <c r="AX590" s="39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39"/>
      <c r="AK591" s="39"/>
      <c r="AL591" s="39"/>
      <c r="AM591" s="39"/>
      <c r="AN591" s="39"/>
      <c r="AO591" s="39"/>
      <c r="AP591" s="39"/>
      <c r="AQ591" s="39"/>
      <c r="AR591" s="39"/>
      <c r="AS591" s="39"/>
      <c r="AT591" s="39"/>
      <c r="AU591" s="39"/>
      <c r="AV591" s="39"/>
      <c r="AW591" s="39"/>
      <c r="AX591" s="39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39"/>
      <c r="AK592" s="39"/>
      <c r="AL592" s="39"/>
      <c r="AM592" s="39"/>
      <c r="AN592" s="39"/>
      <c r="AO592" s="39"/>
      <c r="AP592" s="39"/>
      <c r="AQ592" s="39"/>
      <c r="AR592" s="39"/>
      <c r="AS592" s="39"/>
      <c r="AT592" s="39"/>
      <c r="AU592" s="39"/>
      <c r="AV592" s="39"/>
      <c r="AW592" s="39"/>
      <c r="AX592" s="39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39"/>
      <c r="AK593" s="39"/>
      <c r="AL593" s="39"/>
      <c r="AM593" s="39"/>
      <c r="AN593" s="39"/>
      <c r="AO593" s="39"/>
      <c r="AP593" s="39"/>
      <c r="AQ593" s="39"/>
      <c r="AR593" s="39"/>
      <c r="AS593" s="39"/>
      <c r="AT593" s="39"/>
      <c r="AU593" s="39"/>
      <c r="AV593" s="39"/>
      <c r="AW593" s="39"/>
      <c r="AX593" s="39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39"/>
      <c r="AK594" s="39"/>
      <c r="AL594" s="39"/>
      <c r="AM594" s="39"/>
      <c r="AN594" s="39"/>
      <c r="AO594" s="39"/>
      <c r="AP594" s="39"/>
      <c r="AQ594" s="39"/>
      <c r="AR594" s="39"/>
      <c r="AS594" s="39"/>
      <c r="AT594" s="39"/>
      <c r="AU594" s="39"/>
      <c r="AV594" s="39"/>
      <c r="AW594" s="39"/>
      <c r="AX594" s="39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39"/>
      <c r="AK595" s="39"/>
      <c r="AL595" s="39"/>
      <c r="AM595" s="39"/>
      <c r="AN595" s="39"/>
      <c r="AO595" s="39"/>
      <c r="AP595" s="39"/>
      <c r="AQ595" s="39"/>
      <c r="AR595" s="39"/>
      <c r="AS595" s="39"/>
      <c r="AT595" s="39"/>
      <c r="AU595" s="39"/>
      <c r="AV595" s="39"/>
      <c r="AW595" s="39"/>
      <c r="AX595" s="39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39"/>
      <c r="AK596" s="39"/>
      <c r="AL596" s="39"/>
      <c r="AM596" s="39"/>
      <c r="AN596" s="39"/>
      <c r="AO596" s="39"/>
      <c r="AP596" s="39"/>
      <c r="AQ596" s="39"/>
      <c r="AR596" s="39"/>
      <c r="AS596" s="39"/>
      <c r="AT596" s="39"/>
      <c r="AU596" s="39"/>
      <c r="AV596" s="39"/>
      <c r="AW596" s="39"/>
      <c r="AX596" s="39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39"/>
      <c r="AK597" s="39"/>
      <c r="AL597" s="39"/>
      <c r="AM597" s="39"/>
      <c r="AN597" s="39"/>
      <c r="AO597" s="39"/>
      <c r="AP597" s="39"/>
      <c r="AQ597" s="39"/>
      <c r="AR597" s="39"/>
      <c r="AS597" s="39"/>
      <c r="AT597" s="39"/>
      <c r="AU597" s="39"/>
      <c r="AV597" s="39"/>
      <c r="AW597" s="39"/>
      <c r="AX597" s="39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39"/>
      <c r="AK598" s="39"/>
      <c r="AL598" s="39"/>
      <c r="AM598" s="39"/>
      <c r="AN598" s="39"/>
      <c r="AO598" s="39"/>
      <c r="AP598" s="39"/>
      <c r="AQ598" s="39"/>
      <c r="AR598" s="39"/>
      <c r="AS598" s="39"/>
      <c r="AT598" s="39"/>
      <c r="AU598" s="39"/>
      <c r="AV598" s="39"/>
      <c r="AW598" s="39"/>
      <c r="AX598" s="39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39"/>
      <c r="AK599" s="39"/>
      <c r="AL599" s="39"/>
      <c r="AM599" s="39"/>
      <c r="AN599" s="39"/>
      <c r="AO599" s="39"/>
      <c r="AP599" s="39"/>
      <c r="AQ599" s="39"/>
      <c r="AR599" s="39"/>
      <c r="AS599" s="39"/>
      <c r="AT599" s="39"/>
      <c r="AU599" s="39"/>
      <c r="AV599" s="39"/>
      <c r="AW599" s="39"/>
      <c r="AX599" s="39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39"/>
      <c r="AK600" s="39"/>
      <c r="AL600" s="39"/>
      <c r="AM600" s="39"/>
      <c r="AN600" s="39"/>
      <c r="AO600" s="39"/>
      <c r="AP600" s="39"/>
      <c r="AQ600" s="39"/>
      <c r="AR600" s="39"/>
      <c r="AS600" s="39"/>
      <c r="AT600" s="39"/>
      <c r="AU600" s="39"/>
      <c r="AV600" s="39"/>
      <c r="AW600" s="39"/>
      <c r="AX600" s="39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39"/>
      <c r="AK601" s="39"/>
      <c r="AL601" s="39"/>
      <c r="AM601" s="39"/>
      <c r="AN601" s="39"/>
      <c r="AO601" s="39"/>
      <c r="AP601" s="39"/>
      <c r="AQ601" s="39"/>
      <c r="AR601" s="39"/>
      <c r="AS601" s="39"/>
      <c r="AT601" s="39"/>
      <c r="AU601" s="39"/>
      <c r="AV601" s="39"/>
      <c r="AW601" s="39"/>
      <c r="AX601" s="39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39"/>
      <c r="AK602" s="39"/>
      <c r="AL602" s="39"/>
      <c r="AM602" s="39"/>
      <c r="AN602" s="39"/>
      <c r="AO602" s="39"/>
      <c r="AP602" s="39"/>
      <c r="AQ602" s="39"/>
      <c r="AR602" s="39"/>
      <c r="AS602" s="39"/>
      <c r="AT602" s="39"/>
      <c r="AU602" s="39"/>
      <c r="AV602" s="39"/>
      <c r="AW602" s="39"/>
      <c r="AX602" s="39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39"/>
      <c r="AK603" s="39"/>
      <c r="AL603" s="39"/>
      <c r="AM603" s="39"/>
      <c r="AN603" s="39"/>
      <c r="AO603" s="39"/>
      <c r="AP603" s="39"/>
      <c r="AQ603" s="39"/>
      <c r="AR603" s="39"/>
      <c r="AS603" s="39"/>
      <c r="AT603" s="39"/>
      <c r="AU603" s="39"/>
      <c r="AV603" s="39"/>
      <c r="AW603" s="39"/>
      <c r="AX603" s="39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39"/>
      <c r="AK604" s="39"/>
      <c r="AL604" s="39"/>
      <c r="AM604" s="39"/>
      <c r="AN604" s="39"/>
      <c r="AO604" s="39"/>
      <c r="AP604" s="39"/>
      <c r="AQ604" s="39"/>
      <c r="AR604" s="39"/>
      <c r="AS604" s="39"/>
      <c r="AT604" s="39"/>
      <c r="AU604" s="39"/>
      <c r="AV604" s="39"/>
      <c r="AW604" s="39"/>
      <c r="AX604" s="39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39"/>
      <c r="AK605" s="39"/>
      <c r="AL605" s="39"/>
      <c r="AM605" s="39"/>
      <c r="AN605" s="39"/>
      <c r="AO605" s="39"/>
      <c r="AP605" s="39"/>
      <c r="AQ605" s="39"/>
      <c r="AR605" s="39"/>
      <c r="AS605" s="39"/>
      <c r="AT605" s="39"/>
      <c r="AU605" s="39"/>
      <c r="AV605" s="39"/>
      <c r="AW605" s="39"/>
      <c r="AX605" s="39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39"/>
      <c r="AK606" s="39"/>
      <c r="AL606" s="39"/>
      <c r="AM606" s="39"/>
      <c r="AN606" s="39"/>
      <c r="AO606" s="39"/>
      <c r="AP606" s="39"/>
      <c r="AQ606" s="39"/>
      <c r="AR606" s="39"/>
      <c r="AS606" s="39"/>
      <c r="AT606" s="39"/>
      <c r="AU606" s="39"/>
      <c r="AV606" s="39"/>
      <c r="AW606" s="39"/>
      <c r="AX606" s="39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39"/>
      <c r="AK607" s="39"/>
      <c r="AL607" s="39"/>
      <c r="AM607" s="39"/>
      <c r="AN607" s="39"/>
      <c r="AO607" s="39"/>
      <c r="AP607" s="39"/>
      <c r="AQ607" s="39"/>
      <c r="AR607" s="39"/>
      <c r="AS607" s="39"/>
      <c r="AT607" s="39"/>
      <c r="AU607" s="39"/>
      <c r="AV607" s="39"/>
      <c r="AW607" s="39"/>
      <c r="AX607" s="39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39"/>
      <c r="AK608" s="39"/>
      <c r="AL608" s="39"/>
      <c r="AM608" s="39"/>
      <c r="AN608" s="39"/>
      <c r="AO608" s="39"/>
      <c r="AP608" s="39"/>
      <c r="AQ608" s="39"/>
      <c r="AR608" s="39"/>
      <c r="AS608" s="39"/>
      <c r="AT608" s="39"/>
      <c r="AU608" s="39"/>
      <c r="AV608" s="39"/>
      <c r="AW608" s="39"/>
      <c r="AX608" s="39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39"/>
      <c r="AK609" s="39"/>
      <c r="AL609" s="39"/>
      <c r="AM609" s="39"/>
      <c r="AN609" s="39"/>
      <c r="AO609" s="39"/>
      <c r="AP609" s="39"/>
      <c r="AQ609" s="39"/>
      <c r="AR609" s="39"/>
      <c r="AS609" s="39"/>
      <c r="AT609" s="39"/>
      <c r="AU609" s="39"/>
      <c r="AV609" s="39"/>
      <c r="AW609" s="39"/>
      <c r="AX609" s="39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39"/>
      <c r="AK610" s="39"/>
      <c r="AL610" s="39"/>
      <c r="AM610" s="39"/>
      <c r="AN610" s="39"/>
      <c r="AO610" s="39"/>
      <c r="AP610" s="39"/>
      <c r="AQ610" s="39"/>
      <c r="AR610" s="39"/>
      <c r="AS610" s="39"/>
      <c r="AT610" s="39"/>
      <c r="AU610" s="39"/>
      <c r="AV610" s="39"/>
      <c r="AW610" s="39"/>
      <c r="AX610" s="39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39"/>
      <c r="AK611" s="39"/>
      <c r="AL611" s="39"/>
      <c r="AM611" s="39"/>
      <c r="AN611" s="39"/>
      <c r="AO611" s="39"/>
      <c r="AP611" s="39"/>
      <c r="AQ611" s="39"/>
      <c r="AR611" s="39"/>
      <c r="AS611" s="39"/>
      <c r="AT611" s="39"/>
      <c r="AU611" s="39"/>
      <c r="AV611" s="39"/>
      <c r="AW611" s="39"/>
      <c r="AX611" s="39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39"/>
      <c r="AK612" s="39"/>
      <c r="AL612" s="39"/>
      <c r="AM612" s="39"/>
      <c r="AN612" s="39"/>
      <c r="AO612" s="39"/>
      <c r="AP612" s="39"/>
      <c r="AQ612" s="39"/>
      <c r="AR612" s="39"/>
      <c r="AS612" s="39"/>
      <c r="AT612" s="39"/>
      <c r="AU612" s="39"/>
      <c r="AV612" s="39"/>
      <c r="AW612" s="39"/>
      <c r="AX612" s="39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39"/>
      <c r="AK613" s="39"/>
      <c r="AL613" s="39"/>
      <c r="AM613" s="39"/>
      <c r="AN613" s="39"/>
      <c r="AO613" s="39"/>
      <c r="AP613" s="39"/>
      <c r="AQ613" s="39"/>
      <c r="AR613" s="39"/>
      <c r="AS613" s="39"/>
      <c r="AT613" s="39"/>
      <c r="AU613" s="39"/>
      <c r="AV613" s="39"/>
      <c r="AW613" s="39"/>
      <c r="AX613" s="39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39"/>
      <c r="AK614" s="39"/>
      <c r="AL614" s="39"/>
      <c r="AM614" s="39"/>
      <c r="AN614" s="39"/>
      <c r="AO614" s="39"/>
      <c r="AP614" s="39"/>
      <c r="AQ614" s="39"/>
      <c r="AR614" s="39"/>
      <c r="AS614" s="39"/>
      <c r="AT614" s="39"/>
      <c r="AU614" s="39"/>
      <c r="AV614" s="39"/>
      <c r="AW614" s="39"/>
      <c r="AX614" s="39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39"/>
      <c r="AK615" s="39"/>
      <c r="AL615" s="39"/>
      <c r="AM615" s="39"/>
      <c r="AN615" s="39"/>
      <c r="AO615" s="39"/>
      <c r="AP615" s="39"/>
      <c r="AQ615" s="39"/>
      <c r="AR615" s="39"/>
      <c r="AS615" s="39"/>
      <c r="AT615" s="39"/>
      <c r="AU615" s="39"/>
      <c r="AV615" s="39"/>
      <c r="AW615" s="39"/>
      <c r="AX615" s="39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39"/>
      <c r="AK616" s="39"/>
      <c r="AL616" s="39"/>
      <c r="AM616" s="39"/>
      <c r="AN616" s="39"/>
      <c r="AO616" s="39"/>
      <c r="AP616" s="39"/>
      <c r="AQ616" s="39"/>
      <c r="AR616" s="39"/>
      <c r="AS616" s="39"/>
      <c r="AT616" s="39"/>
      <c r="AU616" s="39"/>
      <c r="AV616" s="39"/>
      <c r="AW616" s="39"/>
      <c r="AX616" s="39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39"/>
      <c r="AK617" s="39"/>
      <c r="AL617" s="39"/>
      <c r="AM617" s="39"/>
      <c r="AN617" s="39"/>
      <c r="AO617" s="39"/>
      <c r="AP617" s="39"/>
      <c r="AQ617" s="39"/>
      <c r="AR617" s="39"/>
      <c r="AS617" s="39"/>
      <c r="AT617" s="39"/>
      <c r="AU617" s="39"/>
      <c r="AV617" s="39"/>
      <c r="AW617" s="39"/>
      <c r="AX617" s="39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39"/>
      <c r="AK618" s="39"/>
      <c r="AL618" s="39"/>
      <c r="AM618" s="39"/>
      <c r="AN618" s="39"/>
      <c r="AO618" s="39"/>
      <c r="AP618" s="39"/>
      <c r="AQ618" s="39"/>
      <c r="AR618" s="39"/>
      <c r="AS618" s="39"/>
      <c r="AT618" s="39"/>
      <c r="AU618" s="39"/>
      <c r="AV618" s="39"/>
      <c r="AW618" s="39"/>
      <c r="AX618" s="39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39"/>
      <c r="AK619" s="39"/>
      <c r="AL619" s="39"/>
      <c r="AM619" s="39"/>
      <c r="AN619" s="39"/>
      <c r="AO619" s="39"/>
      <c r="AP619" s="39"/>
      <c r="AQ619" s="39"/>
      <c r="AR619" s="39"/>
      <c r="AS619" s="39"/>
      <c r="AT619" s="39"/>
      <c r="AU619" s="39"/>
      <c r="AV619" s="39"/>
      <c r="AW619" s="39"/>
      <c r="AX619" s="39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39"/>
      <c r="AK620" s="39"/>
      <c r="AL620" s="39"/>
      <c r="AM620" s="39"/>
      <c r="AN620" s="39"/>
      <c r="AO620" s="39"/>
      <c r="AP620" s="39"/>
      <c r="AQ620" s="39"/>
      <c r="AR620" s="39"/>
      <c r="AS620" s="39"/>
      <c r="AT620" s="39"/>
      <c r="AU620" s="39"/>
      <c r="AV620" s="39"/>
      <c r="AW620" s="39"/>
      <c r="AX620" s="39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39"/>
      <c r="AK621" s="39"/>
      <c r="AL621" s="39"/>
      <c r="AM621" s="39"/>
      <c r="AN621" s="39"/>
      <c r="AO621" s="39"/>
      <c r="AP621" s="39"/>
      <c r="AQ621" s="39"/>
      <c r="AR621" s="39"/>
      <c r="AS621" s="39"/>
      <c r="AT621" s="39"/>
      <c r="AU621" s="39"/>
      <c r="AV621" s="39"/>
      <c r="AW621" s="39"/>
      <c r="AX621" s="39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39"/>
      <c r="AK622" s="39"/>
      <c r="AL622" s="39"/>
      <c r="AM622" s="39"/>
      <c r="AN622" s="39"/>
      <c r="AO622" s="39"/>
      <c r="AP622" s="39"/>
      <c r="AQ622" s="39"/>
      <c r="AR622" s="39"/>
      <c r="AS622" s="39"/>
      <c r="AT622" s="39"/>
      <c r="AU622" s="39"/>
      <c r="AV622" s="39"/>
      <c r="AW622" s="39"/>
      <c r="AX622" s="39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39"/>
      <c r="AK623" s="39"/>
      <c r="AL623" s="39"/>
      <c r="AM623" s="39"/>
      <c r="AN623" s="39"/>
      <c r="AO623" s="39"/>
      <c r="AP623" s="39"/>
      <c r="AQ623" s="39"/>
      <c r="AR623" s="39"/>
      <c r="AS623" s="39"/>
      <c r="AT623" s="39"/>
      <c r="AU623" s="39"/>
      <c r="AV623" s="39"/>
      <c r="AW623" s="39"/>
      <c r="AX623" s="39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39"/>
      <c r="AK624" s="39"/>
      <c r="AL624" s="39"/>
      <c r="AM624" s="39"/>
      <c r="AN624" s="39"/>
      <c r="AO624" s="39"/>
      <c r="AP624" s="39"/>
      <c r="AQ624" s="39"/>
      <c r="AR624" s="39"/>
      <c r="AS624" s="39"/>
      <c r="AT624" s="39"/>
      <c r="AU624" s="39"/>
      <c r="AV624" s="39"/>
      <c r="AW624" s="39"/>
      <c r="AX624" s="39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39"/>
      <c r="AK625" s="39"/>
      <c r="AL625" s="39"/>
      <c r="AM625" s="39"/>
      <c r="AN625" s="39"/>
      <c r="AO625" s="39"/>
      <c r="AP625" s="39"/>
      <c r="AQ625" s="39"/>
      <c r="AR625" s="39"/>
      <c r="AS625" s="39"/>
      <c r="AT625" s="39"/>
      <c r="AU625" s="39"/>
      <c r="AV625" s="39"/>
      <c r="AW625" s="39"/>
      <c r="AX625" s="39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39"/>
      <c r="AK626" s="39"/>
      <c r="AL626" s="39"/>
      <c r="AM626" s="39"/>
      <c r="AN626" s="39"/>
      <c r="AO626" s="39"/>
      <c r="AP626" s="39"/>
      <c r="AQ626" s="39"/>
      <c r="AR626" s="39"/>
      <c r="AS626" s="39"/>
      <c r="AT626" s="39"/>
      <c r="AU626" s="39"/>
      <c r="AV626" s="39"/>
      <c r="AW626" s="39"/>
      <c r="AX626" s="39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39"/>
      <c r="AK627" s="39"/>
      <c r="AL627" s="39"/>
      <c r="AM627" s="39"/>
      <c r="AN627" s="39"/>
      <c r="AO627" s="39"/>
      <c r="AP627" s="39"/>
      <c r="AQ627" s="39"/>
      <c r="AR627" s="39"/>
      <c r="AS627" s="39"/>
      <c r="AT627" s="39"/>
      <c r="AU627" s="39"/>
      <c r="AV627" s="39"/>
      <c r="AW627" s="39"/>
      <c r="AX627" s="39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39"/>
      <c r="AK628" s="39"/>
      <c r="AL628" s="39"/>
      <c r="AM628" s="39"/>
      <c r="AN628" s="39"/>
      <c r="AO628" s="39"/>
      <c r="AP628" s="39"/>
      <c r="AQ628" s="39"/>
      <c r="AR628" s="39"/>
      <c r="AS628" s="39"/>
      <c r="AT628" s="39"/>
      <c r="AU628" s="39"/>
      <c r="AV628" s="39"/>
      <c r="AW628" s="39"/>
      <c r="AX628" s="39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39"/>
      <c r="AK629" s="39"/>
      <c r="AL629" s="39"/>
      <c r="AM629" s="39"/>
      <c r="AN629" s="39"/>
      <c r="AO629" s="39"/>
      <c r="AP629" s="39"/>
      <c r="AQ629" s="39"/>
      <c r="AR629" s="39"/>
      <c r="AS629" s="39"/>
      <c r="AT629" s="39"/>
      <c r="AU629" s="39"/>
      <c r="AV629" s="39"/>
      <c r="AW629" s="39"/>
      <c r="AX629" s="39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39"/>
      <c r="AK630" s="39"/>
      <c r="AL630" s="39"/>
      <c r="AM630" s="39"/>
      <c r="AN630" s="39"/>
      <c r="AO630" s="39"/>
      <c r="AP630" s="39"/>
      <c r="AQ630" s="39"/>
      <c r="AR630" s="39"/>
      <c r="AS630" s="39"/>
      <c r="AT630" s="39"/>
      <c r="AU630" s="39"/>
      <c r="AV630" s="39"/>
      <c r="AW630" s="39"/>
      <c r="AX630" s="39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39"/>
      <c r="AK631" s="39"/>
      <c r="AL631" s="39"/>
      <c r="AM631" s="39"/>
      <c r="AN631" s="39"/>
      <c r="AO631" s="39"/>
      <c r="AP631" s="39"/>
      <c r="AQ631" s="39"/>
      <c r="AR631" s="39"/>
      <c r="AS631" s="39"/>
      <c r="AT631" s="39"/>
      <c r="AU631" s="39"/>
      <c r="AV631" s="39"/>
      <c r="AW631" s="39"/>
      <c r="AX631" s="39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39"/>
      <c r="AK632" s="39"/>
      <c r="AL632" s="39"/>
      <c r="AM632" s="39"/>
      <c r="AN632" s="39"/>
      <c r="AO632" s="39"/>
      <c r="AP632" s="39"/>
      <c r="AQ632" s="39"/>
      <c r="AR632" s="39"/>
      <c r="AS632" s="39"/>
      <c r="AT632" s="39"/>
      <c r="AU632" s="39"/>
      <c r="AV632" s="39"/>
      <c r="AW632" s="39"/>
      <c r="AX632" s="39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39"/>
      <c r="AK633" s="39"/>
      <c r="AL633" s="39"/>
      <c r="AM633" s="39"/>
      <c r="AN633" s="39"/>
      <c r="AO633" s="39"/>
      <c r="AP633" s="39"/>
      <c r="AQ633" s="39"/>
      <c r="AR633" s="39"/>
      <c r="AS633" s="39"/>
      <c r="AT633" s="39"/>
      <c r="AU633" s="39"/>
      <c r="AV633" s="39"/>
      <c r="AW633" s="39"/>
      <c r="AX633" s="39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39"/>
      <c r="AK634" s="39"/>
      <c r="AL634" s="39"/>
      <c r="AM634" s="39"/>
      <c r="AN634" s="39"/>
      <c r="AO634" s="39"/>
      <c r="AP634" s="39"/>
      <c r="AQ634" s="39"/>
      <c r="AR634" s="39"/>
      <c r="AS634" s="39"/>
      <c r="AT634" s="39"/>
      <c r="AU634" s="39"/>
      <c r="AV634" s="39"/>
      <c r="AW634" s="39"/>
      <c r="AX634" s="39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39"/>
      <c r="AK635" s="39"/>
      <c r="AL635" s="39"/>
      <c r="AM635" s="39"/>
      <c r="AN635" s="39"/>
      <c r="AO635" s="39"/>
      <c r="AP635" s="39"/>
      <c r="AQ635" s="39"/>
      <c r="AR635" s="39"/>
      <c r="AS635" s="39"/>
      <c r="AT635" s="39"/>
      <c r="AU635" s="39"/>
      <c r="AV635" s="39"/>
      <c r="AW635" s="39"/>
      <c r="AX635" s="39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39"/>
      <c r="AK636" s="39"/>
      <c r="AL636" s="39"/>
      <c r="AM636" s="39"/>
      <c r="AN636" s="39"/>
      <c r="AO636" s="39"/>
      <c r="AP636" s="39"/>
      <c r="AQ636" s="39"/>
      <c r="AR636" s="39"/>
      <c r="AS636" s="39"/>
      <c r="AT636" s="39"/>
      <c r="AU636" s="39"/>
      <c r="AV636" s="39"/>
      <c r="AW636" s="39"/>
      <c r="AX636" s="39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39"/>
      <c r="AK637" s="39"/>
      <c r="AL637" s="39"/>
      <c r="AM637" s="39"/>
      <c r="AN637" s="39"/>
      <c r="AO637" s="39"/>
      <c r="AP637" s="39"/>
      <c r="AQ637" s="39"/>
      <c r="AR637" s="39"/>
      <c r="AS637" s="39"/>
      <c r="AT637" s="39"/>
      <c r="AU637" s="39"/>
      <c r="AV637" s="39"/>
      <c r="AW637" s="39"/>
      <c r="AX637" s="39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39"/>
      <c r="AK638" s="39"/>
      <c r="AL638" s="39"/>
      <c r="AM638" s="39"/>
      <c r="AN638" s="39"/>
      <c r="AO638" s="39"/>
      <c r="AP638" s="39"/>
      <c r="AQ638" s="39"/>
      <c r="AR638" s="39"/>
      <c r="AS638" s="39"/>
      <c r="AT638" s="39"/>
      <c r="AU638" s="39"/>
      <c r="AV638" s="39"/>
      <c r="AW638" s="39"/>
      <c r="AX638" s="39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39"/>
      <c r="AK639" s="39"/>
      <c r="AL639" s="39"/>
      <c r="AM639" s="39"/>
      <c r="AN639" s="39"/>
      <c r="AO639" s="39"/>
      <c r="AP639" s="39"/>
      <c r="AQ639" s="39"/>
      <c r="AR639" s="39"/>
      <c r="AS639" s="39"/>
      <c r="AT639" s="39"/>
      <c r="AU639" s="39"/>
      <c r="AV639" s="39"/>
      <c r="AW639" s="39"/>
      <c r="AX639" s="39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39"/>
      <c r="AK640" s="39"/>
      <c r="AL640" s="39"/>
      <c r="AM640" s="39"/>
      <c r="AN640" s="39"/>
      <c r="AO640" s="39"/>
      <c r="AP640" s="39"/>
      <c r="AQ640" s="39"/>
      <c r="AR640" s="39"/>
      <c r="AS640" s="39"/>
      <c r="AT640" s="39"/>
      <c r="AU640" s="39"/>
      <c r="AV640" s="39"/>
      <c r="AW640" s="39"/>
      <c r="AX640" s="39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39"/>
      <c r="AK641" s="39"/>
      <c r="AL641" s="39"/>
      <c r="AM641" s="39"/>
      <c r="AN641" s="39"/>
      <c r="AO641" s="39"/>
      <c r="AP641" s="39"/>
      <c r="AQ641" s="39"/>
      <c r="AR641" s="39"/>
      <c r="AS641" s="39"/>
      <c r="AT641" s="39"/>
      <c r="AU641" s="39"/>
      <c r="AV641" s="39"/>
      <c r="AW641" s="39"/>
      <c r="AX641" s="39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39"/>
      <c r="AK642" s="39"/>
      <c r="AL642" s="39"/>
      <c r="AM642" s="39"/>
      <c r="AN642" s="39"/>
      <c r="AO642" s="39"/>
      <c r="AP642" s="39"/>
      <c r="AQ642" s="39"/>
      <c r="AR642" s="39"/>
      <c r="AS642" s="39"/>
      <c r="AT642" s="39"/>
      <c r="AU642" s="39"/>
      <c r="AV642" s="39"/>
      <c r="AW642" s="39"/>
      <c r="AX642" s="39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39"/>
      <c r="AK643" s="39"/>
      <c r="AL643" s="39"/>
      <c r="AM643" s="39"/>
      <c r="AN643" s="39"/>
      <c r="AO643" s="39"/>
      <c r="AP643" s="39"/>
      <c r="AQ643" s="39"/>
      <c r="AR643" s="39"/>
      <c r="AS643" s="39"/>
      <c r="AT643" s="39"/>
      <c r="AU643" s="39"/>
      <c r="AV643" s="39"/>
      <c r="AW643" s="39"/>
      <c r="AX643" s="39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39"/>
      <c r="AK644" s="39"/>
      <c r="AL644" s="39"/>
      <c r="AM644" s="39"/>
      <c r="AN644" s="39"/>
      <c r="AO644" s="39"/>
      <c r="AP644" s="39"/>
      <c r="AQ644" s="39"/>
      <c r="AR644" s="39"/>
      <c r="AS644" s="39"/>
      <c r="AT644" s="39"/>
      <c r="AU644" s="39"/>
      <c r="AV644" s="39"/>
      <c r="AW644" s="39"/>
      <c r="AX644" s="39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39"/>
      <c r="AK645" s="39"/>
      <c r="AL645" s="39"/>
      <c r="AM645" s="39"/>
      <c r="AN645" s="39"/>
      <c r="AO645" s="39"/>
      <c r="AP645" s="39"/>
      <c r="AQ645" s="39"/>
      <c r="AR645" s="39"/>
      <c r="AS645" s="39"/>
      <c r="AT645" s="39"/>
      <c r="AU645" s="39"/>
      <c r="AV645" s="39"/>
      <c r="AW645" s="39"/>
      <c r="AX645" s="39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39"/>
      <c r="AK646" s="39"/>
      <c r="AL646" s="39"/>
      <c r="AM646" s="39"/>
      <c r="AN646" s="39"/>
      <c r="AO646" s="39"/>
      <c r="AP646" s="39"/>
      <c r="AQ646" s="39"/>
      <c r="AR646" s="39"/>
      <c r="AS646" s="39"/>
      <c r="AT646" s="39"/>
      <c r="AU646" s="39"/>
      <c r="AV646" s="39"/>
      <c r="AW646" s="39"/>
      <c r="AX646" s="39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39"/>
      <c r="AK647" s="39"/>
      <c r="AL647" s="39"/>
      <c r="AM647" s="39"/>
      <c r="AN647" s="39"/>
      <c r="AO647" s="39"/>
      <c r="AP647" s="39"/>
      <c r="AQ647" s="39"/>
      <c r="AR647" s="39"/>
      <c r="AS647" s="39"/>
      <c r="AT647" s="39"/>
      <c r="AU647" s="39"/>
      <c r="AV647" s="39"/>
      <c r="AW647" s="39"/>
      <c r="AX647" s="39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39"/>
      <c r="AK648" s="39"/>
      <c r="AL648" s="39"/>
      <c r="AM648" s="39"/>
      <c r="AN648" s="39"/>
      <c r="AO648" s="39"/>
      <c r="AP648" s="39"/>
      <c r="AQ648" s="39"/>
      <c r="AR648" s="39"/>
      <c r="AS648" s="39"/>
      <c r="AT648" s="39"/>
      <c r="AU648" s="39"/>
      <c r="AV648" s="39"/>
      <c r="AW648" s="39"/>
      <c r="AX648" s="39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39"/>
      <c r="AK649" s="39"/>
      <c r="AL649" s="39"/>
      <c r="AM649" s="39"/>
      <c r="AN649" s="39"/>
      <c r="AO649" s="39"/>
      <c r="AP649" s="39"/>
      <c r="AQ649" s="39"/>
      <c r="AR649" s="39"/>
      <c r="AS649" s="39"/>
      <c r="AT649" s="39"/>
      <c r="AU649" s="39"/>
      <c r="AV649" s="39"/>
      <c r="AW649" s="39"/>
      <c r="AX649" s="39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39"/>
      <c r="AK650" s="39"/>
      <c r="AL650" s="39"/>
      <c r="AM650" s="39"/>
      <c r="AN650" s="39"/>
      <c r="AO650" s="39"/>
      <c r="AP650" s="39"/>
      <c r="AQ650" s="39"/>
      <c r="AR650" s="39"/>
      <c r="AS650" s="39"/>
      <c r="AT650" s="39"/>
      <c r="AU650" s="39"/>
      <c r="AV650" s="39"/>
      <c r="AW650" s="39"/>
      <c r="AX650" s="39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39"/>
      <c r="AK651" s="39"/>
      <c r="AL651" s="39"/>
      <c r="AM651" s="39"/>
      <c r="AN651" s="39"/>
      <c r="AO651" s="39"/>
      <c r="AP651" s="39"/>
      <c r="AQ651" s="39"/>
      <c r="AR651" s="39"/>
      <c r="AS651" s="39"/>
      <c r="AT651" s="39"/>
      <c r="AU651" s="39"/>
      <c r="AV651" s="39"/>
      <c r="AW651" s="39"/>
      <c r="AX651" s="39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39"/>
      <c r="AK652" s="39"/>
      <c r="AL652" s="39"/>
      <c r="AM652" s="39"/>
      <c r="AN652" s="39"/>
      <c r="AO652" s="39"/>
      <c r="AP652" s="39"/>
      <c r="AQ652" s="39"/>
      <c r="AR652" s="39"/>
      <c r="AS652" s="39"/>
      <c r="AT652" s="39"/>
      <c r="AU652" s="39"/>
      <c r="AV652" s="39"/>
      <c r="AW652" s="39"/>
      <c r="AX652" s="39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39"/>
      <c r="AK653" s="39"/>
      <c r="AL653" s="39"/>
      <c r="AM653" s="39"/>
      <c r="AN653" s="39"/>
      <c r="AO653" s="39"/>
      <c r="AP653" s="39"/>
      <c r="AQ653" s="39"/>
      <c r="AR653" s="39"/>
      <c r="AS653" s="39"/>
      <c r="AT653" s="39"/>
      <c r="AU653" s="39"/>
      <c r="AV653" s="39"/>
      <c r="AW653" s="39"/>
      <c r="AX653" s="39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39"/>
      <c r="AK654" s="39"/>
      <c r="AL654" s="39"/>
      <c r="AM654" s="39"/>
      <c r="AN654" s="39"/>
      <c r="AO654" s="39"/>
      <c r="AP654" s="39"/>
      <c r="AQ654" s="39"/>
      <c r="AR654" s="39"/>
      <c r="AS654" s="39"/>
      <c r="AT654" s="39"/>
      <c r="AU654" s="39"/>
      <c r="AV654" s="39"/>
      <c r="AW654" s="39"/>
      <c r="AX654" s="39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39"/>
      <c r="AK655" s="39"/>
      <c r="AL655" s="39"/>
      <c r="AM655" s="39"/>
      <c r="AN655" s="39"/>
      <c r="AO655" s="39"/>
      <c r="AP655" s="39"/>
      <c r="AQ655" s="39"/>
      <c r="AR655" s="39"/>
      <c r="AS655" s="39"/>
      <c r="AT655" s="39"/>
      <c r="AU655" s="39"/>
      <c r="AV655" s="39"/>
      <c r="AW655" s="39"/>
      <c r="AX655" s="39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39"/>
      <c r="AK656" s="39"/>
      <c r="AL656" s="39"/>
      <c r="AM656" s="39"/>
      <c r="AN656" s="39"/>
      <c r="AO656" s="39"/>
      <c r="AP656" s="39"/>
      <c r="AQ656" s="39"/>
      <c r="AR656" s="39"/>
      <c r="AS656" s="39"/>
      <c r="AT656" s="39"/>
      <c r="AU656" s="39"/>
      <c r="AV656" s="39"/>
      <c r="AW656" s="39"/>
      <c r="AX656" s="39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39"/>
      <c r="AK657" s="39"/>
      <c r="AL657" s="39"/>
      <c r="AM657" s="39"/>
      <c r="AN657" s="39"/>
      <c r="AO657" s="39"/>
      <c r="AP657" s="39"/>
      <c r="AQ657" s="39"/>
      <c r="AR657" s="39"/>
      <c r="AS657" s="39"/>
      <c r="AT657" s="39"/>
      <c r="AU657" s="39"/>
      <c r="AV657" s="39"/>
      <c r="AW657" s="39"/>
      <c r="AX657" s="39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39"/>
      <c r="AK658" s="39"/>
      <c r="AL658" s="39"/>
      <c r="AM658" s="39"/>
      <c r="AN658" s="39"/>
      <c r="AO658" s="39"/>
      <c r="AP658" s="39"/>
      <c r="AQ658" s="39"/>
      <c r="AR658" s="39"/>
      <c r="AS658" s="39"/>
      <c r="AT658" s="39"/>
      <c r="AU658" s="39"/>
      <c r="AV658" s="39"/>
      <c r="AW658" s="39"/>
      <c r="AX658" s="39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39"/>
      <c r="AK659" s="39"/>
      <c r="AL659" s="39"/>
      <c r="AM659" s="39"/>
      <c r="AN659" s="39"/>
      <c r="AO659" s="39"/>
      <c r="AP659" s="39"/>
      <c r="AQ659" s="39"/>
      <c r="AR659" s="39"/>
      <c r="AS659" s="39"/>
      <c r="AT659" s="39"/>
      <c r="AU659" s="39"/>
      <c r="AV659" s="39"/>
      <c r="AW659" s="39"/>
      <c r="AX659" s="39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39"/>
      <c r="AK660" s="39"/>
      <c r="AL660" s="39"/>
      <c r="AM660" s="39"/>
      <c r="AN660" s="39"/>
      <c r="AO660" s="39"/>
      <c r="AP660" s="39"/>
      <c r="AQ660" s="39"/>
      <c r="AR660" s="39"/>
      <c r="AS660" s="39"/>
      <c r="AT660" s="39"/>
      <c r="AU660" s="39"/>
      <c r="AV660" s="39"/>
      <c r="AW660" s="39"/>
      <c r="AX660" s="39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39"/>
      <c r="AK661" s="39"/>
      <c r="AL661" s="39"/>
      <c r="AM661" s="39"/>
      <c r="AN661" s="39"/>
      <c r="AO661" s="39"/>
      <c r="AP661" s="39"/>
      <c r="AQ661" s="39"/>
      <c r="AR661" s="39"/>
      <c r="AS661" s="39"/>
      <c r="AT661" s="39"/>
      <c r="AU661" s="39"/>
      <c r="AV661" s="39"/>
      <c r="AW661" s="39"/>
      <c r="AX661" s="39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39"/>
      <c r="AK662" s="39"/>
      <c r="AL662" s="39"/>
      <c r="AM662" s="39"/>
      <c r="AN662" s="39"/>
      <c r="AO662" s="39"/>
      <c r="AP662" s="39"/>
      <c r="AQ662" s="39"/>
      <c r="AR662" s="39"/>
      <c r="AS662" s="39"/>
      <c r="AT662" s="39"/>
      <c r="AU662" s="39"/>
      <c r="AV662" s="39"/>
      <c r="AW662" s="39"/>
      <c r="AX662" s="39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39"/>
      <c r="AK663" s="39"/>
      <c r="AL663" s="39"/>
      <c r="AM663" s="39"/>
      <c r="AN663" s="39"/>
      <c r="AO663" s="39"/>
      <c r="AP663" s="39"/>
      <c r="AQ663" s="39"/>
      <c r="AR663" s="39"/>
      <c r="AS663" s="39"/>
      <c r="AT663" s="39"/>
      <c r="AU663" s="39"/>
      <c r="AV663" s="39"/>
      <c r="AW663" s="39"/>
      <c r="AX663" s="39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39"/>
      <c r="AK664" s="39"/>
      <c r="AL664" s="39"/>
      <c r="AM664" s="39"/>
      <c r="AN664" s="39"/>
      <c r="AO664" s="39"/>
      <c r="AP664" s="39"/>
      <c r="AQ664" s="39"/>
      <c r="AR664" s="39"/>
      <c r="AS664" s="39"/>
      <c r="AT664" s="39"/>
      <c r="AU664" s="39"/>
      <c r="AV664" s="39"/>
      <c r="AW664" s="39"/>
      <c r="AX664" s="39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39"/>
      <c r="AK665" s="39"/>
      <c r="AL665" s="39"/>
      <c r="AM665" s="39"/>
      <c r="AN665" s="39"/>
      <c r="AO665" s="39"/>
      <c r="AP665" s="39"/>
      <c r="AQ665" s="39"/>
      <c r="AR665" s="39"/>
      <c r="AS665" s="39"/>
      <c r="AT665" s="39"/>
      <c r="AU665" s="39"/>
      <c r="AV665" s="39"/>
      <c r="AW665" s="39"/>
      <c r="AX665" s="39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39"/>
      <c r="AK666" s="39"/>
      <c r="AL666" s="39"/>
      <c r="AM666" s="39"/>
      <c r="AN666" s="39"/>
      <c r="AO666" s="39"/>
      <c r="AP666" s="39"/>
      <c r="AQ666" s="39"/>
      <c r="AR666" s="39"/>
      <c r="AS666" s="39"/>
      <c r="AT666" s="39"/>
      <c r="AU666" s="39"/>
      <c r="AV666" s="39"/>
      <c r="AW666" s="39"/>
      <c r="AX666" s="39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39"/>
      <c r="AK667" s="39"/>
      <c r="AL667" s="39"/>
      <c r="AM667" s="39"/>
      <c r="AN667" s="39"/>
      <c r="AO667" s="39"/>
      <c r="AP667" s="39"/>
      <c r="AQ667" s="39"/>
      <c r="AR667" s="39"/>
      <c r="AS667" s="39"/>
      <c r="AT667" s="39"/>
      <c r="AU667" s="39"/>
      <c r="AV667" s="39"/>
      <c r="AW667" s="39"/>
      <c r="AX667" s="39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39"/>
      <c r="AK668" s="39"/>
      <c r="AL668" s="39"/>
      <c r="AM668" s="39"/>
      <c r="AN668" s="39"/>
      <c r="AO668" s="39"/>
      <c r="AP668" s="39"/>
      <c r="AQ668" s="39"/>
      <c r="AR668" s="39"/>
      <c r="AS668" s="39"/>
      <c r="AT668" s="39"/>
      <c r="AU668" s="39"/>
      <c r="AV668" s="39"/>
      <c r="AW668" s="39"/>
      <c r="AX668" s="39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39"/>
      <c r="AK669" s="39"/>
      <c r="AL669" s="39"/>
      <c r="AM669" s="39"/>
      <c r="AN669" s="39"/>
      <c r="AO669" s="39"/>
      <c r="AP669" s="39"/>
      <c r="AQ669" s="39"/>
      <c r="AR669" s="39"/>
      <c r="AS669" s="39"/>
      <c r="AT669" s="39"/>
      <c r="AU669" s="39"/>
      <c r="AV669" s="39"/>
      <c r="AW669" s="39"/>
      <c r="AX669" s="39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39"/>
      <c r="AK670" s="39"/>
      <c r="AL670" s="39"/>
      <c r="AM670" s="39"/>
      <c r="AN670" s="39"/>
      <c r="AO670" s="39"/>
      <c r="AP670" s="39"/>
      <c r="AQ670" s="39"/>
      <c r="AR670" s="39"/>
      <c r="AS670" s="39"/>
      <c r="AT670" s="39"/>
      <c r="AU670" s="39"/>
      <c r="AV670" s="39"/>
      <c r="AW670" s="39"/>
      <c r="AX670" s="39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39"/>
      <c r="AK671" s="39"/>
      <c r="AL671" s="39"/>
      <c r="AM671" s="39"/>
      <c r="AN671" s="39"/>
      <c r="AO671" s="39"/>
      <c r="AP671" s="39"/>
      <c r="AQ671" s="39"/>
      <c r="AR671" s="39"/>
      <c r="AS671" s="39"/>
      <c r="AT671" s="39"/>
      <c r="AU671" s="39"/>
      <c r="AV671" s="39"/>
      <c r="AW671" s="39"/>
      <c r="AX671" s="39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39"/>
      <c r="AK672" s="39"/>
      <c r="AL672" s="39"/>
      <c r="AM672" s="39"/>
      <c r="AN672" s="39"/>
      <c r="AO672" s="39"/>
      <c r="AP672" s="39"/>
      <c r="AQ672" s="39"/>
      <c r="AR672" s="39"/>
      <c r="AS672" s="39"/>
      <c r="AT672" s="39"/>
      <c r="AU672" s="39"/>
      <c r="AV672" s="39"/>
      <c r="AW672" s="39"/>
      <c r="AX672" s="39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39"/>
      <c r="AK673" s="39"/>
      <c r="AL673" s="39"/>
      <c r="AM673" s="39"/>
      <c r="AN673" s="39"/>
      <c r="AO673" s="39"/>
      <c r="AP673" s="39"/>
      <c r="AQ673" s="39"/>
      <c r="AR673" s="39"/>
      <c r="AS673" s="39"/>
      <c r="AT673" s="39"/>
      <c r="AU673" s="39"/>
      <c r="AV673" s="39"/>
      <c r="AW673" s="39"/>
      <c r="AX673" s="39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39"/>
      <c r="AK674" s="39"/>
      <c r="AL674" s="39"/>
      <c r="AM674" s="39"/>
      <c r="AN674" s="39"/>
      <c r="AO674" s="39"/>
      <c r="AP674" s="39"/>
      <c r="AQ674" s="39"/>
      <c r="AR674" s="39"/>
      <c r="AS674" s="39"/>
      <c r="AT674" s="39"/>
      <c r="AU674" s="39"/>
      <c r="AV674" s="39"/>
      <c r="AW674" s="39"/>
      <c r="AX674" s="39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39"/>
      <c r="AK675" s="39"/>
      <c r="AL675" s="39"/>
      <c r="AM675" s="39"/>
      <c r="AN675" s="39"/>
      <c r="AO675" s="39"/>
      <c r="AP675" s="39"/>
      <c r="AQ675" s="39"/>
      <c r="AR675" s="39"/>
      <c r="AS675" s="39"/>
      <c r="AT675" s="39"/>
      <c r="AU675" s="39"/>
      <c r="AV675" s="39"/>
      <c r="AW675" s="39"/>
      <c r="AX675" s="39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39"/>
      <c r="AK676" s="39"/>
      <c r="AL676" s="39"/>
      <c r="AM676" s="39"/>
      <c r="AN676" s="39"/>
      <c r="AO676" s="39"/>
      <c r="AP676" s="39"/>
      <c r="AQ676" s="39"/>
      <c r="AR676" s="39"/>
      <c r="AS676" s="39"/>
      <c r="AT676" s="39"/>
      <c r="AU676" s="39"/>
      <c r="AV676" s="39"/>
      <c r="AW676" s="39"/>
      <c r="AX676" s="39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39"/>
      <c r="AK677" s="39"/>
      <c r="AL677" s="39"/>
      <c r="AM677" s="39"/>
      <c r="AN677" s="39"/>
      <c r="AO677" s="39"/>
      <c r="AP677" s="39"/>
      <c r="AQ677" s="39"/>
      <c r="AR677" s="39"/>
      <c r="AS677" s="39"/>
      <c r="AT677" s="39"/>
      <c r="AU677" s="39"/>
      <c r="AV677" s="39"/>
      <c r="AW677" s="39"/>
      <c r="AX677" s="39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39"/>
      <c r="AK678" s="39"/>
      <c r="AL678" s="39"/>
      <c r="AM678" s="39"/>
      <c r="AN678" s="39"/>
      <c r="AO678" s="39"/>
      <c r="AP678" s="39"/>
      <c r="AQ678" s="39"/>
      <c r="AR678" s="39"/>
      <c r="AS678" s="39"/>
      <c r="AT678" s="39"/>
      <c r="AU678" s="39"/>
      <c r="AV678" s="39"/>
      <c r="AW678" s="39"/>
      <c r="AX678" s="39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39"/>
      <c r="AK679" s="39"/>
      <c r="AL679" s="39"/>
      <c r="AM679" s="39"/>
      <c r="AN679" s="39"/>
      <c r="AO679" s="39"/>
      <c r="AP679" s="39"/>
      <c r="AQ679" s="39"/>
      <c r="AR679" s="39"/>
      <c r="AS679" s="39"/>
      <c r="AT679" s="39"/>
      <c r="AU679" s="39"/>
      <c r="AV679" s="39"/>
      <c r="AW679" s="39"/>
      <c r="AX679" s="39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39"/>
      <c r="AK680" s="39"/>
      <c r="AL680" s="39"/>
      <c r="AM680" s="39"/>
      <c r="AN680" s="39"/>
      <c r="AO680" s="39"/>
      <c r="AP680" s="39"/>
      <c r="AQ680" s="39"/>
      <c r="AR680" s="39"/>
      <c r="AS680" s="39"/>
      <c r="AT680" s="39"/>
      <c r="AU680" s="39"/>
      <c r="AV680" s="39"/>
      <c r="AW680" s="39"/>
      <c r="AX680" s="39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39"/>
      <c r="AK681" s="39"/>
      <c r="AL681" s="39"/>
      <c r="AM681" s="39"/>
      <c r="AN681" s="39"/>
      <c r="AO681" s="39"/>
      <c r="AP681" s="39"/>
      <c r="AQ681" s="39"/>
      <c r="AR681" s="39"/>
      <c r="AS681" s="39"/>
      <c r="AT681" s="39"/>
      <c r="AU681" s="39"/>
      <c r="AV681" s="39"/>
      <c r="AW681" s="39"/>
      <c r="AX681" s="39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39"/>
      <c r="AK682" s="39"/>
      <c r="AL682" s="39"/>
      <c r="AM682" s="39"/>
      <c r="AN682" s="39"/>
      <c r="AO682" s="39"/>
      <c r="AP682" s="39"/>
      <c r="AQ682" s="39"/>
      <c r="AR682" s="39"/>
      <c r="AS682" s="39"/>
      <c r="AT682" s="39"/>
      <c r="AU682" s="39"/>
      <c r="AV682" s="39"/>
      <c r="AW682" s="39"/>
      <c r="AX682" s="39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39"/>
      <c r="AK683" s="39"/>
      <c r="AL683" s="39"/>
      <c r="AM683" s="39"/>
      <c r="AN683" s="39"/>
      <c r="AO683" s="39"/>
      <c r="AP683" s="39"/>
      <c r="AQ683" s="39"/>
      <c r="AR683" s="39"/>
      <c r="AS683" s="39"/>
      <c r="AT683" s="39"/>
      <c r="AU683" s="39"/>
      <c r="AV683" s="39"/>
      <c r="AW683" s="39"/>
      <c r="AX683" s="39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39"/>
      <c r="AK684" s="39"/>
      <c r="AL684" s="39"/>
      <c r="AM684" s="39"/>
      <c r="AN684" s="39"/>
      <c r="AO684" s="39"/>
      <c r="AP684" s="39"/>
      <c r="AQ684" s="39"/>
      <c r="AR684" s="39"/>
      <c r="AS684" s="39"/>
      <c r="AT684" s="39"/>
      <c r="AU684" s="39"/>
      <c r="AV684" s="39"/>
      <c r="AW684" s="39"/>
      <c r="AX684" s="39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39"/>
      <c r="AK685" s="39"/>
      <c r="AL685" s="39"/>
      <c r="AM685" s="39"/>
      <c r="AN685" s="39"/>
      <c r="AO685" s="39"/>
      <c r="AP685" s="39"/>
      <c r="AQ685" s="39"/>
      <c r="AR685" s="39"/>
      <c r="AS685" s="39"/>
      <c r="AT685" s="39"/>
      <c r="AU685" s="39"/>
      <c r="AV685" s="39"/>
      <c r="AW685" s="39"/>
      <c r="AX685" s="39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39"/>
      <c r="AK686" s="39"/>
      <c r="AL686" s="39"/>
      <c r="AM686" s="39"/>
      <c r="AN686" s="39"/>
      <c r="AO686" s="39"/>
      <c r="AP686" s="39"/>
      <c r="AQ686" s="39"/>
      <c r="AR686" s="39"/>
      <c r="AS686" s="39"/>
      <c r="AT686" s="39"/>
      <c r="AU686" s="39"/>
      <c r="AV686" s="39"/>
      <c r="AW686" s="39"/>
      <c r="AX686" s="39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39"/>
      <c r="AK687" s="39"/>
      <c r="AL687" s="39"/>
      <c r="AM687" s="39"/>
      <c r="AN687" s="39"/>
      <c r="AO687" s="39"/>
      <c r="AP687" s="39"/>
      <c r="AQ687" s="39"/>
      <c r="AR687" s="39"/>
      <c r="AS687" s="39"/>
      <c r="AT687" s="39"/>
      <c r="AU687" s="39"/>
      <c r="AV687" s="39"/>
      <c r="AW687" s="39"/>
      <c r="AX687" s="39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39"/>
      <c r="AK688" s="39"/>
      <c r="AL688" s="39"/>
      <c r="AM688" s="39"/>
      <c r="AN688" s="39"/>
      <c r="AO688" s="39"/>
      <c r="AP688" s="39"/>
      <c r="AQ688" s="39"/>
      <c r="AR688" s="39"/>
      <c r="AS688" s="39"/>
      <c r="AT688" s="39"/>
      <c r="AU688" s="39"/>
      <c r="AV688" s="39"/>
      <c r="AW688" s="39"/>
      <c r="AX688" s="39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39"/>
      <c r="AK689" s="39"/>
      <c r="AL689" s="39"/>
      <c r="AM689" s="39"/>
      <c r="AN689" s="39"/>
      <c r="AO689" s="39"/>
      <c r="AP689" s="39"/>
      <c r="AQ689" s="39"/>
      <c r="AR689" s="39"/>
      <c r="AS689" s="39"/>
      <c r="AT689" s="39"/>
      <c r="AU689" s="39"/>
      <c r="AV689" s="39"/>
      <c r="AW689" s="39"/>
      <c r="AX689" s="39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39"/>
      <c r="AK690" s="39"/>
      <c r="AL690" s="39"/>
      <c r="AM690" s="39"/>
      <c r="AN690" s="39"/>
      <c r="AO690" s="39"/>
      <c r="AP690" s="39"/>
      <c r="AQ690" s="39"/>
      <c r="AR690" s="39"/>
      <c r="AS690" s="39"/>
      <c r="AT690" s="39"/>
      <c r="AU690" s="39"/>
      <c r="AV690" s="39"/>
      <c r="AW690" s="39"/>
      <c r="AX690" s="39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39"/>
      <c r="AK691" s="39"/>
      <c r="AL691" s="39"/>
      <c r="AM691" s="39"/>
      <c r="AN691" s="39"/>
      <c r="AO691" s="39"/>
      <c r="AP691" s="39"/>
      <c r="AQ691" s="39"/>
      <c r="AR691" s="39"/>
      <c r="AS691" s="39"/>
      <c r="AT691" s="39"/>
      <c r="AU691" s="39"/>
      <c r="AV691" s="39"/>
      <c r="AW691" s="39"/>
      <c r="AX691" s="39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39"/>
      <c r="AK692" s="39"/>
      <c r="AL692" s="39"/>
      <c r="AM692" s="39"/>
      <c r="AN692" s="39"/>
      <c r="AO692" s="39"/>
      <c r="AP692" s="39"/>
      <c r="AQ692" s="39"/>
      <c r="AR692" s="39"/>
      <c r="AS692" s="39"/>
      <c r="AT692" s="39"/>
      <c r="AU692" s="39"/>
      <c r="AV692" s="39"/>
      <c r="AW692" s="39"/>
      <c r="AX692" s="39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39"/>
      <c r="AK693" s="39"/>
      <c r="AL693" s="39"/>
      <c r="AM693" s="39"/>
      <c r="AN693" s="39"/>
      <c r="AO693" s="39"/>
      <c r="AP693" s="39"/>
      <c r="AQ693" s="39"/>
      <c r="AR693" s="39"/>
      <c r="AS693" s="39"/>
      <c r="AT693" s="39"/>
      <c r="AU693" s="39"/>
      <c r="AV693" s="39"/>
      <c r="AW693" s="39"/>
      <c r="AX693" s="39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39"/>
      <c r="AK694" s="39"/>
      <c r="AL694" s="39"/>
      <c r="AM694" s="39"/>
      <c r="AN694" s="39"/>
      <c r="AO694" s="39"/>
      <c r="AP694" s="39"/>
      <c r="AQ694" s="39"/>
      <c r="AR694" s="39"/>
      <c r="AS694" s="39"/>
      <c r="AT694" s="39"/>
      <c r="AU694" s="39"/>
      <c r="AV694" s="39"/>
      <c r="AW694" s="39"/>
      <c r="AX694" s="39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39"/>
      <c r="AK695" s="39"/>
      <c r="AL695" s="39"/>
      <c r="AM695" s="39"/>
      <c r="AN695" s="39"/>
      <c r="AO695" s="39"/>
      <c r="AP695" s="39"/>
      <c r="AQ695" s="39"/>
      <c r="AR695" s="39"/>
      <c r="AS695" s="39"/>
      <c r="AT695" s="39"/>
      <c r="AU695" s="39"/>
      <c r="AV695" s="39"/>
      <c r="AW695" s="39"/>
      <c r="AX695" s="39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39"/>
      <c r="AK696" s="39"/>
      <c r="AL696" s="39"/>
      <c r="AM696" s="39"/>
      <c r="AN696" s="39"/>
      <c r="AO696" s="39"/>
      <c r="AP696" s="39"/>
      <c r="AQ696" s="39"/>
      <c r="AR696" s="39"/>
      <c r="AS696" s="39"/>
      <c r="AT696" s="39"/>
      <c r="AU696" s="39"/>
      <c r="AV696" s="39"/>
      <c r="AW696" s="39"/>
      <c r="AX696" s="39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39"/>
      <c r="AK697" s="39"/>
      <c r="AL697" s="39"/>
      <c r="AM697" s="39"/>
      <c r="AN697" s="39"/>
      <c r="AO697" s="39"/>
      <c r="AP697" s="39"/>
      <c r="AQ697" s="39"/>
      <c r="AR697" s="39"/>
      <c r="AS697" s="39"/>
      <c r="AT697" s="39"/>
      <c r="AU697" s="39"/>
      <c r="AV697" s="39"/>
      <c r="AW697" s="39"/>
      <c r="AX697" s="39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39"/>
      <c r="AK698" s="39"/>
      <c r="AL698" s="39"/>
      <c r="AM698" s="39"/>
      <c r="AN698" s="39"/>
      <c r="AO698" s="39"/>
      <c r="AP698" s="39"/>
      <c r="AQ698" s="39"/>
      <c r="AR698" s="39"/>
      <c r="AS698" s="39"/>
      <c r="AT698" s="39"/>
      <c r="AU698" s="39"/>
      <c r="AV698" s="39"/>
      <c r="AW698" s="39"/>
      <c r="AX698" s="39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39"/>
      <c r="AK699" s="39"/>
      <c r="AL699" s="39"/>
      <c r="AM699" s="39"/>
      <c r="AN699" s="39"/>
      <c r="AO699" s="39"/>
      <c r="AP699" s="39"/>
      <c r="AQ699" s="39"/>
      <c r="AR699" s="39"/>
      <c r="AS699" s="39"/>
      <c r="AT699" s="39"/>
      <c r="AU699" s="39"/>
      <c r="AV699" s="39"/>
      <c r="AW699" s="39"/>
      <c r="AX699" s="39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39"/>
      <c r="AK700" s="39"/>
      <c r="AL700" s="39"/>
      <c r="AM700" s="39"/>
      <c r="AN700" s="39"/>
      <c r="AO700" s="39"/>
      <c r="AP700" s="39"/>
      <c r="AQ700" s="39"/>
      <c r="AR700" s="39"/>
      <c r="AS700" s="39"/>
      <c r="AT700" s="39"/>
      <c r="AU700" s="39"/>
      <c r="AV700" s="39"/>
      <c r="AW700" s="39"/>
      <c r="AX700" s="39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39"/>
      <c r="AK701" s="39"/>
      <c r="AL701" s="39"/>
      <c r="AM701" s="39"/>
      <c r="AN701" s="39"/>
      <c r="AO701" s="39"/>
      <c r="AP701" s="39"/>
      <c r="AQ701" s="39"/>
      <c r="AR701" s="39"/>
      <c r="AS701" s="39"/>
      <c r="AT701" s="39"/>
      <c r="AU701" s="39"/>
      <c r="AV701" s="39"/>
      <c r="AW701" s="39"/>
      <c r="AX701" s="39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39"/>
      <c r="AK702" s="39"/>
      <c r="AL702" s="39"/>
      <c r="AM702" s="39"/>
      <c r="AN702" s="39"/>
      <c r="AO702" s="39"/>
      <c r="AP702" s="39"/>
      <c r="AQ702" s="39"/>
      <c r="AR702" s="39"/>
      <c r="AS702" s="39"/>
      <c r="AT702" s="39"/>
      <c r="AU702" s="39"/>
      <c r="AV702" s="39"/>
      <c r="AW702" s="39"/>
      <c r="AX702" s="39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39"/>
      <c r="AK703" s="39"/>
      <c r="AL703" s="39"/>
      <c r="AM703" s="39"/>
      <c r="AN703" s="39"/>
      <c r="AO703" s="39"/>
      <c r="AP703" s="39"/>
      <c r="AQ703" s="39"/>
      <c r="AR703" s="39"/>
      <c r="AS703" s="39"/>
      <c r="AT703" s="39"/>
      <c r="AU703" s="39"/>
      <c r="AV703" s="39"/>
      <c r="AW703" s="39"/>
      <c r="AX703" s="39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39"/>
      <c r="AK704" s="39"/>
      <c r="AL704" s="39"/>
      <c r="AM704" s="39"/>
      <c r="AN704" s="39"/>
      <c r="AO704" s="39"/>
      <c r="AP704" s="39"/>
      <c r="AQ704" s="39"/>
      <c r="AR704" s="39"/>
      <c r="AS704" s="39"/>
      <c r="AT704" s="39"/>
      <c r="AU704" s="39"/>
      <c r="AV704" s="39"/>
      <c r="AW704" s="39"/>
      <c r="AX704" s="39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39"/>
      <c r="AK705" s="39"/>
      <c r="AL705" s="39"/>
      <c r="AM705" s="39"/>
      <c r="AN705" s="39"/>
      <c r="AO705" s="39"/>
      <c r="AP705" s="39"/>
      <c r="AQ705" s="39"/>
      <c r="AR705" s="39"/>
      <c r="AS705" s="39"/>
      <c r="AT705" s="39"/>
      <c r="AU705" s="39"/>
      <c r="AV705" s="39"/>
      <c r="AW705" s="39"/>
      <c r="AX705" s="39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39"/>
      <c r="AK706" s="39"/>
      <c r="AL706" s="39"/>
      <c r="AM706" s="39"/>
      <c r="AN706" s="39"/>
      <c r="AO706" s="39"/>
      <c r="AP706" s="39"/>
      <c r="AQ706" s="39"/>
      <c r="AR706" s="39"/>
      <c r="AS706" s="39"/>
      <c r="AT706" s="39"/>
      <c r="AU706" s="39"/>
      <c r="AV706" s="39"/>
      <c r="AW706" s="39"/>
      <c r="AX706" s="39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39"/>
      <c r="AK707" s="39"/>
      <c r="AL707" s="39"/>
      <c r="AM707" s="39"/>
      <c r="AN707" s="39"/>
      <c r="AO707" s="39"/>
      <c r="AP707" s="39"/>
      <c r="AQ707" s="39"/>
      <c r="AR707" s="39"/>
      <c r="AS707" s="39"/>
      <c r="AT707" s="39"/>
      <c r="AU707" s="39"/>
      <c r="AV707" s="39"/>
      <c r="AW707" s="39"/>
      <c r="AX707" s="39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39"/>
      <c r="AK708" s="39"/>
      <c r="AL708" s="39"/>
      <c r="AM708" s="39"/>
      <c r="AN708" s="39"/>
      <c r="AO708" s="39"/>
      <c r="AP708" s="39"/>
      <c r="AQ708" s="39"/>
      <c r="AR708" s="39"/>
      <c r="AS708" s="39"/>
      <c r="AT708" s="39"/>
      <c r="AU708" s="39"/>
      <c r="AV708" s="39"/>
      <c r="AW708" s="39"/>
      <c r="AX708" s="39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39"/>
      <c r="AK709" s="39"/>
      <c r="AL709" s="39"/>
      <c r="AM709" s="39"/>
      <c r="AN709" s="39"/>
      <c r="AO709" s="39"/>
      <c r="AP709" s="39"/>
      <c r="AQ709" s="39"/>
      <c r="AR709" s="39"/>
      <c r="AS709" s="39"/>
      <c r="AT709" s="39"/>
      <c r="AU709" s="39"/>
      <c r="AV709" s="39"/>
      <c r="AW709" s="39"/>
      <c r="AX709" s="39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39"/>
      <c r="AK710" s="39"/>
      <c r="AL710" s="39"/>
      <c r="AM710" s="39"/>
      <c r="AN710" s="39"/>
      <c r="AO710" s="39"/>
      <c r="AP710" s="39"/>
      <c r="AQ710" s="39"/>
      <c r="AR710" s="39"/>
      <c r="AS710" s="39"/>
      <c r="AT710" s="39"/>
      <c r="AU710" s="39"/>
      <c r="AV710" s="39"/>
      <c r="AW710" s="39"/>
      <c r="AX710" s="39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39"/>
      <c r="AK711" s="39"/>
      <c r="AL711" s="39"/>
      <c r="AM711" s="39"/>
      <c r="AN711" s="39"/>
      <c r="AO711" s="39"/>
      <c r="AP711" s="39"/>
      <c r="AQ711" s="39"/>
      <c r="AR711" s="39"/>
      <c r="AS711" s="39"/>
      <c r="AT711" s="39"/>
      <c r="AU711" s="39"/>
      <c r="AV711" s="39"/>
      <c r="AW711" s="39"/>
      <c r="AX711" s="39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39"/>
      <c r="AK712" s="39"/>
      <c r="AL712" s="39"/>
      <c r="AM712" s="39"/>
      <c r="AN712" s="39"/>
      <c r="AO712" s="39"/>
      <c r="AP712" s="39"/>
      <c r="AQ712" s="39"/>
      <c r="AR712" s="39"/>
      <c r="AS712" s="39"/>
      <c r="AT712" s="39"/>
      <c r="AU712" s="39"/>
      <c r="AV712" s="39"/>
      <c r="AW712" s="39"/>
      <c r="AX712" s="39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39"/>
      <c r="AK713" s="39"/>
      <c r="AL713" s="39"/>
      <c r="AM713" s="39"/>
      <c r="AN713" s="39"/>
      <c r="AO713" s="39"/>
      <c r="AP713" s="39"/>
      <c r="AQ713" s="39"/>
      <c r="AR713" s="39"/>
      <c r="AS713" s="39"/>
      <c r="AT713" s="39"/>
      <c r="AU713" s="39"/>
      <c r="AV713" s="39"/>
      <c r="AW713" s="39"/>
      <c r="AX713" s="39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39"/>
      <c r="AK714" s="39"/>
      <c r="AL714" s="39"/>
      <c r="AM714" s="39"/>
      <c r="AN714" s="39"/>
      <c r="AO714" s="39"/>
      <c r="AP714" s="39"/>
      <c r="AQ714" s="39"/>
      <c r="AR714" s="39"/>
      <c r="AS714" s="39"/>
      <c r="AT714" s="39"/>
      <c r="AU714" s="39"/>
      <c r="AV714" s="39"/>
      <c r="AW714" s="39"/>
      <c r="AX714" s="39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39"/>
      <c r="AK715" s="39"/>
      <c r="AL715" s="39"/>
      <c r="AM715" s="39"/>
      <c r="AN715" s="39"/>
      <c r="AO715" s="39"/>
      <c r="AP715" s="39"/>
      <c r="AQ715" s="39"/>
      <c r="AR715" s="39"/>
      <c r="AS715" s="39"/>
      <c r="AT715" s="39"/>
      <c r="AU715" s="39"/>
      <c r="AV715" s="39"/>
      <c r="AW715" s="39"/>
      <c r="AX715" s="39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39"/>
      <c r="AK716" s="39"/>
      <c r="AL716" s="39"/>
      <c r="AM716" s="39"/>
      <c r="AN716" s="39"/>
      <c r="AO716" s="39"/>
      <c r="AP716" s="39"/>
      <c r="AQ716" s="39"/>
      <c r="AR716" s="39"/>
      <c r="AS716" s="39"/>
      <c r="AT716" s="39"/>
      <c r="AU716" s="39"/>
      <c r="AV716" s="39"/>
      <c r="AW716" s="39"/>
      <c r="AX716" s="39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39"/>
      <c r="AK717" s="39"/>
      <c r="AL717" s="39"/>
      <c r="AM717" s="39"/>
      <c r="AN717" s="39"/>
      <c r="AO717" s="39"/>
      <c r="AP717" s="39"/>
      <c r="AQ717" s="39"/>
      <c r="AR717" s="39"/>
      <c r="AS717" s="39"/>
      <c r="AT717" s="39"/>
      <c r="AU717" s="39"/>
      <c r="AV717" s="39"/>
      <c r="AW717" s="39"/>
      <c r="AX717" s="39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39"/>
      <c r="AK718" s="39"/>
      <c r="AL718" s="39"/>
      <c r="AM718" s="39"/>
      <c r="AN718" s="39"/>
      <c r="AO718" s="39"/>
      <c r="AP718" s="39"/>
      <c r="AQ718" s="39"/>
      <c r="AR718" s="39"/>
      <c r="AS718" s="39"/>
      <c r="AT718" s="39"/>
      <c r="AU718" s="39"/>
      <c r="AV718" s="39"/>
      <c r="AW718" s="39"/>
      <c r="AX718" s="39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39"/>
      <c r="AK719" s="39"/>
      <c r="AL719" s="39"/>
      <c r="AM719" s="39"/>
      <c r="AN719" s="39"/>
      <c r="AO719" s="39"/>
      <c r="AP719" s="39"/>
      <c r="AQ719" s="39"/>
      <c r="AR719" s="39"/>
      <c r="AS719" s="39"/>
      <c r="AT719" s="39"/>
      <c r="AU719" s="39"/>
      <c r="AV719" s="39"/>
      <c r="AW719" s="39"/>
      <c r="AX719" s="39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39"/>
      <c r="AK720" s="39"/>
      <c r="AL720" s="39"/>
      <c r="AM720" s="39"/>
      <c r="AN720" s="39"/>
      <c r="AO720" s="39"/>
      <c r="AP720" s="39"/>
      <c r="AQ720" s="39"/>
      <c r="AR720" s="39"/>
      <c r="AS720" s="39"/>
      <c r="AT720" s="39"/>
      <c r="AU720" s="39"/>
      <c r="AV720" s="39"/>
      <c r="AW720" s="39"/>
      <c r="AX720" s="39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39"/>
      <c r="AK721" s="39"/>
      <c r="AL721" s="39"/>
      <c r="AM721" s="39"/>
      <c r="AN721" s="39"/>
      <c r="AO721" s="39"/>
      <c r="AP721" s="39"/>
      <c r="AQ721" s="39"/>
      <c r="AR721" s="39"/>
      <c r="AS721" s="39"/>
      <c r="AT721" s="39"/>
      <c r="AU721" s="39"/>
      <c r="AV721" s="39"/>
      <c r="AW721" s="39"/>
      <c r="AX721" s="39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39"/>
      <c r="AK722" s="39"/>
      <c r="AL722" s="39"/>
      <c r="AM722" s="39"/>
      <c r="AN722" s="39"/>
      <c r="AO722" s="39"/>
      <c r="AP722" s="39"/>
      <c r="AQ722" s="39"/>
      <c r="AR722" s="39"/>
      <c r="AS722" s="39"/>
      <c r="AT722" s="39"/>
      <c r="AU722" s="39"/>
      <c r="AV722" s="39"/>
      <c r="AW722" s="39"/>
      <c r="AX722" s="39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39"/>
      <c r="AK723" s="39"/>
      <c r="AL723" s="39"/>
      <c r="AM723" s="39"/>
      <c r="AN723" s="39"/>
      <c r="AO723" s="39"/>
      <c r="AP723" s="39"/>
      <c r="AQ723" s="39"/>
      <c r="AR723" s="39"/>
      <c r="AS723" s="39"/>
      <c r="AT723" s="39"/>
      <c r="AU723" s="39"/>
      <c r="AV723" s="39"/>
      <c r="AW723" s="39"/>
      <c r="AX723" s="39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39"/>
      <c r="AK724" s="39"/>
      <c r="AL724" s="39"/>
      <c r="AM724" s="39"/>
      <c r="AN724" s="39"/>
      <c r="AO724" s="39"/>
      <c r="AP724" s="39"/>
      <c r="AQ724" s="39"/>
      <c r="AR724" s="39"/>
      <c r="AS724" s="39"/>
      <c r="AT724" s="39"/>
      <c r="AU724" s="39"/>
      <c r="AV724" s="39"/>
      <c r="AW724" s="39"/>
      <c r="AX724" s="39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39"/>
      <c r="AK725" s="39"/>
      <c r="AL725" s="39"/>
      <c r="AM725" s="39"/>
      <c r="AN725" s="39"/>
      <c r="AO725" s="39"/>
      <c r="AP725" s="39"/>
      <c r="AQ725" s="39"/>
      <c r="AR725" s="39"/>
      <c r="AS725" s="39"/>
      <c r="AT725" s="39"/>
      <c r="AU725" s="39"/>
      <c r="AV725" s="39"/>
      <c r="AW725" s="39"/>
      <c r="AX725" s="39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39"/>
      <c r="AK726" s="39"/>
      <c r="AL726" s="39"/>
      <c r="AM726" s="39"/>
      <c r="AN726" s="39"/>
      <c r="AO726" s="39"/>
      <c r="AP726" s="39"/>
      <c r="AQ726" s="39"/>
      <c r="AR726" s="39"/>
      <c r="AS726" s="39"/>
      <c r="AT726" s="39"/>
      <c r="AU726" s="39"/>
      <c r="AV726" s="39"/>
      <c r="AW726" s="39"/>
      <c r="AX726" s="39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39"/>
      <c r="AK727" s="39"/>
      <c r="AL727" s="39"/>
      <c r="AM727" s="39"/>
      <c r="AN727" s="39"/>
      <c r="AO727" s="39"/>
      <c r="AP727" s="39"/>
      <c r="AQ727" s="39"/>
      <c r="AR727" s="39"/>
      <c r="AS727" s="39"/>
      <c r="AT727" s="39"/>
      <c r="AU727" s="39"/>
      <c r="AV727" s="39"/>
      <c r="AW727" s="39"/>
      <c r="AX727" s="39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39"/>
      <c r="AK728" s="39"/>
      <c r="AL728" s="39"/>
      <c r="AM728" s="39"/>
      <c r="AN728" s="39"/>
      <c r="AO728" s="39"/>
      <c r="AP728" s="39"/>
      <c r="AQ728" s="39"/>
      <c r="AR728" s="39"/>
      <c r="AS728" s="39"/>
      <c r="AT728" s="39"/>
      <c r="AU728" s="39"/>
      <c r="AV728" s="39"/>
      <c r="AW728" s="39"/>
      <c r="AX728" s="39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39"/>
      <c r="AK729" s="39"/>
      <c r="AL729" s="39"/>
      <c r="AM729" s="39"/>
      <c r="AN729" s="39"/>
      <c r="AO729" s="39"/>
      <c r="AP729" s="39"/>
      <c r="AQ729" s="39"/>
      <c r="AR729" s="39"/>
      <c r="AS729" s="39"/>
      <c r="AT729" s="39"/>
      <c r="AU729" s="39"/>
      <c r="AV729" s="39"/>
      <c r="AW729" s="39"/>
      <c r="AX729" s="39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39"/>
      <c r="AK730" s="39"/>
      <c r="AL730" s="39"/>
      <c r="AM730" s="39"/>
      <c r="AN730" s="39"/>
      <c r="AO730" s="39"/>
      <c r="AP730" s="39"/>
      <c r="AQ730" s="39"/>
      <c r="AR730" s="39"/>
      <c r="AS730" s="39"/>
      <c r="AT730" s="39"/>
      <c r="AU730" s="39"/>
      <c r="AV730" s="39"/>
      <c r="AW730" s="39"/>
      <c r="AX730" s="39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39"/>
      <c r="AK731" s="39"/>
      <c r="AL731" s="39"/>
      <c r="AM731" s="39"/>
      <c r="AN731" s="39"/>
      <c r="AO731" s="39"/>
      <c r="AP731" s="39"/>
      <c r="AQ731" s="39"/>
      <c r="AR731" s="39"/>
      <c r="AS731" s="39"/>
      <c r="AT731" s="39"/>
      <c r="AU731" s="39"/>
      <c r="AV731" s="39"/>
      <c r="AW731" s="39"/>
      <c r="AX731" s="39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39"/>
      <c r="AK732" s="39"/>
      <c r="AL732" s="39"/>
      <c r="AM732" s="39"/>
      <c r="AN732" s="39"/>
      <c r="AO732" s="39"/>
      <c r="AP732" s="39"/>
      <c r="AQ732" s="39"/>
      <c r="AR732" s="39"/>
      <c r="AS732" s="39"/>
      <c r="AT732" s="39"/>
      <c r="AU732" s="39"/>
      <c r="AV732" s="39"/>
      <c r="AW732" s="39"/>
      <c r="AX732" s="39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39"/>
      <c r="AK733" s="39"/>
      <c r="AL733" s="39"/>
      <c r="AM733" s="39"/>
      <c r="AN733" s="39"/>
      <c r="AO733" s="39"/>
      <c r="AP733" s="39"/>
      <c r="AQ733" s="39"/>
      <c r="AR733" s="39"/>
      <c r="AS733" s="39"/>
      <c r="AT733" s="39"/>
      <c r="AU733" s="39"/>
      <c r="AV733" s="39"/>
      <c r="AW733" s="39"/>
      <c r="AX733" s="39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39"/>
      <c r="AK734" s="39"/>
      <c r="AL734" s="39"/>
      <c r="AM734" s="39"/>
      <c r="AN734" s="39"/>
      <c r="AO734" s="39"/>
      <c r="AP734" s="39"/>
      <c r="AQ734" s="39"/>
      <c r="AR734" s="39"/>
      <c r="AS734" s="39"/>
      <c r="AT734" s="39"/>
      <c r="AU734" s="39"/>
      <c r="AV734" s="39"/>
      <c r="AW734" s="39"/>
      <c r="AX734" s="39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39"/>
      <c r="AK735" s="39"/>
      <c r="AL735" s="39"/>
      <c r="AM735" s="39"/>
      <c r="AN735" s="39"/>
      <c r="AO735" s="39"/>
      <c r="AP735" s="39"/>
      <c r="AQ735" s="39"/>
      <c r="AR735" s="39"/>
      <c r="AS735" s="39"/>
      <c r="AT735" s="39"/>
      <c r="AU735" s="39"/>
      <c r="AV735" s="39"/>
      <c r="AW735" s="39"/>
      <c r="AX735" s="39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39"/>
      <c r="AK736" s="39"/>
      <c r="AL736" s="39"/>
      <c r="AM736" s="39"/>
      <c r="AN736" s="39"/>
      <c r="AO736" s="39"/>
      <c r="AP736" s="39"/>
      <c r="AQ736" s="39"/>
      <c r="AR736" s="39"/>
      <c r="AS736" s="39"/>
      <c r="AT736" s="39"/>
      <c r="AU736" s="39"/>
      <c r="AV736" s="39"/>
      <c r="AW736" s="39"/>
      <c r="AX736" s="39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39"/>
      <c r="AK737" s="39"/>
      <c r="AL737" s="39"/>
      <c r="AM737" s="39"/>
      <c r="AN737" s="39"/>
      <c r="AO737" s="39"/>
      <c r="AP737" s="39"/>
      <c r="AQ737" s="39"/>
      <c r="AR737" s="39"/>
      <c r="AS737" s="39"/>
      <c r="AT737" s="39"/>
      <c r="AU737" s="39"/>
      <c r="AV737" s="39"/>
      <c r="AW737" s="39"/>
      <c r="AX737" s="39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39"/>
      <c r="AK738" s="39"/>
      <c r="AL738" s="39"/>
      <c r="AM738" s="39"/>
      <c r="AN738" s="39"/>
      <c r="AO738" s="39"/>
      <c r="AP738" s="39"/>
      <c r="AQ738" s="39"/>
      <c r="AR738" s="39"/>
      <c r="AS738" s="39"/>
      <c r="AT738" s="39"/>
      <c r="AU738" s="39"/>
      <c r="AV738" s="39"/>
      <c r="AW738" s="39"/>
      <c r="AX738" s="39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39"/>
      <c r="AK739" s="39"/>
      <c r="AL739" s="39"/>
      <c r="AM739" s="39"/>
      <c r="AN739" s="39"/>
      <c r="AO739" s="39"/>
      <c r="AP739" s="39"/>
      <c r="AQ739" s="39"/>
      <c r="AR739" s="39"/>
      <c r="AS739" s="39"/>
      <c r="AT739" s="39"/>
      <c r="AU739" s="39"/>
      <c r="AV739" s="39"/>
      <c r="AW739" s="39"/>
      <c r="AX739" s="39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39"/>
      <c r="AK740" s="39"/>
      <c r="AL740" s="39"/>
      <c r="AM740" s="39"/>
      <c r="AN740" s="39"/>
      <c r="AO740" s="39"/>
      <c r="AP740" s="39"/>
      <c r="AQ740" s="39"/>
      <c r="AR740" s="39"/>
      <c r="AS740" s="39"/>
      <c r="AT740" s="39"/>
      <c r="AU740" s="39"/>
      <c r="AV740" s="39"/>
      <c r="AW740" s="39"/>
      <c r="AX740" s="39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39"/>
      <c r="AK741" s="39"/>
      <c r="AL741" s="39"/>
      <c r="AM741" s="39"/>
      <c r="AN741" s="39"/>
      <c r="AO741" s="39"/>
      <c r="AP741" s="39"/>
      <c r="AQ741" s="39"/>
      <c r="AR741" s="39"/>
      <c r="AS741" s="39"/>
      <c r="AT741" s="39"/>
      <c r="AU741" s="39"/>
      <c r="AV741" s="39"/>
      <c r="AW741" s="39"/>
      <c r="AX741" s="39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39"/>
      <c r="AK742" s="39"/>
      <c r="AL742" s="39"/>
      <c r="AM742" s="39"/>
      <c r="AN742" s="39"/>
      <c r="AO742" s="39"/>
      <c r="AP742" s="39"/>
      <c r="AQ742" s="39"/>
      <c r="AR742" s="39"/>
      <c r="AS742" s="39"/>
      <c r="AT742" s="39"/>
      <c r="AU742" s="39"/>
      <c r="AV742" s="39"/>
      <c r="AW742" s="39"/>
      <c r="AX742" s="39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39"/>
      <c r="AK743" s="39"/>
      <c r="AL743" s="39"/>
      <c r="AM743" s="39"/>
      <c r="AN743" s="39"/>
      <c r="AO743" s="39"/>
      <c r="AP743" s="39"/>
      <c r="AQ743" s="39"/>
      <c r="AR743" s="39"/>
      <c r="AS743" s="39"/>
      <c r="AT743" s="39"/>
      <c r="AU743" s="39"/>
      <c r="AV743" s="39"/>
      <c r="AW743" s="39"/>
      <c r="AX743" s="39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39"/>
      <c r="AK744" s="39"/>
      <c r="AL744" s="39"/>
      <c r="AM744" s="39"/>
      <c r="AN744" s="39"/>
      <c r="AO744" s="39"/>
      <c r="AP744" s="39"/>
      <c r="AQ744" s="39"/>
      <c r="AR744" s="39"/>
      <c r="AS744" s="39"/>
      <c r="AT744" s="39"/>
      <c r="AU744" s="39"/>
      <c r="AV744" s="39"/>
      <c r="AW744" s="39"/>
      <c r="AX744" s="39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39"/>
      <c r="AK745" s="39"/>
      <c r="AL745" s="39"/>
      <c r="AM745" s="39"/>
      <c r="AN745" s="39"/>
      <c r="AO745" s="39"/>
      <c r="AP745" s="39"/>
      <c r="AQ745" s="39"/>
      <c r="AR745" s="39"/>
      <c r="AS745" s="39"/>
      <c r="AT745" s="39"/>
      <c r="AU745" s="39"/>
      <c r="AV745" s="39"/>
      <c r="AW745" s="39"/>
      <c r="AX745" s="39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39"/>
      <c r="AK746" s="39"/>
      <c r="AL746" s="39"/>
      <c r="AM746" s="39"/>
      <c r="AN746" s="39"/>
      <c r="AO746" s="39"/>
      <c r="AP746" s="39"/>
      <c r="AQ746" s="39"/>
      <c r="AR746" s="39"/>
      <c r="AS746" s="39"/>
      <c r="AT746" s="39"/>
      <c r="AU746" s="39"/>
      <c r="AV746" s="39"/>
      <c r="AW746" s="39"/>
      <c r="AX746" s="39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39"/>
      <c r="AK747" s="39"/>
      <c r="AL747" s="39"/>
      <c r="AM747" s="39"/>
      <c r="AN747" s="39"/>
      <c r="AO747" s="39"/>
      <c r="AP747" s="39"/>
      <c r="AQ747" s="39"/>
      <c r="AR747" s="39"/>
      <c r="AS747" s="39"/>
      <c r="AT747" s="39"/>
      <c r="AU747" s="39"/>
      <c r="AV747" s="39"/>
      <c r="AW747" s="39"/>
      <c r="AX747" s="39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39"/>
      <c r="AK748" s="39"/>
      <c r="AL748" s="39"/>
      <c r="AM748" s="39"/>
      <c r="AN748" s="39"/>
      <c r="AO748" s="39"/>
      <c r="AP748" s="39"/>
      <c r="AQ748" s="39"/>
      <c r="AR748" s="39"/>
      <c r="AS748" s="39"/>
      <c r="AT748" s="39"/>
      <c r="AU748" s="39"/>
      <c r="AV748" s="39"/>
      <c r="AW748" s="39"/>
      <c r="AX748" s="39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39"/>
      <c r="AK749" s="39"/>
      <c r="AL749" s="39"/>
      <c r="AM749" s="39"/>
      <c r="AN749" s="39"/>
      <c r="AO749" s="39"/>
      <c r="AP749" s="39"/>
      <c r="AQ749" s="39"/>
      <c r="AR749" s="39"/>
      <c r="AS749" s="39"/>
      <c r="AT749" s="39"/>
      <c r="AU749" s="39"/>
      <c r="AV749" s="39"/>
      <c r="AW749" s="39"/>
      <c r="AX749" s="39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39"/>
      <c r="AK750" s="39"/>
      <c r="AL750" s="39"/>
      <c r="AM750" s="39"/>
      <c r="AN750" s="39"/>
      <c r="AO750" s="39"/>
      <c r="AP750" s="39"/>
      <c r="AQ750" s="39"/>
      <c r="AR750" s="39"/>
      <c r="AS750" s="39"/>
      <c r="AT750" s="39"/>
      <c r="AU750" s="39"/>
      <c r="AV750" s="39"/>
      <c r="AW750" s="39"/>
      <c r="AX750" s="39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39"/>
      <c r="AK751" s="39"/>
      <c r="AL751" s="39"/>
      <c r="AM751" s="39"/>
      <c r="AN751" s="39"/>
      <c r="AO751" s="39"/>
      <c r="AP751" s="39"/>
      <c r="AQ751" s="39"/>
      <c r="AR751" s="39"/>
      <c r="AS751" s="39"/>
      <c r="AT751" s="39"/>
      <c r="AU751" s="39"/>
      <c r="AV751" s="39"/>
      <c r="AW751" s="39"/>
      <c r="AX751" s="39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39"/>
      <c r="AK752" s="39"/>
      <c r="AL752" s="39"/>
      <c r="AM752" s="39"/>
      <c r="AN752" s="39"/>
      <c r="AO752" s="39"/>
      <c r="AP752" s="39"/>
      <c r="AQ752" s="39"/>
      <c r="AR752" s="39"/>
      <c r="AS752" s="39"/>
      <c r="AT752" s="39"/>
      <c r="AU752" s="39"/>
      <c r="AV752" s="39"/>
      <c r="AW752" s="39"/>
      <c r="AX752" s="39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39"/>
      <c r="AK753" s="39"/>
      <c r="AL753" s="39"/>
      <c r="AM753" s="39"/>
      <c r="AN753" s="39"/>
      <c r="AO753" s="39"/>
      <c r="AP753" s="39"/>
      <c r="AQ753" s="39"/>
      <c r="AR753" s="39"/>
      <c r="AS753" s="39"/>
      <c r="AT753" s="39"/>
      <c r="AU753" s="39"/>
      <c r="AV753" s="39"/>
      <c r="AW753" s="39"/>
      <c r="AX753" s="39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39"/>
      <c r="AK754" s="39"/>
      <c r="AL754" s="39"/>
      <c r="AM754" s="39"/>
      <c r="AN754" s="39"/>
      <c r="AO754" s="39"/>
      <c r="AP754" s="39"/>
      <c r="AQ754" s="39"/>
      <c r="AR754" s="39"/>
      <c r="AS754" s="39"/>
      <c r="AT754" s="39"/>
      <c r="AU754" s="39"/>
      <c r="AV754" s="39"/>
      <c r="AW754" s="39"/>
      <c r="AX754" s="39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39"/>
      <c r="AK755" s="39"/>
      <c r="AL755" s="39"/>
      <c r="AM755" s="39"/>
      <c r="AN755" s="39"/>
      <c r="AO755" s="39"/>
      <c r="AP755" s="39"/>
      <c r="AQ755" s="39"/>
      <c r="AR755" s="39"/>
      <c r="AS755" s="39"/>
      <c r="AT755" s="39"/>
      <c r="AU755" s="39"/>
      <c r="AV755" s="39"/>
      <c r="AW755" s="39"/>
      <c r="AX755" s="39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39"/>
      <c r="AK756" s="39"/>
      <c r="AL756" s="39"/>
      <c r="AM756" s="39"/>
      <c r="AN756" s="39"/>
      <c r="AO756" s="39"/>
      <c r="AP756" s="39"/>
      <c r="AQ756" s="39"/>
      <c r="AR756" s="39"/>
      <c r="AS756" s="39"/>
      <c r="AT756" s="39"/>
      <c r="AU756" s="39"/>
      <c r="AV756" s="39"/>
      <c r="AW756" s="39"/>
      <c r="AX756" s="39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39"/>
      <c r="AK757" s="39"/>
      <c r="AL757" s="39"/>
      <c r="AM757" s="39"/>
      <c r="AN757" s="39"/>
      <c r="AO757" s="39"/>
      <c r="AP757" s="39"/>
      <c r="AQ757" s="39"/>
      <c r="AR757" s="39"/>
      <c r="AS757" s="39"/>
      <c r="AT757" s="39"/>
      <c r="AU757" s="39"/>
      <c r="AV757" s="39"/>
      <c r="AW757" s="39"/>
      <c r="AX757" s="39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39"/>
      <c r="AK758" s="39"/>
      <c r="AL758" s="39"/>
      <c r="AM758" s="39"/>
      <c r="AN758" s="39"/>
      <c r="AO758" s="39"/>
      <c r="AP758" s="39"/>
      <c r="AQ758" s="39"/>
      <c r="AR758" s="39"/>
      <c r="AS758" s="39"/>
      <c r="AT758" s="39"/>
      <c r="AU758" s="39"/>
      <c r="AV758" s="39"/>
      <c r="AW758" s="39"/>
      <c r="AX758" s="39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39"/>
      <c r="AK759" s="39"/>
      <c r="AL759" s="39"/>
      <c r="AM759" s="39"/>
      <c r="AN759" s="39"/>
      <c r="AO759" s="39"/>
      <c r="AP759" s="39"/>
      <c r="AQ759" s="39"/>
      <c r="AR759" s="39"/>
      <c r="AS759" s="39"/>
      <c r="AT759" s="39"/>
      <c r="AU759" s="39"/>
      <c r="AV759" s="39"/>
      <c r="AW759" s="39"/>
      <c r="AX759" s="39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39"/>
      <c r="AK760" s="39"/>
      <c r="AL760" s="39"/>
      <c r="AM760" s="39"/>
      <c r="AN760" s="39"/>
      <c r="AO760" s="39"/>
      <c r="AP760" s="39"/>
      <c r="AQ760" s="39"/>
      <c r="AR760" s="39"/>
      <c r="AS760" s="39"/>
      <c r="AT760" s="39"/>
      <c r="AU760" s="39"/>
      <c r="AV760" s="39"/>
      <c r="AW760" s="39"/>
      <c r="AX760" s="39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39"/>
      <c r="AK761" s="39"/>
      <c r="AL761" s="39"/>
      <c r="AM761" s="39"/>
      <c r="AN761" s="39"/>
      <c r="AO761" s="39"/>
      <c r="AP761" s="39"/>
      <c r="AQ761" s="39"/>
      <c r="AR761" s="39"/>
      <c r="AS761" s="39"/>
      <c r="AT761" s="39"/>
      <c r="AU761" s="39"/>
      <c r="AV761" s="39"/>
      <c r="AW761" s="39"/>
      <c r="AX761" s="39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39"/>
      <c r="AK762" s="39"/>
      <c r="AL762" s="39"/>
      <c r="AM762" s="39"/>
      <c r="AN762" s="39"/>
      <c r="AO762" s="39"/>
      <c r="AP762" s="39"/>
      <c r="AQ762" s="39"/>
      <c r="AR762" s="39"/>
      <c r="AS762" s="39"/>
      <c r="AT762" s="39"/>
      <c r="AU762" s="39"/>
      <c r="AV762" s="39"/>
      <c r="AW762" s="39"/>
      <c r="AX762" s="39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39"/>
      <c r="AK763" s="39"/>
      <c r="AL763" s="39"/>
      <c r="AM763" s="39"/>
      <c r="AN763" s="39"/>
      <c r="AO763" s="39"/>
      <c r="AP763" s="39"/>
      <c r="AQ763" s="39"/>
      <c r="AR763" s="39"/>
      <c r="AS763" s="39"/>
      <c r="AT763" s="39"/>
      <c r="AU763" s="39"/>
      <c r="AV763" s="39"/>
      <c r="AW763" s="39"/>
      <c r="AX763" s="39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39"/>
      <c r="AK764" s="39"/>
      <c r="AL764" s="39"/>
      <c r="AM764" s="39"/>
      <c r="AN764" s="39"/>
      <c r="AO764" s="39"/>
      <c r="AP764" s="39"/>
      <c r="AQ764" s="39"/>
      <c r="AR764" s="39"/>
      <c r="AS764" s="39"/>
      <c r="AT764" s="39"/>
      <c r="AU764" s="39"/>
      <c r="AV764" s="39"/>
      <c r="AW764" s="39"/>
      <c r="AX764" s="39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39"/>
      <c r="AK765" s="39"/>
      <c r="AL765" s="39"/>
      <c r="AM765" s="39"/>
      <c r="AN765" s="39"/>
      <c r="AO765" s="39"/>
      <c r="AP765" s="39"/>
      <c r="AQ765" s="39"/>
      <c r="AR765" s="39"/>
      <c r="AS765" s="39"/>
      <c r="AT765" s="39"/>
      <c r="AU765" s="39"/>
      <c r="AV765" s="39"/>
      <c r="AW765" s="39"/>
      <c r="AX765" s="39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39"/>
      <c r="AK766" s="39"/>
      <c r="AL766" s="39"/>
      <c r="AM766" s="39"/>
      <c r="AN766" s="39"/>
      <c r="AO766" s="39"/>
      <c r="AP766" s="39"/>
      <c r="AQ766" s="39"/>
      <c r="AR766" s="39"/>
      <c r="AS766" s="39"/>
      <c r="AT766" s="39"/>
      <c r="AU766" s="39"/>
      <c r="AV766" s="39"/>
      <c r="AW766" s="39"/>
      <c r="AX766" s="39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39"/>
      <c r="AK767" s="39"/>
      <c r="AL767" s="39"/>
      <c r="AM767" s="39"/>
      <c r="AN767" s="39"/>
      <c r="AO767" s="39"/>
      <c r="AP767" s="39"/>
      <c r="AQ767" s="39"/>
      <c r="AR767" s="39"/>
      <c r="AS767" s="39"/>
      <c r="AT767" s="39"/>
      <c r="AU767" s="39"/>
      <c r="AV767" s="39"/>
      <c r="AW767" s="39"/>
      <c r="AX767" s="39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39"/>
      <c r="AK768" s="39"/>
      <c r="AL768" s="39"/>
      <c r="AM768" s="39"/>
      <c r="AN768" s="39"/>
      <c r="AO768" s="39"/>
      <c r="AP768" s="39"/>
      <c r="AQ768" s="39"/>
      <c r="AR768" s="39"/>
      <c r="AS768" s="39"/>
      <c r="AT768" s="39"/>
      <c r="AU768" s="39"/>
      <c r="AV768" s="39"/>
      <c r="AW768" s="39"/>
      <c r="AX768" s="39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39"/>
      <c r="AK769" s="39"/>
      <c r="AL769" s="39"/>
      <c r="AM769" s="39"/>
      <c r="AN769" s="39"/>
      <c r="AO769" s="39"/>
      <c r="AP769" s="39"/>
      <c r="AQ769" s="39"/>
      <c r="AR769" s="39"/>
      <c r="AS769" s="39"/>
      <c r="AT769" s="39"/>
      <c r="AU769" s="39"/>
      <c r="AV769" s="39"/>
      <c r="AW769" s="39"/>
      <c r="AX769" s="39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39"/>
      <c r="AK770" s="39"/>
      <c r="AL770" s="39"/>
      <c r="AM770" s="39"/>
      <c r="AN770" s="39"/>
      <c r="AO770" s="39"/>
      <c r="AP770" s="39"/>
      <c r="AQ770" s="39"/>
      <c r="AR770" s="39"/>
      <c r="AS770" s="39"/>
      <c r="AT770" s="39"/>
      <c r="AU770" s="39"/>
      <c r="AV770" s="39"/>
      <c r="AW770" s="39"/>
      <c r="AX770" s="39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39"/>
      <c r="AK771" s="39"/>
      <c r="AL771" s="39"/>
      <c r="AM771" s="39"/>
      <c r="AN771" s="39"/>
      <c r="AO771" s="39"/>
      <c r="AP771" s="39"/>
      <c r="AQ771" s="39"/>
      <c r="AR771" s="39"/>
      <c r="AS771" s="39"/>
      <c r="AT771" s="39"/>
      <c r="AU771" s="39"/>
      <c r="AV771" s="39"/>
      <c r="AW771" s="39"/>
      <c r="AX771" s="39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39"/>
      <c r="AK772" s="39"/>
      <c r="AL772" s="39"/>
      <c r="AM772" s="39"/>
      <c r="AN772" s="39"/>
      <c r="AO772" s="39"/>
      <c r="AP772" s="39"/>
      <c r="AQ772" s="39"/>
      <c r="AR772" s="39"/>
      <c r="AS772" s="39"/>
      <c r="AT772" s="39"/>
      <c r="AU772" s="39"/>
      <c r="AV772" s="39"/>
      <c r="AW772" s="39"/>
      <c r="AX772" s="39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39"/>
      <c r="AK773" s="39"/>
      <c r="AL773" s="39"/>
      <c r="AM773" s="39"/>
      <c r="AN773" s="39"/>
      <c r="AO773" s="39"/>
      <c r="AP773" s="39"/>
      <c r="AQ773" s="39"/>
      <c r="AR773" s="39"/>
      <c r="AS773" s="39"/>
      <c r="AT773" s="39"/>
      <c r="AU773" s="39"/>
      <c r="AV773" s="39"/>
      <c r="AW773" s="39"/>
      <c r="AX773" s="39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39"/>
      <c r="AK774" s="39"/>
      <c r="AL774" s="39"/>
      <c r="AM774" s="39"/>
      <c r="AN774" s="39"/>
      <c r="AO774" s="39"/>
      <c r="AP774" s="39"/>
      <c r="AQ774" s="39"/>
      <c r="AR774" s="39"/>
      <c r="AS774" s="39"/>
      <c r="AT774" s="39"/>
      <c r="AU774" s="39"/>
      <c r="AV774" s="39"/>
      <c r="AW774" s="39"/>
      <c r="AX774" s="39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39"/>
      <c r="AK775" s="39"/>
      <c r="AL775" s="39"/>
      <c r="AM775" s="39"/>
      <c r="AN775" s="39"/>
      <c r="AO775" s="39"/>
      <c r="AP775" s="39"/>
      <c r="AQ775" s="39"/>
      <c r="AR775" s="39"/>
      <c r="AS775" s="39"/>
      <c r="AT775" s="39"/>
      <c r="AU775" s="39"/>
      <c r="AV775" s="39"/>
      <c r="AW775" s="39"/>
      <c r="AX775" s="39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39"/>
      <c r="AK776" s="39"/>
      <c r="AL776" s="39"/>
      <c r="AM776" s="39"/>
      <c r="AN776" s="39"/>
      <c r="AO776" s="39"/>
      <c r="AP776" s="39"/>
      <c r="AQ776" s="39"/>
      <c r="AR776" s="39"/>
      <c r="AS776" s="39"/>
      <c r="AT776" s="39"/>
      <c r="AU776" s="39"/>
      <c r="AV776" s="39"/>
      <c r="AW776" s="39"/>
      <c r="AX776" s="39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39"/>
      <c r="AK777" s="39"/>
      <c r="AL777" s="39"/>
      <c r="AM777" s="39"/>
      <c r="AN777" s="39"/>
      <c r="AO777" s="39"/>
      <c r="AP777" s="39"/>
      <c r="AQ777" s="39"/>
      <c r="AR777" s="39"/>
      <c r="AS777" s="39"/>
      <c r="AT777" s="39"/>
      <c r="AU777" s="39"/>
      <c r="AV777" s="39"/>
      <c r="AW777" s="39"/>
      <c r="AX777" s="39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39"/>
      <c r="AK778" s="39"/>
      <c r="AL778" s="39"/>
      <c r="AM778" s="39"/>
      <c r="AN778" s="39"/>
      <c r="AO778" s="39"/>
      <c r="AP778" s="39"/>
      <c r="AQ778" s="39"/>
      <c r="AR778" s="39"/>
      <c r="AS778" s="39"/>
      <c r="AT778" s="39"/>
      <c r="AU778" s="39"/>
      <c r="AV778" s="39"/>
      <c r="AW778" s="39"/>
      <c r="AX778" s="39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39"/>
      <c r="AK779" s="39"/>
      <c r="AL779" s="39"/>
      <c r="AM779" s="39"/>
      <c r="AN779" s="39"/>
      <c r="AO779" s="39"/>
      <c r="AP779" s="39"/>
      <c r="AQ779" s="39"/>
      <c r="AR779" s="39"/>
      <c r="AS779" s="39"/>
      <c r="AT779" s="39"/>
      <c r="AU779" s="39"/>
      <c r="AV779" s="39"/>
      <c r="AW779" s="39"/>
      <c r="AX779" s="39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39"/>
      <c r="AK780" s="39"/>
      <c r="AL780" s="39"/>
      <c r="AM780" s="39"/>
      <c r="AN780" s="39"/>
      <c r="AO780" s="39"/>
      <c r="AP780" s="39"/>
      <c r="AQ780" s="39"/>
      <c r="AR780" s="39"/>
      <c r="AS780" s="39"/>
      <c r="AT780" s="39"/>
      <c r="AU780" s="39"/>
      <c r="AV780" s="39"/>
      <c r="AW780" s="39"/>
      <c r="AX780" s="39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39"/>
      <c r="AK781" s="39"/>
      <c r="AL781" s="39"/>
      <c r="AM781" s="39"/>
      <c r="AN781" s="39"/>
      <c r="AO781" s="39"/>
      <c r="AP781" s="39"/>
      <c r="AQ781" s="39"/>
      <c r="AR781" s="39"/>
      <c r="AS781" s="39"/>
      <c r="AT781" s="39"/>
      <c r="AU781" s="39"/>
      <c r="AV781" s="39"/>
      <c r="AW781" s="39"/>
      <c r="AX781" s="39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39"/>
      <c r="AK782" s="39"/>
      <c r="AL782" s="39"/>
      <c r="AM782" s="39"/>
      <c r="AN782" s="39"/>
      <c r="AO782" s="39"/>
      <c r="AP782" s="39"/>
      <c r="AQ782" s="39"/>
      <c r="AR782" s="39"/>
      <c r="AS782" s="39"/>
      <c r="AT782" s="39"/>
      <c r="AU782" s="39"/>
      <c r="AV782" s="39"/>
      <c r="AW782" s="39"/>
      <c r="AX782" s="39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39"/>
      <c r="AK783" s="39"/>
      <c r="AL783" s="39"/>
      <c r="AM783" s="39"/>
      <c r="AN783" s="39"/>
      <c r="AO783" s="39"/>
      <c r="AP783" s="39"/>
      <c r="AQ783" s="39"/>
      <c r="AR783" s="39"/>
      <c r="AS783" s="39"/>
      <c r="AT783" s="39"/>
      <c r="AU783" s="39"/>
      <c r="AV783" s="39"/>
      <c r="AW783" s="39"/>
      <c r="AX783" s="39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39"/>
      <c r="AK784" s="39"/>
      <c r="AL784" s="39"/>
      <c r="AM784" s="39"/>
      <c r="AN784" s="39"/>
      <c r="AO784" s="39"/>
      <c r="AP784" s="39"/>
      <c r="AQ784" s="39"/>
      <c r="AR784" s="39"/>
      <c r="AS784" s="39"/>
      <c r="AT784" s="39"/>
      <c r="AU784" s="39"/>
      <c r="AV784" s="39"/>
      <c r="AW784" s="39"/>
      <c r="AX784" s="39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39"/>
      <c r="AK785" s="39"/>
      <c r="AL785" s="39"/>
      <c r="AM785" s="39"/>
      <c r="AN785" s="39"/>
      <c r="AO785" s="39"/>
      <c r="AP785" s="39"/>
      <c r="AQ785" s="39"/>
      <c r="AR785" s="39"/>
      <c r="AS785" s="39"/>
      <c r="AT785" s="39"/>
      <c r="AU785" s="39"/>
      <c r="AV785" s="39"/>
      <c r="AW785" s="39"/>
      <c r="AX785" s="39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39"/>
      <c r="AK786" s="39"/>
      <c r="AL786" s="39"/>
      <c r="AM786" s="39"/>
      <c r="AN786" s="39"/>
      <c r="AO786" s="39"/>
      <c r="AP786" s="39"/>
      <c r="AQ786" s="39"/>
      <c r="AR786" s="39"/>
      <c r="AS786" s="39"/>
      <c r="AT786" s="39"/>
      <c r="AU786" s="39"/>
      <c r="AV786" s="39"/>
      <c r="AW786" s="39"/>
      <c r="AX786" s="39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39"/>
      <c r="AK787" s="39"/>
      <c r="AL787" s="39"/>
      <c r="AM787" s="39"/>
      <c r="AN787" s="39"/>
      <c r="AO787" s="39"/>
      <c r="AP787" s="39"/>
      <c r="AQ787" s="39"/>
      <c r="AR787" s="39"/>
      <c r="AS787" s="39"/>
      <c r="AT787" s="39"/>
      <c r="AU787" s="39"/>
      <c r="AV787" s="39"/>
      <c r="AW787" s="39"/>
      <c r="AX787" s="39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39"/>
      <c r="AK788" s="39"/>
      <c r="AL788" s="39"/>
      <c r="AM788" s="39"/>
      <c r="AN788" s="39"/>
      <c r="AO788" s="39"/>
      <c r="AP788" s="39"/>
      <c r="AQ788" s="39"/>
      <c r="AR788" s="39"/>
      <c r="AS788" s="39"/>
      <c r="AT788" s="39"/>
      <c r="AU788" s="39"/>
      <c r="AV788" s="39"/>
      <c r="AW788" s="39"/>
      <c r="AX788" s="39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39"/>
      <c r="AK789" s="39"/>
      <c r="AL789" s="39"/>
      <c r="AM789" s="39"/>
      <c r="AN789" s="39"/>
      <c r="AO789" s="39"/>
      <c r="AP789" s="39"/>
      <c r="AQ789" s="39"/>
      <c r="AR789" s="39"/>
      <c r="AS789" s="39"/>
      <c r="AT789" s="39"/>
      <c r="AU789" s="39"/>
      <c r="AV789" s="39"/>
      <c r="AW789" s="39"/>
      <c r="AX789" s="39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39"/>
      <c r="AK790" s="39"/>
      <c r="AL790" s="39"/>
      <c r="AM790" s="39"/>
      <c r="AN790" s="39"/>
      <c r="AO790" s="39"/>
      <c r="AP790" s="39"/>
      <c r="AQ790" s="39"/>
      <c r="AR790" s="39"/>
      <c r="AS790" s="39"/>
      <c r="AT790" s="39"/>
      <c r="AU790" s="39"/>
      <c r="AV790" s="39"/>
      <c r="AW790" s="39"/>
      <c r="AX790" s="39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39"/>
      <c r="AK791" s="39"/>
      <c r="AL791" s="39"/>
      <c r="AM791" s="39"/>
      <c r="AN791" s="39"/>
      <c r="AO791" s="39"/>
      <c r="AP791" s="39"/>
      <c r="AQ791" s="39"/>
      <c r="AR791" s="39"/>
      <c r="AS791" s="39"/>
      <c r="AT791" s="39"/>
      <c r="AU791" s="39"/>
      <c r="AV791" s="39"/>
      <c r="AW791" s="39"/>
      <c r="AX791" s="39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39"/>
      <c r="AK792" s="39"/>
      <c r="AL792" s="39"/>
      <c r="AM792" s="39"/>
      <c r="AN792" s="39"/>
      <c r="AO792" s="39"/>
      <c r="AP792" s="39"/>
      <c r="AQ792" s="39"/>
      <c r="AR792" s="39"/>
      <c r="AS792" s="39"/>
      <c r="AT792" s="39"/>
      <c r="AU792" s="39"/>
      <c r="AV792" s="39"/>
      <c r="AW792" s="39"/>
      <c r="AX792" s="39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39"/>
      <c r="AK793" s="39"/>
      <c r="AL793" s="39"/>
      <c r="AM793" s="39"/>
      <c r="AN793" s="39"/>
      <c r="AO793" s="39"/>
      <c r="AP793" s="39"/>
      <c r="AQ793" s="39"/>
      <c r="AR793" s="39"/>
      <c r="AS793" s="39"/>
      <c r="AT793" s="39"/>
      <c r="AU793" s="39"/>
      <c r="AV793" s="39"/>
      <c r="AW793" s="39"/>
      <c r="AX793" s="39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39"/>
      <c r="AK794" s="39"/>
      <c r="AL794" s="39"/>
      <c r="AM794" s="39"/>
      <c r="AN794" s="39"/>
      <c r="AO794" s="39"/>
      <c r="AP794" s="39"/>
      <c r="AQ794" s="39"/>
      <c r="AR794" s="39"/>
      <c r="AS794" s="39"/>
      <c r="AT794" s="39"/>
      <c r="AU794" s="39"/>
      <c r="AV794" s="39"/>
      <c r="AW794" s="39"/>
      <c r="AX794" s="39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39"/>
      <c r="AK795" s="39"/>
      <c r="AL795" s="39"/>
      <c r="AM795" s="39"/>
      <c r="AN795" s="39"/>
      <c r="AO795" s="39"/>
      <c r="AP795" s="39"/>
      <c r="AQ795" s="39"/>
      <c r="AR795" s="39"/>
      <c r="AS795" s="39"/>
      <c r="AT795" s="39"/>
      <c r="AU795" s="39"/>
      <c r="AV795" s="39"/>
      <c r="AW795" s="39"/>
      <c r="AX795" s="39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39"/>
      <c r="AK796" s="39"/>
      <c r="AL796" s="39"/>
      <c r="AM796" s="39"/>
      <c r="AN796" s="39"/>
      <c r="AO796" s="39"/>
      <c r="AP796" s="39"/>
      <c r="AQ796" s="39"/>
      <c r="AR796" s="39"/>
      <c r="AS796" s="39"/>
      <c r="AT796" s="39"/>
      <c r="AU796" s="39"/>
      <c r="AV796" s="39"/>
      <c r="AW796" s="39"/>
      <c r="AX796" s="39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39"/>
      <c r="AK797" s="39"/>
      <c r="AL797" s="39"/>
      <c r="AM797" s="39"/>
      <c r="AN797" s="39"/>
      <c r="AO797" s="39"/>
      <c r="AP797" s="39"/>
      <c r="AQ797" s="39"/>
      <c r="AR797" s="39"/>
      <c r="AS797" s="39"/>
      <c r="AT797" s="39"/>
      <c r="AU797" s="39"/>
      <c r="AV797" s="39"/>
      <c r="AW797" s="39"/>
      <c r="AX797" s="39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39"/>
      <c r="AK798" s="39"/>
      <c r="AL798" s="39"/>
      <c r="AM798" s="39"/>
      <c r="AN798" s="39"/>
      <c r="AO798" s="39"/>
      <c r="AP798" s="39"/>
      <c r="AQ798" s="39"/>
      <c r="AR798" s="39"/>
      <c r="AS798" s="39"/>
      <c r="AT798" s="39"/>
      <c r="AU798" s="39"/>
      <c r="AV798" s="39"/>
      <c r="AW798" s="39"/>
      <c r="AX798" s="39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39"/>
      <c r="AK799" s="39"/>
      <c r="AL799" s="39"/>
      <c r="AM799" s="39"/>
      <c r="AN799" s="39"/>
      <c r="AO799" s="39"/>
      <c r="AP799" s="39"/>
      <c r="AQ799" s="39"/>
      <c r="AR799" s="39"/>
      <c r="AS799" s="39"/>
      <c r="AT799" s="39"/>
      <c r="AU799" s="39"/>
      <c r="AV799" s="39"/>
      <c r="AW799" s="39"/>
      <c r="AX799" s="39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39"/>
      <c r="AK800" s="39"/>
      <c r="AL800" s="39"/>
      <c r="AM800" s="39"/>
      <c r="AN800" s="39"/>
      <c r="AO800" s="39"/>
      <c r="AP800" s="39"/>
      <c r="AQ800" s="39"/>
      <c r="AR800" s="39"/>
      <c r="AS800" s="39"/>
      <c r="AT800" s="39"/>
      <c r="AU800" s="39"/>
      <c r="AV800" s="39"/>
      <c r="AW800" s="39"/>
      <c r="AX800" s="39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39"/>
      <c r="AK801" s="39"/>
      <c r="AL801" s="39"/>
      <c r="AM801" s="39"/>
      <c r="AN801" s="39"/>
      <c r="AO801" s="39"/>
      <c r="AP801" s="39"/>
      <c r="AQ801" s="39"/>
      <c r="AR801" s="39"/>
      <c r="AS801" s="39"/>
      <c r="AT801" s="39"/>
      <c r="AU801" s="39"/>
      <c r="AV801" s="39"/>
      <c r="AW801" s="39"/>
      <c r="AX801" s="39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39"/>
      <c r="AK802" s="39"/>
      <c r="AL802" s="39"/>
      <c r="AM802" s="39"/>
      <c r="AN802" s="39"/>
      <c r="AO802" s="39"/>
      <c r="AP802" s="39"/>
      <c r="AQ802" s="39"/>
      <c r="AR802" s="39"/>
      <c r="AS802" s="39"/>
      <c r="AT802" s="39"/>
      <c r="AU802" s="39"/>
      <c r="AV802" s="39"/>
      <c r="AW802" s="39"/>
      <c r="AX802" s="39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39"/>
      <c r="AK803" s="39"/>
      <c r="AL803" s="39"/>
      <c r="AM803" s="39"/>
      <c r="AN803" s="39"/>
      <c r="AO803" s="39"/>
      <c r="AP803" s="39"/>
      <c r="AQ803" s="39"/>
      <c r="AR803" s="39"/>
      <c r="AS803" s="39"/>
      <c r="AT803" s="39"/>
      <c r="AU803" s="39"/>
      <c r="AV803" s="39"/>
      <c r="AW803" s="39"/>
      <c r="AX803" s="39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39"/>
      <c r="AK804" s="39"/>
      <c r="AL804" s="39"/>
      <c r="AM804" s="39"/>
      <c r="AN804" s="39"/>
      <c r="AO804" s="39"/>
      <c r="AP804" s="39"/>
      <c r="AQ804" s="39"/>
      <c r="AR804" s="39"/>
      <c r="AS804" s="39"/>
      <c r="AT804" s="39"/>
      <c r="AU804" s="39"/>
      <c r="AV804" s="39"/>
      <c r="AW804" s="39"/>
      <c r="AX804" s="39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39"/>
      <c r="AK805" s="39"/>
      <c r="AL805" s="39"/>
      <c r="AM805" s="39"/>
      <c r="AN805" s="39"/>
      <c r="AO805" s="39"/>
      <c r="AP805" s="39"/>
      <c r="AQ805" s="39"/>
      <c r="AR805" s="39"/>
      <c r="AS805" s="39"/>
      <c r="AT805" s="39"/>
      <c r="AU805" s="39"/>
      <c r="AV805" s="39"/>
      <c r="AW805" s="39"/>
      <c r="AX805" s="39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39"/>
      <c r="AK806" s="39"/>
      <c r="AL806" s="39"/>
      <c r="AM806" s="39"/>
      <c r="AN806" s="39"/>
      <c r="AO806" s="39"/>
      <c r="AP806" s="39"/>
      <c r="AQ806" s="39"/>
      <c r="AR806" s="39"/>
      <c r="AS806" s="39"/>
      <c r="AT806" s="39"/>
      <c r="AU806" s="39"/>
      <c r="AV806" s="39"/>
      <c r="AW806" s="39"/>
      <c r="AX806" s="39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39"/>
      <c r="AK807" s="39"/>
      <c r="AL807" s="39"/>
      <c r="AM807" s="39"/>
      <c r="AN807" s="39"/>
      <c r="AO807" s="39"/>
      <c r="AP807" s="39"/>
      <c r="AQ807" s="39"/>
      <c r="AR807" s="39"/>
      <c r="AS807" s="39"/>
      <c r="AT807" s="39"/>
      <c r="AU807" s="39"/>
      <c r="AV807" s="39"/>
      <c r="AW807" s="39"/>
      <c r="AX807" s="39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39"/>
      <c r="AK808" s="39"/>
      <c r="AL808" s="39"/>
      <c r="AM808" s="39"/>
      <c r="AN808" s="39"/>
      <c r="AO808" s="39"/>
      <c r="AP808" s="39"/>
      <c r="AQ808" s="39"/>
      <c r="AR808" s="39"/>
      <c r="AS808" s="39"/>
      <c r="AT808" s="39"/>
      <c r="AU808" s="39"/>
      <c r="AV808" s="39"/>
      <c r="AW808" s="39"/>
      <c r="AX808" s="39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39"/>
      <c r="AK809" s="39"/>
      <c r="AL809" s="39"/>
      <c r="AM809" s="39"/>
      <c r="AN809" s="39"/>
      <c r="AO809" s="39"/>
      <c r="AP809" s="39"/>
      <c r="AQ809" s="39"/>
      <c r="AR809" s="39"/>
      <c r="AS809" s="39"/>
      <c r="AT809" s="39"/>
      <c r="AU809" s="39"/>
      <c r="AV809" s="39"/>
      <c r="AW809" s="39"/>
      <c r="AX809" s="39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39"/>
      <c r="AK810" s="39"/>
      <c r="AL810" s="39"/>
      <c r="AM810" s="39"/>
      <c r="AN810" s="39"/>
      <c r="AO810" s="39"/>
      <c r="AP810" s="39"/>
      <c r="AQ810" s="39"/>
      <c r="AR810" s="39"/>
      <c r="AS810" s="39"/>
      <c r="AT810" s="39"/>
      <c r="AU810" s="39"/>
      <c r="AV810" s="39"/>
      <c r="AW810" s="39"/>
      <c r="AX810" s="39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39"/>
      <c r="AK811" s="39"/>
      <c r="AL811" s="39"/>
      <c r="AM811" s="39"/>
      <c r="AN811" s="39"/>
      <c r="AO811" s="39"/>
      <c r="AP811" s="39"/>
      <c r="AQ811" s="39"/>
      <c r="AR811" s="39"/>
      <c r="AS811" s="39"/>
      <c r="AT811" s="39"/>
      <c r="AU811" s="39"/>
      <c r="AV811" s="39"/>
      <c r="AW811" s="39"/>
      <c r="AX811" s="39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39"/>
      <c r="AK812" s="39"/>
      <c r="AL812" s="39"/>
      <c r="AM812" s="39"/>
      <c r="AN812" s="39"/>
      <c r="AO812" s="39"/>
      <c r="AP812" s="39"/>
      <c r="AQ812" s="39"/>
      <c r="AR812" s="39"/>
      <c r="AS812" s="39"/>
      <c r="AT812" s="39"/>
      <c r="AU812" s="39"/>
      <c r="AV812" s="39"/>
      <c r="AW812" s="39"/>
      <c r="AX812" s="39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39"/>
      <c r="AK813" s="39"/>
      <c r="AL813" s="39"/>
      <c r="AM813" s="39"/>
      <c r="AN813" s="39"/>
      <c r="AO813" s="39"/>
      <c r="AP813" s="39"/>
      <c r="AQ813" s="39"/>
      <c r="AR813" s="39"/>
      <c r="AS813" s="39"/>
      <c r="AT813" s="39"/>
      <c r="AU813" s="39"/>
      <c r="AV813" s="39"/>
      <c r="AW813" s="39"/>
      <c r="AX813" s="39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39"/>
      <c r="AK814" s="39"/>
      <c r="AL814" s="39"/>
      <c r="AM814" s="39"/>
      <c r="AN814" s="39"/>
      <c r="AO814" s="39"/>
      <c r="AP814" s="39"/>
      <c r="AQ814" s="39"/>
      <c r="AR814" s="39"/>
      <c r="AS814" s="39"/>
      <c r="AT814" s="39"/>
      <c r="AU814" s="39"/>
      <c r="AV814" s="39"/>
      <c r="AW814" s="39"/>
      <c r="AX814" s="39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39"/>
      <c r="AK815" s="39"/>
      <c r="AL815" s="39"/>
      <c r="AM815" s="39"/>
      <c r="AN815" s="39"/>
      <c r="AO815" s="39"/>
      <c r="AP815" s="39"/>
      <c r="AQ815" s="39"/>
      <c r="AR815" s="39"/>
      <c r="AS815" s="39"/>
      <c r="AT815" s="39"/>
      <c r="AU815" s="39"/>
      <c r="AV815" s="39"/>
      <c r="AW815" s="39"/>
      <c r="AX815" s="39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39"/>
      <c r="AK816" s="39"/>
      <c r="AL816" s="39"/>
      <c r="AM816" s="39"/>
      <c r="AN816" s="39"/>
      <c r="AO816" s="39"/>
      <c r="AP816" s="39"/>
      <c r="AQ816" s="39"/>
      <c r="AR816" s="39"/>
      <c r="AS816" s="39"/>
      <c r="AT816" s="39"/>
      <c r="AU816" s="39"/>
      <c r="AV816" s="39"/>
      <c r="AW816" s="39"/>
      <c r="AX816" s="39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39"/>
      <c r="AK817" s="39"/>
      <c r="AL817" s="39"/>
      <c r="AM817" s="39"/>
      <c r="AN817" s="39"/>
      <c r="AO817" s="39"/>
      <c r="AP817" s="39"/>
      <c r="AQ817" s="39"/>
      <c r="AR817" s="39"/>
      <c r="AS817" s="39"/>
      <c r="AT817" s="39"/>
      <c r="AU817" s="39"/>
      <c r="AV817" s="39"/>
      <c r="AW817" s="39"/>
      <c r="AX817" s="39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39"/>
      <c r="AK818" s="39"/>
      <c r="AL818" s="39"/>
      <c r="AM818" s="39"/>
      <c r="AN818" s="39"/>
      <c r="AO818" s="39"/>
      <c r="AP818" s="39"/>
      <c r="AQ818" s="39"/>
      <c r="AR818" s="39"/>
      <c r="AS818" s="39"/>
      <c r="AT818" s="39"/>
      <c r="AU818" s="39"/>
      <c r="AV818" s="39"/>
      <c r="AW818" s="39"/>
      <c r="AX818" s="39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39"/>
      <c r="AK819" s="39"/>
      <c r="AL819" s="39"/>
      <c r="AM819" s="39"/>
      <c r="AN819" s="39"/>
      <c r="AO819" s="39"/>
      <c r="AP819" s="39"/>
      <c r="AQ819" s="39"/>
      <c r="AR819" s="39"/>
      <c r="AS819" s="39"/>
      <c r="AT819" s="39"/>
      <c r="AU819" s="39"/>
      <c r="AV819" s="39"/>
      <c r="AW819" s="39"/>
      <c r="AX819" s="39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39"/>
      <c r="AK820" s="39"/>
      <c r="AL820" s="39"/>
      <c r="AM820" s="39"/>
      <c r="AN820" s="39"/>
      <c r="AO820" s="39"/>
      <c r="AP820" s="39"/>
      <c r="AQ820" s="39"/>
      <c r="AR820" s="39"/>
      <c r="AS820" s="39"/>
      <c r="AT820" s="39"/>
      <c r="AU820" s="39"/>
      <c r="AV820" s="39"/>
      <c r="AW820" s="39"/>
      <c r="AX820" s="39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39"/>
      <c r="AK821" s="39"/>
      <c r="AL821" s="39"/>
      <c r="AM821" s="39"/>
      <c r="AN821" s="39"/>
      <c r="AO821" s="39"/>
      <c r="AP821" s="39"/>
      <c r="AQ821" s="39"/>
      <c r="AR821" s="39"/>
      <c r="AS821" s="39"/>
      <c r="AT821" s="39"/>
      <c r="AU821" s="39"/>
      <c r="AV821" s="39"/>
      <c r="AW821" s="39"/>
      <c r="AX821" s="39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39"/>
      <c r="AK822" s="39"/>
      <c r="AL822" s="39"/>
      <c r="AM822" s="39"/>
      <c r="AN822" s="39"/>
      <c r="AO822" s="39"/>
      <c r="AP822" s="39"/>
      <c r="AQ822" s="39"/>
      <c r="AR822" s="39"/>
      <c r="AS822" s="39"/>
      <c r="AT822" s="39"/>
      <c r="AU822" s="39"/>
      <c r="AV822" s="39"/>
      <c r="AW822" s="39"/>
      <c r="AX822" s="39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39"/>
      <c r="AK823" s="39"/>
      <c r="AL823" s="39"/>
      <c r="AM823" s="39"/>
      <c r="AN823" s="39"/>
      <c r="AO823" s="39"/>
      <c r="AP823" s="39"/>
      <c r="AQ823" s="39"/>
      <c r="AR823" s="39"/>
      <c r="AS823" s="39"/>
      <c r="AT823" s="39"/>
      <c r="AU823" s="39"/>
      <c r="AV823" s="39"/>
      <c r="AW823" s="39"/>
      <c r="AX823" s="39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39"/>
      <c r="AK824" s="39"/>
      <c r="AL824" s="39"/>
      <c r="AM824" s="39"/>
      <c r="AN824" s="39"/>
      <c r="AO824" s="39"/>
      <c r="AP824" s="39"/>
      <c r="AQ824" s="39"/>
      <c r="AR824" s="39"/>
      <c r="AS824" s="39"/>
      <c r="AT824" s="39"/>
      <c r="AU824" s="39"/>
      <c r="AV824" s="39"/>
      <c r="AW824" s="39"/>
      <c r="AX824" s="39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39"/>
      <c r="AK825" s="39"/>
      <c r="AL825" s="39"/>
      <c r="AM825" s="39"/>
      <c r="AN825" s="39"/>
      <c r="AO825" s="39"/>
      <c r="AP825" s="39"/>
      <c r="AQ825" s="39"/>
      <c r="AR825" s="39"/>
      <c r="AS825" s="39"/>
      <c r="AT825" s="39"/>
      <c r="AU825" s="39"/>
      <c r="AV825" s="39"/>
      <c r="AW825" s="39"/>
      <c r="AX825" s="39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39"/>
      <c r="AK826" s="39"/>
      <c r="AL826" s="39"/>
      <c r="AM826" s="39"/>
      <c r="AN826" s="39"/>
      <c r="AO826" s="39"/>
      <c r="AP826" s="39"/>
      <c r="AQ826" s="39"/>
      <c r="AR826" s="39"/>
      <c r="AS826" s="39"/>
      <c r="AT826" s="39"/>
      <c r="AU826" s="39"/>
      <c r="AV826" s="39"/>
      <c r="AW826" s="39"/>
      <c r="AX826" s="39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39"/>
      <c r="AK827" s="39"/>
      <c r="AL827" s="39"/>
      <c r="AM827" s="39"/>
      <c r="AN827" s="39"/>
      <c r="AO827" s="39"/>
      <c r="AP827" s="39"/>
      <c r="AQ827" s="39"/>
      <c r="AR827" s="39"/>
      <c r="AS827" s="39"/>
      <c r="AT827" s="39"/>
      <c r="AU827" s="39"/>
      <c r="AV827" s="39"/>
      <c r="AW827" s="39"/>
      <c r="AX827" s="39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39"/>
      <c r="AK828" s="39"/>
      <c r="AL828" s="39"/>
      <c r="AM828" s="39"/>
      <c r="AN828" s="39"/>
      <c r="AO828" s="39"/>
      <c r="AP828" s="39"/>
      <c r="AQ828" s="39"/>
      <c r="AR828" s="39"/>
      <c r="AS828" s="39"/>
      <c r="AT828" s="39"/>
      <c r="AU828" s="39"/>
      <c r="AV828" s="39"/>
      <c r="AW828" s="39"/>
      <c r="AX828" s="39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39"/>
      <c r="AK829" s="39"/>
      <c r="AL829" s="39"/>
      <c r="AM829" s="39"/>
      <c r="AN829" s="39"/>
      <c r="AO829" s="39"/>
      <c r="AP829" s="39"/>
      <c r="AQ829" s="39"/>
      <c r="AR829" s="39"/>
      <c r="AS829" s="39"/>
      <c r="AT829" s="39"/>
      <c r="AU829" s="39"/>
      <c r="AV829" s="39"/>
      <c r="AW829" s="39"/>
      <c r="AX829" s="39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39"/>
      <c r="AK830" s="39"/>
      <c r="AL830" s="39"/>
      <c r="AM830" s="39"/>
      <c r="AN830" s="39"/>
      <c r="AO830" s="39"/>
      <c r="AP830" s="39"/>
      <c r="AQ830" s="39"/>
      <c r="AR830" s="39"/>
      <c r="AS830" s="39"/>
      <c r="AT830" s="39"/>
      <c r="AU830" s="39"/>
      <c r="AV830" s="39"/>
      <c r="AW830" s="39"/>
      <c r="AX830" s="39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39"/>
      <c r="AK831" s="39"/>
      <c r="AL831" s="39"/>
      <c r="AM831" s="39"/>
      <c r="AN831" s="39"/>
      <c r="AO831" s="39"/>
      <c r="AP831" s="39"/>
      <c r="AQ831" s="39"/>
      <c r="AR831" s="39"/>
      <c r="AS831" s="39"/>
      <c r="AT831" s="39"/>
      <c r="AU831" s="39"/>
      <c r="AV831" s="39"/>
      <c r="AW831" s="39"/>
      <c r="AX831" s="39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39"/>
      <c r="AK832" s="39"/>
      <c r="AL832" s="39"/>
      <c r="AM832" s="39"/>
      <c r="AN832" s="39"/>
      <c r="AO832" s="39"/>
      <c r="AP832" s="39"/>
      <c r="AQ832" s="39"/>
      <c r="AR832" s="39"/>
      <c r="AS832" s="39"/>
      <c r="AT832" s="39"/>
      <c r="AU832" s="39"/>
      <c r="AV832" s="39"/>
      <c r="AW832" s="39"/>
      <c r="AX832" s="39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39"/>
      <c r="AK833" s="39"/>
      <c r="AL833" s="39"/>
      <c r="AM833" s="39"/>
      <c r="AN833" s="39"/>
      <c r="AO833" s="39"/>
      <c r="AP833" s="39"/>
      <c r="AQ833" s="39"/>
      <c r="AR833" s="39"/>
      <c r="AS833" s="39"/>
      <c r="AT833" s="39"/>
      <c r="AU833" s="39"/>
      <c r="AV833" s="39"/>
      <c r="AW833" s="39"/>
      <c r="AX833" s="39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39"/>
      <c r="AK834" s="39"/>
      <c r="AL834" s="39"/>
      <c r="AM834" s="39"/>
      <c r="AN834" s="39"/>
      <c r="AO834" s="39"/>
      <c r="AP834" s="39"/>
      <c r="AQ834" s="39"/>
      <c r="AR834" s="39"/>
      <c r="AS834" s="39"/>
      <c r="AT834" s="39"/>
      <c r="AU834" s="39"/>
      <c r="AV834" s="39"/>
      <c r="AW834" s="39"/>
      <c r="AX834" s="39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39"/>
      <c r="AK835" s="39"/>
      <c r="AL835" s="39"/>
      <c r="AM835" s="39"/>
      <c r="AN835" s="39"/>
      <c r="AO835" s="39"/>
      <c r="AP835" s="39"/>
      <c r="AQ835" s="39"/>
      <c r="AR835" s="39"/>
      <c r="AS835" s="39"/>
      <c r="AT835" s="39"/>
      <c r="AU835" s="39"/>
      <c r="AV835" s="39"/>
      <c r="AW835" s="39"/>
      <c r="AX835" s="39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39"/>
      <c r="AK836" s="39"/>
      <c r="AL836" s="39"/>
      <c r="AM836" s="39"/>
      <c r="AN836" s="39"/>
      <c r="AO836" s="39"/>
      <c r="AP836" s="39"/>
      <c r="AQ836" s="39"/>
      <c r="AR836" s="39"/>
      <c r="AS836" s="39"/>
      <c r="AT836" s="39"/>
      <c r="AU836" s="39"/>
      <c r="AV836" s="39"/>
      <c r="AW836" s="39"/>
      <c r="AX836" s="39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39"/>
      <c r="AK837" s="39"/>
      <c r="AL837" s="39"/>
      <c r="AM837" s="39"/>
      <c r="AN837" s="39"/>
      <c r="AO837" s="39"/>
      <c r="AP837" s="39"/>
      <c r="AQ837" s="39"/>
      <c r="AR837" s="39"/>
      <c r="AS837" s="39"/>
      <c r="AT837" s="39"/>
      <c r="AU837" s="39"/>
      <c r="AV837" s="39"/>
      <c r="AW837" s="39"/>
      <c r="AX837" s="39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39"/>
      <c r="AK838" s="39"/>
      <c r="AL838" s="39"/>
      <c r="AM838" s="39"/>
      <c r="AN838" s="39"/>
      <c r="AO838" s="39"/>
      <c r="AP838" s="39"/>
      <c r="AQ838" s="39"/>
      <c r="AR838" s="39"/>
      <c r="AS838" s="39"/>
      <c r="AT838" s="39"/>
      <c r="AU838" s="39"/>
      <c r="AV838" s="39"/>
      <c r="AW838" s="39"/>
      <c r="AX838" s="39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39"/>
      <c r="AK839" s="39"/>
      <c r="AL839" s="39"/>
      <c r="AM839" s="39"/>
      <c r="AN839" s="39"/>
      <c r="AO839" s="39"/>
      <c r="AP839" s="39"/>
      <c r="AQ839" s="39"/>
      <c r="AR839" s="39"/>
      <c r="AS839" s="39"/>
      <c r="AT839" s="39"/>
      <c r="AU839" s="39"/>
      <c r="AV839" s="39"/>
      <c r="AW839" s="39"/>
      <c r="AX839" s="39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39"/>
      <c r="AK840" s="39"/>
      <c r="AL840" s="39"/>
      <c r="AM840" s="39"/>
      <c r="AN840" s="39"/>
      <c r="AO840" s="39"/>
      <c r="AP840" s="39"/>
      <c r="AQ840" s="39"/>
      <c r="AR840" s="39"/>
      <c r="AS840" s="39"/>
      <c r="AT840" s="39"/>
      <c r="AU840" s="39"/>
      <c r="AV840" s="39"/>
      <c r="AW840" s="39"/>
      <c r="AX840" s="39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39"/>
      <c r="AK841" s="39"/>
      <c r="AL841" s="39"/>
      <c r="AM841" s="39"/>
      <c r="AN841" s="39"/>
      <c r="AO841" s="39"/>
      <c r="AP841" s="39"/>
      <c r="AQ841" s="39"/>
      <c r="AR841" s="39"/>
      <c r="AS841" s="39"/>
      <c r="AT841" s="39"/>
      <c r="AU841" s="39"/>
      <c r="AV841" s="39"/>
      <c r="AW841" s="39"/>
      <c r="AX841" s="39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39"/>
      <c r="AK842" s="39"/>
      <c r="AL842" s="39"/>
      <c r="AM842" s="39"/>
      <c r="AN842" s="39"/>
      <c r="AO842" s="39"/>
      <c r="AP842" s="39"/>
      <c r="AQ842" s="39"/>
      <c r="AR842" s="39"/>
      <c r="AS842" s="39"/>
      <c r="AT842" s="39"/>
      <c r="AU842" s="39"/>
      <c r="AV842" s="39"/>
      <c r="AW842" s="39"/>
      <c r="AX842" s="39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39"/>
      <c r="AK843" s="39"/>
      <c r="AL843" s="39"/>
      <c r="AM843" s="39"/>
      <c r="AN843" s="39"/>
      <c r="AO843" s="39"/>
      <c r="AP843" s="39"/>
      <c r="AQ843" s="39"/>
      <c r="AR843" s="39"/>
      <c r="AS843" s="39"/>
      <c r="AT843" s="39"/>
      <c r="AU843" s="39"/>
      <c r="AV843" s="39"/>
      <c r="AW843" s="39"/>
      <c r="AX843" s="39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39"/>
      <c r="AK844" s="39"/>
      <c r="AL844" s="39"/>
      <c r="AM844" s="39"/>
      <c r="AN844" s="39"/>
      <c r="AO844" s="39"/>
      <c r="AP844" s="39"/>
      <c r="AQ844" s="39"/>
      <c r="AR844" s="39"/>
      <c r="AS844" s="39"/>
      <c r="AT844" s="39"/>
      <c r="AU844" s="39"/>
      <c r="AV844" s="39"/>
      <c r="AW844" s="39"/>
      <c r="AX844" s="39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39"/>
      <c r="AK845" s="39"/>
      <c r="AL845" s="39"/>
      <c r="AM845" s="39"/>
      <c r="AN845" s="39"/>
      <c r="AO845" s="39"/>
      <c r="AP845" s="39"/>
      <c r="AQ845" s="39"/>
      <c r="AR845" s="39"/>
      <c r="AS845" s="39"/>
      <c r="AT845" s="39"/>
      <c r="AU845" s="39"/>
      <c r="AV845" s="39"/>
      <c r="AW845" s="39"/>
      <c r="AX845" s="39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39"/>
      <c r="AK846" s="39"/>
      <c r="AL846" s="39"/>
      <c r="AM846" s="39"/>
      <c r="AN846" s="39"/>
      <c r="AO846" s="39"/>
      <c r="AP846" s="39"/>
      <c r="AQ846" s="39"/>
      <c r="AR846" s="39"/>
      <c r="AS846" s="39"/>
      <c r="AT846" s="39"/>
      <c r="AU846" s="39"/>
      <c r="AV846" s="39"/>
      <c r="AW846" s="39"/>
      <c r="AX846" s="39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39"/>
      <c r="AK847" s="39"/>
      <c r="AL847" s="39"/>
      <c r="AM847" s="39"/>
      <c r="AN847" s="39"/>
      <c r="AO847" s="39"/>
      <c r="AP847" s="39"/>
      <c r="AQ847" s="39"/>
      <c r="AR847" s="39"/>
      <c r="AS847" s="39"/>
      <c r="AT847" s="39"/>
      <c r="AU847" s="39"/>
      <c r="AV847" s="39"/>
      <c r="AW847" s="39"/>
      <c r="AX847" s="39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39"/>
      <c r="AK848" s="39"/>
      <c r="AL848" s="39"/>
      <c r="AM848" s="39"/>
      <c r="AN848" s="39"/>
      <c r="AO848" s="39"/>
      <c r="AP848" s="39"/>
      <c r="AQ848" s="39"/>
      <c r="AR848" s="39"/>
      <c r="AS848" s="39"/>
      <c r="AT848" s="39"/>
      <c r="AU848" s="39"/>
      <c r="AV848" s="39"/>
      <c r="AW848" s="39"/>
      <c r="AX848" s="39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39"/>
      <c r="AK849" s="39"/>
      <c r="AL849" s="39"/>
      <c r="AM849" s="39"/>
      <c r="AN849" s="39"/>
      <c r="AO849" s="39"/>
      <c r="AP849" s="39"/>
      <c r="AQ849" s="39"/>
      <c r="AR849" s="39"/>
      <c r="AS849" s="39"/>
      <c r="AT849" s="39"/>
      <c r="AU849" s="39"/>
      <c r="AV849" s="39"/>
      <c r="AW849" s="39"/>
      <c r="AX849" s="39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39"/>
      <c r="AK850" s="39"/>
      <c r="AL850" s="39"/>
      <c r="AM850" s="39"/>
      <c r="AN850" s="39"/>
      <c r="AO850" s="39"/>
      <c r="AP850" s="39"/>
      <c r="AQ850" s="39"/>
      <c r="AR850" s="39"/>
      <c r="AS850" s="39"/>
      <c r="AT850" s="39"/>
      <c r="AU850" s="39"/>
      <c r="AV850" s="39"/>
      <c r="AW850" s="39"/>
      <c r="AX850" s="39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39"/>
      <c r="AK851" s="39"/>
      <c r="AL851" s="39"/>
      <c r="AM851" s="39"/>
      <c r="AN851" s="39"/>
      <c r="AO851" s="39"/>
      <c r="AP851" s="39"/>
      <c r="AQ851" s="39"/>
      <c r="AR851" s="39"/>
      <c r="AS851" s="39"/>
      <c r="AT851" s="39"/>
      <c r="AU851" s="39"/>
      <c r="AV851" s="39"/>
      <c r="AW851" s="39"/>
      <c r="AX851" s="39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39"/>
      <c r="AK852" s="39"/>
      <c r="AL852" s="39"/>
      <c r="AM852" s="39"/>
      <c r="AN852" s="39"/>
      <c r="AO852" s="39"/>
      <c r="AP852" s="39"/>
      <c r="AQ852" s="39"/>
      <c r="AR852" s="39"/>
      <c r="AS852" s="39"/>
      <c r="AT852" s="39"/>
      <c r="AU852" s="39"/>
      <c r="AV852" s="39"/>
      <c r="AW852" s="39"/>
      <c r="AX852" s="39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39"/>
      <c r="AK853" s="39"/>
      <c r="AL853" s="39"/>
      <c r="AM853" s="39"/>
      <c r="AN853" s="39"/>
      <c r="AO853" s="39"/>
      <c r="AP853" s="39"/>
      <c r="AQ853" s="39"/>
      <c r="AR853" s="39"/>
      <c r="AS853" s="39"/>
      <c r="AT853" s="39"/>
      <c r="AU853" s="39"/>
      <c r="AV853" s="39"/>
      <c r="AW853" s="39"/>
      <c r="AX853" s="39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39"/>
      <c r="AK854" s="39"/>
      <c r="AL854" s="39"/>
      <c r="AM854" s="39"/>
      <c r="AN854" s="39"/>
      <c r="AO854" s="39"/>
      <c r="AP854" s="39"/>
      <c r="AQ854" s="39"/>
      <c r="AR854" s="39"/>
      <c r="AS854" s="39"/>
      <c r="AT854" s="39"/>
      <c r="AU854" s="39"/>
      <c r="AV854" s="39"/>
      <c r="AW854" s="39"/>
      <c r="AX854" s="39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39"/>
      <c r="AK855" s="39"/>
      <c r="AL855" s="39"/>
      <c r="AM855" s="39"/>
      <c r="AN855" s="39"/>
      <c r="AO855" s="39"/>
      <c r="AP855" s="39"/>
      <c r="AQ855" s="39"/>
      <c r="AR855" s="39"/>
      <c r="AS855" s="39"/>
      <c r="AT855" s="39"/>
      <c r="AU855" s="39"/>
      <c r="AV855" s="39"/>
      <c r="AW855" s="39"/>
      <c r="AX855" s="39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39"/>
      <c r="AK856" s="39"/>
      <c r="AL856" s="39"/>
      <c r="AM856" s="39"/>
      <c r="AN856" s="39"/>
      <c r="AO856" s="39"/>
      <c r="AP856" s="39"/>
      <c r="AQ856" s="39"/>
      <c r="AR856" s="39"/>
      <c r="AS856" s="39"/>
      <c r="AT856" s="39"/>
      <c r="AU856" s="39"/>
      <c r="AV856" s="39"/>
      <c r="AW856" s="39"/>
      <c r="AX856" s="39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39"/>
      <c r="AK857" s="39"/>
      <c r="AL857" s="39"/>
      <c r="AM857" s="39"/>
      <c r="AN857" s="39"/>
      <c r="AO857" s="39"/>
      <c r="AP857" s="39"/>
      <c r="AQ857" s="39"/>
      <c r="AR857" s="39"/>
      <c r="AS857" s="39"/>
      <c r="AT857" s="39"/>
      <c r="AU857" s="39"/>
      <c r="AV857" s="39"/>
      <c r="AW857" s="39"/>
      <c r="AX857" s="39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39"/>
      <c r="AK858" s="39"/>
      <c r="AL858" s="39"/>
      <c r="AM858" s="39"/>
      <c r="AN858" s="39"/>
      <c r="AO858" s="39"/>
      <c r="AP858" s="39"/>
      <c r="AQ858" s="39"/>
      <c r="AR858" s="39"/>
      <c r="AS858" s="39"/>
      <c r="AT858" s="39"/>
      <c r="AU858" s="39"/>
      <c r="AV858" s="39"/>
      <c r="AW858" s="39"/>
      <c r="AX858" s="39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39"/>
      <c r="AK859" s="39"/>
      <c r="AL859" s="39"/>
      <c r="AM859" s="39"/>
      <c r="AN859" s="39"/>
      <c r="AO859" s="39"/>
      <c r="AP859" s="39"/>
      <c r="AQ859" s="39"/>
      <c r="AR859" s="39"/>
      <c r="AS859" s="39"/>
      <c r="AT859" s="39"/>
      <c r="AU859" s="39"/>
      <c r="AV859" s="39"/>
      <c r="AW859" s="39"/>
      <c r="AX859" s="39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39"/>
      <c r="AK860" s="39"/>
      <c r="AL860" s="39"/>
      <c r="AM860" s="39"/>
      <c r="AN860" s="39"/>
      <c r="AO860" s="39"/>
      <c r="AP860" s="39"/>
      <c r="AQ860" s="39"/>
      <c r="AR860" s="39"/>
      <c r="AS860" s="39"/>
      <c r="AT860" s="39"/>
      <c r="AU860" s="39"/>
      <c r="AV860" s="39"/>
      <c r="AW860" s="39"/>
      <c r="AX860" s="39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39"/>
      <c r="AK861" s="39"/>
      <c r="AL861" s="39"/>
      <c r="AM861" s="39"/>
      <c r="AN861" s="39"/>
      <c r="AO861" s="39"/>
      <c r="AP861" s="39"/>
      <c r="AQ861" s="39"/>
      <c r="AR861" s="39"/>
      <c r="AS861" s="39"/>
      <c r="AT861" s="39"/>
      <c r="AU861" s="39"/>
      <c r="AV861" s="39"/>
      <c r="AW861" s="39"/>
      <c r="AX861" s="39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39"/>
      <c r="AK862" s="39"/>
      <c r="AL862" s="39"/>
      <c r="AM862" s="39"/>
      <c r="AN862" s="39"/>
      <c r="AO862" s="39"/>
      <c r="AP862" s="39"/>
      <c r="AQ862" s="39"/>
      <c r="AR862" s="39"/>
      <c r="AS862" s="39"/>
      <c r="AT862" s="39"/>
      <c r="AU862" s="39"/>
      <c r="AV862" s="39"/>
      <c r="AW862" s="39"/>
      <c r="AX862" s="39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39"/>
      <c r="AK863" s="39"/>
      <c r="AL863" s="39"/>
      <c r="AM863" s="39"/>
      <c r="AN863" s="39"/>
      <c r="AO863" s="39"/>
      <c r="AP863" s="39"/>
      <c r="AQ863" s="39"/>
      <c r="AR863" s="39"/>
      <c r="AS863" s="39"/>
      <c r="AT863" s="39"/>
      <c r="AU863" s="39"/>
      <c r="AV863" s="39"/>
      <c r="AW863" s="39"/>
      <c r="AX863" s="39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39"/>
      <c r="AK864" s="39"/>
      <c r="AL864" s="39"/>
      <c r="AM864" s="39"/>
      <c r="AN864" s="39"/>
      <c r="AO864" s="39"/>
      <c r="AP864" s="39"/>
      <c r="AQ864" s="39"/>
      <c r="AR864" s="39"/>
      <c r="AS864" s="39"/>
      <c r="AT864" s="39"/>
      <c r="AU864" s="39"/>
      <c r="AV864" s="39"/>
      <c r="AW864" s="39"/>
      <c r="AX864" s="39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39"/>
      <c r="AK865" s="39"/>
      <c r="AL865" s="39"/>
      <c r="AM865" s="39"/>
      <c r="AN865" s="39"/>
      <c r="AO865" s="39"/>
      <c r="AP865" s="39"/>
      <c r="AQ865" s="39"/>
      <c r="AR865" s="39"/>
      <c r="AS865" s="39"/>
      <c r="AT865" s="39"/>
      <c r="AU865" s="39"/>
      <c r="AV865" s="39"/>
      <c r="AW865" s="39"/>
      <c r="AX865" s="39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39"/>
      <c r="AK866" s="39"/>
      <c r="AL866" s="39"/>
      <c r="AM866" s="39"/>
      <c r="AN866" s="39"/>
      <c r="AO866" s="39"/>
      <c r="AP866" s="39"/>
      <c r="AQ866" s="39"/>
      <c r="AR866" s="39"/>
      <c r="AS866" s="39"/>
      <c r="AT866" s="39"/>
      <c r="AU866" s="39"/>
      <c r="AV866" s="39"/>
      <c r="AW866" s="39"/>
      <c r="AX866" s="39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39"/>
      <c r="AK867" s="39"/>
      <c r="AL867" s="39"/>
      <c r="AM867" s="39"/>
      <c r="AN867" s="39"/>
      <c r="AO867" s="39"/>
      <c r="AP867" s="39"/>
      <c r="AQ867" s="39"/>
      <c r="AR867" s="39"/>
      <c r="AS867" s="39"/>
      <c r="AT867" s="39"/>
      <c r="AU867" s="39"/>
      <c r="AV867" s="39"/>
      <c r="AW867" s="39"/>
      <c r="AX867" s="39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39"/>
      <c r="AK868" s="39"/>
      <c r="AL868" s="39"/>
      <c r="AM868" s="39"/>
      <c r="AN868" s="39"/>
      <c r="AO868" s="39"/>
      <c r="AP868" s="39"/>
      <c r="AQ868" s="39"/>
      <c r="AR868" s="39"/>
      <c r="AS868" s="39"/>
      <c r="AT868" s="39"/>
      <c r="AU868" s="39"/>
      <c r="AV868" s="39"/>
      <c r="AW868" s="39"/>
      <c r="AX868" s="39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39"/>
      <c r="AK869" s="39"/>
      <c r="AL869" s="39"/>
      <c r="AM869" s="39"/>
      <c r="AN869" s="39"/>
      <c r="AO869" s="39"/>
      <c r="AP869" s="39"/>
      <c r="AQ869" s="39"/>
      <c r="AR869" s="39"/>
      <c r="AS869" s="39"/>
      <c r="AT869" s="39"/>
      <c r="AU869" s="39"/>
      <c r="AV869" s="39"/>
      <c r="AW869" s="39"/>
      <c r="AX869" s="39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39"/>
      <c r="AK870" s="39"/>
      <c r="AL870" s="39"/>
      <c r="AM870" s="39"/>
      <c r="AN870" s="39"/>
      <c r="AO870" s="39"/>
      <c r="AP870" s="39"/>
      <c r="AQ870" s="39"/>
      <c r="AR870" s="39"/>
      <c r="AS870" s="39"/>
      <c r="AT870" s="39"/>
      <c r="AU870" s="39"/>
      <c r="AV870" s="39"/>
      <c r="AW870" s="39"/>
      <c r="AX870" s="39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39"/>
      <c r="AK871" s="39"/>
      <c r="AL871" s="39"/>
      <c r="AM871" s="39"/>
      <c r="AN871" s="39"/>
      <c r="AO871" s="39"/>
      <c r="AP871" s="39"/>
      <c r="AQ871" s="39"/>
      <c r="AR871" s="39"/>
      <c r="AS871" s="39"/>
      <c r="AT871" s="39"/>
      <c r="AU871" s="39"/>
      <c r="AV871" s="39"/>
      <c r="AW871" s="39"/>
      <c r="AX871" s="39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39"/>
      <c r="AK872" s="39"/>
      <c r="AL872" s="39"/>
      <c r="AM872" s="39"/>
      <c r="AN872" s="39"/>
      <c r="AO872" s="39"/>
      <c r="AP872" s="39"/>
      <c r="AQ872" s="39"/>
      <c r="AR872" s="39"/>
      <c r="AS872" s="39"/>
      <c r="AT872" s="39"/>
      <c r="AU872" s="39"/>
      <c r="AV872" s="39"/>
      <c r="AW872" s="39"/>
      <c r="AX872" s="39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39"/>
      <c r="AK873" s="39"/>
      <c r="AL873" s="39"/>
      <c r="AM873" s="39"/>
      <c r="AN873" s="39"/>
      <c r="AO873" s="39"/>
      <c r="AP873" s="39"/>
      <c r="AQ873" s="39"/>
      <c r="AR873" s="39"/>
      <c r="AS873" s="39"/>
      <c r="AT873" s="39"/>
      <c r="AU873" s="39"/>
      <c r="AV873" s="39"/>
      <c r="AW873" s="39"/>
      <c r="AX873" s="39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39"/>
      <c r="AK874" s="39"/>
      <c r="AL874" s="39"/>
      <c r="AM874" s="39"/>
      <c r="AN874" s="39"/>
      <c r="AO874" s="39"/>
      <c r="AP874" s="39"/>
      <c r="AQ874" s="39"/>
      <c r="AR874" s="39"/>
      <c r="AS874" s="39"/>
      <c r="AT874" s="39"/>
      <c r="AU874" s="39"/>
      <c r="AV874" s="39"/>
      <c r="AW874" s="39"/>
      <c r="AX874" s="39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39"/>
      <c r="AK875" s="39"/>
      <c r="AL875" s="39"/>
      <c r="AM875" s="39"/>
      <c r="AN875" s="39"/>
      <c r="AO875" s="39"/>
      <c r="AP875" s="39"/>
      <c r="AQ875" s="39"/>
      <c r="AR875" s="39"/>
      <c r="AS875" s="39"/>
      <c r="AT875" s="39"/>
      <c r="AU875" s="39"/>
      <c r="AV875" s="39"/>
      <c r="AW875" s="39"/>
      <c r="AX875" s="39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39"/>
      <c r="AK876" s="39"/>
      <c r="AL876" s="39"/>
      <c r="AM876" s="39"/>
      <c r="AN876" s="39"/>
      <c r="AO876" s="39"/>
      <c r="AP876" s="39"/>
      <c r="AQ876" s="39"/>
      <c r="AR876" s="39"/>
      <c r="AS876" s="39"/>
      <c r="AT876" s="39"/>
      <c r="AU876" s="39"/>
      <c r="AV876" s="39"/>
      <c r="AW876" s="39"/>
      <c r="AX876" s="39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39"/>
      <c r="AK877" s="39"/>
      <c r="AL877" s="39"/>
      <c r="AM877" s="39"/>
      <c r="AN877" s="39"/>
      <c r="AO877" s="39"/>
      <c r="AP877" s="39"/>
      <c r="AQ877" s="39"/>
      <c r="AR877" s="39"/>
      <c r="AS877" s="39"/>
      <c r="AT877" s="39"/>
      <c r="AU877" s="39"/>
      <c r="AV877" s="39"/>
      <c r="AW877" s="39"/>
      <c r="AX877" s="39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39"/>
      <c r="AK878" s="39"/>
      <c r="AL878" s="39"/>
      <c r="AM878" s="39"/>
      <c r="AN878" s="39"/>
      <c r="AO878" s="39"/>
      <c r="AP878" s="39"/>
      <c r="AQ878" s="39"/>
      <c r="AR878" s="39"/>
      <c r="AS878" s="39"/>
      <c r="AT878" s="39"/>
      <c r="AU878" s="39"/>
      <c r="AV878" s="39"/>
      <c r="AW878" s="39"/>
      <c r="AX878" s="39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39"/>
      <c r="AK879" s="39"/>
      <c r="AL879" s="39"/>
      <c r="AM879" s="39"/>
      <c r="AN879" s="39"/>
      <c r="AO879" s="39"/>
      <c r="AP879" s="39"/>
      <c r="AQ879" s="39"/>
      <c r="AR879" s="39"/>
      <c r="AS879" s="39"/>
      <c r="AT879" s="39"/>
      <c r="AU879" s="39"/>
      <c r="AV879" s="39"/>
      <c r="AW879" s="39"/>
      <c r="AX879" s="39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39"/>
      <c r="AK880" s="39"/>
      <c r="AL880" s="39"/>
      <c r="AM880" s="39"/>
      <c r="AN880" s="39"/>
      <c r="AO880" s="39"/>
      <c r="AP880" s="39"/>
      <c r="AQ880" s="39"/>
      <c r="AR880" s="39"/>
      <c r="AS880" s="39"/>
      <c r="AT880" s="39"/>
      <c r="AU880" s="39"/>
      <c r="AV880" s="39"/>
      <c r="AW880" s="39"/>
      <c r="AX880" s="39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39"/>
      <c r="AK881" s="39"/>
      <c r="AL881" s="39"/>
      <c r="AM881" s="39"/>
      <c r="AN881" s="39"/>
      <c r="AO881" s="39"/>
      <c r="AP881" s="39"/>
      <c r="AQ881" s="39"/>
      <c r="AR881" s="39"/>
      <c r="AS881" s="39"/>
      <c r="AT881" s="39"/>
      <c r="AU881" s="39"/>
      <c r="AV881" s="39"/>
      <c r="AW881" s="39"/>
      <c r="AX881" s="39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39"/>
      <c r="AK882" s="39"/>
      <c r="AL882" s="39"/>
      <c r="AM882" s="39"/>
      <c r="AN882" s="39"/>
      <c r="AO882" s="39"/>
      <c r="AP882" s="39"/>
      <c r="AQ882" s="39"/>
      <c r="AR882" s="39"/>
      <c r="AS882" s="39"/>
      <c r="AT882" s="39"/>
      <c r="AU882" s="39"/>
      <c r="AV882" s="39"/>
      <c r="AW882" s="39"/>
      <c r="AX882" s="39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39"/>
      <c r="AK883" s="39"/>
      <c r="AL883" s="39"/>
      <c r="AM883" s="39"/>
      <c r="AN883" s="39"/>
      <c r="AO883" s="39"/>
      <c r="AP883" s="39"/>
      <c r="AQ883" s="39"/>
      <c r="AR883" s="39"/>
      <c r="AS883" s="39"/>
      <c r="AT883" s="39"/>
      <c r="AU883" s="39"/>
      <c r="AV883" s="39"/>
      <c r="AW883" s="39"/>
      <c r="AX883" s="39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39"/>
      <c r="AK884" s="39"/>
      <c r="AL884" s="39"/>
      <c r="AM884" s="39"/>
      <c r="AN884" s="39"/>
      <c r="AO884" s="39"/>
      <c r="AP884" s="39"/>
      <c r="AQ884" s="39"/>
      <c r="AR884" s="39"/>
      <c r="AS884" s="39"/>
      <c r="AT884" s="39"/>
      <c r="AU884" s="39"/>
      <c r="AV884" s="39"/>
      <c r="AW884" s="39"/>
      <c r="AX884" s="39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39"/>
      <c r="AK885" s="39"/>
      <c r="AL885" s="39"/>
      <c r="AM885" s="39"/>
      <c r="AN885" s="39"/>
      <c r="AO885" s="39"/>
      <c r="AP885" s="39"/>
      <c r="AQ885" s="39"/>
      <c r="AR885" s="39"/>
      <c r="AS885" s="39"/>
      <c r="AT885" s="39"/>
      <c r="AU885" s="39"/>
      <c r="AV885" s="39"/>
      <c r="AW885" s="39"/>
      <c r="AX885" s="39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39"/>
      <c r="AK886" s="39"/>
      <c r="AL886" s="39"/>
      <c r="AM886" s="39"/>
      <c r="AN886" s="39"/>
      <c r="AO886" s="39"/>
      <c r="AP886" s="39"/>
      <c r="AQ886" s="39"/>
      <c r="AR886" s="39"/>
      <c r="AS886" s="39"/>
      <c r="AT886" s="39"/>
      <c r="AU886" s="39"/>
      <c r="AV886" s="39"/>
      <c r="AW886" s="39"/>
      <c r="AX886" s="39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39"/>
      <c r="AK887" s="39"/>
      <c r="AL887" s="39"/>
      <c r="AM887" s="39"/>
      <c r="AN887" s="39"/>
      <c r="AO887" s="39"/>
      <c r="AP887" s="39"/>
      <c r="AQ887" s="39"/>
      <c r="AR887" s="39"/>
      <c r="AS887" s="39"/>
      <c r="AT887" s="39"/>
      <c r="AU887" s="39"/>
      <c r="AV887" s="39"/>
      <c r="AW887" s="39"/>
      <c r="AX887" s="39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39"/>
      <c r="AK888" s="39"/>
      <c r="AL888" s="39"/>
      <c r="AM888" s="39"/>
      <c r="AN888" s="39"/>
      <c r="AO888" s="39"/>
      <c r="AP888" s="39"/>
      <c r="AQ888" s="39"/>
      <c r="AR888" s="39"/>
      <c r="AS888" s="39"/>
      <c r="AT888" s="39"/>
      <c r="AU888" s="39"/>
      <c r="AV888" s="39"/>
      <c r="AW888" s="39"/>
      <c r="AX888" s="39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39"/>
      <c r="AK889" s="39"/>
      <c r="AL889" s="39"/>
      <c r="AM889" s="39"/>
      <c r="AN889" s="39"/>
      <c r="AO889" s="39"/>
      <c r="AP889" s="39"/>
      <c r="AQ889" s="39"/>
      <c r="AR889" s="39"/>
      <c r="AS889" s="39"/>
      <c r="AT889" s="39"/>
      <c r="AU889" s="39"/>
      <c r="AV889" s="39"/>
      <c r="AW889" s="39"/>
      <c r="AX889" s="39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39"/>
      <c r="AK890" s="39"/>
      <c r="AL890" s="39"/>
      <c r="AM890" s="39"/>
      <c r="AN890" s="39"/>
      <c r="AO890" s="39"/>
      <c r="AP890" s="39"/>
      <c r="AQ890" s="39"/>
      <c r="AR890" s="39"/>
      <c r="AS890" s="39"/>
      <c r="AT890" s="39"/>
      <c r="AU890" s="39"/>
      <c r="AV890" s="39"/>
      <c r="AW890" s="39"/>
      <c r="AX890" s="39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39"/>
      <c r="AK891" s="39"/>
      <c r="AL891" s="39"/>
      <c r="AM891" s="39"/>
      <c r="AN891" s="39"/>
      <c r="AO891" s="39"/>
      <c r="AP891" s="39"/>
      <c r="AQ891" s="39"/>
      <c r="AR891" s="39"/>
      <c r="AS891" s="39"/>
      <c r="AT891" s="39"/>
      <c r="AU891" s="39"/>
      <c r="AV891" s="39"/>
      <c r="AW891" s="39"/>
      <c r="AX891" s="39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39"/>
      <c r="AK892" s="39"/>
      <c r="AL892" s="39"/>
      <c r="AM892" s="39"/>
      <c r="AN892" s="39"/>
      <c r="AO892" s="39"/>
      <c r="AP892" s="39"/>
      <c r="AQ892" s="39"/>
      <c r="AR892" s="39"/>
      <c r="AS892" s="39"/>
      <c r="AT892" s="39"/>
      <c r="AU892" s="39"/>
      <c r="AV892" s="39"/>
      <c r="AW892" s="39"/>
      <c r="AX892" s="39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39"/>
      <c r="AK893" s="39"/>
      <c r="AL893" s="39"/>
      <c r="AM893" s="39"/>
      <c r="AN893" s="39"/>
      <c r="AO893" s="39"/>
      <c r="AP893" s="39"/>
      <c r="AQ893" s="39"/>
      <c r="AR893" s="39"/>
      <c r="AS893" s="39"/>
      <c r="AT893" s="39"/>
      <c r="AU893" s="39"/>
      <c r="AV893" s="39"/>
      <c r="AW893" s="39"/>
      <c r="AX893" s="39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39"/>
      <c r="AK894" s="39"/>
      <c r="AL894" s="39"/>
      <c r="AM894" s="39"/>
      <c r="AN894" s="39"/>
      <c r="AO894" s="39"/>
      <c r="AP894" s="39"/>
      <c r="AQ894" s="39"/>
      <c r="AR894" s="39"/>
      <c r="AS894" s="39"/>
      <c r="AT894" s="39"/>
      <c r="AU894" s="39"/>
      <c r="AV894" s="39"/>
      <c r="AW894" s="39"/>
      <c r="AX894" s="39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39"/>
      <c r="AK895" s="39"/>
      <c r="AL895" s="39"/>
      <c r="AM895" s="39"/>
      <c r="AN895" s="39"/>
      <c r="AO895" s="39"/>
      <c r="AP895" s="39"/>
      <c r="AQ895" s="39"/>
      <c r="AR895" s="39"/>
      <c r="AS895" s="39"/>
      <c r="AT895" s="39"/>
      <c r="AU895" s="39"/>
      <c r="AV895" s="39"/>
      <c r="AW895" s="39"/>
      <c r="AX895" s="39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39"/>
      <c r="AK896" s="39"/>
      <c r="AL896" s="39"/>
      <c r="AM896" s="39"/>
      <c r="AN896" s="39"/>
      <c r="AO896" s="39"/>
      <c r="AP896" s="39"/>
      <c r="AQ896" s="39"/>
      <c r="AR896" s="39"/>
      <c r="AS896" s="39"/>
      <c r="AT896" s="39"/>
      <c r="AU896" s="39"/>
      <c r="AV896" s="39"/>
      <c r="AW896" s="39"/>
      <c r="AX896" s="39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39"/>
      <c r="AK897" s="39"/>
      <c r="AL897" s="39"/>
      <c r="AM897" s="39"/>
      <c r="AN897" s="39"/>
      <c r="AO897" s="39"/>
      <c r="AP897" s="39"/>
      <c r="AQ897" s="39"/>
      <c r="AR897" s="39"/>
      <c r="AS897" s="39"/>
      <c r="AT897" s="39"/>
      <c r="AU897" s="39"/>
      <c r="AV897" s="39"/>
      <c r="AW897" s="39"/>
      <c r="AX897" s="39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39"/>
      <c r="AK898" s="39"/>
      <c r="AL898" s="39"/>
      <c r="AM898" s="39"/>
      <c r="AN898" s="39"/>
      <c r="AO898" s="39"/>
      <c r="AP898" s="39"/>
      <c r="AQ898" s="39"/>
      <c r="AR898" s="39"/>
      <c r="AS898" s="39"/>
      <c r="AT898" s="39"/>
      <c r="AU898" s="39"/>
      <c r="AV898" s="39"/>
      <c r="AW898" s="39"/>
      <c r="AX898" s="39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39"/>
      <c r="AK899" s="39"/>
      <c r="AL899" s="39"/>
      <c r="AM899" s="39"/>
      <c r="AN899" s="39"/>
      <c r="AO899" s="39"/>
      <c r="AP899" s="39"/>
      <c r="AQ899" s="39"/>
      <c r="AR899" s="39"/>
      <c r="AS899" s="39"/>
      <c r="AT899" s="39"/>
      <c r="AU899" s="39"/>
      <c r="AV899" s="39"/>
      <c r="AW899" s="39"/>
      <c r="AX899" s="39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39"/>
      <c r="AK900" s="39"/>
      <c r="AL900" s="39"/>
      <c r="AM900" s="39"/>
      <c r="AN900" s="39"/>
      <c r="AO900" s="39"/>
      <c r="AP900" s="39"/>
      <c r="AQ900" s="39"/>
      <c r="AR900" s="39"/>
      <c r="AS900" s="39"/>
      <c r="AT900" s="39"/>
      <c r="AU900" s="39"/>
      <c r="AV900" s="39"/>
      <c r="AW900" s="39"/>
      <c r="AX900" s="39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39"/>
      <c r="AK901" s="39"/>
      <c r="AL901" s="39"/>
      <c r="AM901" s="39"/>
      <c r="AN901" s="39"/>
      <c r="AO901" s="39"/>
      <c r="AP901" s="39"/>
      <c r="AQ901" s="39"/>
      <c r="AR901" s="39"/>
      <c r="AS901" s="39"/>
      <c r="AT901" s="39"/>
      <c r="AU901" s="39"/>
      <c r="AV901" s="39"/>
      <c r="AW901" s="39"/>
      <c r="AX901" s="39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39"/>
      <c r="AK902" s="39"/>
      <c r="AL902" s="39"/>
      <c r="AM902" s="39"/>
      <c r="AN902" s="39"/>
      <c r="AO902" s="39"/>
      <c r="AP902" s="39"/>
      <c r="AQ902" s="39"/>
      <c r="AR902" s="39"/>
      <c r="AS902" s="39"/>
      <c r="AT902" s="39"/>
      <c r="AU902" s="39"/>
      <c r="AV902" s="39"/>
      <c r="AW902" s="39"/>
      <c r="AX902" s="39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39"/>
      <c r="AK903" s="39"/>
      <c r="AL903" s="39"/>
      <c r="AM903" s="39"/>
      <c r="AN903" s="39"/>
      <c r="AO903" s="39"/>
      <c r="AP903" s="39"/>
      <c r="AQ903" s="39"/>
      <c r="AR903" s="39"/>
      <c r="AS903" s="39"/>
      <c r="AT903" s="39"/>
      <c r="AU903" s="39"/>
      <c r="AV903" s="39"/>
      <c r="AW903" s="39"/>
      <c r="AX903" s="39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39"/>
      <c r="AK904" s="39"/>
      <c r="AL904" s="39"/>
      <c r="AM904" s="39"/>
      <c r="AN904" s="39"/>
      <c r="AO904" s="39"/>
      <c r="AP904" s="39"/>
      <c r="AQ904" s="39"/>
      <c r="AR904" s="39"/>
      <c r="AS904" s="39"/>
      <c r="AT904" s="39"/>
      <c r="AU904" s="39"/>
      <c r="AV904" s="39"/>
      <c r="AW904" s="39"/>
      <c r="AX904" s="39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39"/>
      <c r="AK905" s="39"/>
      <c r="AL905" s="39"/>
      <c r="AM905" s="39"/>
      <c r="AN905" s="39"/>
      <c r="AO905" s="39"/>
      <c r="AP905" s="39"/>
      <c r="AQ905" s="39"/>
      <c r="AR905" s="39"/>
      <c r="AS905" s="39"/>
      <c r="AT905" s="39"/>
      <c r="AU905" s="39"/>
      <c r="AV905" s="39"/>
      <c r="AW905" s="39"/>
      <c r="AX905" s="39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39"/>
      <c r="AK906" s="39"/>
      <c r="AL906" s="39"/>
      <c r="AM906" s="39"/>
      <c r="AN906" s="39"/>
      <c r="AO906" s="39"/>
      <c r="AP906" s="39"/>
      <c r="AQ906" s="39"/>
      <c r="AR906" s="39"/>
      <c r="AS906" s="39"/>
      <c r="AT906" s="39"/>
      <c r="AU906" s="39"/>
      <c r="AV906" s="39"/>
      <c r="AW906" s="39"/>
      <c r="AX906" s="39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39"/>
      <c r="AK907" s="39"/>
      <c r="AL907" s="39"/>
      <c r="AM907" s="39"/>
      <c r="AN907" s="39"/>
      <c r="AO907" s="39"/>
      <c r="AP907" s="39"/>
      <c r="AQ907" s="39"/>
      <c r="AR907" s="39"/>
      <c r="AS907" s="39"/>
      <c r="AT907" s="39"/>
      <c r="AU907" s="39"/>
      <c r="AV907" s="39"/>
      <c r="AW907" s="39"/>
      <c r="AX907" s="39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39"/>
      <c r="AK908" s="39"/>
      <c r="AL908" s="39"/>
      <c r="AM908" s="39"/>
      <c r="AN908" s="39"/>
      <c r="AO908" s="39"/>
      <c r="AP908" s="39"/>
      <c r="AQ908" s="39"/>
      <c r="AR908" s="39"/>
      <c r="AS908" s="39"/>
      <c r="AT908" s="39"/>
      <c r="AU908" s="39"/>
      <c r="AV908" s="39"/>
      <c r="AW908" s="39"/>
      <c r="AX908" s="39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39"/>
      <c r="AK909" s="39"/>
      <c r="AL909" s="39"/>
      <c r="AM909" s="39"/>
      <c r="AN909" s="39"/>
      <c r="AO909" s="39"/>
      <c r="AP909" s="39"/>
      <c r="AQ909" s="39"/>
      <c r="AR909" s="39"/>
      <c r="AS909" s="39"/>
      <c r="AT909" s="39"/>
      <c r="AU909" s="39"/>
      <c r="AV909" s="39"/>
      <c r="AW909" s="39"/>
      <c r="AX909" s="39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39"/>
      <c r="AK910" s="39"/>
      <c r="AL910" s="39"/>
      <c r="AM910" s="39"/>
      <c r="AN910" s="39"/>
      <c r="AO910" s="39"/>
      <c r="AP910" s="39"/>
      <c r="AQ910" s="39"/>
      <c r="AR910" s="39"/>
      <c r="AS910" s="39"/>
      <c r="AT910" s="39"/>
      <c r="AU910" s="39"/>
      <c r="AV910" s="39"/>
      <c r="AW910" s="39"/>
      <c r="AX910" s="39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39"/>
      <c r="AK911" s="39"/>
      <c r="AL911" s="39"/>
      <c r="AM911" s="39"/>
      <c r="AN911" s="39"/>
      <c r="AO911" s="39"/>
      <c r="AP911" s="39"/>
      <c r="AQ911" s="39"/>
      <c r="AR911" s="39"/>
      <c r="AS911" s="39"/>
      <c r="AT911" s="39"/>
      <c r="AU911" s="39"/>
      <c r="AV911" s="39"/>
      <c r="AW911" s="39"/>
      <c r="AX911" s="39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39"/>
      <c r="AK912" s="39"/>
      <c r="AL912" s="39"/>
      <c r="AM912" s="39"/>
      <c r="AN912" s="39"/>
      <c r="AO912" s="39"/>
      <c r="AP912" s="39"/>
      <c r="AQ912" s="39"/>
      <c r="AR912" s="39"/>
      <c r="AS912" s="39"/>
      <c r="AT912" s="39"/>
      <c r="AU912" s="39"/>
      <c r="AV912" s="39"/>
      <c r="AW912" s="39"/>
      <c r="AX912" s="39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39"/>
      <c r="AK913" s="39"/>
      <c r="AL913" s="39"/>
      <c r="AM913" s="39"/>
      <c r="AN913" s="39"/>
      <c r="AO913" s="39"/>
      <c r="AP913" s="39"/>
      <c r="AQ913" s="39"/>
      <c r="AR913" s="39"/>
      <c r="AS913" s="39"/>
      <c r="AT913" s="39"/>
      <c r="AU913" s="39"/>
      <c r="AV913" s="39"/>
      <c r="AW913" s="39"/>
      <c r="AX913" s="39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39"/>
      <c r="AK914" s="39"/>
      <c r="AL914" s="39"/>
      <c r="AM914" s="39"/>
      <c r="AN914" s="39"/>
      <c r="AO914" s="39"/>
      <c r="AP914" s="39"/>
      <c r="AQ914" s="39"/>
      <c r="AR914" s="39"/>
      <c r="AS914" s="39"/>
      <c r="AT914" s="39"/>
      <c r="AU914" s="39"/>
      <c r="AV914" s="39"/>
      <c r="AW914" s="39"/>
      <c r="AX914" s="39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39"/>
      <c r="AK915" s="39"/>
      <c r="AL915" s="39"/>
      <c r="AM915" s="39"/>
      <c r="AN915" s="39"/>
      <c r="AO915" s="39"/>
      <c r="AP915" s="39"/>
      <c r="AQ915" s="39"/>
      <c r="AR915" s="39"/>
      <c r="AS915" s="39"/>
      <c r="AT915" s="39"/>
      <c r="AU915" s="39"/>
      <c r="AV915" s="39"/>
      <c r="AW915" s="39"/>
      <c r="AX915" s="39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39"/>
      <c r="AK916" s="39"/>
      <c r="AL916" s="39"/>
      <c r="AM916" s="39"/>
      <c r="AN916" s="39"/>
      <c r="AO916" s="39"/>
      <c r="AP916" s="39"/>
      <c r="AQ916" s="39"/>
      <c r="AR916" s="39"/>
      <c r="AS916" s="39"/>
      <c r="AT916" s="39"/>
      <c r="AU916" s="39"/>
      <c r="AV916" s="39"/>
      <c r="AW916" s="39"/>
      <c r="AX916" s="39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39"/>
      <c r="AK917" s="39"/>
      <c r="AL917" s="39"/>
      <c r="AM917" s="39"/>
      <c r="AN917" s="39"/>
      <c r="AO917" s="39"/>
      <c r="AP917" s="39"/>
      <c r="AQ917" s="39"/>
      <c r="AR917" s="39"/>
      <c r="AS917" s="39"/>
      <c r="AT917" s="39"/>
      <c r="AU917" s="39"/>
      <c r="AV917" s="39"/>
      <c r="AW917" s="39"/>
      <c r="AX917" s="39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39"/>
      <c r="AK918" s="39"/>
      <c r="AL918" s="39"/>
      <c r="AM918" s="39"/>
      <c r="AN918" s="39"/>
      <c r="AO918" s="39"/>
      <c r="AP918" s="39"/>
      <c r="AQ918" s="39"/>
      <c r="AR918" s="39"/>
      <c r="AS918" s="39"/>
      <c r="AT918" s="39"/>
      <c r="AU918" s="39"/>
      <c r="AV918" s="39"/>
      <c r="AW918" s="39"/>
      <c r="AX918" s="39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39"/>
      <c r="AK919" s="39"/>
      <c r="AL919" s="39"/>
      <c r="AM919" s="39"/>
      <c r="AN919" s="39"/>
      <c r="AO919" s="39"/>
      <c r="AP919" s="39"/>
      <c r="AQ919" s="39"/>
      <c r="AR919" s="39"/>
      <c r="AS919" s="39"/>
      <c r="AT919" s="39"/>
      <c r="AU919" s="39"/>
      <c r="AV919" s="39"/>
      <c r="AW919" s="39"/>
      <c r="AX919" s="39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39"/>
      <c r="AK920" s="39"/>
      <c r="AL920" s="39"/>
      <c r="AM920" s="39"/>
      <c r="AN920" s="39"/>
      <c r="AO920" s="39"/>
      <c r="AP920" s="39"/>
      <c r="AQ920" s="39"/>
      <c r="AR920" s="39"/>
      <c r="AS920" s="39"/>
      <c r="AT920" s="39"/>
      <c r="AU920" s="39"/>
      <c r="AV920" s="39"/>
      <c r="AW920" s="39"/>
      <c r="AX920" s="39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39"/>
      <c r="AK921" s="39"/>
      <c r="AL921" s="39"/>
      <c r="AM921" s="39"/>
      <c r="AN921" s="39"/>
      <c r="AO921" s="39"/>
      <c r="AP921" s="39"/>
      <c r="AQ921" s="39"/>
      <c r="AR921" s="39"/>
      <c r="AS921" s="39"/>
      <c r="AT921" s="39"/>
      <c r="AU921" s="39"/>
      <c r="AV921" s="39"/>
      <c r="AW921" s="39"/>
      <c r="AX921" s="39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39"/>
      <c r="AK922" s="39"/>
      <c r="AL922" s="39"/>
      <c r="AM922" s="39"/>
      <c r="AN922" s="39"/>
      <c r="AO922" s="39"/>
      <c r="AP922" s="39"/>
      <c r="AQ922" s="39"/>
      <c r="AR922" s="39"/>
      <c r="AS922" s="39"/>
      <c r="AT922" s="39"/>
      <c r="AU922" s="39"/>
      <c r="AV922" s="39"/>
      <c r="AW922" s="39"/>
      <c r="AX922" s="39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39"/>
      <c r="AK923" s="39"/>
      <c r="AL923" s="39"/>
      <c r="AM923" s="39"/>
      <c r="AN923" s="39"/>
      <c r="AO923" s="39"/>
      <c r="AP923" s="39"/>
      <c r="AQ923" s="39"/>
      <c r="AR923" s="39"/>
      <c r="AS923" s="39"/>
      <c r="AT923" s="39"/>
      <c r="AU923" s="39"/>
      <c r="AV923" s="39"/>
      <c r="AW923" s="39"/>
      <c r="AX923" s="39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39"/>
      <c r="AK924" s="39"/>
      <c r="AL924" s="39"/>
      <c r="AM924" s="39"/>
      <c r="AN924" s="39"/>
      <c r="AO924" s="39"/>
      <c r="AP924" s="39"/>
      <c r="AQ924" s="39"/>
      <c r="AR924" s="39"/>
      <c r="AS924" s="39"/>
      <c r="AT924" s="39"/>
      <c r="AU924" s="39"/>
      <c r="AV924" s="39"/>
      <c r="AW924" s="39"/>
      <c r="AX924" s="39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39"/>
      <c r="AK925" s="39"/>
      <c r="AL925" s="39"/>
      <c r="AM925" s="39"/>
      <c r="AN925" s="39"/>
      <c r="AO925" s="39"/>
      <c r="AP925" s="39"/>
      <c r="AQ925" s="39"/>
      <c r="AR925" s="39"/>
      <c r="AS925" s="39"/>
      <c r="AT925" s="39"/>
      <c r="AU925" s="39"/>
      <c r="AV925" s="39"/>
      <c r="AW925" s="39"/>
      <c r="AX925" s="39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39"/>
      <c r="AK926" s="39"/>
      <c r="AL926" s="39"/>
      <c r="AM926" s="39"/>
      <c r="AN926" s="39"/>
      <c r="AO926" s="39"/>
      <c r="AP926" s="39"/>
      <c r="AQ926" s="39"/>
      <c r="AR926" s="39"/>
      <c r="AS926" s="39"/>
      <c r="AT926" s="39"/>
      <c r="AU926" s="39"/>
      <c r="AV926" s="39"/>
      <c r="AW926" s="39"/>
      <c r="AX926" s="39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39"/>
      <c r="AK927" s="39"/>
      <c r="AL927" s="39"/>
      <c r="AM927" s="39"/>
      <c r="AN927" s="39"/>
      <c r="AO927" s="39"/>
      <c r="AP927" s="39"/>
      <c r="AQ927" s="39"/>
      <c r="AR927" s="39"/>
      <c r="AS927" s="39"/>
      <c r="AT927" s="39"/>
      <c r="AU927" s="39"/>
      <c r="AV927" s="39"/>
      <c r="AW927" s="39"/>
      <c r="AX927" s="39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39"/>
      <c r="AK928" s="39"/>
      <c r="AL928" s="39"/>
      <c r="AM928" s="39"/>
      <c r="AN928" s="39"/>
      <c r="AO928" s="39"/>
      <c r="AP928" s="39"/>
      <c r="AQ928" s="39"/>
      <c r="AR928" s="39"/>
      <c r="AS928" s="39"/>
      <c r="AT928" s="39"/>
      <c r="AU928" s="39"/>
      <c r="AV928" s="39"/>
      <c r="AW928" s="39"/>
      <c r="AX928" s="39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39"/>
      <c r="AK929" s="39"/>
      <c r="AL929" s="39"/>
      <c r="AM929" s="39"/>
      <c r="AN929" s="39"/>
      <c r="AO929" s="39"/>
      <c r="AP929" s="39"/>
      <c r="AQ929" s="39"/>
      <c r="AR929" s="39"/>
      <c r="AS929" s="39"/>
      <c r="AT929" s="39"/>
      <c r="AU929" s="39"/>
      <c r="AV929" s="39"/>
      <c r="AW929" s="39"/>
      <c r="AX929" s="39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39"/>
      <c r="AK930" s="39"/>
      <c r="AL930" s="39"/>
      <c r="AM930" s="39"/>
      <c r="AN930" s="39"/>
      <c r="AO930" s="39"/>
      <c r="AP930" s="39"/>
      <c r="AQ930" s="39"/>
      <c r="AR930" s="39"/>
      <c r="AS930" s="39"/>
      <c r="AT930" s="39"/>
      <c r="AU930" s="39"/>
      <c r="AV930" s="39"/>
      <c r="AW930" s="39"/>
      <c r="AX930" s="39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39"/>
      <c r="AK931" s="39"/>
      <c r="AL931" s="39"/>
      <c r="AM931" s="39"/>
      <c r="AN931" s="39"/>
      <c r="AO931" s="39"/>
      <c r="AP931" s="39"/>
      <c r="AQ931" s="39"/>
      <c r="AR931" s="39"/>
      <c r="AS931" s="39"/>
      <c r="AT931" s="39"/>
      <c r="AU931" s="39"/>
      <c r="AV931" s="39"/>
      <c r="AW931" s="39"/>
      <c r="AX931" s="39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39"/>
      <c r="AK932" s="39"/>
      <c r="AL932" s="39"/>
      <c r="AM932" s="39"/>
      <c r="AN932" s="39"/>
      <c r="AO932" s="39"/>
      <c r="AP932" s="39"/>
      <c r="AQ932" s="39"/>
      <c r="AR932" s="39"/>
      <c r="AS932" s="39"/>
      <c r="AT932" s="39"/>
      <c r="AU932" s="39"/>
      <c r="AV932" s="39"/>
      <c r="AW932" s="39"/>
      <c r="AX932" s="39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39"/>
      <c r="AK933" s="39"/>
      <c r="AL933" s="39"/>
      <c r="AM933" s="39"/>
      <c r="AN933" s="39"/>
      <c r="AO933" s="39"/>
      <c r="AP933" s="39"/>
      <c r="AQ933" s="39"/>
      <c r="AR933" s="39"/>
      <c r="AS933" s="39"/>
      <c r="AT933" s="39"/>
      <c r="AU933" s="39"/>
      <c r="AV933" s="39"/>
      <c r="AW933" s="39"/>
      <c r="AX933" s="39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39"/>
      <c r="AK934" s="39"/>
      <c r="AL934" s="39"/>
      <c r="AM934" s="39"/>
      <c r="AN934" s="39"/>
      <c r="AO934" s="39"/>
      <c r="AP934" s="39"/>
      <c r="AQ934" s="39"/>
      <c r="AR934" s="39"/>
      <c r="AS934" s="39"/>
      <c r="AT934" s="39"/>
      <c r="AU934" s="39"/>
      <c r="AV934" s="39"/>
      <c r="AW934" s="39"/>
      <c r="AX934" s="39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39"/>
      <c r="AK935" s="39"/>
      <c r="AL935" s="39"/>
      <c r="AM935" s="39"/>
      <c r="AN935" s="39"/>
      <c r="AO935" s="39"/>
      <c r="AP935" s="39"/>
      <c r="AQ935" s="39"/>
      <c r="AR935" s="39"/>
      <c r="AS935" s="39"/>
      <c r="AT935" s="39"/>
      <c r="AU935" s="39"/>
      <c r="AV935" s="39"/>
      <c r="AW935" s="39"/>
      <c r="AX935" s="39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39"/>
      <c r="AK936" s="39"/>
      <c r="AL936" s="39"/>
      <c r="AM936" s="39"/>
      <c r="AN936" s="39"/>
      <c r="AO936" s="39"/>
      <c r="AP936" s="39"/>
      <c r="AQ936" s="39"/>
      <c r="AR936" s="39"/>
      <c r="AS936" s="39"/>
      <c r="AT936" s="39"/>
      <c r="AU936" s="39"/>
      <c r="AV936" s="39"/>
      <c r="AW936" s="39"/>
      <c r="AX936" s="39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39"/>
      <c r="AK937" s="39"/>
      <c r="AL937" s="39"/>
      <c r="AM937" s="39"/>
      <c r="AN937" s="39"/>
      <c r="AO937" s="39"/>
      <c r="AP937" s="39"/>
      <c r="AQ937" s="39"/>
      <c r="AR937" s="39"/>
      <c r="AS937" s="39"/>
      <c r="AT937" s="39"/>
      <c r="AU937" s="39"/>
      <c r="AV937" s="39"/>
      <c r="AW937" s="39"/>
      <c r="AX937" s="39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39"/>
      <c r="AK938" s="39"/>
      <c r="AL938" s="39"/>
      <c r="AM938" s="39"/>
      <c r="AN938" s="39"/>
      <c r="AO938" s="39"/>
      <c r="AP938" s="39"/>
      <c r="AQ938" s="39"/>
      <c r="AR938" s="39"/>
      <c r="AS938" s="39"/>
      <c r="AT938" s="39"/>
      <c r="AU938" s="39"/>
      <c r="AV938" s="39"/>
      <c r="AW938" s="39"/>
      <c r="AX938" s="39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39"/>
      <c r="AK939" s="39"/>
      <c r="AL939" s="39"/>
      <c r="AM939" s="39"/>
      <c r="AN939" s="39"/>
      <c r="AO939" s="39"/>
      <c r="AP939" s="39"/>
      <c r="AQ939" s="39"/>
      <c r="AR939" s="39"/>
      <c r="AS939" s="39"/>
      <c r="AT939" s="39"/>
      <c r="AU939" s="39"/>
      <c r="AV939" s="39"/>
      <c r="AW939" s="39"/>
      <c r="AX939" s="39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39"/>
      <c r="AK940" s="39"/>
      <c r="AL940" s="39"/>
      <c r="AM940" s="39"/>
      <c r="AN940" s="39"/>
      <c r="AO940" s="39"/>
      <c r="AP940" s="39"/>
      <c r="AQ940" s="39"/>
      <c r="AR940" s="39"/>
      <c r="AS940" s="39"/>
      <c r="AT940" s="39"/>
      <c r="AU940" s="39"/>
      <c r="AV940" s="39"/>
      <c r="AW940" s="39"/>
      <c r="AX940" s="39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39"/>
      <c r="AK941" s="39"/>
      <c r="AL941" s="39"/>
      <c r="AM941" s="39"/>
      <c r="AN941" s="39"/>
      <c r="AO941" s="39"/>
      <c r="AP941" s="39"/>
      <c r="AQ941" s="39"/>
      <c r="AR941" s="39"/>
      <c r="AS941" s="39"/>
      <c r="AT941" s="39"/>
      <c r="AU941" s="39"/>
      <c r="AV941" s="39"/>
      <c r="AW941" s="39"/>
      <c r="AX941" s="39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39"/>
      <c r="AK942" s="39"/>
      <c r="AL942" s="39"/>
      <c r="AM942" s="39"/>
      <c r="AN942" s="39"/>
      <c r="AO942" s="39"/>
      <c r="AP942" s="39"/>
      <c r="AQ942" s="39"/>
      <c r="AR942" s="39"/>
      <c r="AS942" s="39"/>
      <c r="AT942" s="39"/>
      <c r="AU942" s="39"/>
      <c r="AV942" s="39"/>
      <c r="AW942" s="39"/>
      <c r="AX942" s="39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39"/>
      <c r="AK943" s="39"/>
      <c r="AL943" s="39"/>
      <c r="AM943" s="39"/>
      <c r="AN943" s="39"/>
      <c r="AO943" s="39"/>
      <c r="AP943" s="39"/>
      <c r="AQ943" s="39"/>
      <c r="AR943" s="39"/>
      <c r="AS943" s="39"/>
      <c r="AT943" s="39"/>
      <c r="AU943" s="39"/>
      <c r="AV943" s="39"/>
      <c r="AW943" s="39"/>
      <c r="AX943" s="39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39"/>
      <c r="AK944" s="39"/>
      <c r="AL944" s="39"/>
      <c r="AM944" s="39"/>
      <c r="AN944" s="39"/>
      <c r="AO944" s="39"/>
      <c r="AP944" s="39"/>
      <c r="AQ944" s="39"/>
      <c r="AR944" s="39"/>
      <c r="AS944" s="39"/>
      <c r="AT944" s="39"/>
      <c r="AU944" s="39"/>
      <c r="AV944" s="39"/>
      <c r="AW944" s="39"/>
      <c r="AX944" s="39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39"/>
      <c r="AK945" s="39"/>
      <c r="AL945" s="39"/>
      <c r="AM945" s="39"/>
      <c r="AN945" s="39"/>
      <c r="AO945" s="39"/>
      <c r="AP945" s="39"/>
      <c r="AQ945" s="39"/>
      <c r="AR945" s="39"/>
      <c r="AS945" s="39"/>
      <c r="AT945" s="39"/>
      <c r="AU945" s="39"/>
      <c r="AV945" s="39"/>
      <c r="AW945" s="39"/>
      <c r="AX945" s="39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39"/>
      <c r="AK946" s="39"/>
      <c r="AL946" s="39"/>
      <c r="AM946" s="39"/>
      <c r="AN946" s="39"/>
      <c r="AO946" s="39"/>
      <c r="AP946" s="39"/>
      <c r="AQ946" s="39"/>
      <c r="AR946" s="39"/>
      <c r="AS946" s="39"/>
      <c r="AT946" s="39"/>
      <c r="AU946" s="39"/>
      <c r="AV946" s="39"/>
      <c r="AW946" s="39"/>
      <c r="AX946" s="39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39"/>
      <c r="AK947" s="39"/>
      <c r="AL947" s="39"/>
      <c r="AM947" s="39"/>
      <c r="AN947" s="39"/>
      <c r="AO947" s="39"/>
      <c r="AP947" s="39"/>
      <c r="AQ947" s="39"/>
      <c r="AR947" s="39"/>
      <c r="AS947" s="39"/>
      <c r="AT947" s="39"/>
      <c r="AU947" s="39"/>
      <c r="AV947" s="39"/>
      <c r="AW947" s="39"/>
      <c r="AX947" s="39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39"/>
      <c r="AK948" s="39"/>
      <c r="AL948" s="39"/>
      <c r="AM948" s="39"/>
      <c r="AN948" s="39"/>
      <c r="AO948" s="39"/>
      <c r="AP948" s="39"/>
      <c r="AQ948" s="39"/>
      <c r="AR948" s="39"/>
      <c r="AS948" s="39"/>
      <c r="AT948" s="39"/>
      <c r="AU948" s="39"/>
      <c r="AV948" s="39"/>
      <c r="AW948" s="39"/>
      <c r="AX948" s="39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39"/>
      <c r="AK949" s="39"/>
      <c r="AL949" s="39"/>
      <c r="AM949" s="39"/>
      <c r="AN949" s="39"/>
      <c r="AO949" s="39"/>
      <c r="AP949" s="39"/>
      <c r="AQ949" s="39"/>
      <c r="AR949" s="39"/>
      <c r="AS949" s="39"/>
      <c r="AT949" s="39"/>
      <c r="AU949" s="39"/>
      <c r="AV949" s="39"/>
      <c r="AW949" s="39"/>
      <c r="AX949" s="39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39"/>
      <c r="AK950" s="39"/>
      <c r="AL950" s="39"/>
      <c r="AM950" s="39"/>
      <c r="AN950" s="39"/>
      <c r="AO950" s="39"/>
      <c r="AP950" s="39"/>
      <c r="AQ950" s="39"/>
      <c r="AR950" s="39"/>
      <c r="AS950" s="39"/>
      <c r="AT950" s="39"/>
      <c r="AU950" s="39"/>
      <c r="AV950" s="39"/>
      <c r="AW950" s="39"/>
      <c r="AX950" s="39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39"/>
      <c r="AK951" s="39"/>
      <c r="AL951" s="39"/>
      <c r="AM951" s="39"/>
      <c r="AN951" s="39"/>
      <c r="AO951" s="39"/>
      <c r="AP951" s="39"/>
      <c r="AQ951" s="39"/>
      <c r="AR951" s="39"/>
      <c r="AS951" s="39"/>
      <c r="AT951" s="39"/>
      <c r="AU951" s="39"/>
      <c r="AV951" s="39"/>
      <c r="AW951" s="39"/>
      <c r="AX951" s="39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39"/>
      <c r="AK952" s="39"/>
      <c r="AL952" s="39"/>
      <c r="AM952" s="39"/>
      <c r="AN952" s="39"/>
      <c r="AO952" s="39"/>
      <c r="AP952" s="39"/>
      <c r="AQ952" s="39"/>
      <c r="AR952" s="39"/>
      <c r="AS952" s="39"/>
      <c r="AT952" s="39"/>
      <c r="AU952" s="39"/>
      <c r="AV952" s="39"/>
      <c r="AW952" s="39"/>
      <c r="AX952" s="39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39"/>
      <c r="AK953" s="39"/>
      <c r="AL953" s="39"/>
      <c r="AM953" s="39"/>
      <c r="AN953" s="39"/>
      <c r="AO953" s="39"/>
      <c r="AP953" s="39"/>
      <c r="AQ953" s="39"/>
      <c r="AR953" s="39"/>
      <c r="AS953" s="39"/>
      <c r="AT953" s="39"/>
      <c r="AU953" s="39"/>
      <c r="AV953" s="39"/>
      <c r="AW953" s="39"/>
      <c r="AX953" s="39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39"/>
      <c r="AK954" s="39"/>
      <c r="AL954" s="39"/>
      <c r="AM954" s="39"/>
      <c r="AN954" s="39"/>
      <c r="AO954" s="39"/>
      <c r="AP954" s="39"/>
      <c r="AQ954" s="39"/>
      <c r="AR954" s="39"/>
      <c r="AS954" s="39"/>
      <c r="AT954" s="39"/>
      <c r="AU954" s="39"/>
      <c r="AV954" s="39"/>
      <c r="AW954" s="39"/>
      <c r="AX954" s="39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39"/>
      <c r="AK955" s="39"/>
      <c r="AL955" s="39"/>
      <c r="AM955" s="39"/>
      <c r="AN955" s="39"/>
      <c r="AO955" s="39"/>
      <c r="AP955" s="39"/>
      <c r="AQ955" s="39"/>
      <c r="AR955" s="39"/>
      <c r="AS955" s="39"/>
      <c r="AT955" s="39"/>
      <c r="AU955" s="39"/>
      <c r="AV955" s="39"/>
      <c r="AW955" s="39"/>
      <c r="AX955" s="39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39"/>
      <c r="AK956" s="39"/>
      <c r="AL956" s="39"/>
      <c r="AM956" s="39"/>
      <c r="AN956" s="39"/>
      <c r="AO956" s="39"/>
      <c r="AP956" s="39"/>
      <c r="AQ956" s="39"/>
      <c r="AR956" s="39"/>
      <c r="AS956" s="39"/>
      <c r="AT956" s="39"/>
      <c r="AU956" s="39"/>
      <c r="AV956" s="39"/>
      <c r="AW956" s="39"/>
      <c r="AX956" s="39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39"/>
      <c r="AK957" s="39"/>
      <c r="AL957" s="39"/>
      <c r="AM957" s="39"/>
      <c r="AN957" s="39"/>
      <c r="AO957" s="39"/>
      <c r="AP957" s="39"/>
      <c r="AQ957" s="39"/>
      <c r="AR957" s="39"/>
      <c r="AS957" s="39"/>
      <c r="AT957" s="39"/>
      <c r="AU957" s="39"/>
      <c r="AV957" s="39"/>
      <c r="AW957" s="39"/>
      <c r="AX957" s="39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39"/>
      <c r="AK958" s="39"/>
      <c r="AL958" s="39"/>
      <c r="AM958" s="39"/>
      <c r="AN958" s="39"/>
      <c r="AO958" s="39"/>
      <c r="AP958" s="39"/>
      <c r="AQ958" s="39"/>
      <c r="AR958" s="39"/>
      <c r="AS958" s="39"/>
      <c r="AT958" s="39"/>
      <c r="AU958" s="39"/>
      <c r="AV958" s="39"/>
      <c r="AW958" s="39"/>
      <c r="AX958" s="39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39"/>
      <c r="AK959" s="39"/>
      <c r="AL959" s="39"/>
      <c r="AM959" s="39"/>
      <c r="AN959" s="39"/>
      <c r="AO959" s="39"/>
      <c r="AP959" s="39"/>
      <c r="AQ959" s="39"/>
      <c r="AR959" s="39"/>
      <c r="AS959" s="39"/>
      <c r="AT959" s="39"/>
      <c r="AU959" s="39"/>
      <c r="AV959" s="39"/>
      <c r="AW959" s="39"/>
      <c r="AX959" s="39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39"/>
      <c r="AK960" s="39"/>
      <c r="AL960" s="39"/>
      <c r="AM960" s="39"/>
      <c r="AN960" s="39"/>
      <c r="AO960" s="39"/>
      <c r="AP960" s="39"/>
      <c r="AQ960" s="39"/>
      <c r="AR960" s="39"/>
      <c r="AS960" s="39"/>
      <c r="AT960" s="39"/>
      <c r="AU960" s="39"/>
      <c r="AV960" s="39"/>
      <c r="AW960" s="39"/>
      <c r="AX960" s="39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39"/>
      <c r="AK961" s="39"/>
      <c r="AL961" s="39"/>
      <c r="AM961" s="39"/>
      <c r="AN961" s="39"/>
      <c r="AO961" s="39"/>
      <c r="AP961" s="39"/>
      <c r="AQ961" s="39"/>
      <c r="AR961" s="39"/>
      <c r="AS961" s="39"/>
      <c r="AT961" s="39"/>
      <c r="AU961" s="39"/>
      <c r="AV961" s="39"/>
      <c r="AW961" s="39"/>
      <c r="AX961" s="39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39"/>
      <c r="AK962" s="39"/>
      <c r="AL962" s="39"/>
      <c r="AM962" s="39"/>
      <c r="AN962" s="39"/>
      <c r="AO962" s="39"/>
      <c r="AP962" s="39"/>
      <c r="AQ962" s="39"/>
      <c r="AR962" s="39"/>
      <c r="AS962" s="39"/>
      <c r="AT962" s="39"/>
      <c r="AU962" s="39"/>
      <c r="AV962" s="39"/>
      <c r="AW962" s="39"/>
      <c r="AX962" s="39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39"/>
      <c r="AK963" s="39"/>
      <c r="AL963" s="39"/>
      <c r="AM963" s="39"/>
      <c r="AN963" s="39"/>
      <c r="AO963" s="39"/>
      <c r="AP963" s="39"/>
      <c r="AQ963" s="39"/>
      <c r="AR963" s="39"/>
      <c r="AS963" s="39"/>
      <c r="AT963" s="39"/>
      <c r="AU963" s="39"/>
      <c r="AV963" s="39"/>
      <c r="AW963" s="39"/>
      <c r="AX963" s="39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39"/>
      <c r="AK964" s="39"/>
      <c r="AL964" s="39"/>
      <c r="AM964" s="39"/>
      <c r="AN964" s="39"/>
      <c r="AO964" s="39"/>
      <c r="AP964" s="39"/>
      <c r="AQ964" s="39"/>
      <c r="AR964" s="39"/>
      <c r="AS964" s="39"/>
      <c r="AT964" s="39"/>
      <c r="AU964" s="39"/>
      <c r="AV964" s="39"/>
      <c r="AW964" s="39"/>
      <c r="AX964" s="39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39"/>
      <c r="AK965" s="39"/>
      <c r="AL965" s="39"/>
      <c r="AM965" s="39"/>
      <c r="AN965" s="39"/>
      <c r="AO965" s="39"/>
      <c r="AP965" s="39"/>
      <c r="AQ965" s="39"/>
      <c r="AR965" s="39"/>
      <c r="AS965" s="39"/>
      <c r="AT965" s="39"/>
      <c r="AU965" s="39"/>
      <c r="AV965" s="39"/>
      <c r="AW965" s="39"/>
      <c r="AX965" s="39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39"/>
      <c r="AK966" s="39"/>
      <c r="AL966" s="39"/>
      <c r="AM966" s="39"/>
      <c r="AN966" s="39"/>
      <c r="AO966" s="39"/>
      <c r="AP966" s="39"/>
      <c r="AQ966" s="39"/>
      <c r="AR966" s="39"/>
      <c r="AS966" s="39"/>
      <c r="AT966" s="39"/>
      <c r="AU966" s="39"/>
      <c r="AV966" s="39"/>
      <c r="AW966" s="39"/>
      <c r="AX966" s="39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39"/>
      <c r="AK967" s="39"/>
      <c r="AL967" s="39"/>
      <c r="AM967" s="39"/>
      <c r="AN967" s="39"/>
      <c r="AO967" s="39"/>
      <c r="AP967" s="39"/>
      <c r="AQ967" s="39"/>
      <c r="AR967" s="39"/>
      <c r="AS967" s="39"/>
      <c r="AT967" s="39"/>
      <c r="AU967" s="39"/>
      <c r="AV967" s="39"/>
      <c r="AW967" s="39"/>
      <c r="AX967" s="39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39"/>
      <c r="AK968" s="39"/>
      <c r="AL968" s="39"/>
      <c r="AM968" s="39"/>
      <c r="AN968" s="39"/>
      <c r="AO968" s="39"/>
      <c r="AP968" s="39"/>
      <c r="AQ968" s="39"/>
      <c r="AR968" s="39"/>
      <c r="AS968" s="39"/>
      <c r="AT968" s="39"/>
      <c r="AU968" s="39"/>
      <c r="AV968" s="39"/>
      <c r="AW968" s="39"/>
      <c r="AX968" s="39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39"/>
      <c r="AK969" s="39"/>
      <c r="AL969" s="39"/>
      <c r="AM969" s="39"/>
      <c r="AN969" s="39"/>
      <c r="AO969" s="39"/>
      <c r="AP969" s="39"/>
      <c r="AQ969" s="39"/>
      <c r="AR969" s="39"/>
      <c r="AS969" s="39"/>
      <c r="AT969" s="39"/>
      <c r="AU969" s="39"/>
      <c r="AV969" s="39"/>
      <c r="AW969" s="39"/>
      <c r="AX969" s="39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39"/>
      <c r="AK970" s="39"/>
      <c r="AL970" s="39"/>
      <c r="AM970" s="39"/>
      <c r="AN970" s="39"/>
      <c r="AO970" s="39"/>
      <c r="AP970" s="39"/>
      <c r="AQ970" s="39"/>
      <c r="AR970" s="39"/>
      <c r="AS970" s="39"/>
      <c r="AT970" s="39"/>
      <c r="AU970" s="39"/>
      <c r="AV970" s="39"/>
      <c r="AW970" s="39"/>
      <c r="AX970" s="39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39"/>
      <c r="AK971" s="39"/>
      <c r="AL971" s="39"/>
      <c r="AM971" s="39"/>
      <c r="AN971" s="39"/>
      <c r="AO971" s="39"/>
      <c r="AP971" s="39"/>
      <c r="AQ971" s="39"/>
      <c r="AR971" s="39"/>
      <c r="AS971" s="39"/>
      <c r="AT971" s="39"/>
      <c r="AU971" s="39"/>
      <c r="AV971" s="39"/>
      <c r="AW971" s="39"/>
      <c r="AX971" s="39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39"/>
      <c r="AK972" s="39"/>
      <c r="AL972" s="39"/>
      <c r="AM972" s="39"/>
      <c r="AN972" s="39"/>
      <c r="AO972" s="39"/>
      <c r="AP972" s="39"/>
      <c r="AQ972" s="39"/>
      <c r="AR972" s="39"/>
      <c r="AS972" s="39"/>
      <c r="AT972" s="39"/>
      <c r="AU972" s="39"/>
      <c r="AV972" s="39"/>
      <c r="AW972" s="39"/>
      <c r="AX972" s="39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39"/>
      <c r="AK973" s="39"/>
      <c r="AL973" s="39"/>
      <c r="AM973" s="39"/>
      <c r="AN973" s="39"/>
      <c r="AO973" s="39"/>
      <c r="AP973" s="39"/>
      <c r="AQ973" s="39"/>
      <c r="AR973" s="39"/>
      <c r="AS973" s="39"/>
      <c r="AT973" s="39"/>
      <c r="AU973" s="39"/>
      <c r="AV973" s="39"/>
      <c r="AW973" s="39"/>
      <c r="AX973" s="39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39"/>
      <c r="AK974" s="39"/>
      <c r="AL974" s="39"/>
      <c r="AM974" s="39"/>
      <c r="AN974" s="39"/>
      <c r="AO974" s="39"/>
      <c r="AP974" s="39"/>
      <c r="AQ974" s="39"/>
      <c r="AR974" s="39"/>
      <c r="AS974" s="39"/>
      <c r="AT974" s="39"/>
      <c r="AU974" s="39"/>
      <c r="AV974" s="39"/>
      <c r="AW974" s="39"/>
      <c r="AX974" s="39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39"/>
      <c r="AK975" s="39"/>
      <c r="AL975" s="39"/>
      <c r="AM975" s="39"/>
      <c r="AN975" s="39"/>
      <c r="AO975" s="39"/>
      <c r="AP975" s="39"/>
      <c r="AQ975" s="39"/>
      <c r="AR975" s="39"/>
      <c r="AS975" s="39"/>
      <c r="AT975" s="39"/>
      <c r="AU975" s="39"/>
      <c r="AV975" s="39"/>
      <c r="AW975" s="39"/>
      <c r="AX975" s="39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39"/>
      <c r="AK976" s="39"/>
      <c r="AL976" s="39"/>
      <c r="AM976" s="39"/>
      <c r="AN976" s="39"/>
      <c r="AO976" s="39"/>
      <c r="AP976" s="39"/>
      <c r="AQ976" s="39"/>
      <c r="AR976" s="39"/>
      <c r="AS976" s="39"/>
      <c r="AT976" s="39"/>
      <c r="AU976" s="39"/>
      <c r="AV976" s="39"/>
      <c r="AW976" s="39"/>
      <c r="AX976" s="39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39"/>
      <c r="AK977" s="39"/>
      <c r="AL977" s="39"/>
      <c r="AM977" s="39"/>
      <c r="AN977" s="39"/>
      <c r="AO977" s="39"/>
      <c r="AP977" s="39"/>
      <c r="AQ977" s="39"/>
      <c r="AR977" s="39"/>
      <c r="AS977" s="39"/>
      <c r="AT977" s="39"/>
      <c r="AU977" s="39"/>
      <c r="AV977" s="39"/>
      <c r="AW977" s="39"/>
      <c r="AX977" s="39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39"/>
      <c r="AK978" s="39"/>
      <c r="AL978" s="39"/>
      <c r="AM978" s="39"/>
      <c r="AN978" s="39"/>
      <c r="AO978" s="39"/>
      <c r="AP978" s="39"/>
      <c r="AQ978" s="39"/>
      <c r="AR978" s="39"/>
      <c r="AS978" s="39"/>
      <c r="AT978" s="39"/>
      <c r="AU978" s="39"/>
      <c r="AV978" s="39"/>
      <c r="AW978" s="39"/>
      <c r="AX978" s="39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39"/>
      <c r="AK979" s="39"/>
      <c r="AL979" s="39"/>
      <c r="AM979" s="39"/>
      <c r="AN979" s="39"/>
      <c r="AO979" s="39"/>
      <c r="AP979" s="39"/>
      <c r="AQ979" s="39"/>
      <c r="AR979" s="39"/>
      <c r="AS979" s="39"/>
      <c r="AT979" s="39"/>
      <c r="AU979" s="39"/>
      <c r="AV979" s="39"/>
      <c r="AW979" s="39"/>
      <c r="AX979" s="39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39"/>
      <c r="AK980" s="39"/>
      <c r="AL980" s="39"/>
      <c r="AM980" s="39"/>
      <c r="AN980" s="39"/>
      <c r="AO980" s="39"/>
      <c r="AP980" s="39"/>
      <c r="AQ980" s="39"/>
      <c r="AR980" s="39"/>
      <c r="AS980" s="39"/>
      <c r="AT980" s="39"/>
      <c r="AU980" s="39"/>
      <c r="AV980" s="39"/>
      <c r="AW980" s="39"/>
      <c r="AX980" s="39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39"/>
      <c r="AK981" s="39"/>
      <c r="AL981" s="39"/>
      <c r="AM981" s="39"/>
      <c r="AN981" s="39"/>
      <c r="AO981" s="39"/>
      <c r="AP981" s="39"/>
      <c r="AQ981" s="39"/>
      <c r="AR981" s="39"/>
      <c r="AS981" s="39"/>
      <c r="AT981" s="39"/>
      <c r="AU981" s="39"/>
      <c r="AV981" s="39"/>
      <c r="AW981" s="39"/>
      <c r="AX981" s="39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39"/>
      <c r="AK982" s="39"/>
      <c r="AL982" s="39"/>
      <c r="AM982" s="39"/>
      <c r="AN982" s="39"/>
      <c r="AO982" s="39"/>
      <c r="AP982" s="39"/>
      <c r="AQ982" s="39"/>
      <c r="AR982" s="39"/>
      <c r="AS982" s="39"/>
      <c r="AT982" s="39"/>
      <c r="AU982" s="39"/>
      <c r="AV982" s="39"/>
      <c r="AW982" s="39"/>
      <c r="AX982" s="39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39"/>
      <c r="AK983" s="39"/>
      <c r="AL983" s="39"/>
      <c r="AM983" s="39"/>
      <c r="AN983" s="39"/>
      <c r="AO983" s="39"/>
      <c r="AP983" s="39"/>
      <c r="AQ983" s="39"/>
      <c r="AR983" s="39"/>
      <c r="AS983" s="39"/>
      <c r="AT983" s="39"/>
      <c r="AU983" s="39"/>
      <c r="AV983" s="39"/>
      <c r="AW983" s="39"/>
      <c r="AX983" s="39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39"/>
      <c r="AK984" s="39"/>
      <c r="AL984" s="39"/>
      <c r="AM984" s="39"/>
      <c r="AN984" s="39"/>
      <c r="AO984" s="39"/>
      <c r="AP984" s="39"/>
      <c r="AQ984" s="39"/>
      <c r="AR984" s="39"/>
      <c r="AS984" s="39"/>
      <c r="AT984" s="39"/>
      <c r="AU984" s="39"/>
      <c r="AV984" s="39"/>
      <c r="AW984" s="39"/>
      <c r="AX984" s="39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39"/>
      <c r="AK985" s="39"/>
      <c r="AL985" s="39"/>
      <c r="AM985" s="39"/>
      <c r="AN985" s="39"/>
      <c r="AO985" s="39"/>
      <c r="AP985" s="39"/>
      <c r="AQ985" s="39"/>
      <c r="AR985" s="39"/>
      <c r="AS985" s="39"/>
      <c r="AT985" s="39"/>
      <c r="AU985" s="39"/>
      <c r="AV985" s="39"/>
      <c r="AW985" s="39"/>
      <c r="AX985" s="39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39"/>
      <c r="AK986" s="39"/>
      <c r="AL986" s="39"/>
      <c r="AM986" s="39"/>
      <c r="AN986" s="39"/>
      <c r="AO986" s="39"/>
      <c r="AP986" s="39"/>
      <c r="AQ986" s="39"/>
      <c r="AR986" s="39"/>
      <c r="AS986" s="39"/>
      <c r="AT986" s="39"/>
      <c r="AU986" s="39"/>
      <c r="AV986" s="39"/>
      <c r="AW986" s="39"/>
      <c r="AX986" s="39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39"/>
      <c r="AK987" s="39"/>
      <c r="AL987" s="39"/>
      <c r="AM987" s="39"/>
      <c r="AN987" s="39"/>
      <c r="AO987" s="39"/>
      <c r="AP987" s="39"/>
      <c r="AQ987" s="39"/>
      <c r="AR987" s="39"/>
      <c r="AS987" s="39"/>
      <c r="AT987" s="39"/>
      <c r="AU987" s="39"/>
      <c r="AV987" s="39"/>
      <c r="AW987" s="39"/>
      <c r="AX987" s="39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39"/>
      <c r="AK988" s="39"/>
      <c r="AL988" s="39"/>
      <c r="AM988" s="39"/>
      <c r="AN988" s="39"/>
      <c r="AO988" s="39"/>
      <c r="AP988" s="39"/>
      <c r="AQ988" s="39"/>
      <c r="AR988" s="39"/>
      <c r="AS988" s="39"/>
      <c r="AT988" s="39"/>
      <c r="AU988" s="39"/>
      <c r="AV988" s="39"/>
      <c r="AW988" s="39"/>
      <c r="AX988" s="39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39"/>
      <c r="AK989" s="39"/>
      <c r="AL989" s="39"/>
      <c r="AM989" s="39"/>
      <c r="AN989" s="39"/>
      <c r="AO989" s="39"/>
      <c r="AP989" s="39"/>
      <c r="AQ989" s="39"/>
      <c r="AR989" s="39"/>
      <c r="AS989" s="39"/>
      <c r="AT989" s="39"/>
      <c r="AU989" s="39"/>
      <c r="AV989" s="39"/>
      <c r="AW989" s="39"/>
      <c r="AX989" s="39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39"/>
      <c r="AK990" s="39"/>
      <c r="AL990" s="39"/>
      <c r="AM990" s="39"/>
      <c r="AN990" s="39"/>
      <c r="AO990" s="39"/>
      <c r="AP990" s="39"/>
      <c r="AQ990" s="39"/>
      <c r="AR990" s="39"/>
      <c r="AS990" s="39"/>
      <c r="AT990" s="39"/>
      <c r="AU990" s="39"/>
      <c r="AV990" s="39"/>
      <c r="AW990" s="39"/>
      <c r="AX990" s="39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39"/>
      <c r="AK991" s="39"/>
      <c r="AL991" s="39"/>
      <c r="AM991" s="39"/>
      <c r="AN991" s="39"/>
      <c r="AO991" s="39"/>
      <c r="AP991" s="39"/>
      <c r="AQ991" s="39"/>
      <c r="AR991" s="39"/>
      <c r="AS991" s="39"/>
      <c r="AT991" s="39"/>
      <c r="AU991" s="39"/>
      <c r="AV991" s="39"/>
      <c r="AW991" s="39"/>
      <c r="AX991" s="39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39"/>
      <c r="AK992" s="39"/>
      <c r="AL992" s="39"/>
      <c r="AM992" s="39"/>
      <c r="AN992" s="39"/>
      <c r="AO992" s="39"/>
      <c r="AP992" s="39"/>
      <c r="AQ992" s="39"/>
      <c r="AR992" s="39"/>
      <c r="AS992" s="39"/>
      <c r="AT992" s="39"/>
      <c r="AU992" s="39"/>
      <c r="AV992" s="39"/>
      <c r="AW992" s="39"/>
      <c r="AX992" s="39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39"/>
      <c r="AK993" s="39"/>
      <c r="AL993" s="39"/>
      <c r="AM993" s="39"/>
      <c r="AN993" s="39"/>
      <c r="AO993" s="39"/>
      <c r="AP993" s="39"/>
      <c r="AQ993" s="39"/>
      <c r="AR993" s="39"/>
      <c r="AS993" s="39"/>
      <c r="AT993" s="39"/>
      <c r="AU993" s="39"/>
      <c r="AV993" s="39"/>
      <c r="AW993" s="39"/>
      <c r="AX993" s="39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39"/>
      <c r="AK994" s="39"/>
      <c r="AL994" s="39"/>
      <c r="AM994" s="39"/>
      <c r="AN994" s="39"/>
      <c r="AO994" s="39"/>
      <c r="AP994" s="39"/>
      <c r="AQ994" s="39"/>
      <c r="AR994" s="39"/>
      <c r="AS994" s="39"/>
      <c r="AT994" s="39"/>
      <c r="AU994" s="39"/>
      <c r="AV994" s="39"/>
      <c r="AW994" s="39"/>
      <c r="AX994" s="39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39"/>
      <c r="AK995" s="39"/>
      <c r="AL995" s="39"/>
      <c r="AM995" s="39"/>
      <c r="AN995" s="39"/>
      <c r="AO995" s="39"/>
      <c r="AP995" s="39"/>
      <c r="AQ995" s="39"/>
      <c r="AR995" s="39"/>
      <c r="AS995" s="39"/>
      <c r="AT995" s="39"/>
      <c r="AU995" s="39"/>
      <c r="AV995" s="39"/>
      <c r="AW995" s="39"/>
      <c r="AX995" s="39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39"/>
      <c r="AK996" s="39"/>
      <c r="AL996" s="39"/>
      <c r="AM996" s="39"/>
      <c r="AN996" s="39"/>
      <c r="AO996" s="39"/>
      <c r="AP996" s="39"/>
      <c r="AQ996" s="39"/>
      <c r="AR996" s="39"/>
      <c r="AS996" s="39"/>
      <c r="AT996" s="39"/>
      <c r="AU996" s="39"/>
      <c r="AV996" s="39"/>
      <c r="AW996" s="39"/>
      <c r="AX996" s="39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39"/>
      <c r="AK997" s="39"/>
      <c r="AL997" s="39"/>
      <c r="AM997" s="39"/>
      <c r="AN997" s="39"/>
      <c r="AO997" s="39"/>
      <c r="AP997" s="39"/>
      <c r="AQ997" s="39"/>
      <c r="AR997" s="39"/>
      <c r="AS997" s="39"/>
      <c r="AT997" s="39"/>
      <c r="AU997" s="39"/>
      <c r="AV997" s="39"/>
      <c r="AW997" s="39"/>
      <c r="AX997" s="39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39"/>
      <c r="AK998" s="39"/>
      <c r="AL998" s="39"/>
      <c r="AM998" s="39"/>
      <c r="AN998" s="39"/>
      <c r="AO998" s="39"/>
      <c r="AP998" s="39"/>
      <c r="AQ998" s="39"/>
      <c r="AR998" s="39"/>
      <c r="AS998" s="39"/>
      <c r="AT998" s="39"/>
      <c r="AU998" s="39"/>
      <c r="AV998" s="39"/>
      <c r="AW998" s="39"/>
      <c r="AX998" s="39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39"/>
      <c r="AK999" s="39"/>
      <c r="AL999" s="39"/>
      <c r="AM999" s="39"/>
      <c r="AN999" s="39"/>
      <c r="AO999" s="39"/>
      <c r="AP999" s="39"/>
      <c r="AQ999" s="39"/>
      <c r="AR999" s="39"/>
      <c r="AS999" s="39"/>
      <c r="AT999" s="39"/>
      <c r="AU999" s="39"/>
      <c r="AV999" s="39"/>
      <c r="AW999" s="39"/>
      <c r="AX999" s="39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39"/>
      <c r="AK1000" s="39"/>
      <c r="AL1000" s="39"/>
      <c r="AM1000" s="39"/>
      <c r="AN1000" s="39"/>
      <c r="AO1000" s="39"/>
      <c r="AP1000" s="39"/>
      <c r="AQ1000" s="39"/>
      <c r="AR1000" s="39"/>
      <c r="AS1000" s="39"/>
      <c r="AT1000" s="39"/>
      <c r="AU1000" s="39"/>
      <c r="AV1000" s="39"/>
      <c r="AW1000" s="39"/>
      <c r="AX1000" s="39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39"/>
      <c r="AK1001" s="39"/>
      <c r="AL1001" s="39"/>
      <c r="AM1001" s="39"/>
      <c r="AN1001" s="39"/>
      <c r="AO1001" s="39"/>
      <c r="AP1001" s="39"/>
      <c r="AQ1001" s="39"/>
      <c r="AR1001" s="39"/>
      <c r="AS1001" s="39"/>
      <c r="AT1001" s="39"/>
      <c r="AU1001" s="39"/>
      <c r="AV1001" s="39"/>
      <c r="AW1001" s="39"/>
      <c r="AX1001" s="39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39"/>
      <c r="AK1002" s="39"/>
      <c r="AL1002" s="39"/>
      <c r="AM1002" s="39"/>
      <c r="AN1002" s="39"/>
      <c r="AO1002" s="39"/>
      <c r="AP1002" s="39"/>
      <c r="AQ1002" s="39"/>
      <c r="AR1002" s="39"/>
      <c r="AS1002" s="39"/>
      <c r="AT1002" s="39"/>
      <c r="AU1002" s="39"/>
      <c r="AV1002" s="39"/>
      <c r="AW1002" s="39"/>
      <c r="AX1002" s="39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39"/>
      <c r="AK1003" s="39"/>
      <c r="AL1003" s="39"/>
      <c r="AM1003" s="39"/>
      <c r="AN1003" s="39"/>
      <c r="AO1003" s="39"/>
      <c r="AP1003" s="39"/>
      <c r="AQ1003" s="39"/>
      <c r="AR1003" s="39"/>
      <c r="AS1003" s="39"/>
      <c r="AT1003" s="39"/>
      <c r="AU1003" s="39"/>
      <c r="AV1003" s="39"/>
      <c r="AW1003" s="39"/>
      <c r="AX1003" s="39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39"/>
      <c r="AK1004" s="39"/>
      <c r="AL1004" s="39"/>
      <c r="AM1004" s="39"/>
      <c r="AN1004" s="39"/>
      <c r="AO1004" s="39"/>
      <c r="AP1004" s="39"/>
      <c r="AQ1004" s="39"/>
      <c r="AR1004" s="39"/>
      <c r="AS1004" s="39"/>
      <c r="AT1004" s="39"/>
      <c r="AU1004" s="39"/>
      <c r="AV1004" s="39"/>
      <c r="AW1004" s="39"/>
      <c r="AX1004" s="39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39"/>
      <c r="AK1005" s="39"/>
      <c r="AL1005" s="39"/>
      <c r="AM1005" s="39"/>
      <c r="AN1005" s="39"/>
      <c r="AO1005" s="39"/>
      <c r="AP1005" s="39"/>
      <c r="AQ1005" s="39"/>
      <c r="AR1005" s="39"/>
      <c r="AS1005" s="39"/>
      <c r="AT1005" s="39"/>
      <c r="AU1005" s="39"/>
      <c r="AV1005" s="39"/>
      <c r="AW1005" s="39"/>
      <c r="AX1005" s="39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39"/>
      <c r="AK1006" s="39"/>
      <c r="AL1006" s="39"/>
      <c r="AM1006" s="39"/>
      <c r="AN1006" s="39"/>
      <c r="AO1006" s="39"/>
      <c r="AP1006" s="39"/>
      <c r="AQ1006" s="39"/>
      <c r="AR1006" s="39"/>
      <c r="AS1006" s="39"/>
      <c r="AT1006" s="39"/>
      <c r="AU1006" s="39"/>
      <c r="AV1006" s="39"/>
      <c r="AW1006" s="39"/>
      <c r="AX1006" s="39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21"/>
  <sheetViews>
    <sheetView workbookViewId="0">
      <pane ySplit="9" topLeftCell="A10" activePane="bottomLeft" state="frozen"/>
      <selection/>
      <selection pane="bottomLeft" activeCell="B17" sqref="B17"/>
    </sheetView>
  </sheetViews>
  <sheetFormatPr defaultColWidth="12.6666666666667" defaultRowHeight="15.75" customHeight="1"/>
  <cols>
    <col min="1" max="1" width="3.21904761904762" customWidth="1"/>
    <col min="2" max="2" width="25.1047619047619" customWidth="1"/>
    <col min="3" max="3" width="3.21904761904762" customWidth="1"/>
    <col min="4" max="4" width="25.1047619047619" customWidth="1"/>
    <col min="5" max="5" width="3.21904761904762" customWidth="1"/>
    <col min="6" max="6" width="25.1047619047619" customWidth="1"/>
    <col min="7" max="7" width="3.21904761904762" customWidth="1"/>
    <col min="8" max="8" width="25.1047619047619" customWidth="1"/>
    <col min="9" max="9" width="3.21904761904762" customWidth="1"/>
    <col min="10" max="10" width="25.1047619047619" customWidth="1"/>
    <col min="11" max="11" width="3.21904761904762" customWidth="1"/>
    <col min="12" max="12" width="25.1047619047619" customWidth="1"/>
    <col min="13" max="13" width="3.21904761904762" customWidth="1"/>
    <col min="14" max="14" width="25.1047619047619" customWidth="1"/>
    <col min="15" max="15" width="3.21904761904762" customWidth="1"/>
    <col min="27" max="27" width="13.3333333333333" customWidth="1"/>
    <col min="36" max="36" width="12.7619047619048" hidden="1"/>
    <col min="37" max="40" width="12.6666666666667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02</v>
      </c>
      <c r="M1" s="1"/>
      <c r="N1" s="1"/>
      <c r="O1" s="1" t="s">
        <v>154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5"/>
      <c r="E2" s="5"/>
      <c r="F2" s="5"/>
      <c r="G2" s="5"/>
      <c r="H2" s="5"/>
      <c r="I2" s="5"/>
      <c r="J2" s="5"/>
      <c r="K2" s="5"/>
      <c r="L2" s="56"/>
      <c r="M2" s="1"/>
      <c r="N2" s="6" t="s">
        <v>155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45" t="s">
        <v>144</v>
      </c>
      <c r="E3" s="45"/>
      <c r="F3" s="46">
        <f>DASHBOARD!F3</f>
        <v>2023</v>
      </c>
      <c r="G3" s="47"/>
      <c r="H3" s="45" t="s">
        <v>35</v>
      </c>
      <c r="I3" s="45"/>
      <c r="J3" s="46" t="s">
        <v>46</v>
      </c>
      <c r="K3" s="56"/>
      <c r="L3" s="56"/>
      <c r="N3" s="9" t="str">
        <f ca="1">IFERROR(IF(N7=" "," ",IF(N7&gt;MASTER!$B$3/100,"SB",IF(N7&gt;MASTER!$B$4/100,"B",IF(N7&gt;MASTER!$B$5/100,"C","K"))))," ")</f>
        <v>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7" t="s">
        <v>3</v>
      </c>
      <c r="AK3" s="37" t="s">
        <v>122</v>
      </c>
      <c r="AL3" s="37" t="s">
        <v>128</v>
      </c>
      <c r="AM3" s="38" t="s">
        <v>130</v>
      </c>
      <c r="AO3" s="39"/>
      <c r="AP3" s="39"/>
      <c r="AQ3" s="39"/>
      <c r="AR3" s="39"/>
      <c r="AS3" s="39"/>
      <c r="AT3" s="39"/>
      <c r="AU3" s="39"/>
      <c r="AV3" s="39"/>
      <c r="AW3" s="39"/>
      <c r="AX3" s="39"/>
    </row>
    <row r="4" customHeight="1" spans="1:50">
      <c r="A4" s="1"/>
      <c r="D4" s="45" t="s">
        <v>145</v>
      </c>
      <c r="E4" s="45"/>
      <c r="F4" s="48">
        <f t="array" ref="F4">DATE(F3,INDEX(MASTER!G:G,MATCH(J3,MASTER!F:F,0)),1)</f>
        <v>44958</v>
      </c>
      <c r="G4" s="49"/>
      <c r="H4" s="45" t="s">
        <v>146</v>
      </c>
      <c r="I4" s="45"/>
      <c r="J4" s="50">
        <f t="shared" ref="J4:J5" si="0">WEEKNUM(F4)</f>
        <v>5</v>
      </c>
      <c r="K4" s="56"/>
      <c r="L4" s="56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0">
        <v>0</v>
      </c>
      <c r="AK4" s="37">
        <v>6</v>
      </c>
      <c r="AL4" s="37">
        <v>0</v>
      </c>
      <c r="AM4" s="38" t="s">
        <v>147</v>
      </c>
      <c r="AO4" s="39"/>
      <c r="AP4" s="39"/>
      <c r="AQ4" s="39"/>
      <c r="AR4" s="39"/>
      <c r="AS4" s="39"/>
      <c r="AT4" s="39"/>
      <c r="AU4" s="39"/>
      <c r="AV4" s="39"/>
      <c r="AW4" s="39"/>
      <c r="AX4" s="39"/>
    </row>
    <row r="5" customHeight="1" spans="1:50">
      <c r="A5" s="1"/>
      <c r="D5" s="45" t="s">
        <v>148</v>
      </c>
      <c r="E5" s="45"/>
      <c r="F5" s="48">
        <f>EOMONTH(F4,0)</f>
        <v>44985</v>
      </c>
      <c r="G5" s="49"/>
      <c r="H5" s="45" t="s">
        <v>149</v>
      </c>
      <c r="I5" s="45"/>
      <c r="J5" s="50">
        <f t="shared" si="0"/>
        <v>9</v>
      </c>
      <c r="K5" s="56"/>
      <c r="L5" s="56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0">
        <v>44928</v>
      </c>
      <c r="AK5" s="37">
        <v>1</v>
      </c>
      <c r="AL5" s="37">
        <v>1</v>
      </c>
      <c r="AM5" s="38" t="s">
        <v>41</v>
      </c>
      <c r="AO5" s="39"/>
      <c r="AP5" s="39"/>
      <c r="AQ5" s="39"/>
      <c r="AR5" s="39"/>
      <c r="AS5" s="39"/>
      <c r="AT5" s="39"/>
      <c r="AU5" s="39"/>
      <c r="AV5" s="39"/>
      <c r="AW5" s="39"/>
      <c r="AX5" s="39"/>
    </row>
    <row r="6" customHeight="1" spans="1:50">
      <c r="A6" s="1"/>
      <c r="D6" s="45" t="s">
        <v>150</v>
      </c>
      <c r="E6" s="45"/>
      <c r="F6" s="50">
        <f>NETWORKDAYS(F4,F5)</f>
        <v>20</v>
      </c>
      <c r="G6" s="47"/>
      <c r="H6" s="45" t="s">
        <v>151</v>
      </c>
      <c r="I6" s="45"/>
      <c r="J6" s="50">
        <f>COUNTIFS($AK:$AK,"&lt;=7",$AL:$AL,"&gt;="&amp;$J$4,$AL:$AL,"&lt;="&amp;$J$5,$AM:$AM,$L$1)</f>
        <v>1</v>
      </c>
      <c r="K6" s="56"/>
      <c r="L6" s="56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0">
        <v>44929</v>
      </c>
      <c r="AK6" s="37">
        <v>2</v>
      </c>
      <c r="AL6" s="37">
        <v>1</v>
      </c>
      <c r="AM6" s="38" t="s">
        <v>41</v>
      </c>
      <c r="AO6" s="39"/>
      <c r="AP6" s="39"/>
      <c r="AQ6" s="39"/>
      <c r="AR6" s="39"/>
      <c r="AS6" s="39"/>
      <c r="AT6" s="39"/>
      <c r="AU6" s="39"/>
      <c r="AV6" s="39"/>
      <c r="AW6" s="39"/>
      <c r="AX6" s="39"/>
    </row>
    <row r="7" customHeight="1" spans="1:50">
      <c r="A7" s="1"/>
      <c r="D7" s="5"/>
      <c r="E7" s="5"/>
      <c r="F7" s="50"/>
      <c r="G7" s="5"/>
      <c r="H7" s="5"/>
      <c r="I7" s="5"/>
      <c r="J7" s="50"/>
      <c r="K7" s="5"/>
      <c r="L7" s="56"/>
      <c r="M7" s="1"/>
      <c r="N7" s="12">
        <f ca="1">IFERROR(AVERAGEIFS(DATA!$K:$K,DATA!$N:$N,$L$1,DATA!$E:$E,"&lt;=7")," ")</f>
        <v>0.9125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0">
        <v>44957</v>
      </c>
      <c r="AK7" s="37">
        <v>2</v>
      </c>
      <c r="AL7" s="37">
        <v>5</v>
      </c>
      <c r="AM7" s="38" t="s">
        <v>41</v>
      </c>
      <c r="AO7" s="39"/>
      <c r="AP7" s="39"/>
      <c r="AQ7" s="39"/>
      <c r="AR7" s="39"/>
      <c r="AS7" s="39"/>
      <c r="AT7" s="39"/>
      <c r="AU7" s="39"/>
      <c r="AV7" s="39"/>
      <c r="AW7" s="39"/>
      <c r="AX7" s="39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0">
        <v>44985</v>
      </c>
      <c r="AK8" s="37">
        <v>2</v>
      </c>
      <c r="AL8" s="37">
        <v>9</v>
      </c>
      <c r="AM8" s="38" t="s">
        <v>45</v>
      </c>
      <c r="AO8" s="39"/>
      <c r="AP8" s="39"/>
      <c r="AQ8" s="39"/>
      <c r="AR8" s="39"/>
      <c r="AS8" s="39"/>
      <c r="AT8" s="39"/>
      <c r="AU8" s="39"/>
      <c r="AV8" s="39"/>
      <c r="AW8" s="39"/>
      <c r="AX8" s="39"/>
    </row>
    <row r="9" customHeight="1" spans="1:50">
      <c r="A9" s="1"/>
      <c r="B9" s="13"/>
      <c r="C9" s="13"/>
      <c r="D9" s="6" t="e">
        <f>IF($J$4+DIVIDE(COLUMN(),2)-2&lt;=$J$5,CONCATENATE($F$3," - WEEK ",TEXT($J$4+DIVIDE(COLUMN(),2)-2,"00"))," ")</f>
        <v>#NAME?</v>
      </c>
      <c r="E9" s="13"/>
      <c r="F9" s="6" t="e">
        <f>IF($J$4+DIVIDE(COLUMN(),2)-2&lt;=$J$5,CONCATENATE($F$3," - WEEK ",TEXT($J$4+DIVIDE(COLUMN(),2)-2,"00"))," ")</f>
        <v>#NAME?</v>
      </c>
      <c r="G9" s="13"/>
      <c r="H9" s="6" t="e">
        <f>IF($J$4+DIVIDE(COLUMN(),2)-2&lt;=$J$5,CONCATENATE($F$3," - WEEK ",TEXT($J$4+DIVIDE(COLUMN(),2)-2,"00"))," ")</f>
        <v>#NAME?</v>
      </c>
      <c r="I9" s="13"/>
      <c r="J9" s="6" t="e">
        <f>IF($J$4+DIVIDE(COLUMN(),2)-2&lt;=$J$5,CONCATENATE($F$3," - WEEK ",TEXT($J$4+DIVIDE(COLUMN(),2)-2,"00"))," ")</f>
        <v>#NAME?</v>
      </c>
      <c r="K9" s="13"/>
      <c r="L9" s="6" t="e">
        <f>IF($J$4+DIVIDE(COLUMN(),2)-2&lt;=$J$5,CONCATENATE($F$3," - WEEK ",TEXT($J$4+DIVIDE(COLUMN(),2)-2,"00"))," ")</f>
        <v>#NAME?</v>
      </c>
      <c r="M9" s="13"/>
      <c r="N9" s="6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0">
        <v>45016</v>
      </c>
      <c r="AK9" s="37">
        <v>5</v>
      </c>
      <c r="AL9" s="37">
        <v>13</v>
      </c>
      <c r="AM9" s="38" t="s">
        <v>49</v>
      </c>
      <c r="AO9" s="39"/>
      <c r="AP9" s="39"/>
      <c r="AQ9" s="39"/>
      <c r="AR9" s="39"/>
      <c r="AS9" s="39"/>
      <c r="AT9" s="39"/>
      <c r="AU9" s="39"/>
      <c r="AV9" s="39"/>
      <c r="AW9" s="39"/>
      <c r="AX9" s="39"/>
    </row>
    <row r="10" customHeight="1" spans="1:50">
      <c r="A10" s="1"/>
      <c r="B10" s="15" t="s">
        <v>140</v>
      </c>
      <c r="C10" s="5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41">
        <v>45017</v>
      </c>
      <c r="AK10" s="42">
        <v>6</v>
      </c>
      <c r="AL10" s="42">
        <v>13</v>
      </c>
      <c r="AM10" s="43" t="s">
        <v>54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33" t="s">
        <v>4</v>
      </c>
      <c r="C11" s="52"/>
      <c r="D11" s="18" t="str">
        <f ca="1">IFERROR(IF(AVERAGEIFS(DATA!$K:$K,DATA!$F:$F,$B11,DATA!$M:$M,D$9,DATA!$N:$N,$L$1,DATA!$E:$E,"&lt;=7")&gt;MASTER!$B$3/100,"SB",IF(AVERAGEIFS(DATA!$K:$K,DATA!$F:$F,$B11,DATA!$M:$M,D$9,DATA!$N:$N,$L$1,DATA!$E:$E,"&lt;=7")&gt;MASTER!$B$4/100,"B",IF(AVERAGEIFS(DATA!$K:$K,DATA!$F:$F,$B11,DATA!$M:$M,D$9,DATA!$N:$N,$L$1,DATA!$E:$E,"&lt;=7")&gt;MASTER!$B$5/100,"C","K")))," ")</f>
        <v> </v>
      </c>
      <c r="E11" s="18"/>
      <c r="F11" s="18" t="str">
        <f ca="1">IFERROR(IF(AVERAGEIFS(DATA!$K:$K,DATA!$F:$F,$B11,DATA!$M:$M,F$9,DATA!$N:$N,$L$1,DATA!$E:$E,"&lt;=7")&gt;MASTER!$B$3/100,"SB",IF(AVERAGEIFS(DATA!$K:$K,DATA!$F:$F,$B11,DATA!$M:$M,F$9,DATA!$N:$N,$L$1,DATA!$E:$E,"&lt;=7")&gt;MASTER!$B$4/100,"B",IF(AVERAGEIFS(DATA!$K:$K,DATA!$F:$F,$B11,DATA!$M:$M,F$9,DATA!$N:$N,$L$1,DATA!$E:$E,"&lt;=7")&gt;MASTER!$B$5/100,"C","K")))," ")</f>
        <v> </v>
      </c>
      <c r="G11" s="18"/>
      <c r="H11" s="18" t="str">
        <f ca="1">IFERROR(IF(AVERAGEIFS(DATA!$K:$K,DATA!$F:$F,$B11,DATA!$M:$M,H$9,DATA!$N:$N,$L$1,DATA!$E:$E,"&lt;=7")&gt;MASTER!$B$3/100,"SB",IF(AVERAGEIFS(DATA!$K:$K,DATA!$F:$F,$B11,DATA!$M:$M,H$9,DATA!$N:$N,$L$1,DATA!$E:$E,"&lt;=7")&gt;MASTER!$B$4/100,"B",IF(AVERAGEIFS(DATA!$K:$K,DATA!$F:$F,$B11,DATA!$M:$M,H$9,DATA!$N:$N,$L$1,DATA!$E:$E,"&lt;=7")&gt;MASTER!$B$5/100,"C","K")))," ")</f>
        <v> </v>
      </c>
      <c r="I11" s="18"/>
      <c r="J11" s="18" t="str">
        <f ca="1">IFERROR(IF(AVERAGEIFS(DATA!$K:$K,DATA!$F:$F,$B11,DATA!$M:$M,J$9,DATA!$N:$N,$L$1,DATA!$E:$E,"&lt;=7")&gt;MASTER!$B$3/100,"SB",IF(AVERAGEIFS(DATA!$K:$K,DATA!$F:$F,$B11,DATA!$M:$M,J$9,DATA!$N:$N,$L$1,DATA!$E:$E,"&lt;=7")&gt;MASTER!$B$4/100,"B",IF(AVERAGEIFS(DATA!$K:$K,DATA!$F:$F,$B11,DATA!$M:$M,J$9,DATA!$N:$N,$L$1,DATA!$E:$E,"&lt;=7")&gt;MASTER!$B$5/100,"C","K")))," ")</f>
        <v> </v>
      </c>
      <c r="K11" s="18"/>
      <c r="L11" s="18" t="str">
        <f ca="1">IFERROR(IF(AVERAGEIFS(DATA!$K:$K,DATA!$F:$F,$B11,DATA!$M:$M,L$9,DATA!$N:$N,$L$1,DATA!$E:$E,"&lt;=7")&gt;MASTER!$B$3/100,"SB",IF(AVERAGEIFS(DATA!$K:$K,DATA!$F:$F,$B11,DATA!$M:$M,L$9,DATA!$N:$N,$L$1,DATA!$E:$E,"&lt;=7")&gt;MASTER!$B$4/100,"B",IF(AVERAGEIFS(DATA!$K:$K,DATA!$F:$F,$B11,DATA!$M:$M,L$9,DATA!$N:$N,$L$1,DATA!$E:$E,"&lt;=7")&gt;MASTER!$B$5/100,"C","K")))," ")</f>
        <v> </v>
      </c>
      <c r="M11" s="57"/>
      <c r="N11" s="18" t="str">
        <f ca="1">IFERROR(IF(AVERAGEIFS(DATA!$K:$K,DATA!$F:$F,$B11,DATA!$M:$M,N$9,DATA!$N:$N,$L$1,DATA!$E:$E,"&lt;=7")&gt;MASTER!$B$3/100,"SB",IF(AVERAGEIFS(DATA!$K:$K,DATA!$F:$F,$B11,DATA!$M:$M,N$9,DATA!$N:$N,$L$1,DATA!$E:$E,"&lt;=7")&gt;MASTER!$B$4/100,"B",IF(AVERAGEIFS(DATA!$K:$K,DATA!$F:$F,$B11,DATA!$M:$M,N$9,DATA!$N:$N,$L$1,DATA!$E:$E,"&lt;=7")&gt;MASTER!$B$5/100,"C","K")))," ")</f>
        <v> 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44"/>
      <c r="AK11" s="44"/>
      <c r="AL11" s="44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25"/>
      <c r="C12" s="26"/>
      <c r="D12" s="28"/>
      <c r="E12" s="26"/>
      <c r="F12" s="27"/>
      <c r="G12" s="26"/>
      <c r="H12" s="27"/>
      <c r="I12" s="26"/>
      <c r="J12" s="27"/>
      <c r="K12" s="26"/>
      <c r="L12" s="27"/>
      <c r="M12" s="1"/>
      <c r="N12" s="30"/>
      <c r="O12" s="1"/>
      <c r="P12" s="1"/>
      <c r="Q12" s="1"/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9" t="s">
        <v>153</v>
      </c>
      <c r="C13" s="26"/>
      <c r="D13" s="2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30"/>
      <c r="B14" s="33"/>
      <c r="C14" s="19"/>
      <c r="D14" s="18" t="str">
        <f ca="1">IFERROR(IF(AVERAGEIFS(DATA!$K:$K,DATA!$F:$F,$B14,DATA!$M:$M,D$9,DATA!$N:$N,$L$1,DATA!$E:$E,"&lt;=7")&gt;MASTER!$B$3/100,"SB",IF(AVERAGEIFS(DATA!$K:$K,DATA!$F:$F,$B14,DATA!$M:$M,D$9,DATA!$N:$N,$L$1,DATA!$E:$E,"&lt;=7")&gt;MASTER!$B$4/100,"B",IF(AVERAGEIFS(DATA!$K:$K,DATA!$F:$F,$B14,DATA!$M:$M,D$9,DATA!$N:$N,$L$1,DATA!$E:$E,"&lt;=7")&gt;MASTER!$B$5/100,"C","K")))," ")</f>
        <v> </v>
      </c>
      <c r="E14" s="18"/>
      <c r="F14" s="18" t="str">
        <f ca="1">IFERROR(IF(AVERAGEIFS(DATA!$K:$K,DATA!$F:$F,$B14,DATA!$M:$M,F$9,DATA!$N:$N,$L$1,DATA!$E:$E,"&lt;=7")&gt;MASTER!$B$3/100,"SB",IF(AVERAGEIFS(DATA!$K:$K,DATA!$F:$F,$B14,DATA!$M:$M,F$9,DATA!$N:$N,$L$1,DATA!$E:$E,"&lt;=7")&gt;MASTER!$B$4/100,"B",IF(AVERAGEIFS(DATA!$K:$K,DATA!$F:$F,$B14,DATA!$M:$M,F$9,DATA!$N:$N,$L$1,DATA!$E:$E,"&lt;=7")&gt;MASTER!$B$5/100,"C","K")))," ")</f>
        <v> </v>
      </c>
      <c r="G14" s="18"/>
      <c r="H14" s="18" t="str">
        <f ca="1">IFERROR(IF(AVERAGEIFS(DATA!$K:$K,DATA!$F:$F,$B14,DATA!$M:$M,H$9,DATA!$N:$N,$L$1,DATA!$E:$E,"&lt;=7")&gt;MASTER!$B$3/100,"SB",IF(AVERAGEIFS(DATA!$K:$K,DATA!$F:$F,$B14,DATA!$M:$M,H$9,DATA!$N:$N,$L$1,DATA!$E:$E,"&lt;=7")&gt;MASTER!$B$4/100,"B",IF(AVERAGEIFS(DATA!$K:$K,DATA!$F:$F,$B14,DATA!$M:$M,H$9,DATA!$N:$N,$L$1,DATA!$E:$E,"&lt;=7")&gt;MASTER!$B$5/100,"C","K")))," ")</f>
        <v> </v>
      </c>
      <c r="I14" s="18"/>
      <c r="J14" s="18" t="str">
        <f ca="1">IFERROR(IF(AVERAGEIFS(DATA!$K:$K,DATA!$F:$F,$B14,DATA!$M:$M,J$9,DATA!$N:$N,$L$1,DATA!$E:$E,"&lt;=7")&gt;MASTER!$B$3/100,"SB",IF(AVERAGEIFS(DATA!$K:$K,DATA!$F:$F,$B14,DATA!$M:$M,J$9,DATA!$N:$N,$L$1,DATA!$E:$E,"&lt;=7")&gt;MASTER!$B$4/100,"B",IF(AVERAGEIFS(DATA!$K:$K,DATA!$F:$F,$B14,DATA!$M:$M,J$9,DATA!$N:$N,$L$1,DATA!$E:$E,"&lt;=7")&gt;MASTER!$B$5/100,"C","K")))," ")</f>
        <v> </v>
      </c>
      <c r="K14" s="18"/>
      <c r="L14" s="18" t="str">
        <f ca="1">IFERROR(IF(AVERAGEIFS(DATA!$K:$K,DATA!$F:$F,$B14,DATA!$M:$M,L$9,DATA!$N:$N,$L$1,DATA!$E:$E,"&lt;=7")&gt;MASTER!$B$3/100,"SB",IF(AVERAGEIFS(DATA!$K:$K,DATA!$F:$F,$B14,DATA!$M:$M,L$9,DATA!$N:$N,$L$1,DATA!$E:$E,"&lt;=7")&gt;MASTER!$B$4/100,"B",IF(AVERAGEIFS(DATA!$K:$K,DATA!$F:$F,$B14,DATA!$M:$M,L$9,DATA!$N:$N,$L$1,DATA!$E:$E,"&lt;=7")&gt;MASTER!$B$5/100,"C","K")))," ")</f>
        <v> </v>
      </c>
      <c r="M14" s="57"/>
      <c r="N14" s="18" t="str">
        <f ca="1">IFERROR(IF(AVERAGEIFS(DATA!$K:$K,DATA!$F:$F,$B14,DATA!$M:$M,N$9,DATA!$N:$N,$L$1,DATA!$E:$E,"&lt;=7")&gt;MASTER!$B$3/100,"SB",IF(AVERAGEIFS(DATA!$K:$K,DATA!$F:$F,$B14,DATA!$M:$M,N$9,DATA!$N:$N,$L$1,DATA!$E:$E,"&lt;=7")&gt;MASTER!$B$4/100,"B",IF(AVERAGEIFS(DATA!$K:$K,DATA!$F:$F,$B14,DATA!$M:$M,N$9,DATA!$N:$N,$L$1,DATA!$E:$E,"&lt;=7")&gt;MASTER!$B$5/100,"C","K")))," ")</f>
        <v> </v>
      </c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</row>
    <row r="15" customHeight="1" spans="1:50">
      <c r="A15" s="1"/>
      <c r="B15" s="25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29" t="s">
        <v>138</v>
      </c>
      <c r="C16" s="53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33" t="s">
        <v>12</v>
      </c>
      <c r="C17" s="52"/>
      <c r="D17" s="18" t="str">
        <f ca="1">IFERROR(IF(AVERAGEIFS(DATA!$K:$K,DATA!$F:$F,$B17,DATA!$M:$M,D$9,DATA!$N:$N,$L$1,DATA!$E:$E,"&lt;=7")&gt;MASTER!$B$3/100,"SB",IF(AVERAGEIFS(DATA!$K:$K,DATA!$F:$F,$B17,DATA!$M:$M,D$9,DATA!$N:$N,$L$1,DATA!$E:$E,"&lt;=7")&gt;MASTER!$B$4/100,"B",IF(AVERAGEIFS(DATA!$K:$K,DATA!$F:$F,$B17,DATA!$M:$M,D$9,DATA!$N:$N,$L$1,DATA!$E:$E,"&lt;=7")&gt;MASTER!$B$5/100,"C","K")))," ")</f>
        <v> </v>
      </c>
      <c r="E17" s="18"/>
      <c r="F17" s="18" t="str">
        <f ca="1">IFERROR(IF(AVERAGEIFS(DATA!$K:$K,DATA!$F:$F,$B17,DATA!$M:$M,F$9,DATA!$N:$N,$L$1,DATA!$E:$E,"&lt;=7")&gt;MASTER!$B$3/100,"SB",IF(AVERAGEIFS(DATA!$K:$K,DATA!$F:$F,$B17,DATA!$M:$M,F$9,DATA!$N:$N,$L$1,DATA!$E:$E,"&lt;=7")&gt;MASTER!$B$4/100,"B",IF(AVERAGEIFS(DATA!$K:$K,DATA!$F:$F,$B17,DATA!$M:$M,F$9,DATA!$N:$N,$L$1,DATA!$E:$E,"&lt;=7")&gt;MASTER!$B$5/100,"C","K")))," ")</f>
        <v> </v>
      </c>
      <c r="G17" s="18"/>
      <c r="H17" s="18" t="str">
        <f ca="1">IFERROR(IF(AVERAGEIFS(DATA!$K:$K,DATA!$F:$F,$B17,DATA!$M:$M,H$9,DATA!$N:$N,$L$1,DATA!$E:$E,"&lt;=7")&gt;MASTER!$B$3/100,"SB",IF(AVERAGEIFS(DATA!$K:$K,DATA!$F:$F,$B17,DATA!$M:$M,H$9,DATA!$N:$N,$L$1,DATA!$E:$E,"&lt;=7")&gt;MASTER!$B$4/100,"B",IF(AVERAGEIFS(DATA!$K:$K,DATA!$F:$F,$B17,DATA!$M:$M,H$9,DATA!$N:$N,$L$1,DATA!$E:$E,"&lt;=7")&gt;MASTER!$B$5/100,"C","K")))," ")</f>
        <v> </v>
      </c>
      <c r="I17" s="18"/>
      <c r="J17" s="18" t="str">
        <f ca="1">IFERROR(IF(AVERAGEIFS(DATA!$K:$K,DATA!$F:$F,$B17,DATA!$M:$M,J$9,DATA!$N:$N,$L$1,DATA!$E:$E,"&lt;=7")&gt;MASTER!$B$3/100,"SB",IF(AVERAGEIFS(DATA!$K:$K,DATA!$F:$F,$B17,DATA!$M:$M,J$9,DATA!$N:$N,$L$1,DATA!$E:$E,"&lt;=7")&gt;MASTER!$B$4/100,"B",IF(AVERAGEIFS(DATA!$K:$K,DATA!$F:$F,$B17,DATA!$M:$M,J$9,DATA!$N:$N,$L$1,DATA!$E:$E,"&lt;=7")&gt;MASTER!$B$5/100,"C","K")))," ")</f>
        <v> </v>
      </c>
      <c r="K17" s="18"/>
      <c r="L17" s="18" t="str">
        <f ca="1">IFERROR(IF(AVERAGEIFS(DATA!$K:$K,DATA!$F:$F,$B17,DATA!$M:$M,L$9,DATA!$N:$N,$L$1,DATA!$E:$E,"&lt;=7")&gt;MASTER!$B$3/100,"SB",IF(AVERAGEIFS(DATA!$K:$K,DATA!$F:$F,$B17,DATA!$M:$M,L$9,DATA!$N:$N,$L$1,DATA!$E:$E,"&lt;=7")&gt;MASTER!$B$4/100,"B",IF(AVERAGEIFS(DATA!$K:$K,DATA!$F:$F,$B17,DATA!$M:$M,L$9,DATA!$N:$N,$L$1,DATA!$E:$E,"&lt;=7")&gt;MASTER!$B$5/100,"C","K")))," ")</f>
        <v> </v>
      </c>
      <c r="M17" s="57"/>
      <c r="N17" s="18" t="str">
        <f ca="1">IFERROR(IF(AVERAGEIFS(DATA!$K:$K,DATA!$F:$F,$B17,DATA!$M:$M,N$9,DATA!$N:$N,$L$1,DATA!$E:$E,"&lt;=7")&gt;MASTER!$B$3/100,"SB",IF(AVERAGEIFS(DATA!$K:$K,DATA!$F:$F,$B17,DATA!$M:$M,N$9,DATA!$N:$N,$L$1,DATA!$E:$E,"&lt;=7")&gt;MASTER!$B$4/100,"B",IF(AVERAGEIFS(DATA!$K:$K,DATA!$F:$F,$B17,DATA!$M:$M,N$9,DATA!$N:$N,$L$1,DATA!$E:$E,"&lt;=7")&gt;MASTER!$B$5/100,"C","K")))," ")</f>
        <v> 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34" t="s">
        <v>11</v>
      </c>
      <c r="C18" s="52"/>
      <c r="D18" s="18" t="str">
        <f ca="1">IFERROR(IF(AVERAGEIFS(DATA!$K:$K,DATA!$F:$F,$B18,DATA!$M:$M,D$9,DATA!$N:$N,$L$1,DATA!$E:$E,"&lt;=7")&gt;MASTER!$B$3/100,"SB",IF(AVERAGEIFS(DATA!$K:$K,DATA!$F:$F,$B18,DATA!$M:$M,D$9,DATA!$N:$N,$L$1,DATA!$E:$E,"&lt;=7")&gt;MASTER!$B$4/100,"B",IF(AVERAGEIFS(DATA!$K:$K,DATA!$F:$F,$B18,DATA!$M:$M,D$9,DATA!$N:$N,$L$1,DATA!$E:$E,"&lt;=7")&gt;MASTER!$B$5/100,"C","K")))," ")</f>
        <v> </v>
      </c>
      <c r="E18" s="18"/>
      <c r="F18" s="18" t="str">
        <f ca="1">IFERROR(IF(AVERAGEIFS(DATA!$K:$K,DATA!$F:$F,$B18,DATA!$M:$M,F$9,DATA!$N:$N,$L$1,DATA!$E:$E,"&lt;=7")&gt;MASTER!$B$3/100,"SB",IF(AVERAGEIFS(DATA!$K:$K,DATA!$F:$F,$B18,DATA!$M:$M,F$9,DATA!$N:$N,$L$1,DATA!$E:$E,"&lt;=7")&gt;MASTER!$B$4/100,"B",IF(AVERAGEIFS(DATA!$K:$K,DATA!$F:$F,$B18,DATA!$M:$M,F$9,DATA!$N:$N,$L$1,DATA!$E:$E,"&lt;=7")&gt;MASTER!$B$5/100,"C","K")))," ")</f>
        <v> </v>
      </c>
      <c r="G18" s="18"/>
      <c r="H18" s="18" t="str">
        <f ca="1">IFERROR(IF(AVERAGEIFS(DATA!$K:$K,DATA!$F:$F,$B18,DATA!$M:$M,H$9,DATA!$N:$N,$L$1,DATA!$E:$E,"&lt;=7")&gt;MASTER!$B$3/100,"SB",IF(AVERAGEIFS(DATA!$K:$K,DATA!$F:$F,$B18,DATA!$M:$M,H$9,DATA!$N:$N,$L$1,DATA!$E:$E,"&lt;=7")&gt;MASTER!$B$4/100,"B",IF(AVERAGEIFS(DATA!$K:$K,DATA!$F:$F,$B18,DATA!$M:$M,H$9,DATA!$N:$N,$L$1,DATA!$E:$E,"&lt;=7")&gt;MASTER!$B$5/100,"C","K")))," ")</f>
        <v> </v>
      </c>
      <c r="I18" s="18"/>
      <c r="J18" s="18" t="str">
        <f ca="1">IFERROR(IF(AVERAGEIFS(DATA!$K:$K,DATA!$F:$F,$B18,DATA!$M:$M,J$9,DATA!$N:$N,$L$1,DATA!$E:$E,"&lt;=7")&gt;MASTER!$B$3/100,"SB",IF(AVERAGEIFS(DATA!$K:$K,DATA!$F:$F,$B18,DATA!$M:$M,J$9,DATA!$N:$N,$L$1,DATA!$E:$E,"&lt;=7")&gt;MASTER!$B$4/100,"B",IF(AVERAGEIFS(DATA!$K:$K,DATA!$F:$F,$B18,DATA!$M:$M,J$9,DATA!$N:$N,$L$1,DATA!$E:$E,"&lt;=7")&gt;MASTER!$B$5/100,"C","K")))," ")</f>
        <v> </v>
      </c>
      <c r="K18" s="18"/>
      <c r="L18" s="18" t="str">
        <f ca="1">IFERROR(IF(AVERAGEIFS(DATA!$K:$K,DATA!$F:$F,$B18,DATA!$M:$M,L$9,DATA!$N:$N,$L$1,DATA!$E:$E,"&lt;=7")&gt;MASTER!$B$3/100,"SB",IF(AVERAGEIFS(DATA!$K:$K,DATA!$F:$F,$B18,DATA!$M:$M,L$9,DATA!$N:$N,$L$1,DATA!$E:$E,"&lt;=7")&gt;MASTER!$B$4/100,"B",IF(AVERAGEIFS(DATA!$K:$K,DATA!$F:$F,$B18,DATA!$M:$M,L$9,DATA!$N:$N,$L$1,DATA!$E:$E,"&lt;=7")&gt;MASTER!$B$5/100,"C","K")))," ")</f>
        <v> </v>
      </c>
      <c r="M18" s="57"/>
      <c r="N18" s="18" t="str">
        <f ca="1">IFERROR(IF(AVERAGEIFS(DATA!$K:$K,DATA!$F:$F,$B18,DATA!$M:$M,N$9,DATA!$N:$N,$L$1,DATA!$E:$E,"&lt;=7")&gt;MASTER!$B$3/100,"SB",IF(AVERAGEIFS(DATA!$K:$K,DATA!$F:$F,$B18,DATA!$M:$M,N$9,DATA!$N:$N,$L$1,DATA!$E:$E,"&lt;=7")&gt;MASTER!$B$4/100,"B",IF(AVERAGEIFS(DATA!$K:$K,DATA!$F:$F,$B18,DATA!$M:$M,N$9,DATA!$N:$N,$L$1,DATA!$E:$E,"&lt;=7")&gt;MASTER!$B$5/100,"C","K")))," ")</f>
        <v> 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34" t="s">
        <v>10</v>
      </c>
      <c r="C19" s="52"/>
      <c r="D19" s="18" t="str">
        <f ca="1">IFERROR(IF(AVERAGEIFS(DATA!$K:$K,DATA!$F:$F,$B19,DATA!$M:$M,D$9,DATA!$N:$N,$L$1,DATA!$E:$E,"&lt;=7")&gt;MASTER!$B$3/100,"SB",IF(AVERAGEIFS(DATA!$K:$K,DATA!$F:$F,$B19,DATA!$M:$M,D$9,DATA!$N:$N,$L$1,DATA!$E:$E,"&lt;=7")&gt;MASTER!$B$4/100,"B",IF(AVERAGEIFS(DATA!$K:$K,DATA!$F:$F,$B19,DATA!$M:$M,D$9,DATA!$N:$N,$L$1,DATA!$E:$E,"&lt;=7")&gt;MASTER!$B$5/100,"C","K")))," ")</f>
        <v> </v>
      </c>
      <c r="E19" s="18"/>
      <c r="F19" s="18" t="str">
        <f ca="1">IFERROR(IF(AVERAGEIFS(DATA!$K:$K,DATA!$F:$F,$B19,DATA!$M:$M,F$9,DATA!$N:$N,$L$1,DATA!$E:$E,"&lt;=7")&gt;MASTER!$B$3/100,"SB",IF(AVERAGEIFS(DATA!$K:$K,DATA!$F:$F,$B19,DATA!$M:$M,F$9,DATA!$N:$N,$L$1,DATA!$E:$E,"&lt;=7")&gt;MASTER!$B$4/100,"B",IF(AVERAGEIFS(DATA!$K:$K,DATA!$F:$F,$B19,DATA!$M:$M,F$9,DATA!$N:$N,$L$1,DATA!$E:$E,"&lt;=7")&gt;MASTER!$B$5/100,"C","K")))," ")</f>
        <v> </v>
      </c>
      <c r="G19" s="18"/>
      <c r="H19" s="18" t="str">
        <f ca="1">IFERROR(IF(AVERAGEIFS(DATA!$K:$K,DATA!$F:$F,$B19,DATA!$M:$M,H$9,DATA!$N:$N,$L$1,DATA!$E:$E,"&lt;=7")&gt;MASTER!$B$3/100,"SB",IF(AVERAGEIFS(DATA!$K:$K,DATA!$F:$F,$B19,DATA!$M:$M,H$9,DATA!$N:$N,$L$1,DATA!$E:$E,"&lt;=7")&gt;MASTER!$B$4/100,"B",IF(AVERAGEIFS(DATA!$K:$K,DATA!$F:$F,$B19,DATA!$M:$M,H$9,DATA!$N:$N,$L$1,DATA!$E:$E,"&lt;=7")&gt;MASTER!$B$5/100,"C","K")))," ")</f>
        <v> </v>
      </c>
      <c r="I19" s="18"/>
      <c r="J19" s="18" t="str">
        <f ca="1">IFERROR(IF(AVERAGEIFS(DATA!$K:$K,DATA!$F:$F,$B19,DATA!$M:$M,J$9,DATA!$N:$N,$L$1,DATA!$E:$E,"&lt;=7")&gt;MASTER!$B$3/100,"SB",IF(AVERAGEIFS(DATA!$K:$K,DATA!$F:$F,$B19,DATA!$M:$M,J$9,DATA!$N:$N,$L$1,DATA!$E:$E,"&lt;=7")&gt;MASTER!$B$4/100,"B",IF(AVERAGEIFS(DATA!$K:$K,DATA!$F:$F,$B19,DATA!$M:$M,J$9,DATA!$N:$N,$L$1,DATA!$E:$E,"&lt;=7")&gt;MASTER!$B$5/100,"C","K")))," ")</f>
        <v> </v>
      </c>
      <c r="K19" s="18"/>
      <c r="L19" s="18" t="str">
        <f ca="1">IFERROR(IF(AVERAGEIFS(DATA!$K:$K,DATA!$F:$F,$B19,DATA!$M:$M,L$9,DATA!$N:$N,$L$1,DATA!$E:$E,"&lt;=7")&gt;MASTER!$B$3/100,"SB",IF(AVERAGEIFS(DATA!$K:$K,DATA!$F:$F,$B19,DATA!$M:$M,L$9,DATA!$N:$N,$L$1,DATA!$E:$E,"&lt;=7")&gt;MASTER!$B$4/100,"B",IF(AVERAGEIFS(DATA!$K:$K,DATA!$F:$F,$B19,DATA!$M:$M,L$9,DATA!$N:$N,$L$1,DATA!$E:$E,"&lt;=7")&gt;MASTER!$B$5/100,"C","K")))," ")</f>
        <v> </v>
      </c>
      <c r="M19" s="57"/>
      <c r="N19" s="18" t="str">
        <f ca="1">IFERROR(IF(AVERAGEIFS(DATA!$K:$K,DATA!$F:$F,$B19,DATA!$M:$M,N$9,DATA!$N:$N,$L$1,DATA!$E:$E,"&lt;=7")&gt;MASTER!$B$3/100,"SB",IF(AVERAGEIFS(DATA!$K:$K,DATA!$F:$F,$B19,DATA!$M:$M,N$9,DATA!$N:$N,$L$1,DATA!$E:$E,"&lt;=7")&gt;MASTER!$B$4/100,"B",IF(AVERAGEIFS(DATA!$K:$K,DATA!$F:$F,$B19,DATA!$M:$M,N$9,DATA!$N:$N,$L$1,DATA!$E:$E,"&lt;=7")&gt;MASTER!$B$5/100,"C","K")))," ")</f>
        <v> 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34" t="s">
        <v>13</v>
      </c>
      <c r="C20" s="52"/>
      <c r="D20" s="18" t="str">
        <f ca="1">IFERROR(IF(AVERAGEIFS(DATA!$K:$K,DATA!$F:$F,$B20,DATA!$M:$M,D$9,DATA!$N:$N,$L$1,DATA!$E:$E,"&lt;=7")&gt;MASTER!$B$3/100,"SB",IF(AVERAGEIFS(DATA!$K:$K,DATA!$F:$F,$B20,DATA!$M:$M,D$9,DATA!$N:$N,$L$1,DATA!$E:$E,"&lt;=7")&gt;MASTER!$B$4/100,"B",IF(AVERAGEIFS(DATA!$K:$K,DATA!$F:$F,$B20,DATA!$M:$M,D$9,DATA!$N:$N,$L$1,DATA!$E:$E,"&lt;=7")&gt;MASTER!$B$5/100,"C","K")))," ")</f>
        <v> </v>
      </c>
      <c r="E20" s="18"/>
      <c r="F20" s="18" t="str">
        <f ca="1">IFERROR(IF(AVERAGEIFS(DATA!$K:$K,DATA!$F:$F,$B20,DATA!$M:$M,F$9,DATA!$N:$N,$L$1,DATA!$E:$E,"&lt;=7")&gt;MASTER!$B$3/100,"SB",IF(AVERAGEIFS(DATA!$K:$K,DATA!$F:$F,$B20,DATA!$M:$M,F$9,DATA!$N:$N,$L$1,DATA!$E:$E,"&lt;=7")&gt;MASTER!$B$4/100,"B",IF(AVERAGEIFS(DATA!$K:$K,DATA!$F:$F,$B20,DATA!$M:$M,F$9,DATA!$N:$N,$L$1,DATA!$E:$E,"&lt;=7")&gt;MASTER!$B$5/100,"C","K")))," ")</f>
        <v> </v>
      </c>
      <c r="G20" s="18"/>
      <c r="H20" s="18" t="str">
        <f ca="1">IFERROR(IF(AVERAGEIFS(DATA!$K:$K,DATA!$F:$F,$B20,DATA!$M:$M,H$9,DATA!$N:$N,$L$1,DATA!$E:$E,"&lt;=7")&gt;MASTER!$B$3/100,"SB",IF(AVERAGEIFS(DATA!$K:$K,DATA!$F:$F,$B20,DATA!$M:$M,H$9,DATA!$N:$N,$L$1,DATA!$E:$E,"&lt;=7")&gt;MASTER!$B$4/100,"B",IF(AVERAGEIFS(DATA!$K:$K,DATA!$F:$F,$B20,DATA!$M:$M,H$9,DATA!$N:$N,$L$1,DATA!$E:$E,"&lt;=7")&gt;MASTER!$B$5/100,"C","K")))," ")</f>
        <v> </v>
      </c>
      <c r="I20" s="18"/>
      <c r="J20" s="18" t="str">
        <f ca="1">IFERROR(IF(AVERAGEIFS(DATA!$K:$K,DATA!$F:$F,$B20,DATA!$M:$M,J$9,DATA!$N:$N,$L$1,DATA!$E:$E,"&lt;=7")&gt;MASTER!$B$3/100,"SB",IF(AVERAGEIFS(DATA!$K:$K,DATA!$F:$F,$B20,DATA!$M:$M,J$9,DATA!$N:$N,$L$1,DATA!$E:$E,"&lt;=7")&gt;MASTER!$B$4/100,"B",IF(AVERAGEIFS(DATA!$K:$K,DATA!$F:$F,$B20,DATA!$M:$M,J$9,DATA!$N:$N,$L$1,DATA!$E:$E,"&lt;=7")&gt;MASTER!$B$5/100,"C","K")))," ")</f>
        <v> </v>
      </c>
      <c r="K20" s="18"/>
      <c r="L20" s="18" t="str">
        <f ca="1">IFERROR(IF(AVERAGEIFS(DATA!$K:$K,DATA!$F:$F,$B20,DATA!$M:$M,L$9,DATA!$N:$N,$L$1,DATA!$E:$E,"&lt;=7")&gt;MASTER!$B$3/100,"SB",IF(AVERAGEIFS(DATA!$K:$K,DATA!$F:$F,$B20,DATA!$M:$M,L$9,DATA!$N:$N,$L$1,DATA!$E:$E,"&lt;=7")&gt;MASTER!$B$4/100,"B",IF(AVERAGEIFS(DATA!$K:$K,DATA!$F:$F,$B20,DATA!$M:$M,L$9,DATA!$N:$N,$L$1,DATA!$E:$E,"&lt;=7")&gt;MASTER!$B$5/100,"C","K")))," ")</f>
        <v> </v>
      </c>
      <c r="M20" s="57"/>
      <c r="N20" s="18" t="str">
        <f ca="1">IFERROR(IF(AVERAGEIFS(DATA!$K:$K,DATA!$F:$F,$B20,DATA!$M:$M,N$9,DATA!$N:$N,$L$1,DATA!$E:$E,"&lt;=7")&gt;MASTER!$B$3/100,"SB",IF(AVERAGEIFS(DATA!$K:$K,DATA!$F:$F,$B20,DATA!$M:$M,N$9,DATA!$N:$N,$L$1,DATA!$E:$E,"&lt;=7")&gt;MASTER!$B$4/100,"B",IF(AVERAGEIFS(DATA!$K:$K,DATA!$F:$F,$B20,DATA!$M:$M,N$9,DATA!$N:$N,$L$1,DATA!$E:$E,"&lt;=7")&gt;MASTER!$B$5/100,"C","K")))," ")</f>
        <v> 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1"/>
      <c r="B21" s="34" t="s">
        <v>26</v>
      </c>
      <c r="C21" s="52"/>
      <c r="D21" s="18" t="str">
        <f ca="1">IFERROR(IF(AVERAGEIFS(DATA!$K:$K,DATA!$F:$F,$B21,DATA!$M:$M,D$9,DATA!$N:$N,$L$1,DATA!$E:$E,"&lt;=7")&gt;MASTER!$B$3/100,"SB",IF(AVERAGEIFS(DATA!$K:$K,DATA!$F:$F,$B21,DATA!$M:$M,D$9,DATA!$N:$N,$L$1,DATA!$E:$E,"&lt;=7")&gt;MASTER!$B$4/100,"B",IF(AVERAGEIFS(DATA!$K:$K,DATA!$F:$F,$B21,DATA!$M:$M,D$9,DATA!$N:$N,$L$1,DATA!$E:$E,"&lt;=7")&gt;MASTER!$B$5/100,"C","K")))," ")</f>
        <v> </v>
      </c>
      <c r="E21" s="18"/>
      <c r="F21" s="18" t="str">
        <f ca="1">IFERROR(IF(AVERAGEIFS(DATA!$K:$K,DATA!$F:$F,$B21,DATA!$M:$M,F$9,DATA!$N:$N,$L$1,DATA!$E:$E,"&lt;=7")&gt;MASTER!$B$3/100,"SB",IF(AVERAGEIFS(DATA!$K:$K,DATA!$F:$F,$B21,DATA!$M:$M,F$9,DATA!$N:$N,$L$1,DATA!$E:$E,"&lt;=7")&gt;MASTER!$B$4/100,"B",IF(AVERAGEIFS(DATA!$K:$K,DATA!$F:$F,$B21,DATA!$M:$M,F$9,DATA!$N:$N,$L$1,DATA!$E:$E,"&lt;=7")&gt;MASTER!$B$5/100,"C","K")))," ")</f>
        <v> </v>
      </c>
      <c r="G21" s="18"/>
      <c r="H21" s="18" t="str">
        <f ca="1">IFERROR(IF(AVERAGEIFS(DATA!$K:$K,DATA!$F:$F,$B21,DATA!$M:$M,H$9,DATA!$N:$N,$L$1,DATA!$E:$E,"&lt;=7")&gt;MASTER!$B$3/100,"SB",IF(AVERAGEIFS(DATA!$K:$K,DATA!$F:$F,$B21,DATA!$M:$M,H$9,DATA!$N:$N,$L$1,DATA!$E:$E,"&lt;=7")&gt;MASTER!$B$4/100,"B",IF(AVERAGEIFS(DATA!$K:$K,DATA!$F:$F,$B21,DATA!$M:$M,H$9,DATA!$N:$N,$L$1,DATA!$E:$E,"&lt;=7")&gt;MASTER!$B$5/100,"C","K")))," ")</f>
        <v> </v>
      </c>
      <c r="I21" s="18"/>
      <c r="J21" s="18" t="str">
        <f ca="1">IFERROR(IF(AVERAGEIFS(DATA!$K:$K,DATA!$F:$F,$B21,DATA!$M:$M,J$9,DATA!$N:$N,$L$1,DATA!$E:$E,"&lt;=7")&gt;MASTER!$B$3/100,"SB",IF(AVERAGEIFS(DATA!$K:$K,DATA!$F:$F,$B21,DATA!$M:$M,J$9,DATA!$N:$N,$L$1,DATA!$E:$E,"&lt;=7")&gt;MASTER!$B$4/100,"B",IF(AVERAGEIFS(DATA!$K:$K,DATA!$F:$F,$B21,DATA!$M:$M,J$9,DATA!$N:$N,$L$1,DATA!$E:$E,"&lt;=7")&gt;MASTER!$B$5/100,"C","K")))," ")</f>
        <v> </v>
      </c>
      <c r="K21" s="18"/>
      <c r="L21" s="18" t="str">
        <f ca="1">IFERROR(IF(AVERAGEIFS(DATA!$K:$K,DATA!$F:$F,$B21,DATA!$M:$M,L$9,DATA!$N:$N,$L$1,DATA!$E:$E,"&lt;=7")&gt;MASTER!$B$3/100,"SB",IF(AVERAGEIFS(DATA!$K:$K,DATA!$F:$F,$B21,DATA!$M:$M,L$9,DATA!$N:$N,$L$1,DATA!$E:$E,"&lt;=7")&gt;MASTER!$B$4/100,"B",IF(AVERAGEIFS(DATA!$K:$K,DATA!$F:$F,$B21,DATA!$M:$M,L$9,DATA!$N:$N,$L$1,DATA!$E:$E,"&lt;=7")&gt;MASTER!$B$5/100,"C","K")))," ")</f>
        <v> </v>
      </c>
      <c r="M21" s="57"/>
      <c r="N21" s="18" t="str">
        <f ca="1">IFERROR(IF(AVERAGEIFS(DATA!$K:$K,DATA!$F:$F,$B21,DATA!$M:$M,N$9,DATA!$N:$N,$L$1,DATA!$E:$E,"&lt;=7")&gt;MASTER!$B$3/100,"SB",IF(AVERAGEIFS(DATA!$K:$K,DATA!$F:$F,$B21,DATA!$M:$M,N$9,DATA!$N:$N,$L$1,DATA!$E:$E,"&lt;=7")&gt;MASTER!$B$4/100,"B",IF(AVERAGEIFS(DATA!$K:$K,DATA!$F:$F,$B21,DATA!$M:$M,N$9,DATA!$N:$N,$L$1,DATA!$E:$E,"&lt;=7")&gt;MASTER!$B$5/100,"C","K")))," ")</f>
        <v> 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34" t="s">
        <v>25</v>
      </c>
      <c r="C22" s="52"/>
      <c r="D22" s="18" t="str">
        <f ca="1">IFERROR(IF(AVERAGEIFS(DATA!$K:$K,DATA!$F:$F,$B22,DATA!$M:$M,D$9,DATA!$N:$N,$L$1,DATA!$E:$E,"&lt;=7")&gt;MASTER!$B$3/100,"SB",IF(AVERAGEIFS(DATA!$K:$K,DATA!$F:$F,$B22,DATA!$M:$M,D$9,DATA!$N:$N,$L$1,DATA!$E:$E,"&lt;=7")&gt;MASTER!$B$4/100,"B",IF(AVERAGEIFS(DATA!$K:$K,DATA!$F:$F,$B22,DATA!$M:$M,D$9,DATA!$N:$N,$L$1,DATA!$E:$E,"&lt;=7")&gt;MASTER!$B$5/100,"C","K")))," ")</f>
        <v> </v>
      </c>
      <c r="E22" s="18"/>
      <c r="F22" s="18" t="str">
        <f ca="1">IFERROR(IF(AVERAGEIFS(DATA!$K:$K,DATA!$F:$F,$B22,DATA!$M:$M,F$9,DATA!$N:$N,$L$1,DATA!$E:$E,"&lt;=7")&gt;MASTER!$B$3/100,"SB",IF(AVERAGEIFS(DATA!$K:$K,DATA!$F:$F,$B22,DATA!$M:$M,F$9,DATA!$N:$N,$L$1,DATA!$E:$E,"&lt;=7")&gt;MASTER!$B$4/100,"B",IF(AVERAGEIFS(DATA!$K:$K,DATA!$F:$F,$B22,DATA!$M:$M,F$9,DATA!$N:$N,$L$1,DATA!$E:$E,"&lt;=7")&gt;MASTER!$B$5/100,"C","K")))," ")</f>
        <v> </v>
      </c>
      <c r="G22" s="18"/>
      <c r="H22" s="18" t="str">
        <f ca="1">IFERROR(IF(AVERAGEIFS(DATA!$K:$K,DATA!$F:$F,$B22,DATA!$M:$M,H$9,DATA!$N:$N,$L$1,DATA!$E:$E,"&lt;=7")&gt;MASTER!$B$3/100,"SB",IF(AVERAGEIFS(DATA!$K:$K,DATA!$F:$F,$B22,DATA!$M:$M,H$9,DATA!$N:$N,$L$1,DATA!$E:$E,"&lt;=7")&gt;MASTER!$B$4/100,"B",IF(AVERAGEIFS(DATA!$K:$K,DATA!$F:$F,$B22,DATA!$M:$M,H$9,DATA!$N:$N,$L$1,DATA!$E:$E,"&lt;=7")&gt;MASTER!$B$5/100,"C","K")))," ")</f>
        <v> </v>
      </c>
      <c r="I22" s="18"/>
      <c r="J22" s="18" t="str">
        <f ca="1">IFERROR(IF(AVERAGEIFS(DATA!$K:$K,DATA!$F:$F,$B22,DATA!$M:$M,J$9,DATA!$N:$N,$L$1,DATA!$E:$E,"&lt;=7")&gt;MASTER!$B$3/100,"SB",IF(AVERAGEIFS(DATA!$K:$K,DATA!$F:$F,$B22,DATA!$M:$M,J$9,DATA!$N:$N,$L$1,DATA!$E:$E,"&lt;=7")&gt;MASTER!$B$4/100,"B",IF(AVERAGEIFS(DATA!$K:$K,DATA!$F:$F,$B22,DATA!$M:$M,J$9,DATA!$N:$N,$L$1,DATA!$E:$E,"&lt;=7")&gt;MASTER!$B$5/100,"C","K")))," ")</f>
        <v> </v>
      </c>
      <c r="K22" s="18"/>
      <c r="L22" s="18" t="str">
        <f ca="1">IFERROR(IF(AVERAGEIFS(DATA!$K:$K,DATA!$F:$F,$B22,DATA!$M:$M,L$9,DATA!$N:$N,$L$1,DATA!$E:$E,"&lt;=7")&gt;MASTER!$B$3/100,"SB",IF(AVERAGEIFS(DATA!$K:$K,DATA!$F:$F,$B22,DATA!$M:$M,L$9,DATA!$N:$N,$L$1,DATA!$E:$E,"&lt;=7")&gt;MASTER!$B$4/100,"B",IF(AVERAGEIFS(DATA!$K:$K,DATA!$F:$F,$B22,DATA!$M:$M,L$9,DATA!$N:$N,$L$1,DATA!$E:$E,"&lt;=7")&gt;MASTER!$B$5/100,"C","K")))," ")</f>
        <v> </v>
      </c>
      <c r="M22" s="57"/>
      <c r="N22" s="18" t="str">
        <f ca="1">IFERROR(IF(AVERAGEIFS(DATA!$K:$K,DATA!$F:$F,$B22,DATA!$M:$M,N$9,DATA!$N:$N,$L$1,DATA!$E:$E,"&lt;=7")&gt;MASTER!$B$3/100,"SB",IF(AVERAGEIFS(DATA!$K:$K,DATA!$F:$F,$B22,DATA!$M:$M,N$9,DATA!$N:$N,$L$1,DATA!$E:$E,"&lt;=7")&gt;MASTER!$B$4/100,"B",IF(AVERAGEIFS(DATA!$K:$K,DATA!$F:$F,$B22,DATA!$M:$M,N$9,DATA!$N:$N,$L$1,DATA!$E:$E,"&lt;=7")&gt;MASTER!$B$5/100,"C","K")))," ")</f>
        <v> 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34" t="s">
        <v>24</v>
      </c>
      <c r="C23" s="52"/>
      <c r="D23" s="18" t="str">
        <f ca="1">IFERROR(IF(AVERAGEIFS(DATA!$K:$K,DATA!$F:$F,$B23,DATA!$M:$M,D$9,DATA!$N:$N,$L$1,DATA!$E:$E,"&lt;=7")&gt;MASTER!$B$3/100,"SB",IF(AVERAGEIFS(DATA!$K:$K,DATA!$F:$F,$B23,DATA!$M:$M,D$9,DATA!$N:$N,$L$1,DATA!$E:$E,"&lt;=7")&gt;MASTER!$B$4/100,"B",IF(AVERAGEIFS(DATA!$K:$K,DATA!$F:$F,$B23,DATA!$M:$M,D$9,DATA!$N:$N,$L$1,DATA!$E:$E,"&lt;=7")&gt;MASTER!$B$5/100,"C","K")))," ")</f>
        <v> </v>
      </c>
      <c r="E23" s="18"/>
      <c r="F23" s="18" t="str">
        <f ca="1">IFERROR(IF(AVERAGEIFS(DATA!$K:$K,DATA!$F:$F,$B23,DATA!$M:$M,F$9,DATA!$N:$N,$L$1,DATA!$E:$E,"&lt;=7")&gt;MASTER!$B$3/100,"SB",IF(AVERAGEIFS(DATA!$K:$K,DATA!$F:$F,$B23,DATA!$M:$M,F$9,DATA!$N:$N,$L$1,DATA!$E:$E,"&lt;=7")&gt;MASTER!$B$4/100,"B",IF(AVERAGEIFS(DATA!$K:$K,DATA!$F:$F,$B23,DATA!$M:$M,F$9,DATA!$N:$N,$L$1,DATA!$E:$E,"&lt;=7")&gt;MASTER!$B$5/100,"C","K")))," ")</f>
        <v> </v>
      </c>
      <c r="G23" s="18"/>
      <c r="H23" s="18" t="str">
        <f ca="1">IFERROR(IF(AVERAGEIFS(DATA!$K:$K,DATA!$F:$F,$B23,DATA!$M:$M,H$9,DATA!$N:$N,$L$1,DATA!$E:$E,"&lt;=7")&gt;MASTER!$B$3/100,"SB",IF(AVERAGEIFS(DATA!$K:$K,DATA!$F:$F,$B23,DATA!$M:$M,H$9,DATA!$N:$N,$L$1,DATA!$E:$E,"&lt;=7")&gt;MASTER!$B$4/100,"B",IF(AVERAGEIFS(DATA!$K:$K,DATA!$F:$F,$B23,DATA!$M:$M,H$9,DATA!$N:$N,$L$1,DATA!$E:$E,"&lt;=7")&gt;MASTER!$B$5/100,"C","K")))," ")</f>
        <v> </v>
      </c>
      <c r="I23" s="18"/>
      <c r="J23" s="18" t="str">
        <f ca="1">IFERROR(IF(AVERAGEIFS(DATA!$K:$K,DATA!$F:$F,$B23,DATA!$M:$M,J$9,DATA!$N:$N,$L$1,DATA!$E:$E,"&lt;=7")&gt;MASTER!$B$3/100,"SB",IF(AVERAGEIFS(DATA!$K:$K,DATA!$F:$F,$B23,DATA!$M:$M,J$9,DATA!$N:$N,$L$1,DATA!$E:$E,"&lt;=7")&gt;MASTER!$B$4/100,"B",IF(AVERAGEIFS(DATA!$K:$K,DATA!$F:$F,$B23,DATA!$M:$M,J$9,DATA!$N:$N,$L$1,DATA!$E:$E,"&lt;=7")&gt;MASTER!$B$5/100,"C","K")))," ")</f>
        <v> </v>
      </c>
      <c r="K23" s="18"/>
      <c r="L23" s="18" t="str">
        <f ca="1">IFERROR(IF(AVERAGEIFS(DATA!$K:$K,DATA!$F:$F,$B23,DATA!$M:$M,L$9,DATA!$N:$N,$L$1,DATA!$E:$E,"&lt;=7")&gt;MASTER!$B$3/100,"SB",IF(AVERAGEIFS(DATA!$K:$K,DATA!$F:$F,$B23,DATA!$M:$M,L$9,DATA!$N:$N,$L$1,DATA!$E:$E,"&lt;=7")&gt;MASTER!$B$4/100,"B",IF(AVERAGEIFS(DATA!$K:$K,DATA!$F:$F,$B23,DATA!$M:$M,L$9,DATA!$N:$N,$L$1,DATA!$E:$E,"&lt;=7")&gt;MASTER!$B$5/100,"C","K")))," ")</f>
        <v> </v>
      </c>
      <c r="M23" s="57"/>
      <c r="N23" s="18" t="str">
        <f ca="1">IFERROR(IF(AVERAGEIFS(DATA!$K:$K,DATA!$F:$F,$B23,DATA!$M:$M,N$9,DATA!$N:$N,$L$1,DATA!$E:$E,"&lt;=7")&gt;MASTER!$B$3/100,"SB",IF(AVERAGEIFS(DATA!$K:$K,DATA!$F:$F,$B23,DATA!$M:$M,N$9,DATA!$N:$N,$L$1,DATA!$E:$E,"&lt;=7")&gt;MASTER!$B$4/100,"B",IF(AVERAGEIFS(DATA!$K:$K,DATA!$F:$F,$B23,DATA!$M:$M,N$9,DATA!$N:$N,$L$1,DATA!$E:$E,"&lt;=7")&gt;MASTER!$B$5/100,"C","K")))," ")</f>
        <v> 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34" t="s">
        <v>23</v>
      </c>
      <c r="C24" s="52"/>
      <c r="D24" s="18" t="str">
        <f ca="1">IFERROR(IF(AVERAGEIFS(DATA!$K:$K,DATA!$F:$F,$B24,DATA!$M:$M,D$9,DATA!$N:$N,$L$1,DATA!$E:$E,"&lt;=7")&gt;MASTER!$B$3/100,"SB",IF(AVERAGEIFS(DATA!$K:$K,DATA!$F:$F,$B24,DATA!$M:$M,D$9,DATA!$N:$N,$L$1,DATA!$E:$E,"&lt;=7")&gt;MASTER!$B$4/100,"B",IF(AVERAGEIFS(DATA!$K:$K,DATA!$F:$F,$B24,DATA!$M:$M,D$9,DATA!$N:$N,$L$1,DATA!$E:$E,"&lt;=7")&gt;MASTER!$B$5/100,"C","K")))," ")</f>
        <v> </v>
      </c>
      <c r="E24" s="18"/>
      <c r="F24" s="18" t="str">
        <f ca="1">IFERROR(IF(AVERAGEIFS(DATA!$K:$K,DATA!$F:$F,$B24,DATA!$M:$M,F$9,DATA!$N:$N,$L$1,DATA!$E:$E,"&lt;=7")&gt;MASTER!$B$3/100,"SB",IF(AVERAGEIFS(DATA!$K:$K,DATA!$F:$F,$B24,DATA!$M:$M,F$9,DATA!$N:$N,$L$1,DATA!$E:$E,"&lt;=7")&gt;MASTER!$B$4/100,"B",IF(AVERAGEIFS(DATA!$K:$K,DATA!$F:$F,$B24,DATA!$M:$M,F$9,DATA!$N:$N,$L$1,DATA!$E:$E,"&lt;=7")&gt;MASTER!$B$5/100,"C","K")))," ")</f>
        <v> </v>
      </c>
      <c r="G24" s="18"/>
      <c r="H24" s="18" t="str">
        <f ca="1">IFERROR(IF(AVERAGEIFS(DATA!$K:$K,DATA!$F:$F,$B24,DATA!$M:$M,H$9,DATA!$N:$N,$L$1,DATA!$E:$E,"&lt;=7")&gt;MASTER!$B$3/100,"SB",IF(AVERAGEIFS(DATA!$K:$K,DATA!$F:$F,$B24,DATA!$M:$M,H$9,DATA!$N:$N,$L$1,DATA!$E:$E,"&lt;=7")&gt;MASTER!$B$4/100,"B",IF(AVERAGEIFS(DATA!$K:$K,DATA!$F:$F,$B24,DATA!$M:$M,H$9,DATA!$N:$N,$L$1,DATA!$E:$E,"&lt;=7")&gt;MASTER!$B$5/100,"C","K")))," ")</f>
        <v> </v>
      </c>
      <c r="I24" s="18"/>
      <c r="J24" s="18" t="str">
        <f ca="1">IFERROR(IF(AVERAGEIFS(DATA!$K:$K,DATA!$F:$F,$B24,DATA!$M:$M,J$9,DATA!$N:$N,$L$1,DATA!$E:$E,"&lt;=7")&gt;MASTER!$B$3/100,"SB",IF(AVERAGEIFS(DATA!$K:$K,DATA!$F:$F,$B24,DATA!$M:$M,J$9,DATA!$N:$N,$L$1,DATA!$E:$E,"&lt;=7")&gt;MASTER!$B$4/100,"B",IF(AVERAGEIFS(DATA!$K:$K,DATA!$F:$F,$B24,DATA!$M:$M,J$9,DATA!$N:$N,$L$1,DATA!$E:$E,"&lt;=7")&gt;MASTER!$B$5/100,"C","K")))," ")</f>
        <v> </v>
      </c>
      <c r="K24" s="18"/>
      <c r="L24" s="18" t="str">
        <f ca="1">IFERROR(IF(AVERAGEIFS(DATA!$K:$K,DATA!$F:$F,$B24,DATA!$M:$M,L$9,DATA!$N:$N,$L$1,DATA!$E:$E,"&lt;=7")&gt;MASTER!$B$3/100,"SB",IF(AVERAGEIFS(DATA!$K:$K,DATA!$F:$F,$B24,DATA!$M:$M,L$9,DATA!$N:$N,$L$1,DATA!$E:$E,"&lt;=7")&gt;MASTER!$B$4/100,"B",IF(AVERAGEIFS(DATA!$K:$K,DATA!$F:$F,$B24,DATA!$M:$M,L$9,DATA!$N:$N,$L$1,DATA!$E:$E,"&lt;=7")&gt;MASTER!$B$5/100,"C","K")))," ")</f>
        <v> </v>
      </c>
      <c r="M24" s="57"/>
      <c r="N24" s="18" t="str">
        <f ca="1">IFERROR(IF(AVERAGEIFS(DATA!$K:$K,DATA!$F:$F,$B24,DATA!$M:$M,N$9,DATA!$N:$N,$L$1,DATA!$E:$E,"&lt;=7")&gt;MASTER!$B$3/100,"SB",IF(AVERAGEIFS(DATA!$K:$K,DATA!$F:$F,$B24,DATA!$M:$M,N$9,DATA!$N:$N,$L$1,DATA!$E:$E,"&lt;=7")&gt;MASTER!$B$4/100,"B",IF(AVERAGEIFS(DATA!$K:$K,DATA!$F:$F,$B24,DATA!$M:$M,N$9,DATA!$N:$N,$L$1,DATA!$E:$E,"&lt;=7")&gt;MASTER!$B$5/100,"C","K")))," ")</f>
        <v> 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34" t="s">
        <v>27</v>
      </c>
      <c r="C25" s="52"/>
      <c r="D25" s="18" t="str">
        <f ca="1">IFERROR(IF(AVERAGEIFS(DATA!$K:$K,DATA!$F:$F,$B25,DATA!$M:$M,D$9,DATA!$N:$N,$L$1,DATA!$E:$E,"&lt;=7")&gt;MASTER!$B$3/100,"SB",IF(AVERAGEIFS(DATA!$K:$K,DATA!$F:$F,$B25,DATA!$M:$M,D$9,DATA!$N:$N,$L$1,DATA!$E:$E,"&lt;=7")&gt;MASTER!$B$4/100,"B",IF(AVERAGEIFS(DATA!$K:$K,DATA!$F:$F,$B25,DATA!$M:$M,D$9,DATA!$N:$N,$L$1,DATA!$E:$E,"&lt;=7")&gt;MASTER!$B$5/100,"C","K")))," ")</f>
        <v> </v>
      </c>
      <c r="E25" s="18"/>
      <c r="F25" s="18" t="str">
        <f ca="1">IFERROR(IF(AVERAGEIFS(DATA!$K:$K,DATA!$F:$F,$B25,DATA!$M:$M,F$9,DATA!$N:$N,$L$1,DATA!$E:$E,"&lt;=7")&gt;MASTER!$B$3/100,"SB",IF(AVERAGEIFS(DATA!$K:$K,DATA!$F:$F,$B25,DATA!$M:$M,F$9,DATA!$N:$N,$L$1,DATA!$E:$E,"&lt;=7")&gt;MASTER!$B$4/100,"B",IF(AVERAGEIFS(DATA!$K:$K,DATA!$F:$F,$B25,DATA!$M:$M,F$9,DATA!$N:$N,$L$1,DATA!$E:$E,"&lt;=7")&gt;MASTER!$B$5/100,"C","K")))," ")</f>
        <v> </v>
      </c>
      <c r="G25" s="18"/>
      <c r="H25" s="18" t="str">
        <f ca="1">IFERROR(IF(AVERAGEIFS(DATA!$K:$K,DATA!$F:$F,$B25,DATA!$M:$M,H$9,DATA!$N:$N,$L$1,DATA!$E:$E,"&lt;=7")&gt;MASTER!$B$3/100,"SB",IF(AVERAGEIFS(DATA!$K:$K,DATA!$F:$F,$B25,DATA!$M:$M,H$9,DATA!$N:$N,$L$1,DATA!$E:$E,"&lt;=7")&gt;MASTER!$B$4/100,"B",IF(AVERAGEIFS(DATA!$K:$K,DATA!$F:$F,$B25,DATA!$M:$M,H$9,DATA!$N:$N,$L$1,DATA!$E:$E,"&lt;=7")&gt;MASTER!$B$5/100,"C","K")))," ")</f>
        <v> </v>
      </c>
      <c r="I25" s="18"/>
      <c r="J25" s="18" t="str">
        <f ca="1">IFERROR(IF(AVERAGEIFS(DATA!$K:$K,DATA!$F:$F,$B25,DATA!$M:$M,J$9,DATA!$N:$N,$L$1,DATA!$E:$E,"&lt;=7")&gt;MASTER!$B$3/100,"SB",IF(AVERAGEIFS(DATA!$K:$K,DATA!$F:$F,$B25,DATA!$M:$M,J$9,DATA!$N:$N,$L$1,DATA!$E:$E,"&lt;=7")&gt;MASTER!$B$4/100,"B",IF(AVERAGEIFS(DATA!$K:$K,DATA!$F:$F,$B25,DATA!$M:$M,J$9,DATA!$N:$N,$L$1,DATA!$E:$E,"&lt;=7")&gt;MASTER!$B$5/100,"C","K")))," ")</f>
        <v> </v>
      </c>
      <c r="K25" s="18"/>
      <c r="L25" s="18" t="str">
        <f ca="1">IFERROR(IF(AVERAGEIFS(DATA!$K:$K,DATA!$F:$F,$B25,DATA!$M:$M,L$9,DATA!$N:$N,$L$1,DATA!$E:$E,"&lt;=7")&gt;MASTER!$B$3/100,"SB",IF(AVERAGEIFS(DATA!$K:$K,DATA!$F:$F,$B25,DATA!$M:$M,L$9,DATA!$N:$N,$L$1,DATA!$E:$E,"&lt;=7")&gt;MASTER!$B$4/100,"B",IF(AVERAGEIFS(DATA!$K:$K,DATA!$F:$F,$B25,DATA!$M:$M,L$9,DATA!$N:$N,$L$1,DATA!$E:$E,"&lt;=7")&gt;MASTER!$B$5/100,"C","K")))," ")</f>
        <v> </v>
      </c>
      <c r="M25" s="57"/>
      <c r="N25" s="18" t="str">
        <f ca="1">IFERROR(IF(AVERAGEIFS(DATA!$K:$K,DATA!$F:$F,$B25,DATA!$M:$M,N$9,DATA!$N:$N,$L$1,DATA!$E:$E,"&lt;=7")&gt;MASTER!$B$3/100,"SB",IF(AVERAGEIFS(DATA!$K:$K,DATA!$F:$F,$B25,DATA!$M:$M,N$9,DATA!$N:$N,$L$1,DATA!$E:$E,"&lt;=7")&gt;MASTER!$B$4/100,"B",IF(AVERAGEIFS(DATA!$K:$K,DATA!$F:$F,$B25,DATA!$M:$M,N$9,DATA!$N:$N,$L$1,DATA!$E:$E,"&lt;=7")&gt;MASTER!$B$5/100,"C","K")))," ")</f>
        <v> 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34" t="s">
        <v>7</v>
      </c>
      <c r="C26" s="52"/>
      <c r="D26" s="18" t="str">
        <f ca="1">IFERROR(IF(AVERAGEIFS(DATA!$K:$K,DATA!$F:$F,$B26,DATA!$M:$M,D$9,DATA!$N:$N,$L$1,DATA!$E:$E,"&lt;=7")&gt;MASTER!$B$3/100,"SB",IF(AVERAGEIFS(DATA!$K:$K,DATA!$F:$F,$B26,DATA!$M:$M,D$9,DATA!$N:$N,$L$1,DATA!$E:$E,"&lt;=7")&gt;MASTER!$B$4/100,"B",IF(AVERAGEIFS(DATA!$K:$K,DATA!$F:$F,$B26,DATA!$M:$M,D$9,DATA!$N:$N,$L$1,DATA!$E:$E,"&lt;=7")&gt;MASTER!$B$5/100,"C","K")))," ")</f>
        <v> </v>
      </c>
      <c r="E26" s="18"/>
      <c r="F26" s="18" t="str">
        <f ca="1">IFERROR(IF(AVERAGEIFS(DATA!$K:$K,DATA!$F:$F,$B26,DATA!$M:$M,F$9,DATA!$N:$N,$L$1,DATA!$E:$E,"&lt;=7")&gt;MASTER!$B$3/100,"SB",IF(AVERAGEIFS(DATA!$K:$K,DATA!$F:$F,$B26,DATA!$M:$M,F$9,DATA!$N:$N,$L$1,DATA!$E:$E,"&lt;=7")&gt;MASTER!$B$4/100,"B",IF(AVERAGEIFS(DATA!$K:$K,DATA!$F:$F,$B26,DATA!$M:$M,F$9,DATA!$N:$N,$L$1,DATA!$E:$E,"&lt;=7")&gt;MASTER!$B$5/100,"C","K")))," ")</f>
        <v> </v>
      </c>
      <c r="G26" s="18"/>
      <c r="H26" s="18" t="str">
        <f ca="1">IFERROR(IF(AVERAGEIFS(DATA!$K:$K,DATA!$F:$F,$B26,DATA!$M:$M,H$9,DATA!$N:$N,$L$1,DATA!$E:$E,"&lt;=7")&gt;MASTER!$B$3/100,"SB",IF(AVERAGEIFS(DATA!$K:$K,DATA!$F:$F,$B26,DATA!$M:$M,H$9,DATA!$N:$N,$L$1,DATA!$E:$E,"&lt;=7")&gt;MASTER!$B$4/100,"B",IF(AVERAGEIFS(DATA!$K:$K,DATA!$F:$F,$B26,DATA!$M:$M,H$9,DATA!$N:$N,$L$1,DATA!$E:$E,"&lt;=7")&gt;MASTER!$B$5/100,"C","K")))," ")</f>
        <v> </v>
      </c>
      <c r="I26" s="18"/>
      <c r="J26" s="18" t="str">
        <f ca="1">IFERROR(IF(AVERAGEIFS(DATA!$K:$K,DATA!$F:$F,$B26,DATA!$M:$M,J$9,DATA!$N:$N,$L$1,DATA!$E:$E,"&lt;=7")&gt;MASTER!$B$3/100,"SB",IF(AVERAGEIFS(DATA!$K:$K,DATA!$F:$F,$B26,DATA!$M:$M,J$9,DATA!$N:$N,$L$1,DATA!$E:$E,"&lt;=7")&gt;MASTER!$B$4/100,"B",IF(AVERAGEIFS(DATA!$K:$K,DATA!$F:$F,$B26,DATA!$M:$M,J$9,DATA!$N:$N,$L$1,DATA!$E:$E,"&lt;=7")&gt;MASTER!$B$5/100,"C","K")))," ")</f>
        <v> </v>
      </c>
      <c r="K26" s="18"/>
      <c r="L26" s="18" t="str">
        <f ca="1">IFERROR(IF(AVERAGEIFS(DATA!$K:$K,DATA!$F:$F,$B26,DATA!$M:$M,L$9,DATA!$N:$N,$L$1,DATA!$E:$E,"&lt;=7")&gt;MASTER!$B$3/100,"SB",IF(AVERAGEIFS(DATA!$K:$K,DATA!$F:$F,$B26,DATA!$M:$M,L$9,DATA!$N:$N,$L$1,DATA!$E:$E,"&lt;=7")&gt;MASTER!$B$4/100,"B",IF(AVERAGEIFS(DATA!$K:$K,DATA!$F:$F,$B26,DATA!$M:$M,L$9,DATA!$N:$N,$L$1,DATA!$E:$E,"&lt;=7")&gt;MASTER!$B$5/100,"C","K")))," ")</f>
        <v> </v>
      </c>
      <c r="M26" s="57"/>
      <c r="N26" s="18" t="str">
        <f ca="1">IFERROR(IF(AVERAGEIFS(DATA!$K:$K,DATA!$F:$F,$B26,DATA!$M:$M,N$9,DATA!$N:$N,$L$1,DATA!$E:$E,"&lt;=7")&gt;MASTER!$B$3/100,"SB",IF(AVERAGEIFS(DATA!$K:$K,DATA!$F:$F,$B26,DATA!$M:$M,N$9,DATA!$N:$N,$L$1,DATA!$E:$E,"&lt;=7")&gt;MASTER!$B$4/100,"B",IF(AVERAGEIFS(DATA!$K:$K,DATA!$F:$F,$B26,DATA!$M:$M,N$9,DATA!$N:$N,$L$1,DATA!$E:$E,"&lt;=7")&gt;MASTER!$B$5/100,"C","K"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34" t="s">
        <v>6</v>
      </c>
      <c r="C27" s="52"/>
      <c r="D27" s="18" t="str">
        <f ca="1">IFERROR(IF(AVERAGEIFS(DATA!$K:$K,DATA!$F:$F,$B27,DATA!$M:$M,D$9,DATA!$N:$N,$L$1,DATA!$E:$E,"&lt;=7")&gt;MASTER!$B$3/100,"SB",IF(AVERAGEIFS(DATA!$K:$K,DATA!$F:$F,$B27,DATA!$M:$M,D$9,DATA!$N:$N,$L$1,DATA!$E:$E,"&lt;=7")&gt;MASTER!$B$4/100,"B",IF(AVERAGEIFS(DATA!$K:$K,DATA!$F:$F,$B27,DATA!$M:$M,D$9,DATA!$N:$N,$L$1,DATA!$E:$E,"&lt;=7")&gt;MASTER!$B$5/100,"C","K")))," ")</f>
        <v> </v>
      </c>
      <c r="E27" s="18"/>
      <c r="F27" s="18" t="str">
        <f ca="1">IFERROR(IF(AVERAGEIFS(DATA!$K:$K,DATA!$F:$F,$B27,DATA!$M:$M,F$9,DATA!$N:$N,$L$1,DATA!$E:$E,"&lt;=7")&gt;MASTER!$B$3/100,"SB",IF(AVERAGEIFS(DATA!$K:$K,DATA!$F:$F,$B27,DATA!$M:$M,F$9,DATA!$N:$N,$L$1,DATA!$E:$E,"&lt;=7")&gt;MASTER!$B$4/100,"B",IF(AVERAGEIFS(DATA!$K:$K,DATA!$F:$F,$B27,DATA!$M:$M,F$9,DATA!$N:$N,$L$1,DATA!$E:$E,"&lt;=7")&gt;MASTER!$B$5/100,"C","K")))," ")</f>
        <v> </v>
      </c>
      <c r="G27" s="18"/>
      <c r="H27" s="18" t="str">
        <f ca="1">IFERROR(IF(AVERAGEIFS(DATA!$K:$K,DATA!$F:$F,$B27,DATA!$M:$M,H$9,DATA!$N:$N,$L$1,DATA!$E:$E,"&lt;=7")&gt;MASTER!$B$3/100,"SB",IF(AVERAGEIFS(DATA!$K:$K,DATA!$F:$F,$B27,DATA!$M:$M,H$9,DATA!$N:$N,$L$1,DATA!$E:$E,"&lt;=7")&gt;MASTER!$B$4/100,"B",IF(AVERAGEIFS(DATA!$K:$K,DATA!$F:$F,$B27,DATA!$M:$M,H$9,DATA!$N:$N,$L$1,DATA!$E:$E,"&lt;=7")&gt;MASTER!$B$5/100,"C","K")))," ")</f>
        <v> </v>
      </c>
      <c r="I27" s="18"/>
      <c r="J27" s="18" t="str">
        <f ca="1">IFERROR(IF(AVERAGEIFS(DATA!$K:$K,DATA!$F:$F,$B27,DATA!$M:$M,J$9,DATA!$N:$N,$L$1,DATA!$E:$E,"&lt;=7")&gt;MASTER!$B$3/100,"SB",IF(AVERAGEIFS(DATA!$K:$K,DATA!$F:$F,$B27,DATA!$M:$M,J$9,DATA!$N:$N,$L$1,DATA!$E:$E,"&lt;=7")&gt;MASTER!$B$4/100,"B",IF(AVERAGEIFS(DATA!$K:$K,DATA!$F:$F,$B27,DATA!$M:$M,J$9,DATA!$N:$N,$L$1,DATA!$E:$E,"&lt;=7")&gt;MASTER!$B$5/100,"C","K")))," ")</f>
        <v> </v>
      </c>
      <c r="K27" s="18"/>
      <c r="L27" s="18" t="str">
        <f ca="1">IFERROR(IF(AVERAGEIFS(DATA!$K:$K,DATA!$F:$F,$B27,DATA!$M:$M,L$9,DATA!$N:$N,$L$1,DATA!$E:$E,"&lt;=7")&gt;MASTER!$B$3/100,"SB",IF(AVERAGEIFS(DATA!$K:$K,DATA!$F:$F,$B27,DATA!$M:$M,L$9,DATA!$N:$N,$L$1,DATA!$E:$E,"&lt;=7")&gt;MASTER!$B$4/100,"B",IF(AVERAGEIFS(DATA!$K:$K,DATA!$F:$F,$B27,DATA!$M:$M,L$9,DATA!$N:$N,$L$1,DATA!$E:$E,"&lt;=7")&gt;MASTER!$B$5/100,"C","K")))," ")</f>
        <v> </v>
      </c>
      <c r="M27" s="57"/>
      <c r="N27" s="18" t="str">
        <f ca="1">IFERROR(IF(AVERAGEIFS(DATA!$K:$K,DATA!$F:$F,$B27,DATA!$M:$M,N$9,DATA!$N:$N,$L$1,DATA!$E:$E,"&lt;=7")&gt;MASTER!$B$3/100,"SB",IF(AVERAGEIFS(DATA!$K:$K,DATA!$F:$F,$B27,DATA!$M:$M,N$9,DATA!$N:$N,$L$1,DATA!$E:$E,"&lt;=7")&gt;MASTER!$B$4/100,"B",IF(AVERAGEIFS(DATA!$K:$K,DATA!$F:$F,$B27,DATA!$M:$M,N$9,DATA!$N:$N,$L$1,DATA!$E:$E,"&lt;=7")&gt;MASTER!$B$5/100,"C","K")))," ")</f>
        <v> 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34" t="s">
        <v>5</v>
      </c>
      <c r="C28" s="52"/>
      <c r="D28" s="18" t="str">
        <f ca="1">IFERROR(IF(AVERAGEIFS(DATA!$K:$K,DATA!$F:$F,$B28,DATA!$M:$M,D$9,DATA!$N:$N,$L$1,DATA!$E:$E,"&lt;=7")&gt;MASTER!$B$3/100,"SB",IF(AVERAGEIFS(DATA!$K:$K,DATA!$F:$F,$B28,DATA!$M:$M,D$9,DATA!$N:$N,$L$1,DATA!$E:$E,"&lt;=7")&gt;MASTER!$B$4/100,"B",IF(AVERAGEIFS(DATA!$K:$K,DATA!$F:$F,$B28,DATA!$M:$M,D$9,DATA!$N:$N,$L$1,DATA!$E:$E,"&lt;=7")&gt;MASTER!$B$5/100,"C","K")))," ")</f>
        <v> </v>
      </c>
      <c r="E28" s="18"/>
      <c r="F28" s="18" t="str">
        <f ca="1">IFERROR(IF(AVERAGEIFS(DATA!$K:$K,DATA!$F:$F,$B28,DATA!$M:$M,F$9,DATA!$N:$N,$L$1,DATA!$E:$E,"&lt;=7")&gt;MASTER!$B$3/100,"SB",IF(AVERAGEIFS(DATA!$K:$K,DATA!$F:$F,$B28,DATA!$M:$M,F$9,DATA!$N:$N,$L$1,DATA!$E:$E,"&lt;=7")&gt;MASTER!$B$4/100,"B",IF(AVERAGEIFS(DATA!$K:$K,DATA!$F:$F,$B28,DATA!$M:$M,F$9,DATA!$N:$N,$L$1,DATA!$E:$E,"&lt;=7")&gt;MASTER!$B$5/100,"C","K")))," ")</f>
        <v> </v>
      </c>
      <c r="G28" s="18"/>
      <c r="H28" s="18" t="str">
        <f ca="1">IFERROR(IF(AVERAGEIFS(DATA!$K:$K,DATA!$F:$F,$B28,DATA!$M:$M,H$9,DATA!$N:$N,$L$1,DATA!$E:$E,"&lt;=7")&gt;MASTER!$B$3/100,"SB",IF(AVERAGEIFS(DATA!$K:$K,DATA!$F:$F,$B28,DATA!$M:$M,H$9,DATA!$N:$N,$L$1,DATA!$E:$E,"&lt;=7")&gt;MASTER!$B$4/100,"B",IF(AVERAGEIFS(DATA!$K:$K,DATA!$F:$F,$B28,DATA!$M:$M,H$9,DATA!$N:$N,$L$1,DATA!$E:$E,"&lt;=7")&gt;MASTER!$B$5/100,"C","K")))," ")</f>
        <v> </v>
      </c>
      <c r="I28" s="18"/>
      <c r="J28" s="18" t="str">
        <f ca="1">IFERROR(IF(AVERAGEIFS(DATA!$K:$K,DATA!$F:$F,$B28,DATA!$M:$M,J$9,DATA!$N:$N,$L$1,DATA!$E:$E,"&lt;=7")&gt;MASTER!$B$3/100,"SB",IF(AVERAGEIFS(DATA!$K:$K,DATA!$F:$F,$B28,DATA!$M:$M,J$9,DATA!$N:$N,$L$1,DATA!$E:$E,"&lt;=7")&gt;MASTER!$B$4/100,"B",IF(AVERAGEIFS(DATA!$K:$K,DATA!$F:$F,$B28,DATA!$M:$M,J$9,DATA!$N:$N,$L$1,DATA!$E:$E,"&lt;=7")&gt;MASTER!$B$5/100,"C","K")))," ")</f>
        <v> </v>
      </c>
      <c r="K28" s="18"/>
      <c r="L28" s="18" t="str">
        <f ca="1">IFERROR(IF(AVERAGEIFS(DATA!$K:$K,DATA!$F:$F,$B28,DATA!$M:$M,L$9,DATA!$N:$N,$L$1,DATA!$E:$E,"&lt;=7")&gt;MASTER!$B$3/100,"SB",IF(AVERAGEIFS(DATA!$K:$K,DATA!$F:$F,$B28,DATA!$M:$M,L$9,DATA!$N:$N,$L$1,DATA!$E:$E,"&lt;=7")&gt;MASTER!$B$4/100,"B",IF(AVERAGEIFS(DATA!$K:$K,DATA!$F:$F,$B28,DATA!$M:$M,L$9,DATA!$N:$N,$L$1,DATA!$E:$E,"&lt;=7")&gt;MASTER!$B$5/100,"C","K")))," ")</f>
        <v> </v>
      </c>
      <c r="M28" s="57"/>
      <c r="N28" s="18" t="str">
        <f ca="1">IFERROR(IF(AVERAGEIFS(DATA!$K:$K,DATA!$F:$F,$B28,DATA!$M:$M,N$9,DATA!$N:$N,$L$1,DATA!$E:$E,"&lt;=7")&gt;MASTER!$B$3/100,"SB",IF(AVERAGEIFS(DATA!$K:$K,DATA!$F:$F,$B28,DATA!$M:$M,N$9,DATA!$N:$N,$L$1,DATA!$E:$E,"&lt;=7")&gt;MASTER!$B$4/100,"B",IF(AVERAGEIFS(DATA!$K:$K,DATA!$F:$F,$B28,DATA!$M:$M,N$9,DATA!$N:$N,$L$1,DATA!$E:$E,"&lt;=7")&gt;MASTER!$B$5/100,"C","K")))," ")</f>
        <v> 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34" t="s">
        <v>8</v>
      </c>
      <c r="C29" s="52"/>
      <c r="D29" s="18" t="str">
        <f ca="1">IFERROR(IF(AVERAGEIFS(DATA!$K:$K,DATA!$F:$F,$B29,DATA!$M:$M,D$9,DATA!$N:$N,$L$1,DATA!$E:$E,"&lt;=7")&gt;MASTER!$B$3/100,"SB",IF(AVERAGEIFS(DATA!$K:$K,DATA!$F:$F,$B29,DATA!$M:$M,D$9,DATA!$N:$N,$L$1,DATA!$E:$E,"&lt;=7")&gt;MASTER!$B$4/100,"B",IF(AVERAGEIFS(DATA!$K:$K,DATA!$F:$F,$B29,DATA!$M:$M,D$9,DATA!$N:$N,$L$1,DATA!$E:$E,"&lt;=7")&gt;MASTER!$B$5/100,"C","K")))," ")</f>
        <v> </v>
      </c>
      <c r="E29" s="18"/>
      <c r="F29" s="18" t="str">
        <f ca="1">IFERROR(IF(AVERAGEIFS(DATA!$K:$K,DATA!$F:$F,$B29,DATA!$M:$M,F$9,DATA!$N:$N,$L$1,DATA!$E:$E,"&lt;=7")&gt;MASTER!$B$3/100,"SB",IF(AVERAGEIFS(DATA!$K:$K,DATA!$F:$F,$B29,DATA!$M:$M,F$9,DATA!$N:$N,$L$1,DATA!$E:$E,"&lt;=7")&gt;MASTER!$B$4/100,"B",IF(AVERAGEIFS(DATA!$K:$K,DATA!$F:$F,$B29,DATA!$M:$M,F$9,DATA!$N:$N,$L$1,DATA!$E:$E,"&lt;=7")&gt;MASTER!$B$5/100,"C","K")))," ")</f>
        <v> </v>
      </c>
      <c r="G29" s="18"/>
      <c r="H29" s="18" t="str">
        <f ca="1">IFERROR(IF(AVERAGEIFS(DATA!$K:$K,DATA!$F:$F,$B29,DATA!$M:$M,H$9,DATA!$N:$N,$L$1,DATA!$E:$E,"&lt;=7")&gt;MASTER!$B$3/100,"SB",IF(AVERAGEIFS(DATA!$K:$K,DATA!$F:$F,$B29,DATA!$M:$M,H$9,DATA!$N:$N,$L$1,DATA!$E:$E,"&lt;=7")&gt;MASTER!$B$4/100,"B",IF(AVERAGEIFS(DATA!$K:$K,DATA!$F:$F,$B29,DATA!$M:$M,H$9,DATA!$N:$N,$L$1,DATA!$E:$E,"&lt;=7")&gt;MASTER!$B$5/100,"C","K")))," ")</f>
        <v> </v>
      </c>
      <c r="I29" s="18"/>
      <c r="J29" s="18" t="str">
        <f ca="1">IFERROR(IF(AVERAGEIFS(DATA!$K:$K,DATA!$F:$F,$B29,DATA!$M:$M,J$9,DATA!$N:$N,$L$1,DATA!$E:$E,"&lt;=7")&gt;MASTER!$B$3/100,"SB",IF(AVERAGEIFS(DATA!$K:$K,DATA!$F:$F,$B29,DATA!$M:$M,J$9,DATA!$N:$N,$L$1,DATA!$E:$E,"&lt;=7")&gt;MASTER!$B$4/100,"B",IF(AVERAGEIFS(DATA!$K:$K,DATA!$F:$F,$B29,DATA!$M:$M,J$9,DATA!$N:$N,$L$1,DATA!$E:$E,"&lt;=7")&gt;MASTER!$B$5/100,"C","K")))," ")</f>
        <v> </v>
      </c>
      <c r="K29" s="18"/>
      <c r="L29" s="18" t="str">
        <f ca="1">IFERROR(IF(AVERAGEIFS(DATA!$K:$K,DATA!$F:$F,$B29,DATA!$M:$M,L$9,DATA!$N:$N,$L$1,DATA!$E:$E,"&lt;=7")&gt;MASTER!$B$3/100,"SB",IF(AVERAGEIFS(DATA!$K:$K,DATA!$F:$F,$B29,DATA!$M:$M,L$9,DATA!$N:$N,$L$1,DATA!$E:$E,"&lt;=7")&gt;MASTER!$B$4/100,"B",IF(AVERAGEIFS(DATA!$K:$K,DATA!$F:$F,$B29,DATA!$M:$M,L$9,DATA!$N:$N,$L$1,DATA!$E:$E,"&lt;=7")&gt;MASTER!$B$5/100,"C","K")))," ")</f>
        <v> </v>
      </c>
      <c r="M29" s="57"/>
      <c r="N29" s="18" t="str">
        <f ca="1">IFERROR(IF(AVERAGEIFS(DATA!$K:$K,DATA!$F:$F,$B29,DATA!$M:$M,N$9,DATA!$N:$N,$L$1,DATA!$E:$E,"&lt;=7")&gt;MASTER!$B$3/100,"SB",IF(AVERAGEIFS(DATA!$K:$K,DATA!$F:$F,$B29,DATA!$M:$M,N$9,DATA!$N:$N,$L$1,DATA!$E:$E,"&lt;=7")&gt;MASTER!$B$4/100,"B",IF(AVERAGEIFS(DATA!$K:$K,DATA!$F:$F,$B29,DATA!$M:$M,N$9,DATA!$N:$N,$L$1,DATA!$E:$E,"&lt;=7")&gt;MASTER!$B$5/100,"C","K")))," ")</f>
        <v> 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34" t="s">
        <v>9</v>
      </c>
      <c r="C30" s="52"/>
      <c r="D30" s="18" t="str">
        <f ca="1">IFERROR(IF(AVERAGEIFS(DATA!$K:$K,DATA!$F:$F,$B30,DATA!$M:$M,D$9,DATA!$N:$N,$L$1,DATA!$E:$E,"&lt;=7")&gt;MASTER!$B$3/100,"SB",IF(AVERAGEIFS(DATA!$K:$K,DATA!$F:$F,$B30,DATA!$M:$M,D$9,DATA!$N:$N,$L$1,DATA!$E:$E,"&lt;=7")&gt;MASTER!$B$4/100,"B",IF(AVERAGEIFS(DATA!$K:$K,DATA!$F:$F,$B30,DATA!$M:$M,D$9,DATA!$N:$N,$L$1,DATA!$E:$E,"&lt;=7")&gt;MASTER!$B$5/100,"C","K")))," ")</f>
        <v> </v>
      </c>
      <c r="E30" s="18"/>
      <c r="F30" s="18" t="str">
        <f ca="1">IFERROR(IF(AVERAGEIFS(DATA!$K:$K,DATA!$F:$F,$B30,DATA!$M:$M,F$9,DATA!$N:$N,$L$1,DATA!$E:$E,"&lt;=7")&gt;MASTER!$B$3/100,"SB",IF(AVERAGEIFS(DATA!$K:$K,DATA!$F:$F,$B30,DATA!$M:$M,F$9,DATA!$N:$N,$L$1,DATA!$E:$E,"&lt;=7")&gt;MASTER!$B$4/100,"B",IF(AVERAGEIFS(DATA!$K:$K,DATA!$F:$F,$B30,DATA!$M:$M,F$9,DATA!$N:$N,$L$1,DATA!$E:$E,"&lt;=7")&gt;MASTER!$B$5/100,"C","K")))," ")</f>
        <v> </v>
      </c>
      <c r="G30" s="18"/>
      <c r="H30" s="18" t="str">
        <f ca="1">IFERROR(IF(AVERAGEIFS(DATA!$K:$K,DATA!$F:$F,$B30,DATA!$M:$M,H$9,DATA!$N:$N,$L$1,DATA!$E:$E,"&lt;=7")&gt;MASTER!$B$3/100,"SB",IF(AVERAGEIFS(DATA!$K:$K,DATA!$F:$F,$B30,DATA!$M:$M,H$9,DATA!$N:$N,$L$1,DATA!$E:$E,"&lt;=7")&gt;MASTER!$B$4/100,"B",IF(AVERAGEIFS(DATA!$K:$K,DATA!$F:$F,$B30,DATA!$M:$M,H$9,DATA!$N:$N,$L$1,DATA!$E:$E,"&lt;=7")&gt;MASTER!$B$5/100,"C","K")))," ")</f>
        <v> </v>
      </c>
      <c r="I30" s="18"/>
      <c r="J30" s="18" t="str">
        <f ca="1">IFERROR(IF(AVERAGEIFS(DATA!$K:$K,DATA!$F:$F,$B30,DATA!$M:$M,J$9,DATA!$N:$N,$L$1,DATA!$E:$E,"&lt;=7")&gt;MASTER!$B$3/100,"SB",IF(AVERAGEIFS(DATA!$K:$K,DATA!$F:$F,$B30,DATA!$M:$M,J$9,DATA!$N:$N,$L$1,DATA!$E:$E,"&lt;=7")&gt;MASTER!$B$4/100,"B",IF(AVERAGEIFS(DATA!$K:$K,DATA!$F:$F,$B30,DATA!$M:$M,J$9,DATA!$N:$N,$L$1,DATA!$E:$E,"&lt;=7")&gt;MASTER!$B$5/100,"C","K")))," ")</f>
        <v> </v>
      </c>
      <c r="K30" s="18"/>
      <c r="L30" s="18" t="str">
        <f ca="1">IFERROR(IF(AVERAGEIFS(DATA!$K:$K,DATA!$F:$F,$B30,DATA!$M:$M,L$9,DATA!$N:$N,$L$1,DATA!$E:$E,"&lt;=7")&gt;MASTER!$B$3/100,"SB",IF(AVERAGEIFS(DATA!$K:$K,DATA!$F:$F,$B30,DATA!$M:$M,L$9,DATA!$N:$N,$L$1,DATA!$E:$E,"&lt;=7")&gt;MASTER!$B$4/100,"B",IF(AVERAGEIFS(DATA!$K:$K,DATA!$F:$F,$B30,DATA!$M:$M,L$9,DATA!$N:$N,$L$1,DATA!$E:$E,"&lt;=7")&gt;MASTER!$B$5/100,"C","K")))," ")</f>
        <v> </v>
      </c>
      <c r="M30" s="57"/>
      <c r="N30" s="18" t="str">
        <f ca="1">IFERROR(IF(AVERAGEIFS(DATA!$K:$K,DATA!$F:$F,$B30,DATA!$M:$M,N$9,DATA!$N:$N,$L$1,DATA!$E:$E,"&lt;=7")&gt;MASTER!$B$3/100,"SB",IF(AVERAGEIFS(DATA!$K:$K,DATA!$F:$F,$B30,DATA!$M:$M,N$9,DATA!$N:$N,$L$1,DATA!$E:$E,"&lt;=7")&gt;MASTER!$B$4/100,"B",IF(AVERAGEIFS(DATA!$K:$K,DATA!$F:$F,$B30,DATA!$M:$M,N$9,DATA!$N:$N,$L$1,DATA!$E:$E,"&lt;=7")&gt;MASTER!$B$5/100,"C","K")))," ")</f>
        <v> 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34" t="s">
        <v>16</v>
      </c>
      <c r="C31" s="52"/>
      <c r="D31" s="18" t="str">
        <f ca="1">IFERROR(IF(AVERAGEIFS(DATA!$K:$K,DATA!$F:$F,$B31,DATA!$M:$M,D$9,DATA!$N:$N,$L$1,DATA!$E:$E,"&lt;=7")&gt;MASTER!$B$3/100,"SB",IF(AVERAGEIFS(DATA!$K:$K,DATA!$F:$F,$B31,DATA!$M:$M,D$9,DATA!$N:$N,$L$1,DATA!$E:$E,"&lt;=7")&gt;MASTER!$B$4/100,"B",IF(AVERAGEIFS(DATA!$K:$K,DATA!$F:$F,$B31,DATA!$M:$M,D$9,DATA!$N:$N,$L$1,DATA!$E:$E,"&lt;=7")&gt;MASTER!$B$5/100,"C","K")))," ")</f>
        <v> </v>
      </c>
      <c r="E31" s="18"/>
      <c r="F31" s="18" t="str">
        <f ca="1">IFERROR(IF(AVERAGEIFS(DATA!$K:$K,DATA!$F:$F,$B31,DATA!$M:$M,F$9,DATA!$N:$N,$L$1,DATA!$E:$E,"&lt;=7")&gt;MASTER!$B$3/100,"SB",IF(AVERAGEIFS(DATA!$K:$K,DATA!$F:$F,$B31,DATA!$M:$M,F$9,DATA!$N:$N,$L$1,DATA!$E:$E,"&lt;=7")&gt;MASTER!$B$4/100,"B",IF(AVERAGEIFS(DATA!$K:$K,DATA!$F:$F,$B31,DATA!$M:$M,F$9,DATA!$N:$N,$L$1,DATA!$E:$E,"&lt;=7")&gt;MASTER!$B$5/100,"C","K")))," ")</f>
        <v> </v>
      </c>
      <c r="G31" s="18"/>
      <c r="H31" s="18" t="str">
        <f ca="1">IFERROR(IF(AVERAGEIFS(DATA!$K:$K,DATA!$F:$F,$B31,DATA!$M:$M,H$9,DATA!$N:$N,$L$1,DATA!$E:$E,"&lt;=7")&gt;MASTER!$B$3/100,"SB",IF(AVERAGEIFS(DATA!$K:$K,DATA!$F:$F,$B31,DATA!$M:$M,H$9,DATA!$N:$N,$L$1,DATA!$E:$E,"&lt;=7")&gt;MASTER!$B$4/100,"B",IF(AVERAGEIFS(DATA!$K:$K,DATA!$F:$F,$B31,DATA!$M:$M,H$9,DATA!$N:$N,$L$1,DATA!$E:$E,"&lt;=7")&gt;MASTER!$B$5/100,"C","K")))," ")</f>
        <v> </v>
      </c>
      <c r="I31" s="18"/>
      <c r="J31" s="18" t="str">
        <f ca="1">IFERROR(IF(AVERAGEIFS(DATA!$K:$K,DATA!$F:$F,$B31,DATA!$M:$M,J$9,DATA!$N:$N,$L$1,DATA!$E:$E,"&lt;=7")&gt;MASTER!$B$3/100,"SB",IF(AVERAGEIFS(DATA!$K:$K,DATA!$F:$F,$B31,DATA!$M:$M,J$9,DATA!$N:$N,$L$1,DATA!$E:$E,"&lt;=7")&gt;MASTER!$B$4/100,"B",IF(AVERAGEIFS(DATA!$K:$K,DATA!$F:$F,$B31,DATA!$M:$M,J$9,DATA!$N:$N,$L$1,DATA!$E:$E,"&lt;=7")&gt;MASTER!$B$5/100,"C","K")))," ")</f>
        <v> </v>
      </c>
      <c r="K31" s="18"/>
      <c r="L31" s="18" t="str">
        <f ca="1">IFERROR(IF(AVERAGEIFS(DATA!$K:$K,DATA!$F:$F,$B31,DATA!$M:$M,L$9,DATA!$N:$N,$L$1,DATA!$E:$E,"&lt;=7")&gt;MASTER!$B$3/100,"SB",IF(AVERAGEIFS(DATA!$K:$K,DATA!$F:$F,$B31,DATA!$M:$M,L$9,DATA!$N:$N,$L$1,DATA!$E:$E,"&lt;=7")&gt;MASTER!$B$4/100,"B",IF(AVERAGEIFS(DATA!$K:$K,DATA!$F:$F,$B31,DATA!$M:$M,L$9,DATA!$N:$N,$L$1,DATA!$E:$E,"&lt;=7")&gt;MASTER!$B$5/100,"C","K")))," ")</f>
        <v> </v>
      </c>
      <c r="M31" s="57"/>
      <c r="N31" s="18" t="str">
        <f ca="1">IFERROR(IF(AVERAGEIFS(DATA!$K:$K,DATA!$F:$F,$B31,DATA!$M:$M,N$9,DATA!$N:$N,$L$1,DATA!$E:$E,"&lt;=7")&gt;MASTER!$B$3/100,"SB",IF(AVERAGEIFS(DATA!$K:$K,DATA!$F:$F,$B31,DATA!$M:$M,N$9,DATA!$N:$N,$L$1,DATA!$E:$E,"&lt;=7")&gt;MASTER!$B$4/100,"B",IF(AVERAGEIFS(DATA!$K:$K,DATA!$F:$F,$B31,DATA!$M:$M,N$9,DATA!$N:$N,$L$1,DATA!$E:$E,"&lt;=7")&gt;MASTER!$B$5/100,"C","K")))," ")</f>
        <v> 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34" t="s">
        <v>14</v>
      </c>
      <c r="C32" s="52"/>
      <c r="D32" s="18" t="str">
        <f ca="1">IFERROR(IF(AVERAGEIFS(DATA!$K:$K,DATA!$F:$F,$B32,DATA!$M:$M,D$9,DATA!$N:$N,$L$1,DATA!$E:$E,"&lt;=7")&gt;MASTER!$B$3/100,"SB",IF(AVERAGEIFS(DATA!$K:$K,DATA!$F:$F,$B32,DATA!$M:$M,D$9,DATA!$N:$N,$L$1,DATA!$E:$E,"&lt;=7")&gt;MASTER!$B$4/100,"B",IF(AVERAGEIFS(DATA!$K:$K,DATA!$F:$F,$B32,DATA!$M:$M,D$9,DATA!$N:$N,$L$1,DATA!$E:$E,"&lt;=7")&gt;MASTER!$B$5/100,"C","K")))," ")</f>
        <v> </v>
      </c>
      <c r="E32" s="18"/>
      <c r="F32" s="18" t="str">
        <f ca="1">IFERROR(IF(AVERAGEIFS(DATA!$K:$K,DATA!$F:$F,$B32,DATA!$M:$M,F$9,DATA!$N:$N,$L$1,DATA!$E:$E,"&lt;=7")&gt;MASTER!$B$3/100,"SB",IF(AVERAGEIFS(DATA!$K:$K,DATA!$F:$F,$B32,DATA!$M:$M,F$9,DATA!$N:$N,$L$1,DATA!$E:$E,"&lt;=7")&gt;MASTER!$B$4/100,"B",IF(AVERAGEIFS(DATA!$K:$K,DATA!$F:$F,$B32,DATA!$M:$M,F$9,DATA!$N:$N,$L$1,DATA!$E:$E,"&lt;=7")&gt;MASTER!$B$5/100,"C","K")))," ")</f>
        <v> </v>
      </c>
      <c r="G32" s="18"/>
      <c r="H32" s="18" t="str">
        <f ca="1">IFERROR(IF(AVERAGEIFS(DATA!$K:$K,DATA!$F:$F,$B32,DATA!$M:$M,H$9,DATA!$N:$N,$L$1,DATA!$E:$E,"&lt;=7")&gt;MASTER!$B$3/100,"SB",IF(AVERAGEIFS(DATA!$K:$K,DATA!$F:$F,$B32,DATA!$M:$M,H$9,DATA!$N:$N,$L$1,DATA!$E:$E,"&lt;=7")&gt;MASTER!$B$4/100,"B",IF(AVERAGEIFS(DATA!$K:$K,DATA!$F:$F,$B32,DATA!$M:$M,H$9,DATA!$N:$N,$L$1,DATA!$E:$E,"&lt;=7")&gt;MASTER!$B$5/100,"C","K")))," ")</f>
        <v> </v>
      </c>
      <c r="I32" s="18"/>
      <c r="J32" s="18" t="str">
        <f ca="1">IFERROR(IF(AVERAGEIFS(DATA!$K:$K,DATA!$F:$F,$B32,DATA!$M:$M,J$9,DATA!$N:$N,$L$1,DATA!$E:$E,"&lt;=7")&gt;MASTER!$B$3/100,"SB",IF(AVERAGEIFS(DATA!$K:$K,DATA!$F:$F,$B32,DATA!$M:$M,J$9,DATA!$N:$N,$L$1,DATA!$E:$E,"&lt;=7")&gt;MASTER!$B$4/100,"B",IF(AVERAGEIFS(DATA!$K:$K,DATA!$F:$F,$B32,DATA!$M:$M,J$9,DATA!$N:$N,$L$1,DATA!$E:$E,"&lt;=7")&gt;MASTER!$B$5/100,"C","K")))," ")</f>
        <v> </v>
      </c>
      <c r="K32" s="18"/>
      <c r="L32" s="18" t="str">
        <f ca="1">IFERROR(IF(AVERAGEIFS(DATA!$K:$K,DATA!$F:$F,$B32,DATA!$M:$M,L$9,DATA!$N:$N,$L$1,DATA!$E:$E,"&lt;=7")&gt;MASTER!$B$3/100,"SB",IF(AVERAGEIFS(DATA!$K:$K,DATA!$F:$F,$B32,DATA!$M:$M,L$9,DATA!$N:$N,$L$1,DATA!$E:$E,"&lt;=7")&gt;MASTER!$B$4/100,"B",IF(AVERAGEIFS(DATA!$K:$K,DATA!$F:$F,$B32,DATA!$M:$M,L$9,DATA!$N:$N,$L$1,DATA!$E:$E,"&lt;=7")&gt;MASTER!$B$5/100,"C","K")))," ")</f>
        <v> </v>
      </c>
      <c r="M32" s="57"/>
      <c r="N32" s="18" t="str">
        <f ca="1">IFERROR(IF(AVERAGEIFS(DATA!$K:$K,DATA!$F:$F,$B32,DATA!$M:$M,N$9,DATA!$N:$N,$L$1,DATA!$E:$E,"&lt;=7")&gt;MASTER!$B$3/100,"SB",IF(AVERAGEIFS(DATA!$K:$K,DATA!$F:$F,$B32,DATA!$M:$M,N$9,DATA!$N:$N,$L$1,DATA!$E:$E,"&lt;=7")&gt;MASTER!$B$4/100,"B",IF(AVERAGEIFS(DATA!$K:$K,DATA!$F:$F,$B32,DATA!$M:$M,N$9,DATA!$N:$N,$L$1,DATA!$E:$E,"&lt;=7")&gt;MASTER!$B$5/100,"C","K")))," ")</f>
        <v> 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34" t="s">
        <v>21</v>
      </c>
      <c r="C33" s="52"/>
      <c r="D33" s="18" t="str">
        <f ca="1">IFERROR(IF(AVERAGEIFS(DATA!$K:$K,DATA!$F:$F,$B33,DATA!$M:$M,D$9,DATA!$N:$N,$L$1,DATA!$E:$E,"&lt;=7")&gt;MASTER!$B$3/100,"SB",IF(AVERAGEIFS(DATA!$K:$K,DATA!$F:$F,$B33,DATA!$M:$M,D$9,DATA!$N:$N,$L$1,DATA!$E:$E,"&lt;=7")&gt;MASTER!$B$4/100,"B",IF(AVERAGEIFS(DATA!$K:$K,DATA!$F:$F,$B33,DATA!$M:$M,D$9,DATA!$N:$N,$L$1,DATA!$E:$E,"&lt;=7")&gt;MASTER!$B$5/100,"C","K")))," ")</f>
        <v> </v>
      </c>
      <c r="E33" s="18"/>
      <c r="F33" s="18" t="str">
        <f ca="1">IFERROR(IF(AVERAGEIFS(DATA!$K:$K,DATA!$F:$F,$B33,DATA!$M:$M,F$9,DATA!$N:$N,$L$1,DATA!$E:$E,"&lt;=7")&gt;MASTER!$B$3/100,"SB",IF(AVERAGEIFS(DATA!$K:$K,DATA!$F:$F,$B33,DATA!$M:$M,F$9,DATA!$N:$N,$L$1,DATA!$E:$E,"&lt;=7")&gt;MASTER!$B$4/100,"B",IF(AVERAGEIFS(DATA!$K:$K,DATA!$F:$F,$B33,DATA!$M:$M,F$9,DATA!$N:$N,$L$1,DATA!$E:$E,"&lt;=7")&gt;MASTER!$B$5/100,"C","K")))," ")</f>
        <v> </v>
      </c>
      <c r="G33" s="18"/>
      <c r="H33" s="18" t="str">
        <f ca="1">IFERROR(IF(AVERAGEIFS(DATA!$K:$K,DATA!$F:$F,$B33,DATA!$M:$M,H$9,DATA!$N:$N,$L$1,DATA!$E:$E,"&lt;=7")&gt;MASTER!$B$3/100,"SB",IF(AVERAGEIFS(DATA!$K:$K,DATA!$F:$F,$B33,DATA!$M:$M,H$9,DATA!$N:$N,$L$1,DATA!$E:$E,"&lt;=7")&gt;MASTER!$B$4/100,"B",IF(AVERAGEIFS(DATA!$K:$K,DATA!$F:$F,$B33,DATA!$M:$M,H$9,DATA!$N:$N,$L$1,DATA!$E:$E,"&lt;=7")&gt;MASTER!$B$5/100,"C","K")))," ")</f>
        <v> </v>
      </c>
      <c r="I33" s="18"/>
      <c r="J33" s="18" t="str">
        <f ca="1">IFERROR(IF(AVERAGEIFS(DATA!$K:$K,DATA!$F:$F,$B33,DATA!$M:$M,J$9,DATA!$N:$N,$L$1,DATA!$E:$E,"&lt;=7")&gt;MASTER!$B$3/100,"SB",IF(AVERAGEIFS(DATA!$K:$K,DATA!$F:$F,$B33,DATA!$M:$M,J$9,DATA!$N:$N,$L$1,DATA!$E:$E,"&lt;=7")&gt;MASTER!$B$4/100,"B",IF(AVERAGEIFS(DATA!$K:$K,DATA!$F:$F,$B33,DATA!$M:$M,J$9,DATA!$N:$N,$L$1,DATA!$E:$E,"&lt;=7")&gt;MASTER!$B$5/100,"C","K")))," ")</f>
        <v> </v>
      </c>
      <c r="K33" s="18"/>
      <c r="L33" s="18" t="str">
        <f ca="1">IFERROR(IF(AVERAGEIFS(DATA!$K:$K,DATA!$F:$F,$B33,DATA!$M:$M,L$9,DATA!$N:$N,$L$1,DATA!$E:$E,"&lt;=7")&gt;MASTER!$B$3/100,"SB",IF(AVERAGEIFS(DATA!$K:$K,DATA!$F:$F,$B33,DATA!$M:$M,L$9,DATA!$N:$N,$L$1,DATA!$E:$E,"&lt;=7")&gt;MASTER!$B$4/100,"B",IF(AVERAGEIFS(DATA!$K:$K,DATA!$F:$F,$B33,DATA!$M:$M,L$9,DATA!$N:$N,$L$1,DATA!$E:$E,"&lt;=7")&gt;MASTER!$B$5/100,"C","K")))," ")</f>
        <v> </v>
      </c>
      <c r="M33" s="57"/>
      <c r="N33" s="18" t="str">
        <f ca="1">IFERROR(IF(AVERAGEIFS(DATA!$K:$K,DATA!$F:$F,$B33,DATA!$M:$M,N$9,DATA!$N:$N,$L$1,DATA!$E:$E,"&lt;=7")&gt;MASTER!$B$3/100,"SB",IF(AVERAGEIFS(DATA!$K:$K,DATA!$F:$F,$B33,DATA!$M:$M,N$9,DATA!$N:$N,$L$1,DATA!$E:$E,"&lt;=7")&gt;MASTER!$B$4/100,"B",IF(AVERAGEIFS(DATA!$K:$K,DATA!$F:$F,$B33,DATA!$M:$M,N$9,DATA!$N:$N,$L$1,DATA!$E:$E,"&lt;=7")&gt;MASTER!$B$5/100,"C","K")))," ")</f>
        <v> 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34" t="s">
        <v>20</v>
      </c>
      <c r="C34" s="52"/>
      <c r="D34" s="18" t="str">
        <f ca="1">IFERROR(IF(AVERAGEIFS(DATA!$K:$K,DATA!$F:$F,$B34,DATA!$M:$M,D$9,DATA!$N:$N,$L$1,DATA!$E:$E,"&lt;=7")&gt;MASTER!$B$3/100,"SB",IF(AVERAGEIFS(DATA!$K:$K,DATA!$F:$F,$B34,DATA!$M:$M,D$9,DATA!$N:$N,$L$1,DATA!$E:$E,"&lt;=7")&gt;MASTER!$B$4/100,"B",IF(AVERAGEIFS(DATA!$K:$K,DATA!$F:$F,$B34,DATA!$M:$M,D$9,DATA!$N:$N,$L$1,DATA!$E:$E,"&lt;=7")&gt;MASTER!$B$5/100,"C","K")))," ")</f>
        <v> </v>
      </c>
      <c r="E34" s="18"/>
      <c r="F34" s="18" t="str">
        <f ca="1">IFERROR(IF(AVERAGEIFS(DATA!$K:$K,DATA!$F:$F,$B34,DATA!$M:$M,F$9,DATA!$N:$N,$L$1,DATA!$E:$E,"&lt;=7")&gt;MASTER!$B$3/100,"SB",IF(AVERAGEIFS(DATA!$K:$K,DATA!$F:$F,$B34,DATA!$M:$M,F$9,DATA!$N:$N,$L$1,DATA!$E:$E,"&lt;=7")&gt;MASTER!$B$4/100,"B",IF(AVERAGEIFS(DATA!$K:$K,DATA!$F:$F,$B34,DATA!$M:$M,F$9,DATA!$N:$N,$L$1,DATA!$E:$E,"&lt;=7")&gt;MASTER!$B$5/100,"C","K")))," ")</f>
        <v> </v>
      </c>
      <c r="G34" s="18"/>
      <c r="H34" s="18" t="str">
        <f ca="1">IFERROR(IF(AVERAGEIFS(DATA!$K:$K,DATA!$F:$F,$B34,DATA!$M:$M,H$9,DATA!$N:$N,$L$1,DATA!$E:$E,"&lt;=7")&gt;MASTER!$B$3/100,"SB",IF(AVERAGEIFS(DATA!$K:$K,DATA!$F:$F,$B34,DATA!$M:$M,H$9,DATA!$N:$N,$L$1,DATA!$E:$E,"&lt;=7")&gt;MASTER!$B$4/100,"B",IF(AVERAGEIFS(DATA!$K:$K,DATA!$F:$F,$B34,DATA!$M:$M,H$9,DATA!$N:$N,$L$1,DATA!$E:$E,"&lt;=7")&gt;MASTER!$B$5/100,"C","K")))," ")</f>
        <v> </v>
      </c>
      <c r="I34" s="18"/>
      <c r="J34" s="18" t="str">
        <f ca="1">IFERROR(IF(AVERAGEIFS(DATA!$K:$K,DATA!$F:$F,$B34,DATA!$M:$M,J$9,DATA!$N:$N,$L$1,DATA!$E:$E,"&lt;=7")&gt;MASTER!$B$3/100,"SB",IF(AVERAGEIFS(DATA!$K:$K,DATA!$F:$F,$B34,DATA!$M:$M,J$9,DATA!$N:$N,$L$1,DATA!$E:$E,"&lt;=7")&gt;MASTER!$B$4/100,"B",IF(AVERAGEIFS(DATA!$K:$K,DATA!$F:$F,$B34,DATA!$M:$M,J$9,DATA!$N:$N,$L$1,DATA!$E:$E,"&lt;=7")&gt;MASTER!$B$5/100,"C","K")))," ")</f>
        <v> </v>
      </c>
      <c r="K34" s="18"/>
      <c r="L34" s="18" t="str">
        <f ca="1">IFERROR(IF(AVERAGEIFS(DATA!$K:$K,DATA!$F:$F,$B34,DATA!$M:$M,L$9,DATA!$N:$N,$L$1,DATA!$E:$E,"&lt;=7")&gt;MASTER!$B$3/100,"SB",IF(AVERAGEIFS(DATA!$K:$K,DATA!$F:$F,$B34,DATA!$M:$M,L$9,DATA!$N:$N,$L$1,DATA!$E:$E,"&lt;=7")&gt;MASTER!$B$4/100,"B",IF(AVERAGEIFS(DATA!$K:$K,DATA!$F:$F,$B34,DATA!$M:$M,L$9,DATA!$N:$N,$L$1,DATA!$E:$E,"&lt;=7")&gt;MASTER!$B$5/100,"C","K")))," ")</f>
        <v> </v>
      </c>
      <c r="M34" s="57"/>
      <c r="N34" s="18" t="str">
        <f ca="1">IFERROR(IF(AVERAGEIFS(DATA!$K:$K,DATA!$F:$F,$B34,DATA!$M:$M,N$9,DATA!$N:$N,$L$1,DATA!$E:$E,"&lt;=7")&gt;MASTER!$B$3/100,"SB",IF(AVERAGEIFS(DATA!$K:$K,DATA!$F:$F,$B34,DATA!$M:$M,N$9,DATA!$N:$N,$L$1,DATA!$E:$E,"&lt;=7")&gt;MASTER!$B$4/100,"B",IF(AVERAGEIFS(DATA!$K:$K,DATA!$F:$F,$B34,DATA!$M:$M,N$9,DATA!$N:$N,$L$1,DATA!$E:$E,"&lt;=7")&gt;MASTER!$B$5/100,"C","K")))," ")</f>
        <v> 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34" t="s">
        <v>18</v>
      </c>
      <c r="C35" s="52"/>
      <c r="D35" s="18" t="str">
        <f ca="1">IFERROR(IF(AVERAGEIFS(DATA!$K:$K,DATA!$F:$F,$B35,DATA!$M:$M,D$9,DATA!$N:$N,$L$1,DATA!$E:$E,"&lt;=7")&gt;MASTER!$B$3/100,"SB",IF(AVERAGEIFS(DATA!$K:$K,DATA!$F:$F,$B35,DATA!$M:$M,D$9,DATA!$N:$N,$L$1,DATA!$E:$E,"&lt;=7")&gt;MASTER!$B$4/100,"B",IF(AVERAGEIFS(DATA!$K:$K,DATA!$F:$F,$B35,DATA!$M:$M,D$9,DATA!$N:$N,$L$1,DATA!$E:$E,"&lt;=7")&gt;MASTER!$B$5/100,"C","K")))," ")</f>
        <v> </v>
      </c>
      <c r="E35" s="18"/>
      <c r="F35" s="18" t="str">
        <f ca="1">IFERROR(IF(AVERAGEIFS(DATA!$K:$K,DATA!$F:$F,$B35,DATA!$M:$M,F$9,DATA!$N:$N,$L$1,DATA!$E:$E,"&lt;=7")&gt;MASTER!$B$3/100,"SB",IF(AVERAGEIFS(DATA!$K:$K,DATA!$F:$F,$B35,DATA!$M:$M,F$9,DATA!$N:$N,$L$1,DATA!$E:$E,"&lt;=7")&gt;MASTER!$B$4/100,"B",IF(AVERAGEIFS(DATA!$K:$K,DATA!$F:$F,$B35,DATA!$M:$M,F$9,DATA!$N:$N,$L$1,DATA!$E:$E,"&lt;=7")&gt;MASTER!$B$5/100,"C","K")))," ")</f>
        <v> </v>
      </c>
      <c r="G35" s="18"/>
      <c r="H35" s="18" t="str">
        <f ca="1">IFERROR(IF(AVERAGEIFS(DATA!$K:$K,DATA!$F:$F,$B35,DATA!$M:$M,H$9,DATA!$N:$N,$L$1,DATA!$E:$E,"&lt;=7")&gt;MASTER!$B$3/100,"SB",IF(AVERAGEIFS(DATA!$K:$K,DATA!$F:$F,$B35,DATA!$M:$M,H$9,DATA!$N:$N,$L$1,DATA!$E:$E,"&lt;=7")&gt;MASTER!$B$4/100,"B",IF(AVERAGEIFS(DATA!$K:$K,DATA!$F:$F,$B35,DATA!$M:$M,H$9,DATA!$N:$N,$L$1,DATA!$E:$E,"&lt;=7")&gt;MASTER!$B$5/100,"C","K")))," ")</f>
        <v> </v>
      </c>
      <c r="I35" s="18"/>
      <c r="J35" s="18" t="str">
        <f ca="1">IFERROR(IF(AVERAGEIFS(DATA!$K:$K,DATA!$F:$F,$B35,DATA!$M:$M,J$9,DATA!$N:$N,$L$1,DATA!$E:$E,"&lt;=7")&gt;MASTER!$B$3/100,"SB",IF(AVERAGEIFS(DATA!$K:$K,DATA!$F:$F,$B35,DATA!$M:$M,J$9,DATA!$N:$N,$L$1,DATA!$E:$E,"&lt;=7")&gt;MASTER!$B$4/100,"B",IF(AVERAGEIFS(DATA!$K:$K,DATA!$F:$F,$B35,DATA!$M:$M,J$9,DATA!$N:$N,$L$1,DATA!$E:$E,"&lt;=7")&gt;MASTER!$B$5/100,"C","K")))," ")</f>
        <v> </v>
      </c>
      <c r="K35" s="18"/>
      <c r="L35" s="18" t="str">
        <f ca="1">IFERROR(IF(AVERAGEIFS(DATA!$K:$K,DATA!$F:$F,$B35,DATA!$M:$M,L$9,DATA!$N:$N,$L$1,DATA!$E:$E,"&lt;=7")&gt;MASTER!$B$3/100,"SB",IF(AVERAGEIFS(DATA!$K:$K,DATA!$F:$F,$B35,DATA!$M:$M,L$9,DATA!$N:$N,$L$1,DATA!$E:$E,"&lt;=7")&gt;MASTER!$B$4/100,"B",IF(AVERAGEIFS(DATA!$K:$K,DATA!$F:$F,$B35,DATA!$M:$M,L$9,DATA!$N:$N,$L$1,DATA!$E:$E,"&lt;=7")&gt;MASTER!$B$5/100,"C","K")))," ")</f>
        <v> </v>
      </c>
      <c r="M35" s="57"/>
      <c r="N35" s="18" t="str">
        <f ca="1">IFERROR(IF(AVERAGEIFS(DATA!$K:$K,DATA!$F:$F,$B35,DATA!$M:$M,N$9,DATA!$N:$N,$L$1,DATA!$E:$E,"&lt;=7")&gt;MASTER!$B$3/100,"SB",IF(AVERAGEIFS(DATA!$K:$K,DATA!$F:$F,$B35,DATA!$M:$M,N$9,DATA!$N:$N,$L$1,DATA!$E:$E,"&lt;=7")&gt;MASTER!$B$4/100,"B",IF(AVERAGEIFS(DATA!$K:$K,DATA!$F:$F,$B35,DATA!$M:$M,N$9,DATA!$N:$N,$L$1,DATA!$E:$E,"&lt;=7")&gt;MASTER!$B$5/100,"C","K")))," ")</f>
        <v> 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34" t="s">
        <v>17</v>
      </c>
      <c r="C36" s="52"/>
      <c r="D36" s="18" t="str">
        <f ca="1">IFERROR(IF(AVERAGEIFS(DATA!$K:$K,DATA!$F:$F,$B36,DATA!$M:$M,D$9,DATA!$N:$N,$L$1,DATA!$E:$E,"&lt;=7")&gt;MASTER!$B$3/100,"SB",IF(AVERAGEIFS(DATA!$K:$K,DATA!$F:$F,$B36,DATA!$M:$M,D$9,DATA!$N:$N,$L$1,DATA!$E:$E,"&lt;=7")&gt;MASTER!$B$4/100,"B",IF(AVERAGEIFS(DATA!$K:$K,DATA!$F:$F,$B36,DATA!$M:$M,D$9,DATA!$N:$N,$L$1,DATA!$E:$E,"&lt;=7")&gt;MASTER!$B$5/100,"C","K")))," ")</f>
        <v> </v>
      </c>
      <c r="E36" s="18"/>
      <c r="F36" s="18" t="str">
        <f ca="1">IFERROR(IF(AVERAGEIFS(DATA!$K:$K,DATA!$F:$F,$B36,DATA!$M:$M,F$9,DATA!$N:$N,$L$1,DATA!$E:$E,"&lt;=7")&gt;MASTER!$B$3/100,"SB",IF(AVERAGEIFS(DATA!$K:$K,DATA!$F:$F,$B36,DATA!$M:$M,F$9,DATA!$N:$N,$L$1,DATA!$E:$E,"&lt;=7")&gt;MASTER!$B$4/100,"B",IF(AVERAGEIFS(DATA!$K:$K,DATA!$F:$F,$B36,DATA!$M:$M,F$9,DATA!$N:$N,$L$1,DATA!$E:$E,"&lt;=7")&gt;MASTER!$B$5/100,"C","K")))," ")</f>
        <v> </v>
      </c>
      <c r="G36" s="18"/>
      <c r="H36" s="18" t="str">
        <f ca="1">IFERROR(IF(AVERAGEIFS(DATA!$K:$K,DATA!$F:$F,$B36,DATA!$M:$M,H$9,DATA!$N:$N,$L$1,DATA!$E:$E,"&lt;=7")&gt;MASTER!$B$3/100,"SB",IF(AVERAGEIFS(DATA!$K:$K,DATA!$F:$F,$B36,DATA!$M:$M,H$9,DATA!$N:$N,$L$1,DATA!$E:$E,"&lt;=7")&gt;MASTER!$B$4/100,"B",IF(AVERAGEIFS(DATA!$K:$K,DATA!$F:$F,$B36,DATA!$M:$M,H$9,DATA!$N:$N,$L$1,DATA!$E:$E,"&lt;=7")&gt;MASTER!$B$5/100,"C","K")))," ")</f>
        <v> </v>
      </c>
      <c r="I36" s="18"/>
      <c r="J36" s="18" t="str">
        <f ca="1">IFERROR(IF(AVERAGEIFS(DATA!$K:$K,DATA!$F:$F,$B36,DATA!$M:$M,J$9,DATA!$N:$N,$L$1,DATA!$E:$E,"&lt;=7")&gt;MASTER!$B$3/100,"SB",IF(AVERAGEIFS(DATA!$K:$K,DATA!$F:$F,$B36,DATA!$M:$M,J$9,DATA!$N:$N,$L$1,DATA!$E:$E,"&lt;=7")&gt;MASTER!$B$4/100,"B",IF(AVERAGEIFS(DATA!$K:$K,DATA!$F:$F,$B36,DATA!$M:$M,J$9,DATA!$N:$N,$L$1,DATA!$E:$E,"&lt;=7")&gt;MASTER!$B$5/100,"C","K")))," ")</f>
        <v> </v>
      </c>
      <c r="K36" s="18"/>
      <c r="L36" s="18" t="str">
        <f ca="1">IFERROR(IF(AVERAGEIFS(DATA!$K:$K,DATA!$F:$F,$B36,DATA!$M:$M,L$9,DATA!$N:$N,$L$1,DATA!$E:$E,"&lt;=7")&gt;MASTER!$B$3/100,"SB",IF(AVERAGEIFS(DATA!$K:$K,DATA!$F:$F,$B36,DATA!$M:$M,L$9,DATA!$N:$N,$L$1,DATA!$E:$E,"&lt;=7")&gt;MASTER!$B$4/100,"B",IF(AVERAGEIFS(DATA!$K:$K,DATA!$F:$F,$B36,DATA!$M:$M,L$9,DATA!$N:$N,$L$1,DATA!$E:$E,"&lt;=7")&gt;MASTER!$B$5/100,"C","K")))," ")</f>
        <v> </v>
      </c>
      <c r="M36" s="57"/>
      <c r="N36" s="18" t="str">
        <f ca="1">IFERROR(IF(AVERAGEIFS(DATA!$K:$K,DATA!$F:$F,$B36,DATA!$M:$M,N$9,DATA!$N:$N,$L$1,DATA!$E:$E,"&lt;=7")&gt;MASTER!$B$3/100,"SB",IF(AVERAGEIFS(DATA!$K:$K,DATA!$F:$F,$B36,DATA!$M:$M,N$9,DATA!$N:$N,$L$1,DATA!$E:$E,"&lt;=7")&gt;MASTER!$B$4/100,"B",IF(AVERAGEIFS(DATA!$K:$K,DATA!$F:$F,$B36,DATA!$M:$M,N$9,DATA!$N:$N,$L$1,DATA!$E:$E,"&lt;=7")&gt;MASTER!$B$5/100,"C","K")))," ")</f>
        <v> 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34" t="s">
        <v>19</v>
      </c>
      <c r="C37" s="52"/>
      <c r="D37" s="18" t="str">
        <f ca="1">IFERROR(IF(AVERAGEIFS(DATA!$K:$K,DATA!$F:$F,$B37,DATA!$M:$M,D$9,DATA!$N:$N,$L$1,DATA!$E:$E,"&lt;=7")&gt;MASTER!$B$3/100,"SB",IF(AVERAGEIFS(DATA!$K:$K,DATA!$F:$F,$B37,DATA!$M:$M,D$9,DATA!$N:$N,$L$1,DATA!$E:$E,"&lt;=7")&gt;MASTER!$B$4/100,"B",IF(AVERAGEIFS(DATA!$K:$K,DATA!$F:$F,$B37,DATA!$M:$M,D$9,DATA!$N:$N,$L$1,DATA!$E:$E,"&lt;=7")&gt;MASTER!$B$5/100,"C","K")))," ")</f>
        <v> </v>
      </c>
      <c r="E37" s="18"/>
      <c r="F37" s="18" t="str">
        <f ca="1">IFERROR(IF(AVERAGEIFS(DATA!$K:$K,DATA!$F:$F,$B37,DATA!$M:$M,F$9,DATA!$N:$N,$L$1,DATA!$E:$E,"&lt;=7")&gt;MASTER!$B$3/100,"SB",IF(AVERAGEIFS(DATA!$K:$K,DATA!$F:$F,$B37,DATA!$M:$M,F$9,DATA!$N:$N,$L$1,DATA!$E:$E,"&lt;=7")&gt;MASTER!$B$4/100,"B",IF(AVERAGEIFS(DATA!$K:$K,DATA!$F:$F,$B37,DATA!$M:$M,F$9,DATA!$N:$N,$L$1,DATA!$E:$E,"&lt;=7")&gt;MASTER!$B$5/100,"C","K")))," ")</f>
        <v> </v>
      </c>
      <c r="G37" s="18"/>
      <c r="H37" s="18" t="str">
        <f ca="1">IFERROR(IF(AVERAGEIFS(DATA!$K:$K,DATA!$F:$F,$B37,DATA!$M:$M,H$9,DATA!$N:$N,$L$1,DATA!$E:$E,"&lt;=7")&gt;MASTER!$B$3/100,"SB",IF(AVERAGEIFS(DATA!$K:$K,DATA!$F:$F,$B37,DATA!$M:$M,H$9,DATA!$N:$N,$L$1,DATA!$E:$E,"&lt;=7")&gt;MASTER!$B$4/100,"B",IF(AVERAGEIFS(DATA!$K:$K,DATA!$F:$F,$B37,DATA!$M:$M,H$9,DATA!$N:$N,$L$1,DATA!$E:$E,"&lt;=7")&gt;MASTER!$B$5/100,"C","K")))," ")</f>
        <v> </v>
      </c>
      <c r="I37" s="18"/>
      <c r="J37" s="18" t="str">
        <f ca="1">IFERROR(IF(AVERAGEIFS(DATA!$K:$K,DATA!$F:$F,$B37,DATA!$M:$M,J$9,DATA!$N:$N,$L$1,DATA!$E:$E,"&lt;=7")&gt;MASTER!$B$3/100,"SB",IF(AVERAGEIFS(DATA!$K:$K,DATA!$F:$F,$B37,DATA!$M:$M,J$9,DATA!$N:$N,$L$1,DATA!$E:$E,"&lt;=7")&gt;MASTER!$B$4/100,"B",IF(AVERAGEIFS(DATA!$K:$K,DATA!$F:$F,$B37,DATA!$M:$M,J$9,DATA!$N:$N,$L$1,DATA!$E:$E,"&lt;=7")&gt;MASTER!$B$5/100,"C","K")))," ")</f>
        <v> </v>
      </c>
      <c r="K37" s="18"/>
      <c r="L37" s="18" t="str">
        <f ca="1">IFERROR(IF(AVERAGEIFS(DATA!$K:$K,DATA!$F:$F,$B37,DATA!$M:$M,L$9,DATA!$N:$N,$L$1,DATA!$E:$E,"&lt;=7")&gt;MASTER!$B$3/100,"SB",IF(AVERAGEIFS(DATA!$K:$K,DATA!$F:$F,$B37,DATA!$M:$M,L$9,DATA!$N:$N,$L$1,DATA!$E:$E,"&lt;=7")&gt;MASTER!$B$4/100,"B",IF(AVERAGEIFS(DATA!$K:$K,DATA!$F:$F,$B37,DATA!$M:$M,L$9,DATA!$N:$N,$L$1,DATA!$E:$E,"&lt;=7")&gt;MASTER!$B$5/100,"C","K")))," ")</f>
        <v> </v>
      </c>
      <c r="M37" s="57"/>
      <c r="N37" s="18" t="str">
        <f ca="1">IFERROR(IF(AVERAGEIFS(DATA!$K:$K,DATA!$F:$F,$B37,DATA!$M:$M,N$9,DATA!$N:$N,$L$1,DATA!$E:$E,"&lt;=7")&gt;MASTER!$B$3/100,"SB",IF(AVERAGEIFS(DATA!$K:$K,DATA!$F:$F,$B37,DATA!$M:$M,N$9,DATA!$N:$N,$L$1,DATA!$E:$E,"&lt;=7")&gt;MASTER!$B$4/100,"B",IF(AVERAGEIFS(DATA!$K:$K,DATA!$F:$F,$B37,DATA!$M:$M,N$9,DATA!$N:$N,$L$1,DATA!$E:$E,"&lt;=7")&gt;MASTER!$B$5/100,"C","K")))," ")</f>
        <v> 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30"/>
      <c r="B38" s="34" t="s">
        <v>15</v>
      </c>
      <c r="C38" s="52"/>
      <c r="D38" s="18" t="str">
        <f ca="1">IFERROR(IF(AVERAGEIFS(DATA!$K:$K,DATA!$F:$F,$B38,DATA!$M:$M,D$9,DATA!$N:$N,$L$1,DATA!$E:$E,"&lt;=7")&gt;MASTER!$B$3/100,"SB",IF(AVERAGEIFS(DATA!$K:$K,DATA!$F:$F,$B38,DATA!$M:$M,D$9,DATA!$N:$N,$L$1,DATA!$E:$E,"&lt;=7")&gt;MASTER!$B$4/100,"B",IF(AVERAGEIFS(DATA!$K:$K,DATA!$F:$F,$B38,DATA!$M:$M,D$9,DATA!$N:$N,$L$1,DATA!$E:$E,"&lt;=7")&gt;MASTER!$B$5/100,"C","K")))," ")</f>
        <v> </v>
      </c>
      <c r="E38" s="18"/>
      <c r="F38" s="18" t="str">
        <f ca="1">IFERROR(IF(AVERAGEIFS(DATA!$K:$K,DATA!$F:$F,$B38,DATA!$M:$M,F$9,DATA!$N:$N,$L$1,DATA!$E:$E,"&lt;=7")&gt;MASTER!$B$3/100,"SB",IF(AVERAGEIFS(DATA!$K:$K,DATA!$F:$F,$B38,DATA!$M:$M,F$9,DATA!$N:$N,$L$1,DATA!$E:$E,"&lt;=7")&gt;MASTER!$B$4/100,"B",IF(AVERAGEIFS(DATA!$K:$K,DATA!$F:$F,$B38,DATA!$M:$M,F$9,DATA!$N:$N,$L$1,DATA!$E:$E,"&lt;=7")&gt;MASTER!$B$5/100,"C","K")))," ")</f>
        <v> </v>
      </c>
      <c r="G38" s="18"/>
      <c r="H38" s="18" t="str">
        <f ca="1">IFERROR(IF(AVERAGEIFS(DATA!$K:$K,DATA!$F:$F,$B38,DATA!$M:$M,H$9,DATA!$N:$N,$L$1,DATA!$E:$E,"&lt;=7")&gt;MASTER!$B$3/100,"SB",IF(AVERAGEIFS(DATA!$K:$K,DATA!$F:$F,$B38,DATA!$M:$M,H$9,DATA!$N:$N,$L$1,DATA!$E:$E,"&lt;=7")&gt;MASTER!$B$4/100,"B",IF(AVERAGEIFS(DATA!$K:$K,DATA!$F:$F,$B38,DATA!$M:$M,H$9,DATA!$N:$N,$L$1,DATA!$E:$E,"&lt;=7")&gt;MASTER!$B$5/100,"C","K")))," ")</f>
        <v> </v>
      </c>
      <c r="I38" s="18"/>
      <c r="J38" s="18" t="str">
        <f ca="1">IFERROR(IF(AVERAGEIFS(DATA!$K:$K,DATA!$F:$F,$B38,DATA!$M:$M,J$9,DATA!$N:$N,$L$1,DATA!$E:$E,"&lt;=7")&gt;MASTER!$B$3/100,"SB",IF(AVERAGEIFS(DATA!$K:$K,DATA!$F:$F,$B38,DATA!$M:$M,J$9,DATA!$N:$N,$L$1,DATA!$E:$E,"&lt;=7")&gt;MASTER!$B$4/100,"B",IF(AVERAGEIFS(DATA!$K:$K,DATA!$F:$F,$B38,DATA!$M:$M,J$9,DATA!$N:$N,$L$1,DATA!$E:$E,"&lt;=7")&gt;MASTER!$B$5/100,"C","K")))," ")</f>
        <v> </v>
      </c>
      <c r="K38" s="18"/>
      <c r="L38" s="18" t="str">
        <f ca="1">IFERROR(IF(AVERAGEIFS(DATA!$K:$K,DATA!$F:$F,$B38,DATA!$M:$M,L$9,DATA!$N:$N,$L$1,DATA!$E:$E,"&lt;=7")&gt;MASTER!$B$3/100,"SB",IF(AVERAGEIFS(DATA!$K:$K,DATA!$F:$F,$B38,DATA!$M:$M,L$9,DATA!$N:$N,$L$1,DATA!$E:$E,"&lt;=7")&gt;MASTER!$B$4/100,"B",IF(AVERAGEIFS(DATA!$K:$K,DATA!$F:$F,$B38,DATA!$M:$M,L$9,DATA!$N:$N,$L$1,DATA!$E:$E,"&lt;=7")&gt;MASTER!$B$5/100,"C","K")))," ")</f>
        <v> </v>
      </c>
      <c r="M38" s="57"/>
      <c r="N38" s="18" t="str">
        <f ca="1">IFERROR(IF(AVERAGEIFS(DATA!$K:$K,DATA!$F:$F,$B38,DATA!$M:$M,N$9,DATA!$N:$N,$L$1,DATA!$E:$E,"&lt;=7")&gt;MASTER!$B$3/100,"SB",IF(AVERAGEIFS(DATA!$K:$K,DATA!$F:$F,$B38,DATA!$M:$M,N$9,DATA!$N:$N,$L$1,DATA!$E:$E,"&lt;=7")&gt;MASTER!$B$4/100,"B",IF(AVERAGEIFS(DATA!$K:$K,DATA!$F:$F,$B38,DATA!$M:$M,N$9,DATA!$N:$N,$L$1,DATA!$E:$E,"&lt;=7")&gt;MASTER!$B$5/100,"C","K")))," ")</f>
        <v> </v>
      </c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</row>
    <row r="39" customHeight="1" spans="1:50">
      <c r="A39" s="1"/>
      <c r="B39" s="34" t="s">
        <v>22</v>
      </c>
      <c r="C39" s="52"/>
      <c r="D39" s="18" t="str">
        <f ca="1">IFERROR(IF(AVERAGEIFS(DATA!$K:$K,DATA!$F:$F,$B39,DATA!$M:$M,D$9,DATA!$N:$N,$L$1,DATA!$E:$E,"&lt;=7")&gt;MASTER!$B$3/100,"SB",IF(AVERAGEIFS(DATA!$K:$K,DATA!$F:$F,$B39,DATA!$M:$M,D$9,DATA!$N:$N,$L$1,DATA!$E:$E,"&lt;=7")&gt;MASTER!$B$4/100,"B",IF(AVERAGEIFS(DATA!$K:$K,DATA!$F:$F,$B39,DATA!$M:$M,D$9,DATA!$N:$N,$L$1,DATA!$E:$E,"&lt;=7")&gt;MASTER!$B$5/100,"C","K")))," ")</f>
        <v> </v>
      </c>
      <c r="E39" s="18"/>
      <c r="F39" s="18" t="str">
        <f ca="1">IFERROR(IF(AVERAGEIFS(DATA!$K:$K,DATA!$F:$F,$B39,DATA!$M:$M,F$9,DATA!$N:$N,$L$1,DATA!$E:$E,"&lt;=7")&gt;MASTER!$B$3/100,"SB",IF(AVERAGEIFS(DATA!$K:$K,DATA!$F:$F,$B39,DATA!$M:$M,F$9,DATA!$N:$N,$L$1,DATA!$E:$E,"&lt;=7")&gt;MASTER!$B$4/100,"B",IF(AVERAGEIFS(DATA!$K:$K,DATA!$F:$F,$B39,DATA!$M:$M,F$9,DATA!$N:$N,$L$1,DATA!$E:$E,"&lt;=7")&gt;MASTER!$B$5/100,"C","K")))," ")</f>
        <v> </v>
      </c>
      <c r="G39" s="18"/>
      <c r="H39" s="18" t="str">
        <f ca="1">IFERROR(IF(AVERAGEIFS(DATA!$K:$K,DATA!$F:$F,$B39,DATA!$M:$M,H$9,DATA!$N:$N,$L$1,DATA!$E:$E,"&lt;=7")&gt;MASTER!$B$3/100,"SB",IF(AVERAGEIFS(DATA!$K:$K,DATA!$F:$F,$B39,DATA!$M:$M,H$9,DATA!$N:$N,$L$1,DATA!$E:$E,"&lt;=7")&gt;MASTER!$B$4/100,"B",IF(AVERAGEIFS(DATA!$K:$K,DATA!$F:$F,$B39,DATA!$M:$M,H$9,DATA!$N:$N,$L$1,DATA!$E:$E,"&lt;=7")&gt;MASTER!$B$5/100,"C","K")))," ")</f>
        <v> </v>
      </c>
      <c r="I39" s="18"/>
      <c r="J39" s="18" t="str">
        <f ca="1">IFERROR(IF(AVERAGEIFS(DATA!$K:$K,DATA!$F:$F,$B39,DATA!$M:$M,J$9,DATA!$N:$N,$L$1,DATA!$E:$E,"&lt;=7")&gt;MASTER!$B$3/100,"SB",IF(AVERAGEIFS(DATA!$K:$K,DATA!$F:$F,$B39,DATA!$M:$M,J$9,DATA!$N:$N,$L$1,DATA!$E:$E,"&lt;=7")&gt;MASTER!$B$4/100,"B",IF(AVERAGEIFS(DATA!$K:$K,DATA!$F:$F,$B39,DATA!$M:$M,J$9,DATA!$N:$N,$L$1,DATA!$E:$E,"&lt;=7")&gt;MASTER!$B$5/100,"C","K")))," ")</f>
        <v> </v>
      </c>
      <c r="K39" s="18"/>
      <c r="L39" s="18" t="str">
        <f ca="1">IFERROR(IF(AVERAGEIFS(DATA!$K:$K,DATA!$F:$F,$B39,DATA!$M:$M,L$9,DATA!$N:$N,$L$1,DATA!$E:$E,"&lt;=7")&gt;MASTER!$B$3/100,"SB",IF(AVERAGEIFS(DATA!$K:$K,DATA!$F:$F,$B39,DATA!$M:$M,L$9,DATA!$N:$N,$L$1,DATA!$E:$E,"&lt;=7")&gt;MASTER!$B$4/100,"B",IF(AVERAGEIFS(DATA!$K:$K,DATA!$F:$F,$B39,DATA!$M:$M,L$9,DATA!$N:$N,$L$1,DATA!$E:$E,"&lt;=7")&gt;MASTER!$B$5/100,"C","K")))," ")</f>
        <v> </v>
      </c>
      <c r="M39" s="57"/>
      <c r="N39" s="18" t="str">
        <f ca="1">IFERROR(IF(AVERAGEIFS(DATA!$K:$K,DATA!$F:$F,$B39,DATA!$M:$M,N$9,DATA!$N:$N,$L$1,DATA!$E:$E,"&lt;=7")&gt;MASTER!$B$3/100,"SB",IF(AVERAGEIFS(DATA!$K:$K,DATA!$F:$F,$B39,DATA!$M:$M,N$9,DATA!$N:$N,$L$1,DATA!$E:$E,"&lt;=7")&gt;MASTER!$B$4/100,"B",IF(AVERAGEIFS(DATA!$K:$K,DATA!$F:$F,$B39,DATA!$M:$M,N$9,DATA!$N:$N,$L$1,DATA!$E:$E,"&lt;=7")&gt;MASTER!$B$5/100,"C","K")))," ")</f>
        <v> 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30"/>
      <c r="C40" s="1"/>
      <c r="D40" s="30"/>
      <c r="E40" s="1"/>
      <c r="F40" s="30"/>
      <c r="G40" s="1"/>
      <c r="H40" s="30"/>
      <c r="I40" s="1"/>
      <c r="J40" s="30"/>
      <c r="K40" s="1"/>
      <c r="L40" s="30"/>
      <c r="M40" s="1"/>
      <c r="N40" s="30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54"/>
      <c r="C41" s="1"/>
      <c r="D41" s="54"/>
      <c r="E41" s="1"/>
      <c r="F41" s="54"/>
      <c r="G41" s="1"/>
      <c r="H41" s="54"/>
      <c r="I41" s="1"/>
      <c r="J41" s="54"/>
      <c r="K41" s="1"/>
      <c r="L41" s="54"/>
      <c r="M41" s="1"/>
      <c r="N41" s="58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30"/>
      <c r="B42" s="55"/>
      <c r="C42" s="30"/>
      <c r="D42" s="55"/>
      <c r="E42" s="30"/>
      <c r="F42" s="55"/>
      <c r="G42" s="30"/>
      <c r="H42" s="55"/>
      <c r="I42" s="30"/>
      <c r="J42" s="55"/>
      <c r="K42" s="30"/>
      <c r="L42" s="55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</row>
    <row r="43" customHeight="1" spans="1:50">
      <c r="A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14" t="s">
        <v>156</v>
      </c>
      <c r="C45" s="1"/>
      <c r="E45" s="1"/>
      <c r="F45" s="14" t="s">
        <v>157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1" t="s">
        <v>158</v>
      </c>
      <c r="C54" s="1"/>
      <c r="D54" s="1"/>
      <c r="E54" s="1"/>
      <c r="F54" s="1" t="s">
        <v>158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1" t="s">
        <v>159</v>
      </c>
      <c r="C55" s="1"/>
      <c r="D55" s="1"/>
      <c r="E55" s="1"/>
      <c r="F55" s="1" t="s">
        <v>159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customHeight="1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customHeight="1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customHeight="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  <row r="1012" customHeight="1" spans="1:5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</row>
    <row r="1013" customHeight="1" spans="1:5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</row>
    <row r="1014" customHeight="1" spans="1:5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</row>
    <row r="1015" customHeight="1" spans="1:50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</row>
    <row r="1016" customHeight="1" spans="1:50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</row>
    <row r="1017" customHeight="1" spans="1:50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</row>
    <row r="1018" customHeight="1" spans="1:50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</row>
    <row r="1019" customHeight="1" spans="1:50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</row>
    <row r="1020" customHeight="1" spans="1:5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</row>
    <row r="1021" customHeight="1" spans="1:50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U1023"/>
  <sheetViews>
    <sheetView workbookViewId="0">
      <pane ySplit="10" topLeftCell="A38" activePane="bottomLeft" state="frozen"/>
      <selection/>
      <selection pane="bottomLeft" activeCell="I41" sqref="G12:I41"/>
    </sheetView>
  </sheetViews>
  <sheetFormatPr defaultColWidth="12.6666666666667" defaultRowHeight="15.75" customHeight="1"/>
  <cols>
    <col min="1" max="1" width="3.21904761904762" customWidth="1"/>
    <col min="2" max="2" width="25.1047619047619" customWidth="1"/>
    <col min="3" max="3" width="3.21904761904762" customWidth="1"/>
    <col min="4" max="4" width="25.1047619047619" customWidth="1"/>
    <col min="5" max="5" width="3.21904761904762" customWidth="1"/>
    <col min="6" max="9" width="25.1047619047619" customWidth="1"/>
    <col min="10" max="10" width="3.21904761904762" customWidth="1"/>
    <col min="11" max="11" width="25.1047619047619" customWidth="1"/>
    <col min="12" max="12" width="3.21904761904762" customWidth="1"/>
    <col min="24" max="24" width="13.3333333333333" customWidth="1"/>
    <col min="33" max="33" width="12.7619047619048" hidden="1"/>
    <col min="34" max="37" width="12.6666666666667" hidden="1"/>
  </cols>
  <sheetData>
    <row r="1" customHeight="1" spans="1:47">
      <c r="A1" s="1"/>
      <c r="B1" s="2" t="s">
        <v>160</v>
      </c>
      <c r="H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customHeight="1" spans="1:47">
      <c r="A2" s="1"/>
      <c r="B2" s="1"/>
      <c r="C2" s="1"/>
      <c r="D2" s="3">
        <f t="array" ref="D2">DATE(D5,INDEX(MASTER!G:G,MATCH(D7,MASTER!F:F,0)),1)</f>
        <v>45017</v>
      </c>
      <c r="E2" s="1" t="s">
        <v>154</v>
      </c>
      <c r="F2" s="4" t="str">
        <f>CONCATENATE(D5," - MONTH ",TEXT(MONTH(D2),"00"))</f>
        <v>2023 - MONTH 04</v>
      </c>
      <c r="H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customHeight="1" spans="1:47">
      <c r="A3" s="1"/>
      <c r="B3" s="1"/>
      <c r="D3" s="5"/>
      <c r="E3" s="1"/>
      <c r="F3" s="6" t="s">
        <v>155</v>
      </c>
      <c r="H3" s="1"/>
      <c r="J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customHeight="1" spans="1:47">
      <c r="A4" s="1"/>
      <c r="D4" s="7" t="s">
        <v>161</v>
      </c>
      <c r="E4" s="8"/>
      <c r="F4" s="9" t="str">
        <f ca="1">IFERROR(IF(F8=" "," ",IF(F8&gt;MASTER!$B$3/100,"SB",IF(F8&gt;MASTER!$B$4/100,"B",IF(F8&gt;MASTER!$B$5/100,"C","K"))))," ")</f>
        <v>B</v>
      </c>
      <c r="L4" s="1"/>
      <c r="M4" s="1"/>
      <c r="N4" s="1"/>
      <c r="O4" s="1"/>
      <c r="P4" s="1"/>
      <c r="Q4" s="1"/>
      <c r="R4" s="1"/>
      <c r="S4" s="1"/>
      <c r="T4" s="1"/>
      <c r="U4" s="1"/>
      <c r="Z4" s="1"/>
      <c r="AA4" s="1"/>
      <c r="AB4" s="1"/>
      <c r="AC4" s="1"/>
      <c r="AD4" s="1"/>
      <c r="AE4" s="1"/>
      <c r="AF4" s="1"/>
      <c r="AG4" s="37" t="s">
        <v>3</v>
      </c>
      <c r="AH4" s="37" t="s">
        <v>122</v>
      </c>
      <c r="AI4" s="37" t="s">
        <v>128</v>
      </c>
      <c r="AJ4" s="38" t="s">
        <v>130</v>
      </c>
      <c r="AL4" s="39"/>
      <c r="AM4" s="39"/>
      <c r="AN4" s="39"/>
      <c r="AO4" s="39"/>
      <c r="AP4" s="39"/>
      <c r="AQ4" s="39"/>
      <c r="AR4" s="39"/>
      <c r="AS4" s="39"/>
      <c r="AT4" s="39"/>
      <c r="AU4" s="39"/>
    </row>
    <row r="5" customHeight="1" spans="1:47">
      <c r="A5" s="1"/>
      <c r="D5" s="7">
        <f>DASHBOARD!F3</f>
        <v>2023</v>
      </c>
      <c r="E5" s="10"/>
      <c r="H5" s="11"/>
      <c r="L5" s="1"/>
      <c r="M5" s="1"/>
      <c r="N5" s="1"/>
      <c r="O5" s="1"/>
      <c r="P5" s="1"/>
      <c r="Q5" s="1"/>
      <c r="R5" s="1"/>
      <c r="S5" s="1"/>
      <c r="T5" s="1"/>
      <c r="U5" s="1"/>
      <c r="Z5" s="1"/>
      <c r="AA5" s="1"/>
      <c r="AB5" s="1"/>
      <c r="AC5" s="1"/>
      <c r="AD5" s="1"/>
      <c r="AE5" s="1"/>
      <c r="AF5" s="1"/>
      <c r="AG5" s="40">
        <v>0</v>
      </c>
      <c r="AH5" s="37">
        <v>6</v>
      </c>
      <c r="AI5" s="37">
        <v>0</v>
      </c>
      <c r="AJ5" s="38" t="s">
        <v>147</v>
      </c>
      <c r="AL5" s="39"/>
      <c r="AM5" s="39"/>
      <c r="AN5" s="39"/>
      <c r="AO5" s="39"/>
      <c r="AP5" s="39"/>
      <c r="AQ5" s="39"/>
      <c r="AR5" s="39"/>
      <c r="AS5" s="39"/>
      <c r="AT5" s="39"/>
      <c r="AU5" s="39"/>
    </row>
    <row r="6" customHeight="1" spans="1:47">
      <c r="A6" s="1"/>
      <c r="D6" s="7" t="s">
        <v>162</v>
      </c>
      <c r="E6" s="10"/>
      <c r="H6" s="11"/>
      <c r="L6" s="1"/>
      <c r="M6" s="1"/>
      <c r="N6" s="1"/>
      <c r="O6" s="1"/>
      <c r="P6" s="1"/>
      <c r="Q6" s="1"/>
      <c r="R6" s="1"/>
      <c r="S6" s="1"/>
      <c r="T6" s="1"/>
      <c r="U6" s="1"/>
      <c r="Z6" s="1"/>
      <c r="AA6" s="1"/>
      <c r="AB6" s="1"/>
      <c r="AC6" s="1"/>
      <c r="AD6" s="1"/>
      <c r="AE6" s="1"/>
      <c r="AF6" s="1"/>
      <c r="AG6" s="40">
        <v>44928</v>
      </c>
      <c r="AH6" s="37">
        <v>1</v>
      </c>
      <c r="AI6" s="37">
        <v>1</v>
      </c>
      <c r="AJ6" s="38" t="s">
        <v>41</v>
      </c>
      <c r="AL6" s="39"/>
      <c r="AM6" s="39"/>
      <c r="AN6" s="39"/>
      <c r="AO6" s="39"/>
      <c r="AP6" s="39"/>
      <c r="AQ6" s="39"/>
      <c r="AR6" s="39"/>
      <c r="AS6" s="39"/>
      <c r="AT6" s="39"/>
      <c r="AU6" s="39"/>
    </row>
    <row r="7" customHeight="1" spans="1:47">
      <c r="A7" s="1"/>
      <c r="D7" s="7" t="s">
        <v>55</v>
      </c>
      <c r="E7" s="8"/>
      <c r="H7" s="11"/>
      <c r="L7" s="1"/>
      <c r="M7" s="1"/>
      <c r="N7" s="1"/>
      <c r="O7" s="1"/>
      <c r="P7" s="1"/>
      <c r="Q7" s="1"/>
      <c r="R7" s="1"/>
      <c r="S7" s="1"/>
      <c r="T7" s="1"/>
      <c r="U7" s="1"/>
      <c r="Z7" s="1"/>
      <c r="AA7" s="1"/>
      <c r="AB7" s="1"/>
      <c r="AC7" s="1"/>
      <c r="AD7" s="1"/>
      <c r="AE7" s="1"/>
      <c r="AF7" s="1"/>
      <c r="AG7" s="40">
        <v>44929</v>
      </c>
      <c r="AH7" s="37">
        <v>2</v>
      </c>
      <c r="AI7" s="37">
        <v>1</v>
      </c>
      <c r="AJ7" s="38" t="s">
        <v>41</v>
      </c>
      <c r="AL7" s="39"/>
      <c r="AM7" s="39"/>
      <c r="AN7" s="39"/>
      <c r="AO7" s="39"/>
      <c r="AP7" s="39"/>
      <c r="AQ7" s="39"/>
      <c r="AR7" s="39"/>
      <c r="AS7" s="39"/>
      <c r="AT7" s="39"/>
      <c r="AU7" s="39"/>
    </row>
    <row r="8" customHeight="1" spans="1:47">
      <c r="A8" s="1"/>
      <c r="D8" s="5"/>
      <c r="E8" s="1"/>
      <c r="F8" s="12">
        <f ca="1">IFERROR(ROUND(AVERAGEIFS(DATA!$K:$K,DATA!$N:$N,$F$2,DATA!$E:$E,"&lt;=7"),4)," ")</f>
        <v>0.9075</v>
      </c>
      <c r="H8" s="11"/>
      <c r="J8" s="1"/>
      <c r="L8" s="1"/>
      <c r="M8" s="1"/>
      <c r="N8" s="1"/>
      <c r="O8" s="1"/>
      <c r="P8" s="1"/>
      <c r="Q8" s="1"/>
      <c r="R8" s="1"/>
      <c r="S8" s="1"/>
      <c r="T8" s="1"/>
      <c r="U8" s="1"/>
      <c r="Z8" s="1"/>
      <c r="AA8" s="1"/>
      <c r="AB8" s="1"/>
      <c r="AC8" s="1"/>
      <c r="AD8" s="1"/>
      <c r="AE8" s="1"/>
      <c r="AF8" s="1"/>
      <c r="AG8" s="40">
        <v>44957</v>
      </c>
      <c r="AH8" s="37">
        <v>2</v>
      </c>
      <c r="AI8" s="37">
        <v>5</v>
      </c>
      <c r="AJ8" s="38" t="s">
        <v>41</v>
      </c>
      <c r="AL8" s="39"/>
      <c r="AM8" s="39"/>
      <c r="AN8" s="39"/>
      <c r="AO8" s="39"/>
      <c r="AP8" s="39"/>
      <c r="AQ8" s="39"/>
      <c r="AR8" s="39"/>
      <c r="AS8" s="39"/>
      <c r="AT8" s="39"/>
      <c r="AU8" s="39"/>
    </row>
    <row r="9" customHeight="1" spans="1:4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Z9" s="1"/>
      <c r="AA9" s="1"/>
      <c r="AB9" s="1"/>
      <c r="AC9" s="1"/>
      <c r="AD9" s="1"/>
      <c r="AE9" s="1"/>
      <c r="AF9" s="1"/>
      <c r="AG9" s="40">
        <v>44985</v>
      </c>
      <c r="AH9" s="37">
        <v>2</v>
      </c>
      <c r="AI9" s="37">
        <v>9</v>
      </c>
      <c r="AJ9" s="38" t="s">
        <v>45</v>
      </c>
      <c r="AL9" s="39"/>
      <c r="AM9" s="39"/>
      <c r="AN9" s="39"/>
      <c r="AO9" s="39"/>
      <c r="AP9" s="39"/>
      <c r="AQ9" s="39"/>
      <c r="AR9" s="39"/>
      <c r="AS9" s="39"/>
      <c r="AT9" s="39"/>
      <c r="AU9" s="39"/>
    </row>
    <row r="10" customHeight="1" spans="1:47">
      <c r="A10" s="1"/>
      <c r="B10" s="13"/>
      <c r="C10" s="13"/>
      <c r="D10" s="6" t="s">
        <v>163</v>
      </c>
      <c r="E10" s="13"/>
      <c r="F10" s="6" t="s">
        <v>164</v>
      </c>
      <c r="H10" s="4"/>
      <c r="I10" s="4"/>
      <c r="J10" s="35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Z10" s="1"/>
      <c r="AA10" s="1"/>
      <c r="AB10" s="1"/>
      <c r="AC10" s="1"/>
      <c r="AD10" s="1"/>
      <c r="AE10" s="1"/>
      <c r="AF10" s="1"/>
      <c r="AG10" s="40">
        <v>45016</v>
      </c>
      <c r="AH10" s="37">
        <v>5</v>
      </c>
      <c r="AI10" s="37">
        <v>13</v>
      </c>
      <c r="AJ10" s="38" t="s">
        <v>49</v>
      </c>
      <c r="AL10" s="39"/>
      <c r="AM10" s="39"/>
      <c r="AN10" s="39"/>
      <c r="AO10" s="39"/>
      <c r="AP10" s="39"/>
      <c r="AQ10" s="39"/>
      <c r="AR10" s="39"/>
      <c r="AS10" s="39"/>
      <c r="AT10" s="39"/>
      <c r="AU10" s="39"/>
    </row>
    <row r="11" customHeight="1" spans="1:47">
      <c r="A11" s="14"/>
      <c r="B11" s="15" t="s">
        <v>140</v>
      </c>
      <c r="C11" s="16"/>
      <c r="D11" s="17">
        <f ca="1">IFERROR(ROUND(AVERAGEIFS(DATA!$K:$K,DATA!$J:$J,$B11,DATA!$N:$N,$F$2,DATA!$E:$E,"&lt;=7"),4)," ")</f>
        <v>0.89</v>
      </c>
      <c r="E11" s="18"/>
      <c r="F11" s="19" t="str">
        <f ca="1">IF($D11=" "," ",IFERROR(IF($D11&gt;MASTER!$B$3/100,"SB",IF($D11&gt;MASTER!$B$4/100,"B",IF($D11&gt;MASTER!$B$5/100,"C","K"))),0))</f>
        <v>C</v>
      </c>
      <c r="H11" s="20"/>
      <c r="I11" s="20"/>
      <c r="J11" s="20"/>
      <c r="K11" s="20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20"/>
      <c r="W11" s="20"/>
      <c r="X11" s="20"/>
      <c r="Y11" s="20"/>
      <c r="Z11" s="14"/>
      <c r="AA11" s="14"/>
      <c r="AB11" s="14"/>
      <c r="AC11" s="14"/>
      <c r="AD11" s="14"/>
      <c r="AE11" s="14"/>
      <c r="AF11" s="14"/>
      <c r="AG11" s="41">
        <v>45017</v>
      </c>
      <c r="AH11" s="42">
        <v>6</v>
      </c>
      <c r="AI11" s="42">
        <v>13</v>
      </c>
      <c r="AJ11" s="43" t="s">
        <v>54</v>
      </c>
      <c r="AL11" s="14"/>
      <c r="AM11" s="14"/>
      <c r="AN11" s="14"/>
      <c r="AO11" s="14"/>
      <c r="AP11" s="14"/>
      <c r="AQ11" s="14"/>
      <c r="AR11" s="14"/>
      <c r="AS11" s="14"/>
      <c r="AT11" s="14"/>
      <c r="AU11" s="14"/>
    </row>
    <row r="12" customHeight="1" spans="1:47">
      <c r="A12" s="1"/>
      <c r="B12" s="21" t="s">
        <v>4</v>
      </c>
      <c r="C12" s="18"/>
      <c r="D12" s="22">
        <f ca="1">IFERROR(ROUND(AVERAGEIFS(DATA!$K:$K,DATA!$F:$F,$B12,DATA!$N:$N,$F$2,DATA!$E:$E,"&lt;=7"),4)," ")</f>
        <v>0.89</v>
      </c>
      <c r="E12" s="18"/>
      <c r="F12" s="18" t="str">
        <f ca="1">IF($D12=" "," ",IFERROR(IF($D12&gt;MASTER!$B$3/100,"SB",IF($D12&gt;MASTER!$B$4/100,"B",IF($D12&gt;MASTER!$B$5/100,"C","K"))),0))</f>
        <v>C</v>
      </c>
      <c r="G12" s="23" t="str">
        <f>IFERROR(TRIM(LEFT(B12,FIND("[",B12)-1))," ")</f>
        <v>Security</v>
      </c>
      <c r="H12" s="24" t="str">
        <f>IFERROR(TRIM(MID(B12,FIND("[",B12)+1,LEN(B12)-FIND("[",B12)-1))," ")</f>
        <v>Security Functions</v>
      </c>
      <c r="I12" s="32">
        <f ca="1">IFERROR(IF(LEN(H12)=1,"",SUBSTITUTE(D12,"%","")*100),"")</f>
        <v>89</v>
      </c>
      <c r="J12" s="36"/>
      <c r="K12" s="32"/>
      <c r="L12" s="1"/>
      <c r="M12" s="1"/>
      <c r="N12" s="1"/>
      <c r="O12" s="1"/>
      <c r="P12" s="1"/>
      <c r="Q12" s="1"/>
      <c r="R12" s="1"/>
      <c r="S12" s="1"/>
      <c r="T12" s="1"/>
      <c r="U12" s="1"/>
      <c r="Z12" s="1"/>
      <c r="AA12" s="1"/>
      <c r="AB12" s="1"/>
      <c r="AC12" s="1"/>
      <c r="AD12" s="1"/>
      <c r="AE12" s="1"/>
      <c r="AF12" s="1"/>
      <c r="AG12" s="44"/>
      <c r="AH12" s="44"/>
      <c r="AI12" s="44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customHeight="1" spans="1:47">
      <c r="A13" s="1"/>
      <c r="B13" s="25"/>
      <c r="C13" s="26"/>
      <c r="D13" s="27"/>
      <c r="E13" s="26"/>
      <c r="F13" s="28"/>
      <c r="G13" s="23" t="str">
        <f t="shared" ref="G13:G41" si="0">IFERROR(TRIM(LEFT(B13,FIND("[",B13)-1))," ")</f>
        <v> </v>
      </c>
      <c r="H13" s="24" t="str">
        <f t="shared" ref="H13:H41" si="1">IFERROR(TRIM(MID(B13,FIND("[",B13)+1,LEN(B13)-FIND("[",B13)-1))," ")</f>
        <v> </v>
      </c>
      <c r="I13" s="32" t="str">
        <f t="shared" ref="I13:I41" si="2">IFERROR(IF(LEN(H13)=1,"",SUBSTITUTE(D13,"%","")*100),"")</f>
        <v/>
      </c>
      <c r="J13" s="1"/>
      <c r="K13" s="30"/>
      <c r="L13" s="1"/>
      <c r="M13" s="1"/>
      <c r="N13" s="1"/>
      <c r="O13" s="1"/>
      <c r="P13" s="1"/>
      <c r="Q13" s="1"/>
      <c r="R13" s="1"/>
      <c r="S13" s="1"/>
      <c r="T13" s="1"/>
      <c r="U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customHeight="1" spans="1:47">
      <c r="A14" s="14"/>
      <c r="B14" s="29" t="s">
        <v>153</v>
      </c>
      <c r="C14" s="16"/>
      <c r="D14" s="17" t="str">
        <f ca="1">IFERROR(ROUND(AVERAGEIFS(DATA!$K:$K,DATA!$J:$J,$B14,DATA!$N:$N,$F$2,DATA!$E:$E,"&lt;=7"),4)," ")</f>
        <v> </v>
      </c>
      <c r="E14" s="18"/>
      <c r="F14" s="19" t="str">
        <f ca="1">IF($D14=" "," ",IFERROR(IF($D14&gt;MASTER!$B$3/100,"SB",IF($D14&gt;MASTER!$B$4/100,"B",IF($D14&gt;MASTER!$B$5/100,"C","K"))),0))</f>
        <v> </v>
      </c>
      <c r="G14" s="23" t="str">
        <f t="shared" si="0"/>
        <v> </v>
      </c>
      <c r="H14" s="24" t="str">
        <f t="shared" si="1"/>
        <v> </v>
      </c>
      <c r="I14" s="32" t="str">
        <f ca="1" t="shared" si="2"/>
        <v/>
      </c>
      <c r="J14" s="20"/>
      <c r="K14" s="20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</row>
    <row r="15" customHeight="1" spans="1:47">
      <c r="A15" s="30"/>
      <c r="B15" s="21"/>
      <c r="C15" s="18"/>
      <c r="D15" s="22" t="str">
        <f ca="1">IFERROR(ROUND(AVERAGEIFS(DATA!$K:$K,DATA!$F:$F,$B15,DATA!$N:$N,$F$2,DATA!$E:$E,"&lt;=7"),4)," ")</f>
        <v> </v>
      </c>
      <c r="E15" s="18"/>
      <c r="F15" s="18" t="str">
        <f ca="1">IF($D15=" "," ",IFERROR(IF($D15&gt;MASTER!$B$3/100,"SB",IF($D15&gt;MASTER!$B$4/100,"B",IF($D15&gt;MASTER!$B$5/100,"C","K"))),0))</f>
        <v> </v>
      </c>
      <c r="G15" s="23" t="str">
        <f t="shared" si="0"/>
        <v> </v>
      </c>
      <c r="H15" s="24" t="str">
        <f t="shared" si="1"/>
        <v> </v>
      </c>
      <c r="I15" s="32" t="str">
        <f ca="1" t="shared" si="2"/>
        <v/>
      </c>
      <c r="J15" s="36"/>
      <c r="K15" s="32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</row>
    <row r="16" customHeight="1" spans="1:47">
      <c r="A16" s="30"/>
      <c r="B16" s="31"/>
      <c r="C16" s="18"/>
      <c r="D16" s="22" t="str">
        <f ca="1">IFERROR(ROUND(AVERAGEIFS(DATA!$K:$K,DATA!$F:$F,$B16,DATA!$N:$N,$F$2,DATA!$E:$E,"&lt;=7"),4)," ")</f>
        <v> </v>
      </c>
      <c r="E16" s="18"/>
      <c r="F16" s="18" t="str">
        <f ca="1">IF($D16=" "," ",IFERROR(IF($D16&gt;MASTER!$B$3/100,"SB",IF($D16&gt;MASTER!$B$4/100,"B",IF($D16&gt;MASTER!$B$5/100,"C","K"))),0))</f>
        <v> </v>
      </c>
      <c r="G16" s="23" t="str">
        <f t="shared" si="0"/>
        <v> </v>
      </c>
      <c r="H16" s="24" t="str">
        <f t="shared" si="1"/>
        <v> </v>
      </c>
      <c r="I16" s="32" t="str">
        <f ca="1" t="shared" si="2"/>
        <v/>
      </c>
      <c r="J16" s="36"/>
      <c r="K16" s="32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</row>
    <row r="17" customHeight="1" spans="1:47">
      <c r="A17" s="1"/>
      <c r="B17" s="25"/>
      <c r="C17" s="26"/>
      <c r="D17" s="32"/>
      <c r="E17" s="26"/>
      <c r="F17" s="26"/>
      <c r="G17" s="23" t="str">
        <f t="shared" si="0"/>
        <v> </v>
      </c>
      <c r="H17" s="24" t="str">
        <f t="shared" si="1"/>
        <v> </v>
      </c>
      <c r="I17" s="32" t="str">
        <f t="shared" si="2"/>
        <v/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customHeight="1" spans="1:47">
      <c r="A18" s="14"/>
      <c r="B18" s="29" t="s">
        <v>138</v>
      </c>
      <c r="C18" s="16"/>
      <c r="D18" s="17">
        <f ca="1">IFERROR(ROUND(AVERAGEIFS(DATA!$K:$K,DATA!$J:$J,$B18,DATA!$N:$N,$F$2,DATA!$E:$E,"&lt;=7"),4)," ")</f>
        <v>0.9083</v>
      </c>
      <c r="E18" s="18"/>
      <c r="F18" s="19" t="str">
        <f ca="1">IF($D18=" "," ",IFERROR(IF($D18&gt;MASTER!$B$3/100,"SB",IF($D18&gt;MASTER!$B$4/100,"B",IF($D18&gt;MASTER!$B$5/100,"C","K"))),0))</f>
        <v>B</v>
      </c>
      <c r="G18" s="23" t="str">
        <f t="shared" si="0"/>
        <v> </v>
      </c>
      <c r="H18" s="24" t="str">
        <f t="shared" si="1"/>
        <v> </v>
      </c>
      <c r="I18" s="32" t="str">
        <f ca="1" t="shared" si="2"/>
        <v/>
      </c>
      <c r="J18" s="20"/>
      <c r="K18" s="20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</row>
    <row r="19" customHeight="1" spans="1:47">
      <c r="A19" s="1"/>
      <c r="B19" s="33" t="s">
        <v>12</v>
      </c>
      <c r="C19" s="18"/>
      <c r="D19" s="22">
        <f ca="1">IFERROR(ROUND(AVERAGEIFS(DATA!$K:$K,DATA!$F:$F,$B19,DATA!$N:$N,$F$2,DATA!$E:$E,"&lt;=7"),4)," ")</f>
        <v>0.89</v>
      </c>
      <c r="E19" s="18"/>
      <c r="F19" s="18" t="str">
        <f ca="1">IF($D19=" "," ",IFERROR(IF($D19&gt;MASTER!$B$3/100,"SB",IF($D19&gt;MASTER!$B$4/100,"B",IF($D19&gt;MASTER!$B$5/100,"C","K"))),0))</f>
        <v>C</v>
      </c>
      <c r="G19" s="23" t="str">
        <f t="shared" si="0"/>
        <v>Halaman</v>
      </c>
      <c r="H19" s="24" t="str">
        <f t="shared" si="1"/>
        <v>Halaman Samping Dan Belakang</v>
      </c>
      <c r="I19" s="32">
        <f ca="1" t="shared" si="2"/>
        <v>89</v>
      </c>
      <c r="J19" s="36"/>
      <c r="K19" s="3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customHeight="1" spans="1:47">
      <c r="A20" s="1"/>
      <c r="B20" s="34" t="s">
        <v>11</v>
      </c>
      <c r="C20" s="18"/>
      <c r="D20" s="22">
        <f ca="1">IFERROR(ROUND(AVERAGEIFS(DATA!$K:$K,DATA!$F:$F,$B20,DATA!$N:$N,$F$2,DATA!$E:$E,"&lt;=7"),4)," ")</f>
        <v>0.89</v>
      </c>
      <c r="E20" s="18"/>
      <c r="F20" s="18" t="str">
        <f ca="1">IF($D20=" "," ",IFERROR(IF($D20&gt;MASTER!$B$3/100,"SB",IF($D20&gt;MASTER!$B$4/100,"B",IF($D20&gt;MASTER!$B$5/100,"C","K"))),0))</f>
        <v>C</v>
      </c>
      <c r="G20" s="23" t="str">
        <f t="shared" si="0"/>
        <v>Halaman</v>
      </c>
      <c r="H20" s="24" t="str">
        <f t="shared" si="1"/>
        <v>Halaman Utama Depan</v>
      </c>
      <c r="I20" s="32">
        <f ca="1" t="shared" si="2"/>
        <v>89</v>
      </c>
      <c r="J20" s="36"/>
      <c r="K20" s="3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customHeight="1" spans="1:47">
      <c r="A21" s="1"/>
      <c r="B21" s="34" t="s">
        <v>10</v>
      </c>
      <c r="C21" s="18"/>
      <c r="D21" s="22">
        <f ca="1">IFERROR(ROUND(AVERAGEIFS(DATA!$K:$K,DATA!$F:$F,$B21,DATA!$N:$N,$F$2,DATA!$E:$E,"&lt;=7"),4)," ")</f>
        <v>0.89</v>
      </c>
      <c r="E21" s="18"/>
      <c r="F21" s="18" t="str">
        <f ca="1">IF($D21=" "," ",IFERROR(IF($D21&gt;MASTER!$B$3/100,"SB",IF($D21&gt;MASTER!$B$4/100,"B",IF($D21&gt;MASTER!$B$5/100,"C","K"))),0))</f>
        <v>C</v>
      </c>
      <c r="G21" s="23" t="str">
        <f t="shared" si="0"/>
        <v>Halaman</v>
      </c>
      <c r="H21" s="24" t="str">
        <f t="shared" si="1"/>
        <v>Taman</v>
      </c>
      <c r="I21" s="32">
        <f ca="1" t="shared" si="2"/>
        <v>89</v>
      </c>
      <c r="J21" s="36"/>
      <c r="K21" s="3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customHeight="1" spans="1:47">
      <c r="A22" s="1"/>
      <c r="B22" s="34" t="s">
        <v>13</v>
      </c>
      <c r="C22" s="18"/>
      <c r="D22" s="22">
        <f ca="1">IFERROR(ROUND(AVERAGEIFS(DATA!$K:$K,DATA!$F:$F,$B22,DATA!$N:$N,$F$2,DATA!$E:$E,"&lt;=7"),4)," ")</f>
        <v>0.95</v>
      </c>
      <c r="E22" s="18"/>
      <c r="F22" s="18" t="str">
        <f ca="1">IF($D22=" "," ",IFERROR(IF($D22&gt;MASTER!$B$3/100,"SB",IF($D22&gt;MASTER!$B$4/100,"B",IF($D22&gt;MASTER!$B$5/100,"C","K"))),0))</f>
        <v>B</v>
      </c>
      <c r="G22" s="23" t="str">
        <f t="shared" si="0"/>
        <v>Halaman</v>
      </c>
      <c r="H22" s="24" t="str">
        <f t="shared" si="1"/>
        <v>Tps</v>
      </c>
      <c r="I22" s="32">
        <f ca="1" t="shared" si="2"/>
        <v>95</v>
      </c>
      <c r="J22" s="36"/>
      <c r="K22" s="3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customHeight="1" spans="1:47">
      <c r="A23" s="1"/>
      <c r="B23" s="34" t="s">
        <v>26</v>
      </c>
      <c r="C23" s="18"/>
      <c r="D23" s="22">
        <f ca="1">IFERROR(ROUND(AVERAGEIFS(DATA!$K:$K,DATA!$F:$F,$B23,DATA!$N:$N,$F$2,DATA!$E:$E,"&lt;=7"),4)," ")</f>
        <v>0.89</v>
      </c>
      <c r="E23" s="18"/>
      <c r="F23" s="18" t="str">
        <f ca="1">IF($D23=" "," ",IFERROR(IF($D23&gt;MASTER!$B$3/100,"SB",IF($D23&gt;MASTER!$B$4/100,"B",IF($D23&gt;MASTER!$B$5/100,"C","K"))),0))</f>
        <v>C</v>
      </c>
      <c r="G23" s="23" t="str">
        <f t="shared" si="0"/>
        <v>Halaman Wisma</v>
      </c>
      <c r="H23" s="24" t="str">
        <f t="shared" si="1"/>
        <v>Halaman Samping Dan Belakang</v>
      </c>
      <c r="I23" s="32">
        <f ca="1" t="shared" si="2"/>
        <v>89</v>
      </c>
      <c r="J23" s="36"/>
      <c r="K23" s="3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customHeight="1" spans="1:47">
      <c r="A24" s="1"/>
      <c r="B24" s="34" t="s">
        <v>25</v>
      </c>
      <c r="C24" s="18"/>
      <c r="D24" s="22">
        <f ca="1">IFERROR(ROUND(AVERAGEIFS(DATA!$K:$K,DATA!$F:$F,$B24,DATA!$N:$N,$F$2,DATA!$E:$E,"&lt;=7"),4)," ")</f>
        <v>0.89</v>
      </c>
      <c r="E24" s="18"/>
      <c r="F24" s="18" t="str">
        <f ca="1">IF($D24=" "," ",IFERROR(IF($D24&gt;MASTER!$B$3/100,"SB",IF($D24&gt;MASTER!$B$4/100,"B",IF($D24&gt;MASTER!$B$5/100,"C","K"))),0))</f>
        <v>C</v>
      </c>
      <c r="G24" s="23" t="str">
        <f t="shared" si="0"/>
        <v>Halaman Wisma</v>
      </c>
      <c r="H24" s="24" t="str">
        <f t="shared" si="1"/>
        <v>Halaman Utama Depan</v>
      </c>
      <c r="I24" s="32">
        <f ca="1" t="shared" si="2"/>
        <v>89</v>
      </c>
      <c r="J24" s="36"/>
      <c r="K24" s="3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customHeight="1" spans="1:47">
      <c r="A25" s="1"/>
      <c r="B25" s="34" t="s">
        <v>24</v>
      </c>
      <c r="C25" s="18"/>
      <c r="D25" s="22">
        <f ca="1">IFERROR(ROUND(AVERAGEIFS(DATA!$K:$K,DATA!$F:$F,$B25,DATA!$N:$N,$F$2,DATA!$E:$E,"&lt;=7"),4)," ")</f>
        <v>0.89</v>
      </c>
      <c r="E25" s="18"/>
      <c r="F25" s="18" t="str">
        <f ca="1">IF($D25=" "," ",IFERROR(IF($D25&gt;MASTER!$B$3/100,"SB",IF($D25&gt;MASTER!$B$4/100,"B",IF($D25&gt;MASTER!$B$5/100,"C","K"))),0))</f>
        <v>C</v>
      </c>
      <c r="G25" s="23" t="str">
        <f t="shared" si="0"/>
        <v>Halaman Wisma</v>
      </c>
      <c r="H25" s="24" t="str">
        <f t="shared" si="1"/>
        <v>Pos Satpam</v>
      </c>
      <c r="I25" s="32">
        <f ca="1" t="shared" si="2"/>
        <v>89</v>
      </c>
      <c r="J25" s="36"/>
      <c r="K25" s="3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customHeight="1" spans="1:47">
      <c r="A26" s="1"/>
      <c r="B26" s="34" t="s">
        <v>23</v>
      </c>
      <c r="C26" s="18"/>
      <c r="D26" s="22">
        <f ca="1">IFERROR(ROUND(AVERAGEIFS(DATA!$K:$K,DATA!$F:$F,$B26,DATA!$N:$N,$F$2,DATA!$E:$E,"&lt;=7"),4)," ")</f>
        <v>0.95</v>
      </c>
      <c r="E26" s="18"/>
      <c r="F26" s="18" t="str">
        <f ca="1">IF($D26=" "," ",IFERROR(IF($D26&gt;MASTER!$B$3/100,"SB",IF($D26&gt;MASTER!$B$4/100,"B",IF($D26&gt;MASTER!$B$5/100,"C","K"))),0))</f>
        <v>B</v>
      </c>
      <c r="G26" s="23" t="str">
        <f t="shared" si="0"/>
        <v>Halaman Wisma</v>
      </c>
      <c r="H26" s="24" t="str">
        <f t="shared" si="1"/>
        <v>Taman</v>
      </c>
      <c r="I26" s="32">
        <f ca="1" t="shared" si="2"/>
        <v>95</v>
      </c>
      <c r="J26" s="36"/>
      <c r="K26" s="3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customHeight="1" spans="1:47">
      <c r="A27" s="1"/>
      <c r="B27" s="34" t="s">
        <v>27</v>
      </c>
      <c r="C27" s="18"/>
      <c r="D27" s="22">
        <f ca="1">IFERROR(ROUND(AVERAGEIFS(DATA!$K:$K,DATA!$F:$F,$B27,DATA!$N:$N,$F$2,DATA!$E:$E,"&lt;=7"),4)," ")</f>
        <v>0.89</v>
      </c>
      <c r="E27" s="18"/>
      <c r="F27" s="18" t="str">
        <f ca="1">IF($D27=" "," ",IFERROR(IF($D27&gt;MASTER!$B$3/100,"SB",IF($D27&gt;MASTER!$B$4/100,"B",IF($D27&gt;MASTER!$B$5/100,"C","K"))),0))</f>
        <v>C</v>
      </c>
      <c r="G27" s="23" t="str">
        <f t="shared" si="0"/>
        <v>Halaman Wisma</v>
      </c>
      <c r="H27" s="24" t="str">
        <f t="shared" si="1"/>
        <v>Tps</v>
      </c>
      <c r="I27" s="32">
        <f ca="1" t="shared" si="2"/>
        <v>89</v>
      </c>
      <c r="J27" s="36"/>
      <c r="K27" s="3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customHeight="1" spans="1:47">
      <c r="A28" s="1"/>
      <c r="B28" s="34" t="s">
        <v>7</v>
      </c>
      <c r="C28" s="18"/>
      <c r="D28" s="22">
        <f ca="1">IFERROR(ROUND(AVERAGEIFS(DATA!$K:$K,DATA!$F:$F,$B28,DATA!$N:$N,$F$2,DATA!$E:$E,"&lt;=7"),4)," ")</f>
        <v>0.95</v>
      </c>
      <c r="E28" s="18"/>
      <c r="F28" s="18" t="str">
        <f ca="1">IF($D28=" "," ",IFERROR(IF($D28&gt;MASTER!$B$3/100,"SB",IF($D28&gt;MASTER!$B$4/100,"B",IF($D28&gt;MASTER!$B$5/100,"C","K"))),0))</f>
        <v>B</v>
      </c>
      <c r="G28" s="23" t="str">
        <f t="shared" si="0"/>
        <v>Lantai 1</v>
      </c>
      <c r="H28" s="24" t="str">
        <f t="shared" si="1"/>
        <v>Kamar Belakang</v>
      </c>
      <c r="I28" s="32">
        <f ca="1" t="shared" si="2"/>
        <v>95</v>
      </c>
      <c r="J28" s="36"/>
      <c r="K28" s="32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customHeight="1" spans="1:47">
      <c r="A29" s="1"/>
      <c r="B29" s="34" t="s">
        <v>6</v>
      </c>
      <c r="C29" s="18"/>
      <c r="D29" s="22">
        <f ca="1">IFERROR(ROUND(AVERAGEIFS(DATA!$K:$K,DATA!$F:$F,$B29,DATA!$N:$N,$F$2,DATA!$E:$E,"&lt;=7"),4)," ")</f>
        <v>0.95</v>
      </c>
      <c r="E29" s="18"/>
      <c r="F29" s="18" t="str">
        <f ca="1">IF($D29=" "," ",IFERROR(IF($D29&gt;MASTER!$B$3/100,"SB",IF($D29&gt;MASTER!$B$4/100,"B",IF($D29&gt;MASTER!$B$5/100,"C","K"))),0))</f>
        <v>B</v>
      </c>
      <c r="G29" s="23" t="str">
        <f t="shared" si="0"/>
        <v>Lantai 1</v>
      </c>
      <c r="H29" s="24" t="str">
        <f t="shared" si="1"/>
        <v>Kamar Depan</v>
      </c>
      <c r="I29" s="32">
        <f ca="1" t="shared" si="2"/>
        <v>95</v>
      </c>
      <c r="J29" s="36"/>
      <c r="K29" s="3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customHeight="1" spans="1:47">
      <c r="A30" s="1"/>
      <c r="B30" s="34" t="s">
        <v>5</v>
      </c>
      <c r="C30" s="18"/>
      <c r="D30" s="22">
        <f ca="1">IFERROR(ROUND(AVERAGEIFS(DATA!$K:$K,DATA!$F:$F,$B30,DATA!$N:$N,$F$2,DATA!$E:$E,"&lt;=7"),4)," ")</f>
        <v>0.89</v>
      </c>
      <c r="E30" s="18"/>
      <c r="F30" s="18" t="str">
        <f ca="1">IF($D30=" "," ",IFERROR(IF($D30&gt;MASTER!$B$3/100,"SB",IF($D30&gt;MASTER!$B$4/100,"B",IF($D30&gt;MASTER!$B$5/100,"C","K"))),0))</f>
        <v>C</v>
      </c>
      <c r="G30" s="23" t="str">
        <f t="shared" si="0"/>
        <v>Lantai 1</v>
      </c>
      <c r="H30" s="24" t="str">
        <f t="shared" si="1"/>
        <v>Pantry</v>
      </c>
      <c r="I30" s="32">
        <f ca="1" t="shared" si="2"/>
        <v>89</v>
      </c>
      <c r="J30" s="36"/>
      <c r="K30" s="3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customHeight="1" spans="1:47">
      <c r="A31" s="1"/>
      <c r="B31" s="34" t="s">
        <v>8</v>
      </c>
      <c r="C31" s="18"/>
      <c r="D31" s="22">
        <f ca="1">IFERROR(ROUND(AVERAGEIFS(DATA!$K:$K,DATA!$F:$F,$B31,DATA!$N:$N,$F$2,DATA!$E:$E,"&lt;=7"),4)," ")</f>
        <v>0.89</v>
      </c>
      <c r="E31" s="18"/>
      <c r="F31" s="18" t="str">
        <f ca="1">IF($D31=" "," ",IFERROR(IF($D31&gt;MASTER!$B$3/100,"SB",IF($D31&gt;MASTER!$B$4/100,"B",IF($D31&gt;MASTER!$B$5/100,"C","K"))),0))</f>
        <v>C</v>
      </c>
      <c r="G31" s="23" t="str">
        <f t="shared" si="0"/>
        <v>Lantai 1</v>
      </c>
      <c r="H31" s="24" t="str">
        <f t="shared" si="1"/>
        <v>Ruang Tamu</v>
      </c>
      <c r="I31" s="32">
        <f ca="1" t="shared" si="2"/>
        <v>89</v>
      </c>
      <c r="J31" s="36"/>
      <c r="K31" s="3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customHeight="1" spans="1:47">
      <c r="A32" s="1"/>
      <c r="B32" s="34" t="s">
        <v>9</v>
      </c>
      <c r="C32" s="18"/>
      <c r="D32" s="22">
        <f ca="1">IFERROR(ROUND(AVERAGEIFS(DATA!$K:$K,DATA!$F:$F,$B32,DATA!$N:$N,$F$2,DATA!$E:$E,"&lt;=7"),4)," ")</f>
        <v>0.89</v>
      </c>
      <c r="E32" s="18"/>
      <c r="F32" s="18" t="str">
        <f ca="1">IF($D32=" "," ",IFERROR(IF($D32&gt;MASTER!$B$3/100,"SB",IF($D32&gt;MASTER!$B$4/100,"B",IF($D32&gt;MASTER!$B$5/100,"C","K"))),0))</f>
        <v>C</v>
      </c>
      <c r="G32" s="23" t="str">
        <f t="shared" si="0"/>
        <v>Lantai 1</v>
      </c>
      <c r="H32" s="24" t="str">
        <f t="shared" si="1"/>
        <v>Toilet Pria / Wanita</v>
      </c>
      <c r="I32" s="32">
        <f ca="1" t="shared" si="2"/>
        <v>89</v>
      </c>
      <c r="J32" s="36"/>
      <c r="K32" s="3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customHeight="1" spans="1:47">
      <c r="A33" s="1"/>
      <c r="B33" s="34" t="s">
        <v>16</v>
      </c>
      <c r="C33" s="18"/>
      <c r="D33" s="22">
        <f ca="1">IFERROR(ROUND(AVERAGEIFS(DATA!$K:$K,DATA!$F:$F,$B33,DATA!$N:$N,$F$2,DATA!$E:$E,"&lt;=7"),4)," ")</f>
        <v>0.89</v>
      </c>
      <c r="E33" s="18"/>
      <c r="F33" s="18" t="str">
        <f ca="1">IF($D33=" "," ",IFERROR(IF($D33&gt;MASTER!$B$3/100,"SB",IF($D33&gt;MASTER!$B$4/100,"B",IF($D33&gt;MASTER!$B$5/100,"C","K"))),0))</f>
        <v>C</v>
      </c>
      <c r="G33" s="23" t="str">
        <f t="shared" si="0"/>
        <v>Wisma</v>
      </c>
      <c r="H33" s="24" t="str">
        <f t="shared" si="1"/>
        <v>Gudang</v>
      </c>
      <c r="I33" s="32">
        <f ca="1" t="shared" si="2"/>
        <v>89</v>
      </c>
      <c r="J33" s="36"/>
      <c r="K33" s="3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customHeight="1" spans="1:47">
      <c r="A34" s="1"/>
      <c r="B34" s="34" t="s">
        <v>14</v>
      </c>
      <c r="C34" s="18"/>
      <c r="D34" s="22">
        <f ca="1">IFERROR(ROUND(AVERAGEIFS(DATA!$K:$K,DATA!$F:$F,$B34,DATA!$N:$N,$F$2,DATA!$E:$E,"&lt;=7"),4)," ")</f>
        <v>0.89</v>
      </c>
      <c r="E34" s="18"/>
      <c r="F34" s="18" t="str">
        <f ca="1">IF($D34=" "," ",IFERROR(IF($D34&gt;MASTER!$B$3/100,"SB",IF($D34&gt;MASTER!$B$4/100,"B",IF($D34&gt;MASTER!$B$5/100,"C","K"))),0))</f>
        <v>C</v>
      </c>
      <c r="G34" s="23" t="str">
        <f t="shared" si="0"/>
        <v>Wisma</v>
      </c>
      <c r="H34" s="24" t="str">
        <f t="shared" si="1"/>
        <v>Koridor</v>
      </c>
      <c r="I34" s="32">
        <f ca="1" t="shared" si="2"/>
        <v>89</v>
      </c>
      <c r="J34" s="36"/>
      <c r="K34" s="3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customHeight="1" spans="1:47">
      <c r="A35" s="1"/>
      <c r="B35" s="34" t="s">
        <v>21</v>
      </c>
      <c r="C35" s="18"/>
      <c r="D35" s="22">
        <f ca="1">IFERROR(ROUND(AVERAGEIFS(DATA!$K:$K,DATA!$F:$F,$B35,DATA!$N:$N,$F$2,DATA!$E:$E,"&lt;=7"),4)," ")</f>
        <v>0.89</v>
      </c>
      <c r="E35" s="18"/>
      <c r="F35" s="18" t="str">
        <f ca="1">IF($D35=" "," ",IFERROR(IF($D35&gt;MASTER!$B$3/100,"SB",IF($D35&gt;MASTER!$B$4/100,"B",IF($D35&gt;MASTER!$B$5/100,"C","K"))),0))</f>
        <v>C</v>
      </c>
      <c r="G35" s="23" t="str">
        <f t="shared" si="0"/>
        <v>Wisma</v>
      </c>
      <c r="H35" s="24" t="str">
        <f t="shared" si="1"/>
        <v>Musholla</v>
      </c>
      <c r="I35" s="32">
        <f ca="1" t="shared" si="2"/>
        <v>89</v>
      </c>
      <c r="J35" s="36"/>
      <c r="K35" s="3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customHeight="1" spans="1:47">
      <c r="A36" s="1"/>
      <c r="B36" s="34" t="s">
        <v>20</v>
      </c>
      <c r="C36" s="18"/>
      <c r="D36" s="22">
        <f ca="1">IFERROR(ROUND(AVERAGEIFS(DATA!$K:$K,DATA!$F:$F,$B36,DATA!$N:$N,$F$2,DATA!$E:$E,"&lt;=7"),4)," ")</f>
        <v>0.95</v>
      </c>
      <c r="E36" s="18"/>
      <c r="F36" s="18" t="str">
        <f ca="1">IF($D36=" "," ",IFERROR(IF($D36&gt;MASTER!$B$3/100,"SB",IF($D36&gt;MASTER!$B$4/100,"B",IF($D36&gt;MASTER!$B$5/100,"C","K"))),0))</f>
        <v>B</v>
      </c>
      <c r="G36" s="23" t="str">
        <f t="shared" si="0"/>
        <v>Wisma</v>
      </c>
      <c r="H36" s="24" t="str">
        <f t="shared" si="1"/>
        <v>Pantry</v>
      </c>
      <c r="I36" s="32">
        <f ca="1" t="shared" si="2"/>
        <v>95</v>
      </c>
      <c r="J36" s="36"/>
      <c r="K36" s="3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customHeight="1" spans="1:47">
      <c r="A37" s="1"/>
      <c r="B37" s="34" t="s">
        <v>18</v>
      </c>
      <c r="C37" s="18"/>
      <c r="D37" s="22">
        <f ca="1">IFERROR(ROUND(AVERAGEIFS(DATA!$K:$K,DATA!$F:$F,$B37,DATA!$N:$N,$F$2,DATA!$E:$E,"&lt;=7"),4)," ")</f>
        <v>0.89</v>
      </c>
      <c r="E37" s="18"/>
      <c r="F37" s="18" t="str">
        <f ca="1">IF($D37=" "," ",IFERROR(IF($D37&gt;MASTER!$B$3/100,"SB",IF($D37&gt;MASTER!$B$4/100,"B",IF($D37&gt;MASTER!$B$5/100,"C","K"))),0))</f>
        <v>C</v>
      </c>
      <c r="G37" s="23" t="str">
        <f t="shared" si="0"/>
        <v>Wisma</v>
      </c>
      <c r="H37" s="24" t="str">
        <f t="shared" si="1"/>
        <v>Ruang Alat Meteorologi</v>
      </c>
      <c r="I37" s="32">
        <f ca="1" t="shared" si="2"/>
        <v>89</v>
      </c>
      <c r="J37" s="36"/>
      <c r="K37" s="3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customHeight="1" spans="1:47">
      <c r="A38" s="1"/>
      <c r="B38" s="34" t="s">
        <v>17</v>
      </c>
      <c r="C38" s="18"/>
      <c r="D38" s="22">
        <f ca="1">IFERROR(ROUND(AVERAGEIFS(DATA!$K:$K,DATA!$F:$F,$B38,DATA!$N:$N,$F$2,DATA!$E:$E,"&lt;=7"),4)," ")</f>
        <v>0.89</v>
      </c>
      <c r="E38" s="18"/>
      <c r="F38" s="18" t="str">
        <f ca="1">IF($D38=" "," ",IFERROR(IF($D38&gt;MASTER!$B$3/100,"SB",IF($D38&gt;MASTER!$B$4/100,"B",IF($D38&gt;MASTER!$B$5/100,"C","K"))),0))</f>
        <v>C</v>
      </c>
      <c r="G38" s="23" t="str">
        <f t="shared" si="0"/>
        <v>Wisma</v>
      </c>
      <c r="H38" s="24" t="str">
        <f t="shared" si="1"/>
        <v>Ruang Genset</v>
      </c>
      <c r="I38" s="32">
        <f ca="1" t="shared" si="2"/>
        <v>89</v>
      </c>
      <c r="J38" s="36"/>
      <c r="K38" s="32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customHeight="1" spans="1:47">
      <c r="A39" s="1"/>
      <c r="B39" s="34" t="s">
        <v>19</v>
      </c>
      <c r="C39" s="18"/>
      <c r="D39" s="22">
        <f ca="1">IFERROR(ROUND(AVERAGEIFS(DATA!$K:$K,DATA!$F:$F,$B39,DATA!$N:$N,$F$2,DATA!$E:$E,"&lt;=7"),4)," ")</f>
        <v>0.95</v>
      </c>
      <c r="E39" s="18"/>
      <c r="F39" s="18" t="str">
        <f ca="1">IF($D39=" "," ",IFERROR(IF($D39&gt;MASTER!$B$3/100,"SB",IF($D39&gt;MASTER!$B$4/100,"B",IF($D39&gt;MASTER!$B$5/100,"C","K"))),0))</f>
        <v>B</v>
      </c>
      <c r="G39" s="23" t="str">
        <f t="shared" si="0"/>
        <v>Wisma</v>
      </c>
      <c r="H39" s="24" t="str">
        <f t="shared" si="1"/>
        <v>Ruang Kerja</v>
      </c>
      <c r="I39" s="32">
        <f ca="1" t="shared" si="2"/>
        <v>95</v>
      </c>
      <c r="J39" s="36"/>
      <c r="K39" s="32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customHeight="1" spans="1:47">
      <c r="A40" s="1"/>
      <c r="B40" s="34" t="s">
        <v>15</v>
      </c>
      <c r="C40" s="18"/>
      <c r="D40" s="22">
        <f ca="1">IFERROR(ROUND(AVERAGEIFS(DATA!$K:$K,DATA!$F:$F,$B40,DATA!$N:$N,$F$2,DATA!$E:$E,"&lt;=7"),4)," ")</f>
        <v>0.95</v>
      </c>
      <c r="E40" s="18"/>
      <c r="F40" s="18" t="str">
        <f ca="1">IF($D40=" "," ",IFERROR(IF($D40&gt;MASTER!$B$3/100,"SB",IF($D40&gt;MASTER!$B$4/100,"B",IF($D40&gt;MASTER!$B$5/100,"C","K"))),0))</f>
        <v>B</v>
      </c>
      <c r="G40" s="23" t="str">
        <f t="shared" si="0"/>
        <v>Wisma</v>
      </c>
      <c r="H40" s="24" t="str">
        <f t="shared" si="1"/>
        <v>Ruang Rapat/Pendopo</v>
      </c>
      <c r="I40" s="32">
        <f ca="1" t="shared" si="2"/>
        <v>95</v>
      </c>
      <c r="J40" s="36"/>
      <c r="K40" s="3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customHeight="1" spans="1:47">
      <c r="A41" s="1"/>
      <c r="B41" s="34" t="s">
        <v>22</v>
      </c>
      <c r="C41" s="18"/>
      <c r="D41" s="22">
        <f ca="1">IFERROR(ROUND(AVERAGEIFS(DATA!$K:$K,DATA!$F:$F,$B41,DATA!$N:$N,$F$2,DATA!$E:$E,"&lt;=7"),4)," ")</f>
        <v>0.89</v>
      </c>
      <c r="E41" s="18"/>
      <c r="F41" s="18" t="str">
        <f ca="1">IF($D41=" "," ",IFERROR(IF($D41&gt;MASTER!$B$3/100,"SB",IF($D41&gt;MASTER!$B$4/100,"B",IF($D41&gt;MASTER!$B$5/100,"C","K"))),0))</f>
        <v>C</v>
      </c>
      <c r="G41" s="23" t="str">
        <f t="shared" si="0"/>
        <v>Wisma</v>
      </c>
      <c r="H41" s="24" t="str">
        <f t="shared" si="1"/>
        <v>Toilet Pria / Wanita</v>
      </c>
      <c r="I41" s="32">
        <f ca="1" t="shared" si="2"/>
        <v>89</v>
      </c>
      <c r="J41" s="36"/>
      <c r="K41" s="3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customHeight="1" spans="1:4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customHeight="1" spans="1:4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customHeight="1" spans="1:4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customHeight="1" spans="1:4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customHeight="1" spans="1:4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customHeight="1" spans="1:47">
      <c r="A47" s="1"/>
      <c r="B47" s="14" t="s">
        <v>156</v>
      </c>
      <c r="C47" s="1"/>
      <c r="E47" s="1"/>
      <c r="F47" s="14" t="s">
        <v>157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customHeight="1" spans="1:4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customHeight="1" spans="1:4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customHeight="1" spans="1:4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customHeight="1" spans="1:4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customHeight="1" spans="1:47">
      <c r="A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customHeight="1" spans="1:47">
      <c r="A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customHeight="1" spans="1:47">
      <c r="A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customHeight="1" spans="1:47">
      <c r="A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customHeight="1" spans="1:47">
      <c r="A56" s="1"/>
      <c r="B56" s="1" t="s">
        <v>158</v>
      </c>
      <c r="C56" s="1"/>
      <c r="D56" s="1"/>
      <c r="E56" s="1"/>
      <c r="F56" s="1" t="s">
        <v>158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customHeight="1" spans="1:47">
      <c r="A57" s="1"/>
      <c r="B57" s="1" t="s">
        <v>159</v>
      </c>
      <c r="C57" s="1"/>
      <c r="D57" s="1"/>
      <c r="E57" s="1"/>
      <c r="F57" s="1" t="s">
        <v>159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customHeight="1" spans="1:4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customHeight="1" spans="1:4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customHeight="1" spans="1:4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customHeight="1" spans="1:4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customHeight="1" spans="1:4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customHeight="1" spans="1:4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customHeight="1" spans="1:4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customHeight="1" spans="1:4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customHeight="1" spans="1:4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customHeight="1" spans="1:4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customHeight="1" spans="1:4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customHeight="1" spans="1:4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customHeight="1" spans="1:4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customHeight="1" spans="1:4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customHeight="1" spans="1:4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customHeight="1" spans="1:4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customHeight="1" spans="1:4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customHeight="1" spans="1:4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customHeight="1" spans="1:4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customHeight="1" spans="1:4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customHeight="1" spans="1:4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customHeight="1" spans="1:4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customHeight="1" spans="1:4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customHeight="1" spans="1:4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customHeight="1" spans="1:4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customHeight="1" spans="1:4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customHeight="1" spans="1:4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customHeight="1" spans="1:4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customHeight="1" spans="1:4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customHeight="1" spans="1:4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customHeight="1" spans="1:4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customHeight="1" spans="1:4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customHeight="1" spans="1:4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customHeight="1" spans="1:4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customHeight="1" spans="1:4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customHeight="1" spans="1:4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customHeight="1" spans="1:4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customHeight="1" spans="1:4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customHeight="1" spans="1:4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customHeight="1" spans="1:4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customHeight="1" spans="1:4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customHeight="1" spans="1:4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customHeight="1" spans="1:4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customHeight="1" spans="1:4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customHeight="1" spans="1:4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customHeight="1" spans="1:4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customHeight="1" spans="1:4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customHeight="1" spans="1:4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customHeight="1" spans="1:4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customHeight="1" spans="1:4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customHeight="1" spans="1:4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customHeight="1" spans="1:4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customHeight="1" spans="1:4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customHeight="1" spans="1:4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customHeight="1" spans="1:4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customHeight="1" spans="1:4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customHeight="1" spans="1:4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customHeight="1" spans="1:4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customHeight="1" spans="1:4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customHeight="1" spans="1:4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customHeight="1" spans="1:4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customHeight="1" spans="1:4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customHeight="1" spans="1:4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customHeight="1" spans="1:4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customHeight="1" spans="1:4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customHeight="1" spans="1:4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customHeight="1" spans="1:4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customHeight="1" spans="1:4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customHeight="1" spans="1:4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customHeight="1" spans="1:4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customHeight="1" spans="1:4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customHeight="1" spans="1:4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customHeight="1" spans="1:4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customHeight="1" spans="1:4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customHeight="1" spans="1:4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customHeight="1" spans="1:4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customHeight="1" spans="1:4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customHeight="1" spans="1:4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customHeight="1" spans="1:4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customHeight="1" spans="1:4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customHeight="1" spans="1:4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customHeight="1" spans="1:4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customHeight="1" spans="1:4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customHeight="1" spans="1:4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customHeight="1" spans="1:4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customHeight="1" spans="1:4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customHeight="1" spans="1:4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customHeight="1" spans="1:4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customHeight="1" spans="1:4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customHeight="1" spans="1: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customHeight="1" spans="1:4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customHeight="1" spans="1:4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customHeight="1" spans="1:4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customHeight="1" spans="1:4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customHeight="1" spans="1:4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customHeight="1" spans="1:4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customHeight="1" spans="1:4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customHeight="1" spans="1:4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customHeight="1" spans="1:4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customHeight="1" spans="1:4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customHeight="1" spans="1:4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customHeight="1" spans="1:4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customHeight="1" spans="1:4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customHeight="1" spans="1:4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customHeight="1" spans="1:4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customHeight="1" spans="1:4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customHeight="1" spans="1:4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customHeight="1" spans="1:4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customHeight="1" spans="1:4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customHeight="1" spans="1:4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customHeight="1" spans="1:4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customHeight="1" spans="1:4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customHeight="1" spans="1:4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customHeight="1" spans="1:4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customHeight="1" spans="1:4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customHeight="1" spans="1:4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customHeight="1" spans="1:4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customHeight="1" spans="1:4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customHeight="1" spans="1:4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customHeight="1" spans="1:4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customHeight="1" spans="1:4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customHeight="1" spans="1:4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customHeight="1" spans="1:4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customHeight="1" spans="1:4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customHeight="1" spans="1:4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customHeight="1" spans="1:4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customHeight="1" spans="1:4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customHeight="1" spans="1:4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customHeight="1" spans="1:4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customHeight="1" spans="1:4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customHeight="1" spans="1:4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customHeight="1" spans="1:4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customHeight="1" spans="1:4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customHeight="1" spans="1:4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customHeight="1" spans="1:4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customHeight="1" spans="1:4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customHeight="1" spans="1:4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customHeight="1" spans="1:4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customHeight="1" spans="1:4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customHeight="1" spans="1:4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customHeight="1" spans="1:4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customHeight="1" spans="1:4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customHeight="1" spans="1:4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customHeight="1" spans="1:4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customHeight="1" spans="1:4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customHeight="1" spans="1:4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customHeight="1" spans="1:4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customHeight="1" spans="1:4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customHeight="1" spans="1:4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customHeight="1" spans="1:4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customHeight="1" spans="1:4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customHeight="1" spans="1:4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customHeight="1" spans="1:4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customHeight="1" spans="1:4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customHeight="1" spans="1:4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customHeight="1" spans="1:4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customHeight="1" spans="1:4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customHeight="1" spans="1:4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customHeight="1" spans="1:4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customHeight="1" spans="1:4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customHeight="1" spans="1:4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customHeight="1" spans="1:4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customHeight="1" spans="1:4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customHeight="1" spans="1:4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customHeight="1" spans="1:4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customHeight="1" spans="1:4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customHeight="1" spans="1:4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customHeight="1" spans="1:4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customHeight="1" spans="1:4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customHeight="1" spans="1:4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customHeight="1" spans="1:4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customHeight="1" spans="1:4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customHeight="1" spans="1:4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customHeight="1" spans="1:4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customHeight="1" spans="1:4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customHeight="1" spans="1:4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customHeight="1" spans="1:4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customHeight="1" spans="1:4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customHeight="1" spans="1:4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customHeight="1" spans="1:4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customHeight="1" spans="1:4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customHeight="1" spans="1:4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customHeight="1" spans="1:4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customHeight="1" spans="1:4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customHeight="1" spans="1:4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customHeight="1" spans="1:4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customHeight="1" spans="1:4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customHeight="1" spans="1:4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customHeight="1" spans="1:4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customHeight="1" spans="1: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customHeight="1" spans="1:4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customHeight="1" spans="1:4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customHeight="1" spans="1:4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customHeight="1" spans="1:4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customHeight="1" spans="1:4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customHeight="1" spans="1:4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customHeight="1" spans="1:4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customHeight="1" spans="1:4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customHeight="1" spans="1:4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customHeight="1" spans="1:4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customHeight="1" spans="1:4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customHeight="1" spans="1:4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customHeight="1" spans="1:4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customHeight="1" spans="1:4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customHeight="1" spans="1:4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customHeight="1" spans="1:4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customHeight="1" spans="1:4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customHeight="1" spans="1:4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customHeight="1" spans="1:4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customHeight="1" spans="1:4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customHeight="1" spans="1:4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customHeight="1" spans="1:4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customHeight="1" spans="1:4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customHeight="1" spans="1:4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customHeight="1" spans="1:4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customHeight="1" spans="1:4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customHeight="1" spans="1:4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customHeight="1" spans="1:4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customHeight="1" spans="1:4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customHeight="1" spans="1:4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customHeight="1" spans="1:4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customHeight="1" spans="1:4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customHeight="1" spans="1:4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customHeight="1" spans="1:4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customHeight="1" spans="1:4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customHeight="1" spans="1:4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customHeight="1" spans="1:4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customHeight="1" spans="1:4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customHeight="1" spans="1:4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customHeight="1" spans="1:4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customHeight="1" spans="1:4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customHeight="1" spans="1:4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customHeight="1" spans="1:4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customHeight="1" spans="1:4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customHeight="1" spans="1:4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customHeight="1" spans="1:4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customHeight="1" spans="1:4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customHeight="1" spans="1:4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customHeight="1" spans="1:4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customHeight="1" spans="1:4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customHeight="1" spans="1:4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customHeight="1" spans="1:4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customHeight="1" spans="1:4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customHeight="1" spans="1:4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customHeight="1" spans="1:4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customHeight="1" spans="1:4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customHeight="1" spans="1:4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customHeight="1" spans="1:4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customHeight="1" spans="1:4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customHeight="1" spans="1:4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customHeight="1" spans="1:4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customHeight="1" spans="1:4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customHeight="1" spans="1:4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customHeight="1" spans="1:4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customHeight="1" spans="1:4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customHeight="1" spans="1:4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customHeight="1" spans="1:4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customHeight="1" spans="1:4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customHeight="1" spans="1:4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customHeight="1" spans="1:4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customHeight="1" spans="1:4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customHeight="1" spans="1:4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customHeight="1" spans="1:4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customHeight="1" spans="1:4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customHeight="1" spans="1:4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customHeight="1" spans="1:4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customHeight="1" spans="1:4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customHeight="1" spans="1:4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customHeight="1" spans="1:4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customHeight="1" spans="1:4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customHeight="1" spans="1:4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customHeight="1" spans="1:4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customHeight="1" spans="1:4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customHeight="1" spans="1:4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customHeight="1" spans="1:4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customHeight="1" spans="1:4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customHeight="1" spans="1:4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customHeight="1" spans="1:4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customHeight="1" spans="1:4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customHeight="1" spans="1:4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customHeight="1" spans="1:4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customHeight="1" spans="1:4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customHeight="1" spans="1:4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customHeight="1" spans="1:4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customHeight="1" spans="1:4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customHeight="1" spans="1:4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customHeight="1" spans="1:4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customHeight="1" spans="1:4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customHeight="1" spans="1:4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customHeight="1" spans="1: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customHeight="1" spans="1:4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customHeight="1" spans="1:4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customHeight="1" spans="1:4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customHeight="1" spans="1:4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customHeight="1" spans="1:4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customHeight="1" spans="1:4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customHeight="1" spans="1:4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customHeight="1" spans="1:4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customHeight="1" spans="1:4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customHeight="1" spans="1:4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customHeight="1" spans="1:4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customHeight="1" spans="1:4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customHeight="1" spans="1:4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customHeight="1" spans="1:4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customHeight="1" spans="1:4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customHeight="1" spans="1:4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customHeight="1" spans="1:4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customHeight="1" spans="1:4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customHeight="1" spans="1:4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customHeight="1" spans="1:4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customHeight="1" spans="1:4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customHeight="1" spans="1:4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customHeight="1" spans="1:4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customHeight="1" spans="1:4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customHeight="1" spans="1:4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customHeight="1" spans="1:4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customHeight="1" spans="1:4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customHeight="1" spans="1:4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customHeight="1" spans="1:4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customHeight="1" spans="1:4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customHeight="1" spans="1:4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customHeight="1" spans="1:4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customHeight="1" spans="1:4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customHeight="1" spans="1:4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customHeight="1" spans="1:4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customHeight="1" spans="1:4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customHeight="1" spans="1:4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customHeight="1" spans="1:4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customHeight="1" spans="1:4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customHeight="1" spans="1:4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customHeight="1" spans="1:4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customHeight="1" spans="1:4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customHeight="1" spans="1:4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customHeight="1" spans="1:4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customHeight="1" spans="1:4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customHeight="1" spans="1:4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customHeight="1" spans="1:4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customHeight="1" spans="1:4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customHeight="1" spans="1:4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customHeight="1" spans="1:4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customHeight="1" spans="1:4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customHeight="1" spans="1:4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customHeight="1" spans="1:4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customHeight="1" spans="1:4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customHeight="1" spans="1:4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customHeight="1" spans="1:4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customHeight="1" spans="1:4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customHeight="1" spans="1:4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customHeight="1" spans="1:4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customHeight="1" spans="1:4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customHeight="1" spans="1:4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customHeight="1" spans="1:4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customHeight="1" spans="1:4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customHeight="1" spans="1:4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customHeight="1" spans="1:4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customHeight="1" spans="1:4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customHeight="1" spans="1:4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customHeight="1" spans="1:4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customHeight="1" spans="1:4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customHeight="1" spans="1:4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customHeight="1" spans="1:4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customHeight="1" spans="1:4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customHeight="1" spans="1:4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customHeight="1" spans="1:4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customHeight="1" spans="1:4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customHeight="1" spans="1:4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customHeight="1" spans="1:4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customHeight="1" spans="1:4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customHeight="1" spans="1:4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customHeight="1" spans="1:4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customHeight="1" spans="1:4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customHeight="1" spans="1:4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customHeight="1" spans="1:4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customHeight="1" spans="1:4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customHeight="1" spans="1:4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customHeight="1" spans="1:4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customHeight="1" spans="1:4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customHeight="1" spans="1:4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customHeight="1" spans="1:4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customHeight="1" spans="1:4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customHeight="1" spans="1:4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customHeight="1" spans="1:4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customHeight="1" spans="1:4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customHeight="1" spans="1:4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customHeight="1" spans="1:4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customHeight="1" spans="1:4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customHeight="1" spans="1:4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customHeight="1" spans="1:4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customHeight="1" spans="1:4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customHeight="1" spans="1: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customHeight="1" spans="1:4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customHeight="1" spans="1:4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customHeight="1" spans="1:4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customHeight="1" spans="1:4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customHeight="1" spans="1:4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customHeight="1" spans="1:4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customHeight="1" spans="1:4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customHeight="1" spans="1:4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customHeight="1" spans="1:4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customHeight="1" spans="1:4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customHeight="1" spans="1:4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customHeight="1" spans="1:4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customHeight="1" spans="1:4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customHeight="1" spans="1:4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customHeight="1" spans="1:4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customHeight="1" spans="1:4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customHeight="1" spans="1:4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customHeight="1" spans="1:4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customHeight="1" spans="1:4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customHeight="1" spans="1:4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customHeight="1" spans="1:4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customHeight="1" spans="1:4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customHeight="1" spans="1:4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customHeight="1" spans="1:4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customHeight="1" spans="1:4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customHeight="1" spans="1:4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customHeight="1" spans="1:4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customHeight="1" spans="1:4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customHeight="1" spans="1:4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customHeight="1" spans="1:4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customHeight="1" spans="1:4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customHeight="1" spans="1:4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customHeight="1" spans="1:4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customHeight="1" spans="1:4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customHeight="1" spans="1:4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customHeight="1" spans="1:4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customHeight="1" spans="1:4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customHeight="1" spans="1:4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customHeight="1" spans="1:4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customHeight="1" spans="1:4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customHeight="1" spans="1:4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customHeight="1" spans="1:4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customHeight="1" spans="1:4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customHeight="1" spans="1:4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customHeight="1" spans="1:4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customHeight="1" spans="1:4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customHeight="1" spans="1:4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customHeight="1" spans="1:4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customHeight="1" spans="1:4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customHeight="1" spans="1:4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customHeight="1" spans="1:4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customHeight="1" spans="1:4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customHeight="1" spans="1:4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customHeight="1" spans="1:4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customHeight="1" spans="1:4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customHeight="1" spans="1:4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customHeight="1" spans="1:4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customHeight="1" spans="1:4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customHeight="1" spans="1:4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customHeight="1" spans="1:4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customHeight="1" spans="1:4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customHeight="1" spans="1:4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customHeight="1" spans="1:4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customHeight="1" spans="1:4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customHeight="1" spans="1:4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customHeight="1" spans="1:4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customHeight="1" spans="1:4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customHeight="1" spans="1:4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customHeight="1" spans="1:4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customHeight="1" spans="1:4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customHeight="1" spans="1:4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customHeight="1" spans="1:4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customHeight="1" spans="1:4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customHeight="1" spans="1:4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customHeight="1" spans="1:4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customHeight="1" spans="1:4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customHeight="1" spans="1:4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customHeight="1" spans="1:4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customHeight="1" spans="1:4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customHeight="1" spans="1:4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customHeight="1" spans="1:4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customHeight="1" spans="1:4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customHeight="1" spans="1:4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customHeight="1" spans="1:4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customHeight="1" spans="1:4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customHeight="1" spans="1:4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customHeight="1" spans="1:4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customHeight="1" spans="1:4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customHeight="1" spans="1:4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customHeight="1" spans="1:4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customHeight="1" spans="1:4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customHeight="1" spans="1:4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customHeight="1" spans="1:4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customHeight="1" spans="1:4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customHeight="1" spans="1:4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customHeight="1" spans="1:4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customHeight="1" spans="1:4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customHeight="1" spans="1:4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customHeight="1" spans="1:4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customHeight="1" spans="1: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customHeight="1" spans="1:4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customHeight="1" spans="1:4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customHeight="1" spans="1:4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customHeight="1" spans="1:4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customHeight="1" spans="1:4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customHeight="1" spans="1:4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customHeight="1" spans="1:4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customHeight="1" spans="1:4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customHeight="1" spans="1:4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customHeight="1" spans="1:4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customHeight="1" spans="1:4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customHeight="1" spans="1:4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customHeight="1" spans="1:4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customHeight="1" spans="1:4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customHeight="1" spans="1:4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customHeight="1" spans="1:4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customHeight="1" spans="1:4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customHeight="1" spans="1:4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 customHeight="1" spans="1:4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 customHeight="1" spans="1:4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customHeight="1" spans="1:4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 customHeight="1" spans="1:4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customHeight="1" spans="1:4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customHeight="1" spans="1:4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 customHeight="1" spans="1:4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 customHeight="1" spans="1:4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customHeight="1" spans="1:4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customHeight="1" spans="1:4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 customHeight="1" spans="1:4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 customHeight="1" spans="1:4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 customHeight="1" spans="1:4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 customHeight="1" spans="1:4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 customHeight="1" spans="1:4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customHeight="1" spans="1:4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customHeight="1" spans="1:4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 customHeight="1" spans="1:4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 customHeight="1" spans="1:4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customHeight="1" spans="1:4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 customHeight="1" spans="1:4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customHeight="1" spans="1:4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customHeight="1" spans="1:4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 customHeight="1" spans="1:4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 customHeight="1" spans="1:4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customHeight="1" spans="1:4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customHeight="1" spans="1:4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 customHeight="1" spans="1:4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 customHeight="1" spans="1:4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 customHeight="1" spans="1:4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 customHeight="1" spans="1:4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 customHeight="1" spans="1:4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customHeight="1" spans="1:4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customHeight="1" spans="1:4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 customHeight="1" spans="1:4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 customHeight="1" spans="1:4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customHeight="1" spans="1:4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 customHeight="1" spans="1:4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customHeight="1" spans="1:4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customHeight="1" spans="1:4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 customHeight="1" spans="1:4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 customHeight="1" spans="1:4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customHeight="1" spans="1:4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customHeight="1" spans="1:4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 customHeight="1" spans="1:4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 customHeight="1" spans="1:4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 customHeight="1" spans="1:4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 customHeight="1" spans="1:4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 customHeight="1" spans="1:4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customHeight="1" spans="1:4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customHeight="1" spans="1:4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 customHeight="1" spans="1:4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 customHeight="1" spans="1:4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 customHeight="1" spans="1:4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customHeight="1" spans="1:4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customHeight="1" spans="1:4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customHeight="1" spans="1:4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 customHeight="1" spans="1:4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 customHeight="1" spans="1:4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customHeight="1" spans="1:4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customHeight="1" spans="1:4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 customHeight="1" spans="1:4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 customHeight="1" spans="1:4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 customHeight="1" spans="1:4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 customHeight="1" spans="1:4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customHeight="1" spans="1:4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customHeight="1" spans="1:4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customHeight="1" spans="1:4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 customHeight="1" spans="1:4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 customHeight="1" spans="1:4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customHeight="1" spans="1:4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 customHeight="1" spans="1:4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customHeight="1" spans="1:4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customHeight="1" spans="1:4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 customHeight="1" spans="1:4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 customHeight="1" spans="1:4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customHeight="1" spans="1:4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customHeight="1" spans="1:4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 customHeight="1" spans="1:4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 customHeight="1" spans="1:4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 customHeight="1" spans="1:4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 customHeight="1" spans="1: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 customHeight="1" spans="1:4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customHeight="1" spans="1:4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customHeight="1" spans="1:4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 customHeight="1" spans="1:4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 customHeight="1" spans="1:4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customHeight="1" spans="1:4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 customHeight="1" spans="1:4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customHeight="1" spans="1:4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customHeight="1" spans="1:4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 customHeight="1" spans="1:4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 customHeight="1" spans="1:4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customHeight="1" spans="1:4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customHeight="1" spans="1:4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 customHeight="1" spans="1:4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 customHeight="1" spans="1:4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 customHeight="1" spans="1:4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 customHeight="1" spans="1:4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 customHeight="1" spans="1:4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customHeight="1" spans="1:4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customHeight="1" spans="1:4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 customHeight="1" spans="1:4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 customHeight="1" spans="1:4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customHeight="1" spans="1:4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 customHeight="1" spans="1:4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customHeight="1" spans="1:4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customHeight="1" spans="1:4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 customHeight="1" spans="1:4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 customHeight="1" spans="1:4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customHeight="1" spans="1:4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customHeight="1" spans="1:4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 customHeight="1" spans="1:4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 customHeight="1" spans="1:4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 customHeight="1" spans="1:4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customHeight="1" spans="1:4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 customHeight="1" spans="1:4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customHeight="1" spans="1:4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customHeight="1" spans="1:4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 customHeight="1" spans="1:4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 customHeight="1" spans="1:4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customHeight="1" spans="1:4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 customHeight="1" spans="1:4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customHeight="1" spans="1:4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customHeight="1" spans="1:4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 customHeight="1" spans="1:4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 customHeight="1" spans="1:4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customHeight="1" spans="1:4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customHeight="1" spans="1:4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 customHeight="1" spans="1:4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 customHeight="1" spans="1:4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 customHeight="1" spans="1:4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 customHeight="1" spans="1:4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 customHeight="1" spans="1:4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customHeight="1" spans="1:4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customHeight="1" spans="1:4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 customHeight="1" spans="1:4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 customHeight="1" spans="1:4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customHeight="1" spans="1:4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 customHeight="1" spans="1:4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customHeight="1" spans="1:4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customHeight="1" spans="1:4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 customHeight="1" spans="1:4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 customHeight="1" spans="1:4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customHeight="1" spans="1:4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customHeight="1" spans="1:4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 customHeight="1" spans="1:4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 customHeight="1" spans="1:4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 customHeight="1" spans="1:4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 customHeight="1" spans="1:4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 customHeight="1" spans="1:4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customHeight="1" spans="1:4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customHeight="1" spans="1:4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 customHeight="1" spans="1:4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 customHeight="1" spans="1:4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customHeight="1" spans="1:4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 customHeight="1" spans="1:4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customHeight="1" spans="1:4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customHeight="1" spans="1:4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 customHeight="1" spans="1:4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 customHeight="1" spans="1:4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customHeight="1" spans="1:4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customHeight="1" spans="1:4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 customHeight="1" spans="1:4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 customHeight="1" spans="1:4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customHeight="1" spans="1:4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 customHeight="1" spans="1:4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 customHeight="1" spans="1:4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customHeight="1" spans="1:4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customHeight="1" spans="1:4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 customHeight="1" spans="1:4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 customHeight="1" spans="1:4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customHeight="1" spans="1:4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 customHeight="1" spans="1:4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customHeight="1" spans="1:4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customHeight="1" spans="1:4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 customHeight="1" spans="1:4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 customHeight="1" spans="1:4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customHeight="1" spans="1:4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customHeight="1" spans="1:4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 customHeight="1" spans="1:4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 customHeight="1" spans="1: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 customHeight="1" spans="1:4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 customHeight="1" spans="1:4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 customHeight="1" spans="1:4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customHeight="1" spans="1:4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customHeight="1" spans="1:4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 customHeight="1" spans="1:4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customHeight="1" spans="1:4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customHeight="1" spans="1:4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 customHeight="1" spans="1:4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customHeight="1" spans="1:4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customHeight="1" spans="1:4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 customHeight="1" spans="1:4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 customHeight="1" spans="1:4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customHeight="1" spans="1:4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customHeight="1" spans="1:4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 customHeight="1" spans="1:4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 customHeight="1" spans="1:4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 customHeight="1" spans="1:4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 customHeight="1" spans="1:4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 customHeight="1" spans="1:4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customHeight="1" spans="1:4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customHeight="1" spans="1:4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 customHeight="1" spans="1:4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 customHeight="1" spans="1:4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customHeight="1" spans="1:4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 customHeight="1" spans="1:4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customHeight="1" spans="1:4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customHeight="1" spans="1:4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 customHeight="1" spans="1:4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 customHeight="1" spans="1:4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customHeight="1" spans="1:4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customHeight="1" spans="1:4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 customHeight="1" spans="1:4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 customHeight="1" spans="1:4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 customHeight="1" spans="1:4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 customHeight="1" spans="1:4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 customHeight="1" spans="1:4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customHeight="1" spans="1:4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customHeight="1" spans="1:4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 customHeight="1" spans="1:4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 customHeight="1" spans="1:4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customHeight="1" spans="1:4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 customHeight="1" spans="1:4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customHeight="1" spans="1:4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customHeight="1" spans="1:4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 customHeight="1" spans="1:4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 customHeight="1" spans="1:4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customHeight="1" spans="1:4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customHeight="1" spans="1:4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 customHeight="1" spans="1:4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 customHeight="1" spans="1:4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 customHeight="1" spans="1:4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 customHeight="1" spans="1:4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 customHeight="1" spans="1:4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customHeight="1" spans="1:4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 customHeight="1" spans="1:4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 customHeight="1" spans="1:4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 customHeight="1" spans="1:4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 customHeight="1" spans="1:4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 customHeight="1" spans="1:4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 customHeight="1" spans="1:4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 customHeight="1" spans="1:4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 customHeight="1" spans="1:4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 customHeight="1" spans="1:4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 customHeight="1" spans="1:4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 customHeight="1" spans="1:4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 customHeight="1" spans="1:4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 customHeight="1" spans="1:4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 customHeight="1" spans="1:4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 customHeight="1" spans="1:4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 customHeight="1" spans="1:4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 customHeight="1" spans="1:4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 customHeight="1" spans="1:4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 customHeight="1" spans="1:4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 customHeight="1" spans="1:4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 customHeight="1" spans="1:4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 customHeight="1" spans="1:4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 customHeight="1" spans="1:4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 customHeight="1" spans="1:4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 customHeight="1" spans="1:4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 customHeight="1" spans="1:4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 customHeight="1" spans="1:4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 customHeight="1" spans="1:4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 customHeight="1" spans="1:4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 customHeight="1" spans="1:4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 customHeight="1" spans="1:4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 customHeight="1" spans="1:4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 customHeight="1" spans="1:4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 customHeight="1" spans="1:4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 customHeight="1" spans="1:4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 customHeight="1" spans="1:4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 customHeight="1" spans="1:4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 customHeight="1" spans="1:4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 customHeight="1" spans="1:4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 customHeight="1" spans="1:4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 customHeight="1" spans="1:4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 customHeight="1" spans="1:4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 customHeight="1" spans="1:4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 customHeight="1" spans="1:4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 customHeight="1" spans="1: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 customHeight="1" spans="1:4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 customHeight="1" spans="1:4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 customHeight="1" spans="1:4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 customHeight="1" spans="1:4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 customHeight="1" spans="1:4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 customHeight="1" spans="1:4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 customHeight="1" spans="1:4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 customHeight="1" spans="1:4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 customHeight="1" spans="1:4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 customHeight="1" spans="1:4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 customHeight="1" spans="1:4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 customHeight="1" spans="1:4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 customHeight="1" spans="1:4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 customHeight="1" spans="1:4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 customHeight="1" spans="1:4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 customHeight="1" spans="1:4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 customHeight="1" spans="1:4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 customHeight="1" spans="1:4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 customHeight="1" spans="1:4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 customHeight="1" spans="1:4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 customHeight="1" spans="1:4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 customHeight="1" spans="1:4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 customHeight="1" spans="1:4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 customHeight="1" spans="1:4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 customHeight="1" spans="1:4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 customHeight="1" spans="1:4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 customHeight="1" spans="1:4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 customHeight="1" spans="1:4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 customHeight="1" spans="1:4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 customHeight="1" spans="1:4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 customHeight="1" spans="1:4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 customHeight="1" spans="1:4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 customHeight="1" spans="1:4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 customHeight="1" spans="1:4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 customHeight="1" spans="1:4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 customHeight="1" spans="1:4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 customHeight="1" spans="1:4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 customHeight="1" spans="1:4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 customHeight="1" spans="1:4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 customHeight="1" spans="1:4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 customHeight="1" spans="1:4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 customHeight="1" spans="1:4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 customHeight="1" spans="1:4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 customHeight="1" spans="1:4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 customHeight="1" spans="1:4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 customHeight="1" spans="1:4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 customHeight="1" spans="1:4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 customHeight="1" spans="1:4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 customHeight="1" spans="1:4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 customHeight="1" spans="1:4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 customHeight="1" spans="1:4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 customHeight="1" spans="1:4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 customHeight="1" spans="1:4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 customHeight="1" spans="1:4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 customHeight="1" spans="1:4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 customHeight="1" spans="1:4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 customHeight="1" spans="1:4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 customHeight="1" spans="1:4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 customHeight="1" spans="1:4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 customHeight="1" spans="1:4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 customHeight="1" spans="1:4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 customHeight="1" spans="1:4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 customHeight="1" spans="1:4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 customHeight="1" spans="1:4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 customHeight="1" spans="1:4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 customHeight="1" spans="1:4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 customHeight="1" spans="1:4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 customHeight="1" spans="1:4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 customHeight="1" spans="1:4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 customHeight="1" spans="1:4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 customHeight="1" spans="1:4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 customHeight="1" spans="1:4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 customHeight="1" spans="1:4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 customHeight="1" spans="1:4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 customHeight="1" spans="1:4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 customHeight="1" spans="1:4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 customHeight="1" spans="1:4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 customHeight="1" spans="1:4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 customHeight="1" spans="1:4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 customHeight="1" spans="1:4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 customHeight="1" spans="1:4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 customHeight="1" spans="1:4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 customHeight="1" spans="1:4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 customHeight="1" spans="1:4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 customHeight="1" spans="1:4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 customHeight="1" spans="1:4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 customHeight="1" spans="1:4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 customHeight="1" spans="1:4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 customHeight="1" spans="1:4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 customHeight="1" spans="1:4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 customHeight="1" spans="1:4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 customHeight="1" spans="1:4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 customHeight="1" spans="1:4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 customHeight="1" spans="1:4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 customHeight="1" spans="1:4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 customHeight="1" spans="1:4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 customHeight="1" spans="1:4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 customHeight="1" spans="1:4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 customHeight="1" spans="1:4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 customHeight="1" spans="1: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 customHeight="1" spans="1:4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 customHeight="1" spans="1:4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 customHeight="1" spans="1:4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 customHeight="1" spans="1:4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 customHeight="1" spans="1:4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 customHeight="1" spans="1:4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 customHeight="1" spans="1:4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 customHeight="1" spans="1:4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 customHeight="1" spans="1:4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 customHeight="1" spans="1:4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</row>
    <row r="958" customHeight="1" spans="1:4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 customHeight="1" spans="1:4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</row>
    <row r="960" customHeight="1" spans="1:4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 customHeight="1" spans="1:4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  <row r="962" customHeight="1" spans="1:4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</row>
    <row r="963" customHeight="1" spans="1:4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</row>
    <row r="964" customHeight="1" spans="1:4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</row>
    <row r="965" customHeight="1" spans="1:4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</row>
    <row r="966" customHeight="1" spans="1:4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</row>
    <row r="967" customHeight="1" spans="1:4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</row>
    <row r="968" customHeight="1" spans="1:4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</row>
    <row r="969" customHeight="1" spans="1:4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</row>
    <row r="970" customHeight="1" spans="1:4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</row>
    <row r="971" customHeight="1" spans="1:4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</row>
    <row r="972" customHeight="1" spans="1:4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</row>
    <row r="973" customHeight="1" spans="1:4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</row>
    <row r="974" customHeight="1" spans="1:4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</row>
    <row r="975" customHeight="1" spans="1:4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</row>
    <row r="976" customHeight="1" spans="1:4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</row>
    <row r="977" customHeight="1" spans="1:4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</row>
    <row r="978" customHeight="1" spans="1:4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</row>
    <row r="979" customHeight="1" spans="1:4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</row>
    <row r="980" customHeight="1" spans="1:4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</row>
    <row r="981" customHeight="1" spans="1:4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</row>
    <row r="982" customHeight="1" spans="1:4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</row>
    <row r="983" customHeight="1" spans="1:4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</row>
    <row r="984" customHeight="1" spans="1:4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</row>
    <row r="985" customHeight="1" spans="1:4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</row>
    <row r="986" customHeight="1" spans="1:4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</row>
    <row r="987" customHeight="1" spans="1:4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</row>
    <row r="988" customHeight="1" spans="1:4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</row>
    <row r="989" customHeight="1" spans="1:4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</row>
    <row r="990" customHeight="1" spans="1:4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</row>
    <row r="991" customHeight="1" spans="1:4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</row>
    <row r="992" customHeight="1" spans="1:4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</row>
    <row r="993" customHeight="1" spans="1:4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</row>
    <row r="994" customHeight="1" spans="1:4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</row>
    <row r="995" customHeight="1" spans="1:4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</row>
    <row r="996" customHeight="1" spans="1:4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</row>
    <row r="997" customHeight="1" spans="1:4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</row>
    <row r="998" customHeight="1" spans="1:4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</row>
    <row r="999" customHeight="1" spans="1:4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</row>
    <row r="1000" customHeight="1" spans="1:4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</row>
    <row r="1001" customHeight="1" spans="1:4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</row>
    <row r="1002" customHeight="1" spans="1:47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</row>
    <row r="1003" customHeight="1" spans="1:47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</row>
    <row r="1004" customHeight="1" spans="1:47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</row>
    <row r="1005" customHeight="1" spans="1:47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</row>
    <row r="1006" customHeight="1" spans="1:47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</row>
    <row r="1007" customHeight="1" spans="1:4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</row>
    <row r="1008" customHeight="1" spans="1:47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</row>
    <row r="1009" customHeight="1" spans="1:47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</row>
    <row r="1010" customHeight="1" spans="1:47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</row>
    <row r="1011" customHeight="1" spans="1:47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</row>
    <row r="1012" customHeight="1" spans="1:47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</row>
    <row r="1013" customHeight="1" spans="1:47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</row>
    <row r="1014" customHeight="1" spans="1:47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</row>
    <row r="1015" customHeight="1" spans="1:47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</row>
    <row r="1016" customHeight="1" spans="1:47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</row>
    <row r="1017" customHeight="1" spans="1:4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</row>
    <row r="1018" customHeight="1" spans="1:47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</row>
    <row r="1019" customHeight="1" spans="1:47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</row>
    <row r="1020" customHeight="1" spans="1:47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</row>
    <row r="1021" customHeight="1" spans="1:47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</row>
    <row r="1022" customHeight="1" spans="1:47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</row>
    <row r="1023" customHeight="1" spans="1:47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left="0.25" right="0.25" top="0.25" bottom="0.75" header="0" footer="0"/>
  <pageSetup paperSize="9" fitToHeight="0" pageOrder="overThenDown" orientation="portrait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  <vt:lpstr>MONTHLY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2023-06-02T01:06:00Z</dcterms:created>
  <dcterms:modified xsi:type="dcterms:W3CDTF">2023-06-05T03:59:11Z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91E63DE7E6D24AF6A0D754905A43A876</vt:lpwstr>
  </property>
  <property fmtid="{D5CDD505-2E9C-101B-9397-08002B2CF9AE}" pid="3" name="KSOProductBuildVer">
    <vt:lpwstr>2057-11.2.0.11537</vt:lpwstr>
  </property>
</Properties>
</file>